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orline\Documents\Eemsdelta Huis van Cultuur en Bestuur\Installatie NvI2\"/>
    </mc:Choice>
  </mc:AlternateContent>
  <xr:revisionPtr revIDLastSave="0" documentId="8_{1AD7F045-5BC4-49FF-AF20-B3F6EDBD2F0F}" xr6:coauthVersionLast="47" xr6:coauthVersionMax="47" xr10:uidLastSave="{00000000-0000-0000-0000-000000000000}"/>
  <workbookProtection workbookAlgorithmName="SHA-512" workbookHashValue="VHmPm4RcQEpHaLTj/9frGW6rtvjh3EZjBXA+ZRTW/WU1z8nPPqqB9w7BIZoDrPXhuKlmZFT/7csYkjUNLuwP9w==" workbookSaltValue="R/4qnEfEyB/jBGgz7OnEOA==" workbookSpinCount="100000" lockStructure="1"/>
  <bookViews>
    <workbookView xWindow="-28920" yWindow="-30" windowWidth="29040" windowHeight="15720" xr2:uid="{92F03A96-5154-427D-888C-99A192F48FEF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1" i="1" l="1"/>
  <c r="Y61" i="1"/>
  <c r="W61" i="1"/>
  <c r="U61" i="1"/>
  <c r="S61" i="1"/>
  <c r="Q61" i="1"/>
  <c r="O61" i="1"/>
  <c r="M61" i="1"/>
  <c r="K61" i="1"/>
  <c r="I61" i="1"/>
  <c r="G61" i="1"/>
  <c r="E63" i="1"/>
  <c r="E61" i="1"/>
  <c r="AA52" i="1"/>
  <c r="Z52" i="1"/>
  <c r="Y52" i="1"/>
  <c r="Y53" i="1" s="1"/>
  <c r="X52" i="1"/>
  <c r="X48" i="1"/>
  <c r="Y48" i="1"/>
  <c r="Z48" i="1"/>
  <c r="AA48" i="1"/>
  <c r="X49" i="1"/>
  <c r="Y49" i="1"/>
  <c r="Z49" i="1"/>
  <c r="AA49" i="1"/>
  <c r="X50" i="1"/>
  <c r="Y50" i="1"/>
  <c r="Z50" i="1"/>
  <c r="AA50" i="1"/>
  <c r="X51" i="1"/>
  <c r="Y51" i="1"/>
  <c r="Z51" i="1"/>
  <c r="AA51" i="1"/>
  <c r="AA47" i="1"/>
  <c r="Z47" i="1"/>
  <c r="Y47" i="1"/>
  <c r="X47" i="1"/>
  <c r="AA43" i="1"/>
  <c r="Z43" i="1"/>
  <c r="Y43" i="1"/>
  <c r="X43" i="1"/>
  <c r="AA42" i="1"/>
  <c r="Z42" i="1"/>
  <c r="Y42" i="1"/>
  <c r="X42" i="1"/>
  <c r="AA41" i="1"/>
  <c r="Z41" i="1"/>
  <c r="Y41" i="1"/>
  <c r="X41" i="1"/>
  <c r="AA40" i="1"/>
  <c r="Z40" i="1"/>
  <c r="Y40" i="1"/>
  <c r="X40" i="1"/>
  <c r="AA39" i="1"/>
  <c r="Z39" i="1"/>
  <c r="Y39" i="1"/>
  <c r="X39" i="1"/>
  <c r="AA38" i="1"/>
  <c r="Z38" i="1"/>
  <c r="Y38" i="1"/>
  <c r="X38" i="1"/>
  <c r="AA37" i="1"/>
  <c r="Z37" i="1"/>
  <c r="Y37" i="1"/>
  <c r="X37" i="1"/>
  <c r="AA36" i="1"/>
  <c r="Z36" i="1"/>
  <c r="Y36" i="1"/>
  <c r="X36" i="1"/>
  <c r="AA35" i="1"/>
  <c r="Z35" i="1"/>
  <c r="Y35" i="1"/>
  <c r="X35" i="1"/>
  <c r="AA34" i="1"/>
  <c r="Z34" i="1"/>
  <c r="Y34" i="1"/>
  <c r="X34" i="1"/>
  <c r="AA33" i="1"/>
  <c r="Z33" i="1"/>
  <c r="Y33" i="1"/>
  <c r="X33" i="1"/>
  <c r="AA32" i="1"/>
  <c r="Z32" i="1"/>
  <c r="Y32" i="1"/>
  <c r="X32" i="1"/>
  <c r="AA31" i="1"/>
  <c r="Z31" i="1"/>
  <c r="Y31" i="1"/>
  <c r="X31" i="1"/>
  <c r="AA30" i="1"/>
  <c r="Z30" i="1"/>
  <c r="Y30" i="1"/>
  <c r="X30" i="1"/>
  <c r="AA29" i="1"/>
  <c r="Z29" i="1"/>
  <c r="Y29" i="1"/>
  <c r="X29" i="1"/>
  <c r="AA28" i="1"/>
  <c r="Z28" i="1"/>
  <c r="Z44" i="1" s="1"/>
  <c r="Y28" i="1"/>
  <c r="X28" i="1"/>
  <c r="X10" i="1"/>
  <c r="Y10" i="1"/>
  <c r="Z10" i="1"/>
  <c r="AA10" i="1"/>
  <c r="X11" i="1"/>
  <c r="Z11" i="1"/>
  <c r="X12" i="1"/>
  <c r="Z12" i="1"/>
  <c r="X13" i="1"/>
  <c r="Y13" i="1"/>
  <c r="Z13" i="1"/>
  <c r="AA13" i="1"/>
  <c r="X14" i="1"/>
  <c r="Y14" i="1"/>
  <c r="Z14" i="1"/>
  <c r="AA14" i="1"/>
  <c r="X15" i="1"/>
  <c r="Y15" i="1"/>
  <c r="Z15" i="1"/>
  <c r="AA15" i="1"/>
  <c r="X16" i="1"/>
  <c r="Y16" i="1"/>
  <c r="Z16" i="1"/>
  <c r="AA16" i="1"/>
  <c r="X17" i="1"/>
  <c r="Y17" i="1"/>
  <c r="Z17" i="1"/>
  <c r="AA17" i="1"/>
  <c r="X18" i="1"/>
  <c r="Y18" i="1"/>
  <c r="Z18" i="1"/>
  <c r="AA18" i="1"/>
  <c r="X19" i="1"/>
  <c r="Y19" i="1"/>
  <c r="Z19" i="1"/>
  <c r="AA19" i="1"/>
  <c r="X20" i="1"/>
  <c r="Y20" i="1"/>
  <c r="Z20" i="1"/>
  <c r="AA20" i="1"/>
  <c r="X21" i="1"/>
  <c r="Y21" i="1"/>
  <c r="Z21" i="1"/>
  <c r="AA21" i="1"/>
  <c r="X22" i="1"/>
  <c r="Y22" i="1"/>
  <c r="Z22" i="1"/>
  <c r="AA22" i="1"/>
  <c r="X23" i="1"/>
  <c r="Y23" i="1"/>
  <c r="Z23" i="1"/>
  <c r="AA23" i="1"/>
  <c r="X24" i="1"/>
  <c r="Y24" i="1"/>
  <c r="Z24" i="1"/>
  <c r="AA24" i="1"/>
  <c r="X9" i="1"/>
  <c r="Y9" i="1"/>
  <c r="Z9" i="1"/>
  <c r="AA9" i="1"/>
  <c r="E11" i="1"/>
  <c r="K11" i="1"/>
  <c r="AA57" i="1"/>
  <c r="AA58" i="1"/>
  <c r="AA59" i="1"/>
  <c r="AA60" i="1"/>
  <c r="AA56" i="1"/>
  <c r="Y56" i="1"/>
  <c r="Y60" i="1"/>
  <c r="Y57" i="1"/>
  <c r="Y58" i="1"/>
  <c r="Y59" i="1"/>
  <c r="O52" i="1"/>
  <c r="O51" i="1"/>
  <c r="O50" i="1"/>
  <c r="O49" i="1"/>
  <c r="O48" i="1"/>
  <c r="O47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7" i="1"/>
  <c r="S48" i="1"/>
  <c r="S49" i="1"/>
  <c r="S50" i="1"/>
  <c r="S51" i="1"/>
  <c r="S52" i="1"/>
  <c r="AB20" i="1"/>
  <c r="AG27" i="1" s="1"/>
  <c r="AI27" i="1" s="1"/>
  <c r="W52" i="1"/>
  <c r="W51" i="1"/>
  <c r="W50" i="1"/>
  <c r="W49" i="1"/>
  <c r="W48" i="1"/>
  <c r="W47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Q52" i="1"/>
  <c r="Q51" i="1"/>
  <c r="Q50" i="1"/>
  <c r="Q49" i="1"/>
  <c r="Q48" i="1"/>
  <c r="Q47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AH32" i="1"/>
  <c r="AF32" i="1"/>
  <c r="AB32" i="1"/>
  <c r="Z25" i="1" l="1"/>
  <c r="Z53" i="1"/>
  <c r="O25" i="1"/>
  <c r="O44" i="1"/>
  <c r="O53" i="1"/>
  <c r="X25" i="1"/>
  <c r="AG26" i="1"/>
  <c r="AI26" i="1" s="1"/>
  <c r="AJ26" i="1" s="1"/>
  <c r="AK26" i="1" s="1"/>
  <c r="S53" i="1"/>
  <c r="AC25" i="1"/>
  <c r="AE25" i="1" s="1"/>
  <c r="S25" i="1"/>
  <c r="S44" i="1"/>
  <c r="AG23" i="1"/>
  <c r="AI23" i="1" s="1"/>
  <c r="AJ23" i="1" s="1"/>
  <c r="AK23" i="1" s="1"/>
  <c r="AC24" i="1"/>
  <c r="AE24" i="1" s="1"/>
  <c r="AG22" i="1"/>
  <c r="AI22" i="1" s="1"/>
  <c r="AJ22" i="1" s="1"/>
  <c r="AK22" i="1" s="1"/>
  <c r="AC29" i="1"/>
  <c r="AE29" i="1" s="1"/>
  <c r="AG30" i="1"/>
  <c r="AC28" i="1"/>
  <c r="AE28" i="1" s="1"/>
  <c r="AG29" i="1"/>
  <c r="AI29" i="1" s="1"/>
  <c r="AJ29" i="1" s="1"/>
  <c r="AK29" i="1" s="1"/>
  <c r="AC23" i="1"/>
  <c r="AE23" i="1" s="1"/>
  <c r="AG24" i="1"/>
  <c r="AI24" i="1" s="1"/>
  <c r="AJ24" i="1" s="1"/>
  <c r="AK24" i="1" s="1"/>
  <c r="AC27" i="1"/>
  <c r="AE27" i="1" s="1"/>
  <c r="AG28" i="1"/>
  <c r="AI28" i="1" s="1"/>
  <c r="AJ28" i="1" s="1"/>
  <c r="AK28" i="1" s="1"/>
  <c r="AG25" i="1"/>
  <c r="AI25" i="1" s="1"/>
  <c r="AC22" i="1"/>
  <c r="AE22" i="1" s="1"/>
  <c r="AC30" i="1"/>
  <c r="AC26" i="1"/>
  <c r="AE26" i="1" s="1"/>
  <c r="W53" i="1"/>
  <c r="AJ27" i="1"/>
  <c r="AK27" i="1" s="1"/>
  <c r="W25" i="1"/>
  <c r="W44" i="1"/>
  <c r="X53" i="1"/>
  <c r="X44" i="1"/>
  <c r="Q25" i="1"/>
  <c r="Q44" i="1"/>
  <c r="Q53" i="1"/>
  <c r="M9" i="1"/>
  <c r="K9" i="1"/>
  <c r="I9" i="1"/>
  <c r="G9" i="1"/>
  <c r="E9" i="1"/>
  <c r="U50" i="1"/>
  <c r="E47" i="1"/>
  <c r="U52" i="1"/>
  <c r="M52" i="1"/>
  <c r="K52" i="1"/>
  <c r="I52" i="1"/>
  <c r="G52" i="1"/>
  <c r="E52" i="1"/>
  <c r="U51" i="1"/>
  <c r="M51" i="1"/>
  <c r="K51" i="1"/>
  <c r="I51" i="1"/>
  <c r="G51" i="1"/>
  <c r="E51" i="1"/>
  <c r="M50" i="1"/>
  <c r="K50" i="1"/>
  <c r="I50" i="1"/>
  <c r="G50" i="1"/>
  <c r="E50" i="1"/>
  <c r="U49" i="1"/>
  <c r="M49" i="1"/>
  <c r="K49" i="1"/>
  <c r="I49" i="1"/>
  <c r="G49" i="1"/>
  <c r="E49" i="1"/>
  <c r="U48" i="1"/>
  <c r="M48" i="1"/>
  <c r="K48" i="1"/>
  <c r="I48" i="1"/>
  <c r="G48" i="1"/>
  <c r="E48" i="1"/>
  <c r="U47" i="1"/>
  <c r="M47" i="1"/>
  <c r="K47" i="1"/>
  <c r="I47" i="1"/>
  <c r="G47" i="1"/>
  <c r="E33" i="1"/>
  <c r="U43" i="1"/>
  <c r="M43" i="1"/>
  <c r="K43" i="1"/>
  <c r="I43" i="1"/>
  <c r="G43" i="1"/>
  <c r="E43" i="1"/>
  <c r="U42" i="1"/>
  <c r="M42" i="1"/>
  <c r="K42" i="1"/>
  <c r="I42" i="1"/>
  <c r="G42" i="1"/>
  <c r="E42" i="1"/>
  <c r="U41" i="1"/>
  <c r="M41" i="1"/>
  <c r="K41" i="1"/>
  <c r="I41" i="1"/>
  <c r="G41" i="1"/>
  <c r="E41" i="1"/>
  <c r="U40" i="1"/>
  <c r="M40" i="1"/>
  <c r="K40" i="1"/>
  <c r="I40" i="1"/>
  <c r="G40" i="1"/>
  <c r="E40" i="1"/>
  <c r="U39" i="1"/>
  <c r="M39" i="1"/>
  <c r="K39" i="1"/>
  <c r="I39" i="1"/>
  <c r="G39" i="1"/>
  <c r="E39" i="1"/>
  <c r="U38" i="1"/>
  <c r="M38" i="1"/>
  <c r="K38" i="1"/>
  <c r="I38" i="1"/>
  <c r="G38" i="1"/>
  <c r="E38" i="1"/>
  <c r="U37" i="1"/>
  <c r="M37" i="1"/>
  <c r="K37" i="1"/>
  <c r="I37" i="1"/>
  <c r="G37" i="1"/>
  <c r="E37" i="1"/>
  <c r="U36" i="1"/>
  <c r="M36" i="1"/>
  <c r="K36" i="1"/>
  <c r="I36" i="1"/>
  <c r="G36" i="1"/>
  <c r="E36" i="1"/>
  <c r="U35" i="1"/>
  <c r="M35" i="1"/>
  <c r="K35" i="1"/>
  <c r="I35" i="1"/>
  <c r="G35" i="1"/>
  <c r="E35" i="1"/>
  <c r="U34" i="1"/>
  <c r="M34" i="1"/>
  <c r="K34" i="1"/>
  <c r="I34" i="1"/>
  <c r="G34" i="1"/>
  <c r="E34" i="1"/>
  <c r="U33" i="1"/>
  <c r="M33" i="1"/>
  <c r="K33" i="1"/>
  <c r="I33" i="1"/>
  <c r="G33" i="1"/>
  <c r="U32" i="1"/>
  <c r="M32" i="1"/>
  <c r="K32" i="1"/>
  <c r="I32" i="1"/>
  <c r="G32" i="1"/>
  <c r="E32" i="1"/>
  <c r="U31" i="1"/>
  <c r="M31" i="1"/>
  <c r="K31" i="1"/>
  <c r="I31" i="1"/>
  <c r="G31" i="1"/>
  <c r="E31" i="1"/>
  <c r="U30" i="1"/>
  <c r="M30" i="1"/>
  <c r="K30" i="1"/>
  <c r="I30" i="1"/>
  <c r="G30" i="1"/>
  <c r="E30" i="1"/>
  <c r="U29" i="1"/>
  <c r="M29" i="1"/>
  <c r="K29" i="1"/>
  <c r="I29" i="1"/>
  <c r="G29" i="1"/>
  <c r="E29" i="1"/>
  <c r="U28" i="1"/>
  <c r="M28" i="1"/>
  <c r="K28" i="1"/>
  <c r="I28" i="1"/>
  <c r="G28" i="1"/>
  <c r="E28" i="1"/>
  <c r="U9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0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E24" i="1"/>
  <c r="E10" i="1"/>
  <c r="E12" i="1"/>
  <c r="E13" i="1"/>
  <c r="E14" i="1"/>
  <c r="E15" i="1"/>
  <c r="E16" i="1"/>
  <c r="E17" i="1"/>
  <c r="E18" i="1"/>
  <c r="E19" i="1"/>
  <c r="E20" i="1"/>
  <c r="E21" i="1"/>
  <c r="E22" i="1"/>
  <c r="E23" i="1"/>
  <c r="Y12" i="1" l="1"/>
  <c r="AA12" i="1"/>
  <c r="AA11" i="1"/>
  <c r="Y11" i="1"/>
  <c r="Z63" i="1"/>
  <c r="O63" i="1"/>
  <c r="S63" i="1"/>
  <c r="Q63" i="1"/>
  <c r="AG32" i="1"/>
  <c r="AG34" i="1" s="1"/>
  <c r="AC32" i="1"/>
  <c r="AC34" i="1" s="1"/>
  <c r="W63" i="1"/>
  <c r="AJ25" i="1"/>
  <c r="AK25" i="1" s="1"/>
  <c r="X63" i="1"/>
  <c r="K53" i="1"/>
  <c r="U53" i="1"/>
  <c r="M53" i="1"/>
  <c r="U44" i="1"/>
  <c r="K25" i="1"/>
  <c r="E44" i="1"/>
  <c r="G53" i="1"/>
  <c r="I53" i="1"/>
  <c r="E53" i="1"/>
  <c r="K44" i="1"/>
  <c r="I44" i="1"/>
  <c r="M44" i="1"/>
  <c r="G44" i="1"/>
  <c r="I25" i="1"/>
  <c r="M25" i="1"/>
  <c r="E25" i="1"/>
  <c r="U25" i="1"/>
  <c r="G25" i="1"/>
  <c r="AA53" i="1" l="1"/>
  <c r="AA44" i="1"/>
  <c r="AA25" i="1"/>
  <c r="G63" i="1"/>
  <c r="I63" i="1"/>
  <c r="U63" i="1"/>
  <c r="M63" i="1"/>
  <c r="K63" i="1"/>
  <c r="Y44" i="1"/>
  <c r="Y25" i="1"/>
  <c r="AA63" i="1" l="1"/>
  <c r="B68" i="1" s="1"/>
  <c r="Y63" i="1"/>
  <c r="B66" i="1" s="1"/>
  <c r="B70" i="1" l="1"/>
</calcChain>
</file>

<file path=xl/sharedStrings.xml><?xml version="1.0" encoding="utf-8"?>
<sst xmlns="http://schemas.openxmlformats.org/spreadsheetml/2006/main" count="661" uniqueCount="48">
  <si>
    <t>Prijsformulier adviseur Installatieadvies, Bouwfysica, Akoestiek en Brandveiligheid  Huis van Cultuur en Bestuur Eemsdelta</t>
  </si>
  <si>
    <t>Inschrijver</t>
  </si>
  <si>
    <t>&lt;Vul in, naam Inschrijver&gt;</t>
  </si>
  <si>
    <t>BASIS</t>
  </si>
  <si>
    <t>OPTIONEEL</t>
  </si>
  <si>
    <t xml:space="preserve">Fase 03 Structuurontwerp </t>
  </si>
  <si>
    <t>Fase 04 Voorontwerp</t>
  </si>
  <si>
    <t>Fase 05 Definitief Ontwerp</t>
  </si>
  <si>
    <t>Fase 07.1 Prijs- en contractvorming V</t>
  </si>
  <si>
    <t>Fase 06 Technisch Ontwerp</t>
  </si>
  <si>
    <t>Fase 07,2 Prijs- en contractvorming D</t>
  </si>
  <si>
    <t>Fase 08 Uitvoeringsgereed Ontwerp</t>
  </si>
  <si>
    <t>Fase 09 Uitvoering - Directievoering</t>
  </si>
  <si>
    <t>Fase 10 Gebruik/Exploitatie</t>
  </si>
  <si>
    <t>Totaal uren</t>
  </si>
  <si>
    <t>Totaal bedrag</t>
  </si>
  <si>
    <t>Fase inzet specialisten per adviseur conform de kruisjeslijst</t>
  </si>
  <si>
    <t>naam partij/adviseur</t>
  </si>
  <si>
    <t>uurtarief (excl BTW)</t>
  </si>
  <si>
    <t>inzet uren</t>
  </si>
  <si>
    <t>prijs</t>
  </si>
  <si>
    <t>Adviseur Installatieadvies</t>
  </si>
  <si>
    <t>&lt;benoem functie&gt;</t>
  </si>
  <si>
    <t>&lt;benoem organisatie&gt;</t>
  </si>
  <si>
    <t>&lt;Vul uurtarief in&gt;</t>
  </si>
  <si>
    <t>&lt;Vul aantal uren in&gt;</t>
  </si>
  <si>
    <t>doorlooptijd</t>
  </si>
  <si>
    <t>per maand</t>
  </si>
  <si>
    <t>uren per maand</t>
  </si>
  <si>
    <t>FTE</t>
  </si>
  <si>
    <t>sub- toaal  Installatieadvies</t>
  </si>
  <si>
    <t xml:space="preserve">Adviseur Bouwfysica, Akoestiek en Brandveiligheid </t>
  </si>
  <si>
    <t xml:space="preserve">sub-totaal Bouwfysica, Akoestiek en Brandveiligheid </t>
  </si>
  <si>
    <t>Overige diensten</t>
  </si>
  <si>
    <t>sub-totaal Overige diensten</t>
  </si>
  <si>
    <t>bijkomende kosten</t>
  </si>
  <si>
    <t>&lt;specificeer bijkomende kosten voor deze fase&gt;</t>
  </si>
  <si>
    <t>&lt;Vul bijkomende kosten in voor deze fase&gt;</t>
  </si>
  <si>
    <t>sub-totaal Bijkomende kosten</t>
  </si>
  <si>
    <t>Totaal exclusief BTW</t>
  </si>
  <si>
    <t>Totale Offerteprijs 1:basis</t>
  </si>
  <si>
    <t>Totale Offerteprijs 2: optioneel</t>
  </si>
  <si>
    <t>(Fictieve) Inschrijfprijs tbv beoordeling</t>
  </si>
  <si>
    <t>rechtsgeldig getekende door:</t>
  </si>
  <si>
    <t>&lt;Vul in, naam ondertekenaar&gt;</t>
  </si>
  <si>
    <t>&lt;Vul in, datum&gt;</t>
  </si>
  <si>
    <t xml:space="preserve">&lt;handtekening&gt; </t>
  </si>
  <si>
    <t>&lt;specificeer kosten voor optionele kosten van bijvoorbeeld effectenstudies, certificering, ed. conform vraag 54 NVI&gt;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</si>
</sst>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_ &quot;€&quot;\ * #,##0_ ;_ &quot;€&quot;\ * \-#,##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FF66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4" fillId="2" borderId="0" xfId="0" applyFont="1" applyFill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2" borderId="10" xfId="0" applyFont="1" applyFill="1" applyBorder="1" applyProtection="1">
      <protection locked="0"/>
    </xf>
    <xf numFmtId="44" fontId="4" fillId="2" borderId="10" xfId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65" fontId="3" fillId="2" borderId="8" xfId="0" applyNumberFormat="1" applyFont="1" applyFill="1" applyBorder="1" applyAlignment="1" applyProtection="1">
      <alignment wrapText="1"/>
      <protection locked="0"/>
    </xf>
    <xf numFmtId="165" fontId="3" fillId="2" borderId="9" xfId="1" applyNumberFormat="1" applyFont="1" applyFill="1" applyBorder="1" applyAlignment="1" applyProtection="1">
      <alignment wrapText="1"/>
      <protection locked="0"/>
    </xf>
    <xf numFmtId="0" fontId="3" fillId="2" borderId="0" xfId="0" applyFont="1" applyFill="1" applyProtection="1">
      <protection locked="0"/>
    </xf>
    <xf numFmtId="44" fontId="4" fillId="0" borderId="9" xfId="1" applyFont="1" applyBorder="1" applyProtection="1"/>
    <xf numFmtId="44" fontId="3" fillId="0" borderId="9" xfId="0" applyNumberFormat="1" applyFont="1" applyBorder="1"/>
    <xf numFmtId="0" fontId="4" fillId="10" borderId="9" xfId="0" applyFont="1" applyFill="1" applyBorder="1"/>
    <xf numFmtId="0" fontId="4" fillId="0" borderId="9" xfId="0" applyFont="1" applyBorder="1"/>
    <xf numFmtId="165" fontId="4" fillId="0" borderId="8" xfId="0" applyNumberFormat="1" applyFont="1" applyBorder="1"/>
    <xf numFmtId="165" fontId="3" fillId="0" borderId="9" xfId="0" applyNumberFormat="1" applyFont="1" applyBorder="1"/>
    <xf numFmtId="165" fontId="4" fillId="10" borderId="8" xfId="0" applyNumberFormat="1" applyFont="1" applyFill="1" applyBorder="1"/>
    <xf numFmtId="165" fontId="4" fillId="10" borderId="9" xfId="0" applyNumberFormat="1" applyFont="1" applyFill="1" applyBorder="1"/>
    <xf numFmtId="165" fontId="4" fillId="10" borderId="12" xfId="0" applyNumberFormat="1" applyFont="1" applyFill="1" applyBorder="1"/>
    <xf numFmtId="165" fontId="4" fillId="10" borderId="13" xfId="0" applyNumberFormat="1" applyFont="1" applyFill="1" applyBorder="1"/>
    <xf numFmtId="165" fontId="4" fillId="0" borderId="12" xfId="0" applyNumberFormat="1" applyFont="1" applyBorder="1"/>
    <xf numFmtId="0" fontId="3" fillId="0" borderId="0" xfId="0" applyFont="1"/>
    <xf numFmtId="0" fontId="4" fillId="0" borderId="0" xfId="0" applyFont="1"/>
    <xf numFmtId="0" fontId="4" fillId="3" borderId="1" xfId="0" applyFont="1" applyFill="1" applyBorder="1"/>
    <xf numFmtId="0" fontId="4" fillId="3" borderId="2" xfId="0" applyFont="1" applyFill="1" applyBorder="1"/>
    <xf numFmtId="0" fontId="4" fillId="4" borderId="1" xfId="0" applyFont="1" applyFill="1" applyBorder="1"/>
    <xf numFmtId="0" fontId="4" fillId="4" borderId="2" xfId="0" applyFont="1" applyFill="1" applyBorder="1"/>
    <xf numFmtId="0" fontId="4" fillId="5" borderId="1" xfId="0" applyFont="1" applyFill="1" applyBorder="1"/>
    <xf numFmtId="0" fontId="4" fillId="5" borderId="3" xfId="0" applyFont="1" applyFill="1" applyBorder="1"/>
    <xf numFmtId="0" fontId="4" fillId="6" borderId="4" xfId="0" applyFont="1" applyFill="1" applyBorder="1"/>
    <xf numFmtId="0" fontId="4" fillId="6" borderId="5" xfId="0" applyFont="1" applyFill="1" applyBorder="1"/>
    <xf numFmtId="0" fontId="4" fillId="7" borderId="4" xfId="0" applyFont="1" applyFill="1" applyBorder="1"/>
    <xf numFmtId="0" fontId="4" fillId="7" borderId="5" xfId="0" applyFont="1" applyFill="1" applyBorder="1"/>
    <xf numFmtId="0" fontId="4" fillId="11" borderId="4" xfId="0" applyFont="1" applyFill="1" applyBorder="1"/>
    <xf numFmtId="0" fontId="4" fillId="11" borderId="5" xfId="0" applyFont="1" applyFill="1" applyBorder="1"/>
    <xf numFmtId="0" fontId="4" fillId="13" borderId="4" xfId="0" applyFont="1" applyFill="1" applyBorder="1"/>
    <xf numFmtId="0" fontId="4" fillId="13" borderId="5" xfId="0" applyFont="1" applyFill="1" applyBorder="1"/>
    <xf numFmtId="0" fontId="4" fillId="8" borderId="4" xfId="0" applyFont="1" applyFill="1" applyBorder="1"/>
    <xf numFmtId="0" fontId="4" fillId="8" borderId="5" xfId="0" applyFont="1" applyFill="1" applyBorder="1"/>
    <xf numFmtId="0" fontId="4" fillId="12" borderId="4" xfId="0" applyFont="1" applyFill="1" applyBorder="1"/>
    <xf numFmtId="0" fontId="4" fillId="12" borderId="5" xfId="0" applyFont="1" applyFill="1" applyBorder="1"/>
    <xf numFmtId="0" fontId="4" fillId="9" borderId="4" xfId="0" applyFont="1" applyFill="1" applyBorder="1"/>
    <xf numFmtId="0" fontId="4" fillId="9" borderId="5" xfId="0" applyFont="1" applyFill="1" applyBorder="1"/>
    <xf numFmtId="0" fontId="3" fillId="10" borderId="0" xfId="0" applyFont="1" applyFill="1" applyAlignment="1">
      <alignment wrapText="1"/>
    </xf>
    <xf numFmtId="0" fontId="3" fillId="10" borderId="6" xfId="0" applyFont="1" applyFill="1" applyBorder="1" applyAlignment="1">
      <alignment wrapText="1"/>
    </xf>
    <xf numFmtId="0" fontId="3" fillId="10" borderId="7" xfId="0" applyFont="1" applyFill="1" applyBorder="1" applyAlignment="1">
      <alignment wrapText="1"/>
    </xf>
    <xf numFmtId="0" fontId="3" fillId="10" borderId="8" xfId="0" applyFont="1" applyFill="1" applyBorder="1" applyAlignment="1">
      <alignment wrapText="1"/>
    </xf>
    <xf numFmtId="0" fontId="3" fillId="10" borderId="9" xfId="0" applyFont="1" applyFill="1" applyBorder="1" applyAlignment="1">
      <alignment wrapText="1"/>
    </xf>
    <xf numFmtId="0" fontId="4" fillId="10" borderId="8" xfId="0" applyFont="1" applyFill="1" applyBorder="1" applyAlignment="1">
      <alignment wrapText="1"/>
    </xf>
    <xf numFmtId="0" fontId="4" fillId="10" borderId="9" xfId="0" applyFont="1" applyFill="1" applyBorder="1" applyAlignment="1">
      <alignment wrapText="1"/>
    </xf>
    <xf numFmtId="0" fontId="3" fillId="10" borderId="10" xfId="0" applyFont="1" applyFill="1" applyBorder="1"/>
    <xf numFmtId="0" fontId="3" fillId="10" borderId="8" xfId="0" applyFont="1" applyFill="1" applyBorder="1"/>
    <xf numFmtId="0" fontId="3" fillId="10" borderId="11" xfId="0" applyFont="1" applyFill="1" applyBorder="1"/>
    <xf numFmtId="0" fontId="3" fillId="10" borderId="9" xfId="0" applyFont="1" applyFill="1" applyBorder="1"/>
    <xf numFmtId="0" fontId="3" fillId="0" borderId="10" xfId="0" applyFont="1" applyBorder="1"/>
    <xf numFmtId="0" fontId="4" fillId="0" borderId="10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44" fontId="4" fillId="0" borderId="9" xfId="0" applyNumberFormat="1" applyFont="1" applyBorder="1"/>
    <xf numFmtId="0" fontId="0" fillId="14" borderId="1" xfId="0" applyFill="1" applyBorder="1"/>
    <xf numFmtId="0" fontId="0" fillId="14" borderId="3" xfId="0" applyFill="1" applyBorder="1"/>
    <xf numFmtId="0" fontId="0" fillId="14" borderId="2" xfId="0" applyFill="1" applyBorder="1"/>
    <xf numFmtId="0" fontId="0" fillId="14" borderId="6" xfId="0" applyFill="1" applyBorder="1"/>
    <xf numFmtId="0" fontId="0" fillId="14" borderId="0" xfId="0" applyFill="1"/>
    <xf numFmtId="0" fontId="0" fillId="14" borderId="7" xfId="0" applyFill="1" applyBorder="1"/>
    <xf numFmtId="44" fontId="0" fillId="14" borderId="0" xfId="1" applyFont="1" applyFill="1" applyBorder="1" applyProtection="1"/>
    <xf numFmtId="165" fontId="0" fillId="14" borderId="0" xfId="1" applyNumberFormat="1" applyFont="1" applyFill="1" applyBorder="1" applyProtection="1"/>
    <xf numFmtId="9" fontId="0" fillId="14" borderId="6" xfId="2" applyFont="1" applyFill="1" applyBorder="1" applyProtection="1"/>
    <xf numFmtId="44" fontId="0" fillId="14" borderId="7" xfId="0" applyNumberFormat="1" applyFill="1" applyBorder="1"/>
    <xf numFmtId="44" fontId="0" fillId="14" borderId="0" xfId="0" applyNumberFormat="1" applyFill="1"/>
    <xf numFmtId="164" fontId="0" fillId="14" borderId="0" xfId="0" applyNumberFormat="1" applyFill="1"/>
    <xf numFmtId="0" fontId="3" fillId="0" borderId="8" xfId="0" applyFont="1" applyBorder="1"/>
    <xf numFmtId="1" fontId="3" fillId="0" borderId="9" xfId="0" applyNumberFormat="1" applyFont="1" applyBorder="1"/>
    <xf numFmtId="0" fontId="4" fillId="10" borderId="11" xfId="0" applyFont="1" applyFill="1" applyBorder="1"/>
    <xf numFmtId="0" fontId="3" fillId="0" borderId="9" xfId="0" applyFont="1" applyBorder="1"/>
    <xf numFmtId="9" fontId="2" fillId="14" borderId="6" xfId="0" applyNumberFormat="1" applyFont="1" applyFill="1" applyBorder="1"/>
    <xf numFmtId="44" fontId="2" fillId="14" borderId="7" xfId="1" applyFont="1" applyFill="1" applyBorder="1" applyProtection="1"/>
    <xf numFmtId="0" fontId="2" fillId="14" borderId="0" xfId="0" applyFont="1" applyFill="1"/>
    <xf numFmtId="0" fontId="0" fillId="14" borderId="19" xfId="0" applyFill="1" applyBorder="1"/>
    <xf numFmtId="44" fontId="0" fillId="14" borderId="21" xfId="0" applyNumberFormat="1" applyFill="1" applyBorder="1"/>
    <xf numFmtId="44" fontId="0" fillId="14" borderId="19" xfId="0" applyNumberFormat="1" applyFill="1" applyBorder="1"/>
    <xf numFmtId="0" fontId="0" fillId="14" borderId="20" xfId="0" applyFill="1" applyBorder="1"/>
    <xf numFmtId="0" fontId="0" fillId="14" borderId="21" xfId="0" applyFill="1" applyBorder="1"/>
    <xf numFmtId="0" fontId="4" fillId="10" borderId="10" xfId="0" applyFont="1" applyFill="1" applyBorder="1"/>
    <xf numFmtId="0" fontId="4" fillId="10" borderId="8" xfId="0" applyFont="1" applyFill="1" applyBorder="1"/>
    <xf numFmtId="165" fontId="3" fillId="0" borderId="8" xfId="0" applyNumberFormat="1" applyFont="1" applyBorder="1"/>
    <xf numFmtId="165" fontId="4" fillId="0" borderId="9" xfId="1" applyNumberFormat="1" applyFont="1" applyBorder="1" applyProtection="1"/>
    <xf numFmtId="165" fontId="4" fillId="0" borderId="0" xfId="0" applyNumberFormat="1" applyFont="1"/>
    <xf numFmtId="0" fontId="3" fillId="0" borderId="17" xfId="0" applyFont="1" applyBorder="1"/>
    <xf numFmtId="0" fontId="4" fillId="0" borderId="16" xfId="0" applyFont="1" applyBorder="1" applyAlignment="1">
      <alignment vertical="center"/>
    </xf>
    <xf numFmtId="44" fontId="3" fillId="0" borderId="18" xfId="0" applyNumberFormat="1" applyFont="1" applyBorder="1"/>
    <xf numFmtId="165" fontId="3" fillId="0" borderId="14" xfId="0" applyNumberFormat="1" applyFont="1" applyBorder="1"/>
    <xf numFmtId="165" fontId="4" fillId="0" borderId="15" xfId="0" applyNumberFormat="1" applyFont="1" applyBorder="1"/>
    <xf numFmtId="165" fontId="3" fillId="0" borderId="13" xfId="0" applyNumberFormat="1" applyFont="1" applyBorder="1"/>
    <xf numFmtId="44" fontId="4" fillId="15" borderId="9" xfId="1" applyFont="1" applyFill="1" applyBorder="1" applyProtection="1"/>
    <xf numFmtId="44" fontId="3" fillId="15" borderId="9" xfId="0" applyNumberFormat="1" applyFont="1" applyFill="1" applyBorder="1"/>
    <xf numFmtId="165" fontId="3" fillId="16" borderId="9" xfId="1" applyNumberFormat="1" applyFont="1" applyFill="1" applyBorder="1" applyAlignment="1" applyProtection="1">
      <alignment wrapText="1"/>
      <protection locked="0"/>
    </xf>
    <xf numFmtId="165" fontId="3" fillId="15" borderId="9" xfId="0" applyNumberFormat="1" applyFont="1" applyFill="1" applyBorder="1"/>
    <xf numFmtId="165" fontId="3" fillId="15" borderId="14" xfId="0" applyNumberFormat="1" applyFont="1" applyFill="1" applyBorder="1"/>
    <xf numFmtId="0" fontId="4" fillId="15" borderId="8" xfId="0" applyFont="1" applyFill="1" applyBorder="1"/>
    <xf numFmtId="44" fontId="4" fillId="15" borderId="9" xfId="0" applyNumberFormat="1" applyFont="1" applyFill="1" applyBorder="1"/>
    <xf numFmtId="1" fontId="3" fillId="15" borderId="9" xfId="0" applyNumberFormat="1" applyFont="1" applyFill="1" applyBorder="1"/>
    <xf numFmtId="165" fontId="3" fillId="15" borderId="8" xfId="0" applyNumberFormat="1" applyFont="1" applyFill="1" applyBorder="1"/>
    <xf numFmtId="165" fontId="4" fillId="15" borderId="9" xfId="1" applyNumberFormat="1" applyFont="1" applyFill="1" applyBorder="1" applyProtection="1"/>
    <xf numFmtId="165" fontId="3" fillId="15" borderId="13" xfId="0" applyNumberFormat="1" applyFont="1" applyFill="1" applyBorder="1"/>
    <xf numFmtId="0" fontId="3" fillId="15" borderId="17" xfId="0" applyFont="1" applyFill="1" applyBorder="1"/>
    <xf numFmtId="44" fontId="3" fillId="15" borderId="18" xfId="0" applyNumberFormat="1" applyFont="1" applyFill="1" applyBorder="1"/>
    <xf numFmtId="0" fontId="3" fillId="17" borderId="17" xfId="0" applyFont="1" applyFill="1" applyBorder="1"/>
    <xf numFmtId="44" fontId="3" fillId="17" borderId="18" xfId="0" applyNumberFormat="1" applyFont="1" applyFill="1" applyBorder="1"/>
    <xf numFmtId="0" fontId="3" fillId="0" borderId="17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15" borderId="22" xfId="0" applyFont="1" applyFill="1" applyBorder="1" applyAlignment="1">
      <alignment horizontal="center"/>
    </xf>
    <xf numFmtId="0" fontId="3" fillId="15" borderId="18" xfId="0" applyFont="1" applyFill="1" applyBorder="1" applyAlignment="1">
      <alignment horizontal="center"/>
    </xf>
    <xf numFmtId="0" fontId="3" fillId="15" borderId="17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4A0C-DD96-4A80-82C7-BFDC397FD41F}">
  <dimension ref="A2:AK75"/>
  <sheetViews>
    <sheetView tabSelected="1" zoomScale="60" zoomScaleNormal="55"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AA60" sqref="AA60"/>
    </sheetView>
  </sheetViews>
  <sheetFormatPr defaultRowHeight="15" x14ac:dyDescent="0.25"/>
  <cols>
    <col min="1" max="1" width="36.7109375" bestFit="1" customWidth="1"/>
    <col min="2" max="2" width="25.7109375" bestFit="1" customWidth="1"/>
    <col min="3" max="3" width="16.42578125" bestFit="1" customWidth="1"/>
    <col min="4" max="4" width="17.28515625" bestFit="1" customWidth="1"/>
    <col min="5" max="5" width="16.7109375" bestFit="1" customWidth="1"/>
    <col min="6" max="6" width="17.28515625" bestFit="1" customWidth="1"/>
    <col min="7" max="7" width="16.7109375" bestFit="1" customWidth="1"/>
    <col min="8" max="8" width="17.28515625" bestFit="1" customWidth="1"/>
    <col min="9" max="9" width="16.7109375" bestFit="1" customWidth="1"/>
    <col min="10" max="10" width="23.28515625" bestFit="1" customWidth="1"/>
    <col min="11" max="11" width="16.7109375" bestFit="1" customWidth="1"/>
    <col min="12" max="12" width="18.85546875" bestFit="1" customWidth="1"/>
    <col min="13" max="13" width="16.7109375" bestFit="1" customWidth="1"/>
    <col min="14" max="15" width="16.7109375" customWidth="1"/>
    <col min="16" max="16" width="18.85546875" bestFit="1" customWidth="1"/>
    <col min="17" max="17" width="16.7109375" customWidth="1"/>
    <col min="18" max="18" width="18.85546875" bestFit="1" customWidth="1"/>
    <col min="19" max="19" width="16.7109375" bestFit="1" customWidth="1"/>
    <col min="20" max="20" width="18.7109375" customWidth="1"/>
    <col min="21" max="21" width="16.7109375" bestFit="1" customWidth="1"/>
    <col min="22" max="22" width="18.7109375" customWidth="1"/>
    <col min="23" max="23" width="16.7109375" bestFit="1" customWidth="1"/>
    <col min="24" max="24" width="11.140625" bestFit="1" customWidth="1"/>
    <col min="25" max="25" width="20.28515625" bestFit="1" customWidth="1"/>
    <col min="26" max="26" width="14.5703125" bestFit="1" customWidth="1"/>
    <col min="27" max="27" width="20.28515625" bestFit="1" customWidth="1"/>
    <col min="28" max="28" width="15.7109375" hidden="1" customWidth="1"/>
    <col min="29" max="29" width="19.28515625" hidden="1" customWidth="1"/>
    <col min="30" max="30" width="12.28515625" hidden="1" customWidth="1"/>
    <col min="31" max="31" width="13" hidden="1" customWidth="1"/>
    <col min="32" max="32" width="0" hidden="1" customWidth="1"/>
    <col min="33" max="33" width="19.28515625" hidden="1" customWidth="1"/>
    <col min="34" max="34" width="12.28515625" hidden="1" customWidth="1"/>
    <col min="35" max="35" width="13" hidden="1" customWidth="1"/>
    <col min="36" max="36" width="16.140625" hidden="1" customWidth="1"/>
    <col min="37" max="37" width="0" hidden="1" customWidth="1"/>
  </cols>
  <sheetData>
    <row r="2" spans="1:27" x14ac:dyDescent="0.25">
      <c r="A2" s="22" t="s">
        <v>0</v>
      </c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5.75" thickBot="1" x14ac:dyDescent="0.3">
      <c r="A3" s="23" t="s">
        <v>1</v>
      </c>
      <c r="B3" s="1" t="s">
        <v>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112" t="s">
        <v>3</v>
      </c>
      <c r="M4" s="113"/>
      <c r="N4" s="113"/>
      <c r="O4" s="114"/>
      <c r="P4" s="115" t="s">
        <v>4</v>
      </c>
      <c r="Q4" s="116"/>
      <c r="R4" s="23"/>
      <c r="S4" s="23"/>
      <c r="T4" s="23"/>
      <c r="U4" s="23"/>
      <c r="V4" s="23"/>
      <c r="W4" s="23"/>
      <c r="X4" s="112" t="s">
        <v>3</v>
      </c>
      <c r="Y4" s="114"/>
      <c r="Z4" s="117" t="s">
        <v>4</v>
      </c>
      <c r="AA4" s="116"/>
    </row>
    <row r="5" spans="1:27" x14ac:dyDescent="0.25">
      <c r="A5" s="23"/>
      <c r="B5" s="23"/>
      <c r="C5" s="23"/>
      <c r="D5" s="24" t="s">
        <v>5</v>
      </c>
      <c r="E5" s="25"/>
      <c r="F5" s="26" t="s">
        <v>6</v>
      </c>
      <c r="G5" s="27"/>
      <c r="H5" s="28" t="s">
        <v>7</v>
      </c>
      <c r="I5" s="29"/>
      <c r="J5" s="30" t="s">
        <v>8</v>
      </c>
      <c r="K5" s="31"/>
      <c r="L5" s="32" t="s">
        <v>9</v>
      </c>
      <c r="M5" s="33"/>
      <c r="N5" s="34" t="s">
        <v>10</v>
      </c>
      <c r="O5" s="35"/>
      <c r="P5" s="32" t="s">
        <v>9</v>
      </c>
      <c r="Q5" s="32"/>
      <c r="R5" s="36" t="s">
        <v>11</v>
      </c>
      <c r="S5" s="37"/>
      <c r="T5" s="38" t="s">
        <v>12</v>
      </c>
      <c r="U5" s="39"/>
      <c r="V5" s="40" t="s">
        <v>13</v>
      </c>
      <c r="W5" s="41"/>
      <c r="X5" s="42" t="s">
        <v>14</v>
      </c>
      <c r="Y5" s="43" t="s">
        <v>15</v>
      </c>
      <c r="Z5" s="42" t="s">
        <v>14</v>
      </c>
      <c r="AA5" s="43" t="s">
        <v>15</v>
      </c>
    </row>
    <row r="6" spans="1:27" ht="30" x14ac:dyDescent="0.25">
      <c r="A6" s="44" t="s">
        <v>16</v>
      </c>
      <c r="B6" s="44" t="s">
        <v>17</v>
      </c>
      <c r="C6" s="44" t="s">
        <v>18</v>
      </c>
      <c r="D6" s="45" t="s">
        <v>19</v>
      </c>
      <c r="E6" s="46" t="s">
        <v>20</v>
      </c>
      <c r="F6" s="45" t="s">
        <v>19</v>
      </c>
      <c r="G6" s="46" t="s">
        <v>20</v>
      </c>
      <c r="H6" s="45" t="s">
        <v>19</v>
      </c>
      <c r="I6" s="44" t="s">
        <v>20</v>
      </c>
      <c r="J6" s="47" t="s">
        <v>19</v>
      </c>
      <c r="K6" s="48" t="s">
        <v>20</v>
      </c>
      <c r="L6" s="47" t="s">
        <v>19</v>
      </c>
      <c r="M6" s="48" t="s">
        <v>20</v>
      </c>
      <c r="N6" s="47" t="s">
        <v>19</v>
      </c>
      <c r="O6" s="48" t="s">
        <v>20</v>
      </c>
      <c r="P6" s="47" t="s">
        <v>19</v>
      </c>
      <c r="Q6" s="48" t="s">
        <v>20</v>
      </c>
      <c r="R6" s="47" t="s">
        <v>19</v>
      </c>
      <c r="S6" s="48" t="s">
        <v>20</v>
      </c>
      <c r="T6" s="47" t="s">
        <v>19</v>
      </c>
      <c r="U6" s="48" t="s">
        <v>20</v>
      </c>
      <c r="V6" s="47" t="s">
        <v>19</v>
      </c>
      <c r="W6" s="48" t="s">
        <v>20</v>
      </c>
      <c r="X6" s="49"/>
      <c r="Y6" s="50"/>
      <c r="Z6" s="49"/>
      <c r="AA6" s="50"/>
    </row>
    <row r="7" spans="1:27" x14ac:dyDescent="0.25">
      <c r="A7" s="51"/>
      <c r="B7" s="51"/>
      <c r="C7" s="51"/>
      <c r="D7" s="52"/>
      <c r="E7" s="13"/>
      <c r="F7" s="52"/>
      <c r="G7" s="13"/>
      <c r="H7" s="52"/>
      <c r="I7" s="53"/>
      <c r="J7" s="52"/>
      <c r="K7" s="54"/>
      <c r="L7" s="52"/>
      <c r="M7" s="54"/>
      <c r="N7" s="52"/>
      <c r="O7" s="54"/>
      <c r="P7" s="52"/>
      <c r="Q7" s="54"/>
      <c r="R7" s="52"/>
      <c r="S7" s="54"/>
      <c r="T7" s="52"/>
      <c r="U7" s="54"/>
      <c r="V7" s="52"/>
      <c r="W7" s="54"/>
      <c r="X7" s="52"/>
      <c r="Y7" s="54"/>
      <c r="Z7" s="52"/>
      <c r="AA7" s="54"/>
    </row>
    <row r="8" spans="1:27" x14ac:dyDescent="0.25">
      <c r="A8" s="55" t="s">
        <v>21</v>
      </c>
      <c r="B8" s="56"/>
      <c r="C8" s="56"/>
      <c r="D8" s="57"/>
      <c r="E8" s="14"/>
      <c r="F8" s="57"/>
      <c r="G8" s="14"/>
      <c r="H8" s="57"/>
      <c r="I8" s="58"/>
      <c r="J8" s="59"/>
      <c r="K8" s="60"/>
      <c r="L8" s="59"/>
      <c r="M8" s="60"/>
      <c r="N8" s="59"/>
      <c r="O8" s="60"/>
      <c r="P8" s="59"/>
      <c r="Q8" s="60"/>
      <c r="R8" s="59"/>
      <c r="S8" s="60"/>
      <c r="T8" s="59"/>
      <c r="U8" s="60"/>
      <c r="V8" s="59"/>
      <c r="W8" s="60"/>
      <c r="X8" s="59"/>
      <c r="Y8" s="60"/>
      <c r="Z8" s="59"/>
      <c r="AA8" s="60"/>
    </row>
    <row r="9" spans="1:27" x14ac:dyDescent="0.25">
      <c r="A9" s="5" t="s">
        <v>22</v>
      </c>
      <c r="B9" s="5" t="s">
        <v>23</v>
      </c>
      <c r="C9" s="6" t="s">
        <v>24</v>
      </c>
      <c r="D9" s="7" t="s">
        <v>25</v>
      </c>
      <c r="E9" s="11">
        <f t="shared" ref="E9:E23" si="0">IFERROR(D9*$C9,0)</f>
        <v>0</v>
      </c>
      <c r="F9" s="7" t="s">
        <v>25</v>
      </c>
      <c r="G9" s="11">
        <f t="shared" ref="G9:I24" si="1">IFERROR(F9*$C9,0)</f>
        <v>0</v>
      </c>
      <c r="H9" s="7" t="s">
        <v>25</v>
      </c>
      <c r="I9" s="11">
        <f t="shared" si="1"/>
        <v>0</v>
      </c>
      <c r="J9" s="7" t="s">
        <v>25</v>
      </c>
      <c r="K9" s="11">
        <f t="shared" ref="K9:K10" si="2">IFERROR(J9*$C9,0)</f>
        <v>0</v>
      </c>
      <c r="L9" s="7" t="s">
        <v>25</v>
      </c>
      <c r="M9" s="11">
        <f t="shared" ref="M9:Q10" si="3">IFERROR(L9*$C9,0)</f>
        <v>0</v>
      </c>
      <c r="N9" s="7" t="s">
        <v>25</v>
      </c>
      <c r="O9" s="11">
        <f t="shared" ref="O9:O24" si="4">IFERROR(N9*$C9,0)</f>
        <v>0</v>
      </c>
      <c r="P9" s="7" t="s">
        <v>25</v>
      </c>
      <c r="Q9" s="97">
        <f t="shared" si="3"/>
        <v>0</v>
      </c>
      <c r="R9" s="7" t="s">
        <v>25</v>
      </c>
      <c r="S9" s="11">
        <f>IFERROR(R9*$C9,0)</f>
        <v>0</v>
      </c>
      <c r="T9" s="7" t="s">
        <v>25</v>
      </c>
      <c r="U9" s="11">
        <f>IFERROR(T9*$C9,0)</f>
        <v>0</v>
      </c>
      <c r="V9" s="7" t="s">
        <v>25</v>
      </c>
      <c r="W9" s="11">
        <f>IFERROR(V9*$C9,0)</f>
        <v>0</v>
      </c>
      <c r="X9" s="57">
        <f t="shared" ref="X9" si="5">IF(ISNUMBER(D9),D9,0)+IF(ISNUMBER(F9),F9,0)+IF(ISNUMBER(H9),H9,0)+IF(ISNUMBER(J9),J9,0)+IF(ISNUMBER(L9),L9,0)+IF(ISNUMBER(N9),N9,0)+IF(ISNUMBER(R9),R9,0)+IF(ISNUMBER(T9),T9,0)+IF(ISNUMBER(V9),V9,0)</f>
        <v>0</v>
      </c>
      <c r="Y9" s="61">
        <f t="shared" ref="Y9" si="6">SUM(E9+G9+I9+K9+M9+O9+S9+U9+W9)</f>
        <v>0</v>
      </c>
      <c r="Z9" s="102">
        <f t="shared" ref="Z9" si="7">IF(ISNUMBER(D9),D9,0)+IF(ISNUMBER(F9),F9,0)+IF(ISNUMBER(H9),H9,0)+IF(ISNUMBER(J9),J9,0)+IF(ISNUMBER(R9),R9,0)+IF(ISNUMBER(P9),P9,0)+IF(ISNUMBER(T9),T9,0)+IF(ISNUMBER(V9),V9,0)</f>
        <v>0</v>
      </c>
      <c r="AA9" s="103">
        <f t="shared" ref="AA9" si="8">SUM(G9+I9+K9+Q9+S9+U9+W9+E9)</f>
        <v>0</v>
      </c>
    </row>
    <row r="10" spans="1:27" x14ac:dyDescent="0.25">
      <c r="A10" s="5" t="s">
        <v>22</v>
      </c>
      <c r="B10" s="5" t="s">
        <v>23</v>
      </c>
      <c r="C10" s="6" t="s">
        <v>24</v>
      </c>
      <c r="D10" s="7" t="s">
        <v>25</v>
      </c>
      <c r="E10" s="11">
        <f t="shared" si="0"/>
        <v>0</v>
      </c>
      <c r="F10" s="7" t="s">
        <v>25</v>
      </c>
      <c r="G10" s="11">
        <f t="shared" si="1"/>
        <v>0</v>
      </c>
      <c r="H10" s="7" t="s">
        <v>25</v>
      </c>
      <c r="I10" s="11">
        <f t="shared" si="1"/>
        <v>0</v>
      </c>
      <c r="J10" s="7" t="s">
        <v>25</v>
      </c>
      <c r="K10" s="11">
        <f t="shared" si="2"/>
        <v>0</v>
      </c>
      <c r="L10" s="7" t="s">
        <v>25</v>
      </c>
      <c r="M10" s="11">
        <f t="shared" si="3"/>
        <v>0</v>
      </c>
      <c r="N10" s="7" t="s">
        <v>25</v>
      </c>
      <c r="O10" s="11">
        <f t="shared" si="4"/>
        <v>0</v>
      </c>
      <c r="P10" s="7" t="s">
        <v>25</v>
      </c>
      <c r="Q10" s="97">
        <f t="shared" si="3"/>
        <v>0</v>
      </c>
      <c r="R10" s="7" t="s">
        <v>25</v>
      </c>
      <c r="S10" s="11">
        <f t="shared" ref="S10" si="9">IFERROR(R10*$C10,0)</f>
        <v>0</v>
      </c>
      <c r="T10" s="7" t="s">
        <v>25</v>
      </c>
      <c r="U10" s="11">
        <f t="shared" ref="U10:W10" si="10">IFERROR(T10*$C10,0)</f>
        <v>0</v>
      </c>
      <c r="V10" s="7" t="s">
        <v>25</v>
      </c>
      <c r="W10" s="11">
        <f t="shared" si="10"/>
        <v>0</v>
      </c>
      <c r="X10" s="57">
        <f t="shared" ref="X10:X24" si="11">IF(ISNUMBER(D10),D10,0)+IF(ISNUMBER(F10),F10,0)+IF(ISNUMBER(H10),H10,0)+IF(ISNUMBER(J10),J10,0)+IF(ISNUMBER(L10),L10,0)+IF(ISNUMBER(N10),N10,0)+IF(ISNUMBER(R10),R10,0)+IF(ISNUMBER(T10),T10,0)+IF(ISNUMBER(V10),V10,0)</f>
        <v>0</v>
      </c>
      <c r="Y10" s="61">
        <f t="shared" ref="Y10:Y24" si="12">SUM(E10+G10+I10+K10+M10+O10+S10+U10+W10)</f>
        <v>0</v>
      </c>
      <c r="Z10" s="102">
        <f t="shared" ref="Z10:Z24" si="13">IF(ISNUMBER(D10),D10,0)+IF(ISNUMBER(F10),F10,0)+IF(ISNUMBER(H10),H10,0)+IF(ISNUMBER(J10),J10,0)+IF(ISNUMBER(R10),R10,0)+IF(ISNUMBER(P10),P10,0)+IF(ISNUMBER(T10),T10,0)+IF(ISNUMBER(V10),V10,0)</f>
        <v>0</v>
      </c>
      <c r="AA10" s="103">
        <f t="shared" ref="AA10:AA24" si="14">SUM(G10+I10+K10+Q10+S10+U10+W10+E10)</f>
        <v>0</v>
      </c>
    </row>
    <row r="11" spans="1:27" x14ac:dyDescent="0.25">
      <c r="A11" s="5" t="s">
        <v>22</v>
      </c>
      <c r="B11" s="5" t="s">
        <v>23</v>
      </c>
      <c r="C11" s="6" t="s">
        <v>24</v>
      </c>
      <c r="D11" s="7" t="s">
        <v>25</v>
      </c>
      <c r="E11" s="11">
        <f t="shared" si="0"/>
        <v>0</v>
      </c>
      <c r="F11" s="7" t="s">
        <v>25</v>
      </c>
      <c r="G11" s="11">
        <f t="shared" si="1"/>
        <v>0</v>
      </c>
      <c r="H11" s="7" t="s">
        <v>25</v>
      </c>
      <c r="I11" s="11">
        <f t="shared" si="1"/>
        <v>0</v>
      </c>
      <c r="J11" s="7" t="s">
        <v>25</v>
      </c>
      <c r="K11" s="11">
        <f t="shared" ref="K11" si="15">IFERROR(J11*$C11,0)</f>
        <v>0</v>
      </c>
      <c r="L11" s="7" t="s">
        <v>25</v>
      </c>
      <c r="M11" s="11">
        <f t="shared" ref="M11:Q11" si="16">IFERROR(L11*$C11,0)</f>
        <v>0</v>
      </c>
      <c r="N11" s="7" t="s">
        <v>25</v>
      </c>
      <c r="O11" s="11">
        <f t="shared" si="4"/>
        <v>0</v>
      </c>
      <c r="P11" s="7" t="s">
        <v>25</v>
      </c>
      <c r="Q11" s="97">
        <f t="shared" si="16"/>
        <v>0</v>
      </c>
      <c r="R11" s="7" t="s">
        <v>25</v>
      </c>
      <c r="S11" s="11">
        <f t="shared" ref="S11" si="17">IFERROR(R11*$C11,0)</f>
        <v>0</v>
      </c>
      <c r="T11" s="7" t="s">
        <v>25</v>
      </c>
      <c r="U11" s="11">
        <f t="shared" ref="U11:W11" si="18">IFERROR(T11*$C11,0)</f>
        <v>0</v>
      </c>
      <c r="V11" s="7" t="s">
        <v>25</v>
      </c>
      <c r="W11" s="11">
        <f t="shared" si="18"/>
        <v>0</v>
      </c>
      <c r="X11" s="57">
        <f t="shared" si="11"/>
        <v>0</v>
      </c>
      <c r="Y11" s="61">
        <f t="shared" si="12"/>
        <v>0</v>
      </c>
      <c r="Z11" s="102">
        <f t="shared" si="13"/>
        <v>0</v>
      </c>
      <c r="AA11" s="103">
        <f t="shared" si="14"/>
        <v>0</v>
      </c>
    </row>
    <row r="12" spans="1:27" x14ac:dyDescent="0.25">
      <c r="A12" s="5" t="s">
        <v>22</v>
      </c>
      <c r="B12" s="5" t="s">
        <v>23</v>
      </c>
      <c r="C12" s="6" t="s">
        <v>24</v>
      </c>
      <c r="D12" s="7" t="s">
        <v>25</v>
      </c>
      <c r="E12" s="11">
        <f t="shared" si="0"/>
        <v>0</v>
      </c>
      <c r="F12" s="7" t="s">
        <v>25</v>
      </c>
      <c r="G12" s="11">
        <f t="shared" si="1"/>
        <v>0</v>
      </c>
      <c r="H12" s="7" t="s">
        <v>25</v>
      </c>
      <c r="I12" s="11">
        <f t="shared" si="1"/>
        <v>0</v>
      </c>
      <c r="J12" s="7" t="s">
        <v>25</v>
      </c>
      <c r="K12" s="11">
        <f t="shared" ref="K12" si="19">IFERROR(J12*$C12,0)</f>
        <v>0</v>
      </c>
      <c r="L12" s="7" t="s">
        <v>25</v>
      </c>
      <c r="M12" s="11">
        <f t="shared" ref="M12:Q12" si="20">IFERROR(L12*$C12,0)</f>
        <v>0</v>
      </c>
      <c r="N12" s="7" t="s">
        <v>25</v>
      </c>
      <c r="O12" s="11">
        <f t="shared" si="4"/>
        <v>0</v>
      </c>
      <c r="P12" s="7" t="s">
        <v>25</v>
      </c>
      <c r="Q12" s="97">
        <f t="shared" si="20"/>
        <v>0</v>
      </c>
      <c r="R12" s="7" t="s">
        <v>25</v>
      </c>
      <c r="S12" s="11">
        <f t="shared" ref="S12" si="21">IFERROR(R12*$C12,0)</f>
        <v>0</v>
      </c>
      <c r="T12" s="7" t="s">
        <v>25</v>
      </c>
      <c r="U12" s="11">
        <f t="shared" ref="U12:W12" si="22">IFERROR(T12*$C12,0)</f>
        <v>0</v>
      </c>
      <c r="V12" s="7" t="s">
        <v>25</v>
      </c>
      <c r="W12" s="11">
        <f t="shared" si="22"/>
        <v>0</v>
      </c>
      <c r="X12" s="57">
        <f t="shared" si="11"/>
        <v>0</v>
      </c>
      <c r="Y12" s="61">
        <f t="shared" si="12"/>
        <v>0</v>
      </c>
      <c r="Z12" s="102">
        <f t="shared" si="13"/>
        <v>0</v>
      </c>
      <c r="AA12" s="103">
        <f t="shared" si="14"/>
        <v>0</v>
      </c>
    </row>
    <row r="13" spans="1:27" x14ac:dyDescent="0.25">
      <c r="A13" s="5" t="s">
        <v>22</v>
      </c>
      <c r="B13" s="5" t="s">
        <v>23</v>
      </c>
      <c r="C13" s="6" t="s">
        <v>24</v>
      </c>
      <c r="D13" s="7" t="s">
        <v>25</v>
      </c>
      <c r="E13" s="11">
        <f t="shared" si="0"/>
        <v>0</v>
      </c>
      <c r="F13" s="7" t="s">
        <v>25</v>
      </c>
      <c r="G13" s="11">
        <f t="shared" si="1"/>
        <v>0</v>
      </c>
      <c r="H13" s="7" t="s">
        <v>25</v>
      </c>
      <c r="I13" s="11">
        <f t="shared" si="1"/>
        <v>0</v>
      </c>
      <c r="J13" s="7" t="s">
        <v>25</v>
      </c>
      <c r="K13" s="11">
        <f t="shared" ref="K13" si="23">IFERROR(J13*$C13,0)</f>
        <v>0</v>
      </c>
      <c r="L13" s="7" t="s">
        <v>25</v>
      </c>
      <c r="M13" s="11">
        <f t="shared" ref="M13:Q13" si="24">IFERROR(L13*$C13,0)</f>
        <v>0</v>
      </c>
      <c r="N13" s="7" t="s">
        <v>25</v>
      </c>
      <c r="O13" s="11">
        <f t="shared" si="4"/>
        <v>0</v>
      </c>
      <c r="P13" s="7" t="s">
        <v>25</v>
      </c>
      <c r="Q13" s="97">
        <f t="shared" si="24"/>
        <v>0</v>
      </c>
      <c r="R13" s="7" t="s">
        <v>25</v>
      </c>
      <c r="S13" s="11">
        <f t="shared" ref="S13" si="25">IFERROR(R13*$C13,0)</f>
        <v>0</v>
      </c>
      <c r="T13" s="7" t="s">
        <v>25</v>
      </c>
      <c r="U13" s="11">
        <f t="shared" ref="U13:W13" si="26">IFERROR(T13*$C13,0)</f>
        <v>0</v>
      </c>
      <c r="V13" s="7" t="s">
        <v>25</v>
      </c>
      <c r="W13" s="11">
        <f t="shared" si="26"/>
        <v>0</v>
      </c>
      <c r="X13" s="57">
        <f t="shared" si="11"/>
        <v>0</v>
      </c>
      <c r="Y13" s="61">
        <f t="shared" si="12"/>
        <v>0</v>
      </c>
      <c r="Z13" s="102">
        <f t="shared" si="13"/>
        <v>0</v>
      </c>
      <c r="AA13" s="103">
        <f t="shared" si="14"/>
        <v>0</v>
      </c>
    </row>
    <row r="14" spans="1:27" x14ac:dyDescent="0.25">
      <c r="A14" s="5" t="s">
        <v>22</v>
      </c>
      <c r="B14" s="5" t="s">
        <v>23</v>
      </c>
      <c r="C14" s="6" t="s">
        <v>24</v>
      </c>
      <c r="D14" s="7" t="s">
        <v>25</v>
      </c>
      <c r="E14" s="11">
        <f t="shared" si="0"/>
        <v>0</v>
      </c>
      <c r="F14" s="7" t="s">
        <v>25</v>
      </c>
      <c r="G14" s="11">
        <f t="shared" si="1"/>
        <v>0</v>
      </c>
      <c r="H14" s="7" t="s">
        <v>25</v>
      </c>
      <c r="I14" s="11">
        <f t="shared" si="1"/>
        <v>0</v>
      </c>
      <c r="J14" s="7" t="s">
        <v>25</v>
      </c>
      <c r="K14" s="11">
        <f t="shared" ref="K14" si="27">IFERROR(J14*$C14,0)</f>
        <v>0</v>
      </c>
      <c r="L14" s="7" t="s">
        <v>25</v>
      </c>
      <c r="M14" s="11">
        <f t="shared" ref="M14:Q14" si="28">IFERROR(L14*$C14,0)</f>
        <v>0</v>
      </c>
      <c r="N14" s="7" t="s">
        <v>25</v>
      </c>
      <c r="O14" s="11">
        <f t="shared" si="4"/>
        <v>0</v>
      </c>
      <c r="P14" s="7" t="s">
        <v>25</v>
      </c>
      <c r="Q14" s="97">
        <f t="shared" si="28"/>
        <v>0</v>
      </c>
      <c r="R14" s="7" t="s">
        <v>25</v>
      </c>
      <c r="S14" s="11">
        <f t="shared" ref="S14" si="29">IFERROR(R14*$C14,0)</f>
        <v>0</v>
      </c>
      <c r="T14" s="7" t="s">
        <v>25</v>
      </c>
      <c r="U14" s="11">
        <f t="shared" ref="U14:W14" si="30">IFERROR(T14*$C14,0)</f>
        <v>0</v>
      </c>
      <c r="V14" s="7" t="s">
        <v>25</v>
      </c>
      <c r="W14" s="11">
        <f t="shared" si="30"/>
        <v>0</v>
      </c>
      <c r="X14" s="57">
        <f t="shared" si="11"/>
        <v>0</v>
      </c>
      <c r="Y14" s="61">
        <f t="shared" si="12"/>
        <v>0</v>
      </c>
      <c r="Z14" s="102">
        <f t="shared" si="13"/>
        <v>0</v>
      </c>
      <c r="AA14" s="103">
        <f t="shared" si="14"/>
        <v>0</v>
      </c>
    </row>
    <row r="15" spans="1:27" ht="14.45" customHeight="1" x14ac:dyDescent="0.25">
      <c r="A15" s="5" t="s">
        <v>22</v>
      </c>
      <c r="B15" s="5" t="s">
        <v>23</v>
      </c>
      <c r="C15" s="6" t="s">
        <v>24</v>
      </c>
      <c r="D15" s="7" t="s">
        <v>25</v>
      </c>
      <c r="E15" s="11">
        <f t="shared" si="0"/>
        <v>0</v>
      </c>
      <c r="F15" s="7" t="s">
        <v>25</v>
      </c>
      <c r="G15" s="11">
        <f t="shared" si="1"/>
        <v>0</v>
      </c>
      <c r="H15" s="7" t="s">
        <v>25</v>
      </c>
      <c r="I15" s="11">
        <f t="shared" si="1"/>
        <v>0</v>
      </c>
      <c r="J15" s="7" t="s">
        <v>25</v>
      </c>
      <c r="K15" s="11">
        <f t="shared" ref="K15" si="31">IFERROR(J15*$C15,0)</f>
        <v>0</v>
      </c>
      <c r="L15" s="7" t="s">
        <v>25</v>
      </c>
      <c r="M15" s="11">
        <f t="shared" ref="M15:Q15" si="32">IFERROR(L15*$C15,0)</f>
        <v>0</v>
      </c>
      <c r="N15" s="7" t="s">
        <v>25</v>
      </c>
      <c r="O15" s="11">
        <f t="shared" si="4"/>
        <v>0</v>
      </c>
      <c r="P15" s="7" t="s">
        <v>25</v>
      </c>
      <c r="Q15" s="97">
        <f t="shared" si="32"/>
        <v>0</v>
      </c>
      <c r="R15" s="7" t="s">
        <v>25</v>
      </c>
      <c r="S15" s="11">
        <f t="shared" ref="S15" si="33">IFERROR(R15*$C15,0)</f>
        <v>0</v>
      </c>
      <c r="T15" s="7" t="s">
        <v>25</v>
      </c>
      <c r="U15" s="11">
        <f t="shared" ref="U15:W15" si="34">IFERROR(T15*$C15,0)</f>
        <v>0</v>
      </c>
      <c r="V15" s="7" t="s">
        <v>25</v>
      </c>
      <c r="W15" s="11">
        <f t="shared" si="34"/>
        <v>0</v>
      </c>
      <c r="X15" s="57">
        <f t="shared" si="11"/>
        <v>0</v>
      </c>
      <c r="Y15" s="61">
        <f t="shared" si="12"/>
        <v>0</v>
      </c>
      <c r="Z15" s="102">
        <f t="shared" si="13"/>
        <v>0</v>
      </c>
      <c r="AA15" s="103">
        <f t="shared" si="14"/>
        <v>0</v>
      </c>
    </row>
    <row r="16" spans="1:27" ht="15.75" thickBot="1" x14ac:dyDescent="0.3">
      <c r="A16" s="5" t="s">
        <v>22</v>
      </c>
      <c r="B16" s="5" t="s">
        <v>23</v>
      </c>
      <c r="C16" s="6" t="s">
        <v>24</v>
      </c>
      <c r="D16" s="7" t="s">
        <v>25</v>
      </c>
      <c r="E16" s="11">
        <f t="shared" si="0"/>
        <v>0</v>
      </c>
      <c r="F16" s="7" t="s">
        <v>25</v>
      </c>
      <c r="G16" s="11">
        <f t="shared" si="1"/>
        <v>0</v>
      </c>
      <c r="H16" s="7" t="s">
        <v>25</v>
      </c>
      <c r="I16" s="11">
        <f t="shared" si="1"/>
        <v>0</v>
      </c>
      <c r="J16" s="7" t="s">
        <v>25</v>
      </c>
      <c r="K16" s="11">
        <f t="shared" ref="K16" si="35">IFERROR(J16*$C16,0)</f>
        <v>0</v>
      </c>
      <c r="L16" s="7" t="s">
        <v>25</v>
      </c>
      <c r="M16" s="11">
        <f t="shared" ref="M16:Q16" si="36">IFERROR(L16*$C16,0)</f>
        <v>0</v>
      </c>
      <c r="N16" s="7" t="s">
        <v>25</v>
      </c>
      <c r="O16" s="11">
        <f t="shared" si="4"/>
        <v>0</v>
      </c>
      <c r="P16" s="7" t="s">
        <v>25</v>
      </c>
      <c r="Q16" s="97">
        <f t="shared" si="36"/>
        <v>0</v>
      </c>
      <c r="R16" s="7" t="s">
        <v>25</v>
      </c>
      <c r="S16" s="11">
        <f t="shared" ref="S16" si="37">IFERROR(R16*$C16,0)</f>
        <v>0</v>
      </c>
      <c r="T16" s="7" t="s">
        <v>25</v>
      </c>
      <c r="U16" s="11">
        <f t="shared" ref="U16:W16" si="38">IFERROR(T16*$C16,0)</f>
        <v>0</v>
      </c>
      <c r="V16" s="7" t="s">
        <v>25</v>
      </c>
      <c r="W16" s="11">
        <f t="shared" si="38"/>
        <v>0</v>
      </c>
      <c r="X16" s="57">
        <f t="shared" si="11"/>
        <v>0</v>
      </c>
      <c r="Y16" s="61">
        <f t="shared" si="12"/>
        <v>0</v>
      </c>
      <c r="Z16" s="102">
        <f t="shared" si="13"/>
        <v>0</v>
      </c>
      <c r="AA16" s="103">
        <f t="shared" si="14"/>
        <v>0</v>
      </c>
    </row>
    <row r="17" spans="1:37" x14ac:dyDescent="0.25">
      <c r="A17" s="5" t="s">
        <v>22</v>
      </c>
      <c r="B17" s="5" t="s">
        <v>23</v>
      </c>
      <c r="C17" s="6" t="s">
        <v>24</v>
      </c>
      <c r="D17" s="7" t="s">
        <v>25</v>
      </c>
      <c r="E17" s="11">
        <f t="shared" si="0"/>
        <v>0</v>
      </c>
      <c r="F17" s="7" t="s">
        <v>25</v>
      </c>
      <c r="G17" s="11">
        <f t="shared" si="1"/>
        <v>0</v>
      </c>
      <c r="H17" s="7" t="s">
        <v>25</v>
      </c>
      <c r="I17" s="11">
        <f t="shared" si="1"/>
        <v>0</v>
      </c>
      <c r="J17" s="7" t="s">
        <v>25</v>
      </c>
      <c r="K17" s="11">
        <f t="shared" ref="K17" si="39">IFERROR(J17*$C17,0)</f>
        <v>0</v>
      </c>
      <c r="L17" s="7" t="s">
        <v>25</v>
      </c>
      <c r="M17" s="11">
        <f t="shared" ref="M17:Q17" si="40">IFERROR(L17*$C17,0)</f>
        <v>0</v>
      </c>
      <c r="N17" s="7" t="s">
        <v>25</v>
      </c>
      <c r="O17" s="11">
        <f t="shared" si="4"/>
        <v>0</v>
      </c>
      <c r="P17" s="7" t="s">
        <v>25</v>
      </c>
      <c r="Q17" s="97">
        <f t="shared" si="40"/>
        <v>0</v>
      </c>
      <c r="R17" s="7" t="s">
        <v>25</v>
      </c>
      <c r="S17" s="11">
        <f t="shared" ref="S17" si="41">IFERROR(R17*$C17,0)</f>
        <v>0</v>
      </c>
      <c r="T17" s="7" t="s">
        <v>25</v>
      </c>
      <c r="U17" s="11">
        <f t="shared" ref="U17:W17" si="42">IFERROR(T17*$C17,0)</f>
        <v>0</v>
      </c>
      <c r="V17" s="7" t="s">
        <v>25</v>
      </c>
      <c r="W17" s="11">
        <f t="shared" si="42"/>
        <v>0</v>
      </c>
      <c r="X17" s="57">
        <f t="shared" si="11"/>
        <v>0</v>
      </c>
      <c r="Y17" s="61">
        <f t="shared" si="12"/>
        <v>0</v>
      </c>
      <c r="Z17" s="102">
        <f t="shared" si="13"/>
        <v>0</v>
      </c>
      <c r="AA17" s="103">
        <f t="shared" si="14"/>
        <v>0</v>
      </c>
      <c r="AB17" s="63"/>
      <c r="AC17" s="63"/>
      <c r="AD17" s="63"/>
      <c r="AE17" s="63"/>
      <c r="AF17" s="63"/>
      <c r="AG17" s="63"/>
      <c r="AH17" s="63"/>
      <c r="AI17" s="63"/>
      <c r="AJ17" s="63"/>
      <c r="AK17" s="64"/>
    </row>
    <row r="18" spans="1:37" x14ac:dyDescent="0.25">
      <c r="A18" s="5" t="s">
        <v>22</v>
      </c>
      <c r="B18" s="5" t="s">
        <v>23</v>
      </c>
      <c r="C18" s="6" t="s">
        <v>24</v>
      </c>
      <c r="D18" s="7" t="s">
        <v>25</v>
      </c>
      <c r="E18" s="11">
        <f t="shared" si="0"/>
        <v>0</v>
      </c>
      <c r="F18" s="7" t="s">
        <v>25</v>
      </c>
      <c r="G18" s="11">
        <f t="shared" si="1"/>
        <v>0</v>
      </c>
      <c r="H18" s="7" t="s">
        <v>25</v>
      </c>
      <c r="I18" s="11">
        <f t="shared" si="1"/>
        <v>0</v>
      </c>
      <c r="J18" s="7" t="s">
        <v>25</v>
      </c>
      <c r="K18" s="11">
        <f t="shared" ref="K18" si="43">IFERROR(J18*$C18,0)</f>
        <v>0</v>
      </c>
      <c r="L18" s="7" t="s">
        <v>25</v>
      </c>
      <c r="M18" s="11">
        <f t="shared" ref="M18:Q18" si="44">IFERROR(L18*$C18,0)</f>
        <v>0</v>
      </c>
      <c r="N18" s="7" t="s">
        <v>25</v>
      </c>
      <c r="O18" s="11">
        <f t="shared" si="4"/>
        <v>0</v>
      </c>
      <c r="P18" s="7" t="s">
        <v>25</v>
      </c>
      <c r="Q18" s="97">
        <f t="shared" si="44"/>
        <v>0</v>
      </c>
      <c r="R18" s="7" t="s">
        <v>25</v>
      </c>
      <c r="S18" s="11">
        <f t="shared" ref="S18" si="45">IFERROR(R18*$C18,0)</f>
        <v>0</v>
      </c>
      <c r="T18" s="7" t="s">
        <v>25</v>
      </c>
      <c r="U18" s="11">
        <f t="shared" ref="U18:W18" si="46">IFERROR(T18*$C18,0)</f>
        <v>0</v>
      </c>
      <c r="V18" s="7" t="s">
        <v>25</v>
      </c>
      <c r="W18" s="11">
        <f t="shared" si="46"/>
        <v>0</v>
      </c>
      <c r="X18" s="57">
        <f t="shared" si="11"/>
        <v>0</v>
      </c>
      <c r="Y18" s="61">
        <f t="shared" si="12"/>
        <v>0</v>
      </c>
      <c r="Z18" s="102">
        <f t="shared" si="13"/>
        <v>0</v>
      </c>
      <c r="AA18" s="103">
        <f t="shared" si="14"/>
        <v>0</v>
      </c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x14ac:dyDescent="0.25">
      <c r="A19" s="5" t="s">
        <v>22</v>
      </c>
      <c r="B19" s="5" t="s">
        <v>23</v>
      </c>
      <c r="C19" s="6" t="s">
        <v>24</v>
      </c>
      <c r="D19" s="7" t="s">
        <v>25</v>
      </c>
      <c r="E19" s="11">
        <f t="shared" si="0"/>
        <v>0</v>
      </c>
      <c r="F19" s="7" t="s">
        <v>25</v>
      </c>
      <c r="G19" s="11">
        <f t="shared" si="1"/>
        <v>0</v>
      </c>
      <c r="H19" s="7" t="s">
        <v>25</v>
      </c>
      <c r="I19" s="11">
        <f t="shared" si="1"/>
        <v>0</v>
      </c>
      <c r="J19" s="7" t="s">
        <v>25</v>
      </c>
      <c r="K19" s="11">
        <f t="shared" ref="K19" si="47">IFERROR(J19*$C19,0)</f>
        <v>0</v>
      </c>
      <c r="L19" s="7" t="s">
        <v>25</v>
      </c>
      <c r="M19" s="11">
        <f t="shared" ref="M19:Q19" si="48">IFERROR(L19*$C19,0)</f>
        <v>0</v>
      </c>
      <c r="N19" s="7" t="s">
        <v>25</v>
      </c>
      <c r="O19" s="11">
        <f t="shared" si="4"/>
        <v>0</v>
      </c>
      <c r="P19" s="7" t="s">
        <v>25</v>
      </c>
      <c r="Q19" s="97">
        <f t="shared" si="48"/>
        <v>0</v>
      </c>
      <c r="R19" s="7" t="s">
        <v>25</v>
      </c>
      <c r="S19" s="11">
        <f t="shared" ref="S19" si="49">IFERROR(R19*$C19,0)</f>
        <v>0</v>
      </c>
      <c r="T19" s="7" t="s">
        <v>25</v>
      </c>
      <c r="U19" s="11">
        <f t="shared" ref="U19:W19" si="50">IFERROR(T19*$C19,0)</f>
        <v>0</v>
      </c>
      <c r="V19" s="7" t="s">
        <v>25</v>
      </c>
      <c r="W19" s="11">
        <f t="shared" si="50"/>
        <v>0</v>
      </c>
      <c r="X19" s="57">
        <f t="shared" si="11"/>
        <v>0</v>
      </c>
      <c r="Y19" s="61">
        <f t="shared" si="12"/>
        <v>0</v>
      </c>
      <c r="Z19" s="102">
        <f t="shared" si="13"/>
        <v>0</v>
      </c>
      <c r="AA19" s="103">
        <f t="shared" si="14"/>
        <v>0</v>
      </c>
      <c r="AB19" s="66"/>
      <c r="AC19" s="66"/>
      <c r="AD19" s="66"/>
      <c r="AE19" s="66"/>
      <c r="AF19" s="66"/>
      <c r="AG19" s="66"/>
      <c r="AH19" s="66"/>
      <c r="AI19" s="66"/>
      <c r="AJ19" s="66"/>
      <c r="AK19" s="67"/>
    </row>
    <row r="20" spans="1:37" ht="14.45" customHeight="1" thickBot="1" x14ac:dyDescent="0.3">
      <c r="A20" s="5" t="s">
        <v>22</v>
      </c>
      <c r="B20" s="5" t="s">
        <v>23</v>
      </c>
      <c r="C20" s="6" t="s">
        <v>24</v>
      </c>
      <c r="D20" s="7" t="s">
        <v>25</v>
      </c>
      <c r="E20" s="11">
        <f t="shared" si="0"/>
        <v>0</v>
      </c>
      <c r="F20" s="7" t="s">
        <v>25</v>
      </c>
      <c r="G20" s="11">
        <f t="shared" si="1"/>
        <v>0</v>
      </c>
      <c r="H20" s="7" t="s">
        <v>25</v>
      </c>
      <c r="I20" s="11">
        <f t="shared" si="1"/>
        <v>0</v>
      </c>
      <c r="J20" s="7" t="s">
        <v>25</v>
      </c>
      <c r="K20" s="11">
        <f t="shared" ref="K20" si="51">IFERROR(J20*$C20,0)</f>
        <v>0</v>
      </c>
      <c r="L20" s="7" t="s">
        <v>25</v>
      </c>
      <c r="M20" s="11">
        <f t="shared" ref="M20:Q20" si="52">IFERROR(L20*$C20,0)</f>
        <v>0</v>
      </c>
      <c r="N20" s="7" t="s">
        <v>25</v>
      </c>
      <c r="O20" s="11">
        <f t="shared" si="4"/>
        <v>0</v>
      </c>
      <c r="P20" s="7" t="s">
        <v>25</v>
      </c>
      <c r="Q20" s="97">
        <f t="shared" si="52"/>
        <v>0</v>
      </c>
      <c r="R20" s="7" t="s">
        <v>25</v>
      </c>
      <c r="S20" s="11">
        <f t="shared" ref="S20" si="53">IFERROR(R20*$C20,0)</f>
        <v>0</v>
      </c>
      <c r="T20" s="7" t="s">
        <v>25</v>
      </c>
      <c r="U20" s="11">
        <f t="shared" ref="U20:W20" si="54">IFERROR(T20*$C20,0)</f>
        <v>0</v>
      </c>
      <c r="V20" s="7" t="s">
        <v>25</v>
      </c>
      <c r="W20" s="11">
        <f t="shared" si="54"/>
        <v>0</v>
      </c>
      <c r="X20" s="57">
        <f t="shared" si="11"/>
        <v>0</v>
      </c>
      <c r="Y20" s="61">
        <f t="shared" si="12"/>
        <v>0</v>
      </c>
      <c r="Z20" s="102">
        <f t="shared" si="13"/>
        <v>0</v>
      </c>
      <c r="AA20" s="103">
        <f t="shared" si="14"/>
        <v>0</v>
      </c>
      <c r="AB20" s="68">
        <f>2750000-250000</f>
        <v>2500000</v>
      </c>
      <c r="AC20" s="66"/>
      <c r="AD20" s="66"/>
      <c r="AE20" s="66"/>
      <c r="AF20" s="66"/>
      <c r="AG20" s="66"/>
      <c r="AH20" s="66"/>
      <c r="AI20" s="66"/>
      <c r="AJ20" s="69">
        <v>150</v>
      </c>
      <c r="AK20" s="67"/>
    </row>
    <row r="21" spans="1:37" x14ac:dyDescent="0.25">
      <c r="A21" s="5" t="s">
        <v>22</v>
      </c>
      <c r="B21" s="5" t="s">
        <v>23</v>
      </c>
      <c r="C21" s="6" t="s">
        <v>24</v>
      </c>
      <c r="D21" s="7" t="s">
        <v>25</v>
      </c>
      <c r="E21" s="11">
        <f t="shared" si="0"/>
        <v>0</v>
      </c>
      <c r="F21" s="7" t="s">
        <v>25</v>
      </c>
      <c r="G21" s="11">
        <f t="shared" si="1"/>
        <v>0</v>
      </c>
      <c r="H21" s="7" t="s">
        <v>25</v>
      </c>
      <c r="I21" s="11">
        <f t="shared" si="1"/>
        <v>0</v>
      </c>
      <c r="J21" s="7" t="s">
        <v>25</v>
      </c>
      <c r="K21" s="11">
        <f t="shared" ref="K21" si="55">IFERROR(J21*$C21,0)</f>
        <v>0</v>
      </c>
      <c r="L21" s="7" t="s">
        <v>25</v>
      </c>
      <c r="M21" s="11">
        <f t="shared" ref="M21:Q21" si="56">IFERROR(L21*$C21,0)</f>
        <v>0</v>
      </c>
      <c r="N21" s="7" t="s">
        <v>25</v>
      </c>
      <c r="O21" s="11">
        <f t="shared" si="4"/>
        <v>0</v>
      </c>
      <c r="P21" s="7" t="s">
        <v>25</v>
      </c>
      <c r="Q21" s="97">
        <f t="shared" si="56"/>
        <v>0</v>
      </c>
      <c r="R21" s="7" t="s">
        <v>25</v>
      </c>
      <c r="S21" s="11">
        <f t="shared" ref="S21" si="57">IFERROR(R21*$C21,0)</f>
        <v>0</v>
      </c>
      <c r="T21" s="7" t="s">
        <v>25</v>
      </c>
      <c r="U21" s="11">
        <f t="shared" ref="U21:W21" si="58">IFERROR(T21*$C21,0)</f>
        <v>0</v>
      </c>
      <c r="V21" s="7" t="s">
        <v>25</v>
      </c>
      <c r="W21" s="11">
        <f t="shared" si="58"/>
        <v>0</v>
      </c>
      <c r="X21" s="57">
        <f t="shared" si="11"/>
        <v>0</v>
      </c>
      <c r="Y21" s="61">
        <f t="shared" si="12"/>
        <v>0</v>
      </c>
      <c r="Z21" s="102">
        <f t="shared" si="13"/>
        <v>0</v>
      </c>
      <c r="AA21" s="103">
        <f t="shared" si="14"/>
        <v>0</v>
      </c>
      <c r="AB21" s="62"/>
      <c r="AC21" s="64"/>
      <c r="AD21" s="66" t="s">
        <v>26</v>
      </c>
      <c r="AE21" s="66" t="s">
        <v>27</v>
      </c>
      <c r="AF21" s="62"/>
      <c r="AG21" s="64"/>
      <c r="AH21" s="66" t="s">
        <v>26</v>
      </c>
      <c r="AI21" s="66" t="s">
        <v>27</v>
      </c>
      <c r="AJ21" s="66" t="s">
        <v>28</v>
      </c>
      <c r="AK21" s="67" t="s">
        <v>29</v>
      </c>
    </row>
    <row r="22" spans="1:37" x14ac:dyDescent="0.25">
      <c r="A22" s="5" t="s">
        <v>22</v>
      </c>
      <c r="B22" s="5" t="s">
        <v>23</v>
      </c>
      <c r="C22" s="6" t="s">
        <v>24</v>
      </c>
      <c r="D22" s="7" t="s">
        <v>25</v>
      </c>
      <c r="E22" s="11">
        <f t="shared" si="0"/>
        <v>0</v>
      </c>
      <c r="F22" s="7" t="s">
        <v>25</v>
      </c>
      <c r="G22" s="11">
        <f t="shared" si="1"/>
        <v>0</v>
      </c>
      <c r="H22" s="7" t="s">
        <v>25</v>
      </c>
      <c r="I22" s="11">
        <f t="shared" si="1"/>
        <v>0</v>
      </c>
      <c r="J22" s="7" t="s">
        <v>25</v>
      </c>
      <c r="K22" s="11">
        <f t="shared" ref="K22" si="59">IFERROR(J22*$C22,0)</f>
        <v>0</v>
      </c>
      <c r="L22" s="7" t="s">
        <v>25</v>
      </c>
      <c r="M22" s="11">
        <f t="shared" ref="M22:Q22" si="60">IFERROR(L22*$C22,0)</f>
        <v>0</v>
      </c>
      <c r="N22" s="7" t="s">
        <v>25</v>
      </c>
      <c r="O22" s="11">
        <f t="shared" si="4"/>
        <v>0</v>
      </c>
      <c r="P22" s="7" t="s">
        <v>25</v>
      </c>
      <c r="Q22" s="97">
        <f t="shared" si="60"/>
        <v>0</v>
      </c>
      <c r="R22" s="7" t="s">
        <v>25</v>
      </c>
      <c r="S22" s="11">
        <f t="shared" ref="S22" si="61">IFERROR(R22*$C22,0)</f>
        <v>0</v>
      </c>
      <c r="T22" s="7" t="s">
        <v>25</v>
      </c>
      <c r="U22" s="11">
        <f t="shared" ref="U22:W22" si="62">IFERROR(T22*$C22,0)</f>
        <v>0</v>
      </c>
      <c r="V22" s="7" t="s">
        <v>25</v>
      </c>
      <c r="W22" s="11">
        <f t="shared" si="62"/>
        <v>0</v>
      </c>
      <c r="X22" s="57">
        <f t="shared" si="11"/>
        <v>0</v>
      </c>
      <c r="Y22" s="61">
        <f t="shared" si="12"/>
        <v>0</v>
      </c>
      <c r="Z22" s="102">
        <f t="shared" si="13"/>
        <v>0</v>
      </c>
      <c r="AA22" s="103">
        <f t="shared" si="14"/>
        <v>0</v>
      </c>
      <c r="AB22" s="70">
        <v>0.06</v>
      </c>
      <c r="AC22" s="71">
        <f>$AB$20*AB22</f>
        <v>150000</v>
      </c>
      <c r="AD22" s="66">
        <v>2</v>
      </c>
      <c r="AE22" s="72">
        <f>AC22/AD22</f>
        <v>75000</v>
      </c>
      <c r="AF22" s="70">
        <v>7.0000000000000007E-2</v>
      </c>
      <c r="AG22" s="71">
        <f>AF22*$AB$20</f>
        <v>175000.00000000003</v>
      </c>
      <c r="AH22" s="66">
        <v>2</v>
      </c>
      <c r="AI22" s="72">
        <f>AG22/AH22</f>
        <v>87500.000000000015</v>
      </c>
      <c r="AJ22" s="73">
        <f>AI22/$AJ$20</f>
        <v>583.33333333333348</v>
      </c>
      <c r="AK22" s="67">
        <f>AJ22/175</f>
        <v>3.3333333333333344</v>
      </c>
    </row>
    <row r="23" spans="1:37" x14ac:dyDescent="0.25">
      <c r="A23" s="5" t="s">
        <v>22</v>
      </c>
      <c r="B23" s="5" t="s">
        <v>23</v>
      </c>
      <c r="C23" s="6" t="s">
        <v>24</v>
      </c>
      <c r="D23" s="7" t="s">
        <v>25</v>
      </c>
      <c r="E23" s="11">
        <f t="shared" si="0"/>
        <v>0</v>
      </c>
      <c r="F23" s="7" t="s">
        <v>25</v>
      </c>
      <c r="G23" s="11">
        <f t="shared" si="1"/>
        <v>0</v>
      </c>
      <c r="H23" s="7" t="s">
        <v>25</v>
      </c>
      <c r="I23" s="11">
        <f t="shared" si="1"/>
        <v>0</v>
      </c>
      <c r="J23" s="7" t="s">
        <v>25</v>
      </c>
      <c r="K23" s="11">
        <f t="shared" ref="K23" si="63">IFERROR(J23*$C23,0)</f>
        <v>0</v>
      </c>
      <c r="L23" s="7" t="s">
        <v>25</v>
      </c>
      <c r="M23" s="11">
        <f t="shared" ref="M23:Q23" si="64">IFERROR(L23*$C23,0)</f>
        <v>0</v>
      </c>
      <c r="N23" s="7" t="s">
        <v>25</v>
      </c>
      <c r="O23" s="11">
        <f t="shared" si="4"/>
        <v>0</v>
      </c>
      <c r="P23" s="7" t="s">
        <v>25</v>
      </c>
      <c r="Q23" s="97">
        <f t="shared" si="64"/>
        <v>0</v>
      </c>
      <c r="R23" s="7" t="s">
        <v>25</v>
      </c>
      <c r="S23" s="11">
        <f t="shared" ref="S23" si="65">IFERROR(R23*$C23,0)</f>
        <v>0</v>
      </c>
      <c r="T23" s="7" t="s">
        <v>25</v>
      </c>
      <c r="U23" s="11">
        <f t="shared" ref="U23:W23" si="66">IFERROR(T23*$C23,0)</f>
        <v>0</v>
      </c>
      <c r="V23" s="7" t="s">
        <v>25</v>
      </c>
      <c r="W23" s="11">
        <f t="shared" si="66"/>
        <v>0</v>
      </c>
      <c r="X23" s="57">
        <f t="shared" si="11"/>
        <v>0</v>
      </c>
      <c r="Y23" s="61">
        <f t="shared" si="12"/>
        <v>0</v>
      </c>
      <c r="Z23" s="102">
        <f t="shared" si="13"/>
        <v>0</v>
      </c>
      <c r="AA23" s="103">
        <f t="shared" si="14"/>
        <v>0</v>
      </c>
      <c r="AB23" s="70">
        <v>0.15</v>
      </c>
      <c r="AC23" s="71">
        <f>$AB$20*AB23</f>
        <v>375000</v>
      </c>
      <c r="AD23" s="66">
        <v>6</v>
      </c>
      <c r="AE23" s="72">
        <f t="shared" ref="AE23:AE29" si="67">AC23/AD23</f>
        <v>62500</v>
      </c>
      <c r="AF23" s="70">
        <v>0.15</v>
      </c>
      <c r="AG23" s="71">
        <f t="shared" ref="AG23:AG30" si="68">AF23*$AB$20</f>
        <v>375000</v>
      </c>
      <c r="AH23" s="66">
        <v>4</v>
      </c>
      <c r="AI23" s="72">
        <f t="shared" ref="AI23:AI29" si="69">AG23/AH23</f>
        <v>93750</v>
      </c>
      <c r="AJ23" s="73">
        <f t="shared" ref="AJ23:AJ29" si="70">AI23/$AJ$20</f>
        <v>625</v>
      </c>
      <c r="AK23" s="67">
        <f t="shared" ref="AK23:AK29" si="71">AJ23/175</f>
        <v>3.5714285714285716</v>
      </c>
    </row>
    <row r="24" spans="1:37" x14ac:dyDescent="0.25">
      <c r="A24" s="5" t="s">
        <v>22</v>
      </c>
      <c r="B24" s="5" t="s">
        <v>23</v>
      </c>
      <c r="C24" s="6" t="s">
        <v>24</v>
      </c>
      <c r="D24" s="7" t="s">
        <v>25</v>
      </c>
      <c r="E24" s="11">
        <f>IFERROR(D24*$C24,0)</f>
        <v>0</v>
      </c>
      <c r="F24" s="7" t="s">
        <v>25</v>
      </c>
      <c r="G24" s="11">
        <f t="shared" si="1"/>
        <v>0</v>
      </c>
      <c r="H24" s="7" t="s">
        <v>25</v>
      </c>
      <c r="I24" s="11">
        <f t="shared" si="1"/>
        <v>0</v>
      </c>
      <c r="J24" s="7" t="s">
        <v>25</v>
      </c>
      <c r="K24" s="11">
        <f t="shared" ref="K24" si="72">IFERROR(J24*$C24,0)</f>
        <v>0</v>
      </c>
      <c r="L24" s="7" t="s">
        <v>25</v>
      </c>
      <c r="M24" s="11">
        <f t="shared" ref="M24:Q24" si="73">IFERROR(L24*$C24,0)</f>
        <v>0</v>
      </c>
      <c r="N24" s="7" t="s">
        <v>25</v>
      </c>
      <c r="O24" s="11">
        <f t="shared" si="4"/>
        <v>0</v>
      </c>
      <c r="P24" s="7" t="s">
        <v>25</v>
      </c>
      <c r="Q24" s="97">
        <f t="shared" si="73"/>
        <v>0</v>
      </c>
      <c r="R24" s="7" t="s">
        <v>25</v>
      </c>
      <c r="S24" s="11">
        <f t="shared" ref="S24" si="74">IFERROR(R24*$C24,0)</f>
        <v>0</v>
      </c>
      <c r="T24" s="7" t="s">
        <v>25</v>
      </c>
      <c r="U24" s="11">
        <f t="shared" ref="U24:W24" si="75">IFERROR(T24*$C24,0)</f>
        <v>0</v>
      </c>
      <c r="V24" s="7" t="s">
        <v>25</v>
      </c>
      <c r="W24" s="11">
        <f t="shared" si="75"/>
        <v>0</v>
      </c>
      <c r="X24" s="57">
        <f t="shared" si="11"/>
        <v>0</v>
      </c>
      <c r="Y24" s="61">
        <f t="shared" si="12"/>
        <v>0</v>
      </c>
      <c r="Z24" s="102">
        <f t="shared" si="13"/>
        <v>0</v>
      </c>
      <c r="AA24" s="103">
        <f t="shared" si="14"/>
        <v>0</v>
      </c>
      <c r="AB24" s="70">
        <v>0.25</v>
      </c>
      <c r="AC24" s="71">
        <f t="shared" ref="AC24:AC30" si="76">$AB$20*AB24</f>
        <v>625000</v>
      </c>
      <c r="AD24" s="66">
        <v>6</v>
      </c>
      <c r="AE24" s="72">
        <f t="shared" si="67"/>
        <v>104166.66666666667</v>
      </c>
      <c r="AF24" s="70">
        <v>0.25</v>
      </c>
      <c r="AG24" s="71">
        <f t="shared" si="68"/>
        <v>625000</v>
      </c>
      <c r="AH24" s="66">
        <v>6</v>
      </c>
      <c r="AI24" s="72">
        <f t="shared" si="69"/>
        <v>104166.66666666667</v>
      </c>
      <c r="AJ24" s="73">
        <f t="shared" si="70"/>
        <v>694.44444444444446</v>
      </c>
      <c r="AK24" s="67">
        <f t="shared" si="71"/>
        <v>3.9682539682539684</v>
      </c>
    </row>
    <row r="25" spans="1:37" ht="14.45" customHeight="1" x14ac:dyDescent="0.25">
      <c r="A25" s="55" t="s">
        <v>30</v>
      </c>
      <c r="B25" s="55"/>
      <c r="C25" s="55"/>
      <c r="D25" s="74"/>
      <c r="E25" s="12">
        <f>SUM(E9:E24)</f>
        <v>0</v>
      </c>
      <c r="F25" s="74"/>
      <c r="G25" s="12">
        <f>SUM(G9:G24)</f>
        <v>0</v>
      </c>
      <c r="H25" s="74"/>
      <c r="I25" s="12">
        <f>SUM(I9:I24)</f>
        <v>0</v>
      </c>
      <c r="J25" s="74"/>
      <c r="K25" s="12">
        <f>SUM(K9:K24)</f>
        <v>0</v>
      </c>
      <c r="L25" s="74"/>
      <c r="M25" s="12">
        <f>SUM(M9:M24)</f>
        <v>0</v>
      </c>
      <c r="N25" s="74"/>
      <c r="O25" s="12">
        <f>SUM(O9:O24)</f>
        <v>0</v>
      </c>
      <c r="P25" s="74"/>
      <c r="Q25" s="98">
        <f>SUM(Q9:Q24)</f>
        <v>0</v>
      </c>
      <c r="R25" s="74"/>
      <c r="S25" s="12">
        <f>SUM(S9:S24)</f>
        <v>0</v>
      </c>
      <c r="T25" s="74"/>
      <c r="U25" s="12">
        <f>SUM(U9:U24)</f>
        <v>0</v>
      </c>
      <c r="V25" s="74"/>
      <c r="W25" s="12">
        <f>SUM(W9:W24)</f>
        <v>0</v>
      </c>
      <c r="X25" s="75">
        <f>SUM(X9:X24)</f>
        <v>0</v>
      </c>
      <c r="Y25" s="12">
        <f>SUM(Y9:Y24)</f>
        <v>0</v>
      </c>
      <c r="Z25" s="104">
        <f>SUM(Z9:Z24)</f>
        <v>0</v>
      </c>
      <c r="AA25" s="98">
        <f>SUM(AA9:AA24)</f>
        <v>0</v>
      </c>
      <c r="AB25" s="70">
        <v>0.02</v>
      </c>
      <c r="AC25" s="71">
        <f t="shared" si="76"/>
        <v>50000</v>
      </c>
      <c r="AD25" s="66">
        <v>3</v>
      </c>
      <c r="AE25" s="72">
        <f t="shared" si="67"/>
        <v>16666.666666666668</v>
      </c>
      <c r="AF25" s="70">
        <v>0.01</v>
      </c>
      <c r="AG25" s="71">
        <f t="shared" si="68"/>
        <v>25000</v>
      </c>
      <c r="AH25" s="66">
        <v>3</v>
      </c>
      <c r="AI25" s="72">
        <f t="shared" si="69"/>
        <v>8333.3333333333339</v>
      </c>
      <c r="AJ25" s="73">
        <f t="shared" si="70"/>
        <v>55.555555555555557</v>
      </c>
      <c r="AK25" s="67">
        <f t="shared" si="71"/>
        <v>0.31746031746031744</v>
      </c>
    </row>
    <row r="26" spans="1:37" x14ac:dyDescent="0.25">
      <c r="A26" s="51"/>
      <c r="B26" s="51"/>
      <c r="C26" s="51"/>
      <c r="D26" s="52"/>
      <c r="E26" s="13"/>
      <c r="F26" s="52"/>
      <c r="G26" s="13"/>
      <c r="H26" s="52"/>
      <c r="I26" s="76"/>
      <c r="J26" s="52"/>
      <c r="K26" s="54"/>
      <c r="L26" s="52"/>
      <c r="M26" s="54"/>
      <c r="N26" s="52"/>
      <c r="O26" s="54"/>
      <c r="P26" s="52"/>
      <c r="Q26" s="54"/>
      <c r="R26" s="52"/>
      <c r="S26" s="54"/>
      <c r="T26" s="52"/>
      <c r="U26" s="54"/>
      <c r="V26" s="52"/>
      <c r="W26" s="54"/>
      <c r="X26" s="52"/>
      <c r="Y26" s="54"/>
      <c r="Z26" s="52"/>
      <c r="AA26" s="54"/>
      <c r="AB26" s="70">
        <v>0.35</v>
      </c>
      <c r="AC26" s="71">
        <f t="shared" si="76"/>
        <v>875000</v>
      </c>
      <c r="AD26" s="66">
        <v>6</v>
      </c>
      <c r="AE26" s="72">
        <f t="shared" si="67"/>
        <v>145833.33333333334</v>
      </c>
      <c r="AF26" s="70">
        <v>0.15</v>
      </c>
      <c r="AG26" s="71">
        <f t="shared" si="68"/>
        <v>375000</v>
      </c>
      <c r="AH26" s="66">
        <v>6</v>
      </c>
      <c r="AI26" s="72">
        <f t="shared" si="69"/>
        <v>62500</v>
      </c>
      <c r="AJ26" s="73">
        <f t="shared" si="70"/>
        <v>416.66666666666669</v>
      </c>
      <c r="AK26" s="67">
        <f t="shared" si="71"/>
        <v>2.3809523809523809</v>
      </c>
    </row>
    <row r="27" spans="1:37" x14ac:dyDescent="0.25">
      <c r="A27" s="55" t="s">
        <v>31</v>
      </c>
      <c r="B27" s="56"/>
      <c r="C27" s="56"/>
      <c r="D27" s="57"/>
      <c r="E27" s="14"/>
      <c r="F27" s="57"/>
      <c r="G27" s="14"/>
      <c r="H27" s="57"/>
      <c r="I27" s="58"/>
      <c r="J27" s="74"/>
      <c r="K27" s="77"/>
      <c r="L27" s="74"/>
      <c r="M27" s="77"/>
      <c r="N27" s="74"/>
      <c r="O27" s="77"/>
      <c r="P27" s="74"/>
      <c r="Q27" s="77"/>
      <c r="R27" s="74"/>
      <c r="S27" s="77"/>
      <c r="T27" s="74"/>
      <c r="U27" s="77"/>
      <c r="V27" s="74"/>
      <c r="W27" s="77"/>
      <c r="X27" s="74"/>
      <c r="Y27" s="77"/>
      <c r="Z27" s="74"/>
      <c r="AA27" s="77"/>
      <c r="AB27" s="70">
        <v>0.01</v>
      </c>
      <c r="AC27" s="71">
        <f t="shared" si="76"/>
        <v>25000</v>
      </c>
      <c r="AD27" s="66">
        <v>2</v>
      </c>
      <c r="AE27" s="72">
        <f t="shared" si="67"/>
        <v>12500</v>
      </c>
      <c r="AF27" s="70">
        <v>0.01</v>
      </c>
      <c r="AG27" s="71">
        <f t="shared" si="68"/>
        <v>25000</v>
      </c>
      <c r="AH27" s="66">
        <v>2</v>
      </c>
      <c r="AI27" s="72">
        <f t="shared" si="69"/>
        <v>12500</v>
      </c>
      <c r="AJ27" s="73">
        <f t="shared" si="70"/>
        <v>83.333333333333329</v>
      </c>
      <c r="AK27" s="67">
        <f t="shared" si="71"/>
        <v>0.47619047619047616</v>
      </c>
    </row>
    <row r="28" spans="1:37" x14ac:dyDescent="0.25">
      <c r="A28" s="5" t="s">
        <v>22</v>
      </c>
      <c r="B28" s="5" t="s">
        <v>23</v>
      </c>
      <c r="C28" s="6" t="s">
        <v>24</v>
      </c>
      <c r="D28" s="7" t="s">
        <v>25</v>
      </c>
      <c r="E28" s="11">
        <f>IFERROR(D28*$C28,0)</f>
        <v>0</v>
      </c>
      <c r="F28" s="7" t="s">
        <v>25</v>
      </c>
      <c r="G28" s="11">
        <f>IFERROR(F28*$C28,0)</f>
        <v>0</v>
      </c>
      <c r="H28" s="7" t="s">
        <v>25</v>
      </c>
      <c r="I28" s="11">
        <f>IFERROR(H28*$C28,0)</f>
        <v>0</v>
      </c>
      <c r="J28" s="7" t="s">
        <v>25</v>
      </c>
      <c r="K28" s="11">
        <f>IFERROR(J28*$C28,0)</f>
        <v>0</v>
      </c>
      <c r="L28" s="7" t="s">
        <v>25</v>
      </c>
      <c r="M28" s="11">
        <f>IFERROR(L28*$C28,0)</f>
        <v>0</v>
      </c>
      <c r="N28" s="7" t="s">
        <v>25</v>
      </c>
      <c r="O28" s="11">
        <f>IFERROR(N28*$C28,0)</f>
        <v>0</v>
      </c>
      <c r="P28" s="7" t="s">
        <v>25</v>
      </c>
      <c r="Q28" s="97">
        <f>IFERROR(P28*$C28,0)</f>
        <v>0</v>
      </c>
      <c r="R28" s="7" t="s">
        <v>25</v>
      </c>
      <c r="S28" s="11">
        <f>IFERROR(R28*$C28,0)</f>
        <v>0</v>
      </c>
      <c r="T28" s="7" t="s">
        <v>25</v>
      </c>
      <c r="U28" s="11">
        <f>IFERROR(T28*$C28,0)</f>
        <v>0</v>
      </c>
      <c r="V28" s="7" t="s">
        <v>25</v>
      </c>
      <c r="W28" s="11">
        <f>IFERROR(V28*$C28,0)</f>
        <v>0</v>
      </c>
      <c r="X28" s="57">
        <f t="shared" ref="X28:X43" si="77">IF(ISNUMBER(D28),D28,0)+IF(ISNUMBER(F28),F28,0)+IF(ISNUMBER(H28),H28,0)+IF(ISNUMBER(J28),J28,0)+IF(ISNUMBER(L28),L28,0)+IF(ISNUMBER(N28),N28,0)+IF(ISNUMBER(R28),R28,0)+IF(ISNUMBER(T28),T28,0)+IF(ISNUMBER(V28),V28,0)</f>
        <v>0</v>
      </c>
      <c r="Y28" s="61">
        <f t="shared" ref="Y28:Y43" si="78">SUM(E28+G28+I28+K28+M28+O28+S28+U28+W28)</f>
        <v>0</v>
      </c>
      <c r="Z28" s="102">
        <f t="shared" ref="Z28:Z43" si="79">IF(ISNUMBER(D28),D28,0)+IF(ISNUMBER(F28),F28,0)+IF(ISNUMBER(H28),H28,0)+IF(ISNUMBER(J28),J28,0)+IF(ISNUMBER(R28),R28,0)+IF(ISNUMBER(P28),P28,0)+IF(ISNUMBER(T28),T28,0)+IF(ISNUMBER(V28),V28,0)</f>
        <v>0</v>
      </c>
      <c r="AA28" s="103">
        <f t="shared" ref="AA28:AA43" si="80">SUM(G28+I28+K28+Q28+S28+U28+W28+E28)</f>
        <v>0</v>
      </c>
      <c r="AB28" s="70">
        <v>0.1</v>
      </c>
      <c r="AC28" s="71">
        <f t="shared" si="76"/>
        <v>250000</v>
      </c>
      <c r="AD28" s="66">
        <v>6</v>
      </c>
      <c r="AE28" s="72">
        <f t="shared" si="67"/>
        <v>41666.666666666664</v>
      </c>
      <c r="AF28" s="70">
        <v>0.05</v>
      </c>
      <c r="AG28" s="71">
        <f t="shared" si="68"/>
        <v>125000</v>
      </c>
      <c r="AH28" s="66">
        <v>6</v>
      </c>
      <c r="AI28" s="72">
        <f t="shared" si="69"/>
        <v>20833.333333333332</v>
      </c>
      <c r="AJ28" s="73">
        <f t="shared" si="70"/>
        <v>138.88888888888889</v>
      </c>
      <c r="AK28" s="67">
        <f t="shared" si="71"/>
        <v>0.79365079365079361</v>
      </c>
    </row>
    <row r="29" spans="1:37" x14ac:dyDescent="0.25">
      <c r="A29" s="5" t="s">
        <v>22</v>
      </c>
      <c r="B29" s="5" t="s">
        <v>23</v>
      </c>
      <c r="C29" s="6" t="s">
        <v>24</v>
      </c>
      <c r="D29" s="7" t="s">
        <v>25</v>
      </c>
      <c r="E29" s="11">
        <f t="shared" ref="E29:E42" si="81">IFERROR(D29*$C29,0)</f>
        <v>0</v>
      </c>
      <c r="F29" s="7" t="s">
        <v>25</v>
      </c>
      <c r="G29" s="11">
        <f t="shared" ref="G29" si="82">IFERROR(F29*$C29,0)</f>
        <v>0</v>
      </c>
      <c r="H29" s="7" t="s">
        <v>25</v>
      </c>
      <c r="I29" s="11">
        <f t="shared" ref="I29" si="83">IFERROR(H29*$C29,0)</f>
        <v>0</v>
      </c>
      <c r="J29" s="7" t="s">
        <v>25</v>
      </c>
      <c r="K29" s="11">
        <f t="shared" ref="K29:K43" si="84">IFERROR(J29*$C29,0)</f>
        <v>0</v>
      </c>
      <c r="L29" s="7" t="s">
        <v>25</v>
      </c>
      <c r="M29" s="11">
        <f t="shared" ref="M29:Q43" si="85">IFERROR(L29*$C29,0)</f>
        <v>0</v>
      </c>
      <c r="N29" s="7" t="s">
        <v>25</v>
      </c>
      <c r="O29" s="11">
        <f t="shared" ref="O29:O43" si="86">IFERROR(N29*$C29,0)</f>
        <v>0</v>
      </c>
      <c r="P29" s="7" t="s">
        <v>25</v>
      </c>
      <c r="Q29" s="97">
        <f t="shared" si="85"/>
        <v>0</v>
      </c>
      <c r="R29" s="7" t="s">
        <v>25</v>
      </c>
      <c r="S29" s="11">
        <f t="shared" ref="S29" si="87">IFERROR(R29*$C29,0)</f>
        <v>0</v>
      </c>
      <c r="T29" s="7" t="s">
        <v>25</v>
      </c>
      <c r="U29" s="11">
        <f t="shared" ref="U29:W43" si="88">IFERROR(T29*$C29,0)</f>
        <v>0</v>
      </c>
      <c r="V29" s="7" t="s">
        <v>25</v>
      </c>
      <c r="W29" s="11">
        <f t="shared" si="88"/>
        <v>0</v>
      </c>
      <c r="X29" s="57">
        <f t="shared" si="77"/>
        <v>0</v>
      </c>
      <c r="Y29" s="61">
        <f t="shared" si="78"/>
        <v>0</v>
      </c>
      <c r="Z29" s="102">
        <f t="shared" si="79"/>
        <v>0</v>
      </c>
      <c r="AA29" s="103">
        <f t="shared" si="80"/>
        <v>0</v>
      </c>
      <c r="AB29" s="70">
        <v>0.05</v>
      </c>
      <c r="AC29" s="71">
        <f t="shared" si="76"/>
        <v>125000</v>
      </c>
      <c r="AD29" s="66">
        <v>20</v>
      </c>
      <c r="AE29" s="72">
        <f t="shared" si="67"/>
        <v>6250</v>
      </c>
      <c r="AF29" s="70">
        <v>0.05</v>
      </c>
      <c r="AG29" s="71">
        <f t="shared" si="68"/>
        <v>125000</v>
      </c>
      <c r="AH29" s="66">
        <v>20</v>
      </c>
      <c r="AI29" s="72">
        <f t="shared" si="69"/>
        <v>6250</v>
      </c>
      <c r="AJ29" s="73">
        <f t="shared" si="70"/>
        <v>41.666666666666664</v>
      </c>
      <c r="AK29" s="67">
        <f t="shared" si="71"/>
        <v>0.23809523809523808</v>
      </c>
    </row>
    <row r="30" spans="1:37" ht="14.45" customHeight="1" x14ac:dyDescent="0.25">
      <c r="A30" s="5" t="s">
        <v>22</v>
      </c>
      <c r="B30" s="5" t="s">
        <v>23</v>
      </c>
      <c r="C30" s="6" t="s">
        <v>24</v>
      </c>
      <c r="D30" s="7" t="s">
        <v>25</v>
      </c>
      <c r="E30" s="11">
        <f t="shared" si="81"/>
        <v>0</v>
      </c>
      <c r="F30" s="7" t="s">
        <v>25</v>
      </c>
      <c r="G30" s="11">
        <f t="shared" ref="G30" si="89">IFERROR(F30*$C30,0)</f>
        <v>0</v>
      </c>
      <c r="H30" s="7" t="s">
        <v>25</v>
      </c>
      <c r="I30" s="11">
        <f t="shared" ref="I30" si="90">IFERROR(H30*$C30,0)</f>
        <v>0</v>
      </c>
      <c r="J30" s="7" t="s">
        <v>25</v>
      </c>
      <c r="K30" s="11">
        <f t="shared" si="84"/>
        <v>0</v>
      </c>
      <c r="L30" s="7" t="s">
        <v>25</v>
      </c>
      <c r="M30" s="11">
        <f t="shared" si="85"/>
        <v>0</v>
      </c>
      <c r="N30" s="7" t="s">
        <v>25</v>
      </c>
      <c r="O30" s="11">
        <f t="shared" si="86"/>
        <v>0</v>
      </c>
      <c r="P30" s="7" t="s">
        <v>25</v>
      </c>
      <c r="Q30" s="97">
        <f t="shared" si="85"/>
        <v>0</v>
      </c>
      <c r="R30" s="7" t="s">
        <v>25</v>
      </c>
      <c r="S30" s="11">
        <f t="shared" ref="S30" si="91">IFERROR(R30*$C30,0)</f>
        <v>0</v>
      </c>
      <c r="T30" s="7" t="s">
        <v>25</v>
      </c>
      <c r="U30" s="11">
        <f t="shared" si="88"/>
        <v>0</v>
      </c>
      <c r="V30" s="7" t="s">
        <v>25</v>
      </c>
      <c r="W30" s="11">
        <f t="shared" si="88"/>
        <v>0</v>
      </c>
      <c r="X30" s="57">
        <f t="shared" si="77"/>
        <v>0</v>
      </c>
      <c r="Y30" s="61">
        <f t="shared" si="78"/>
        <v>0</v>
      </c>
      <c r="Z30" s="102">
        <f t="shared" si="79"/>
        <v>0</v>
      </c>
      <c r="AA30" s="103">
        <f t="shared" si="80"/>
        <v>0</v>
      </c>
      <c r="AB30" s="70">
        <v>0.01</v>
      </c>
      <c r="AC30" s="71">
        <f t="shared" si="76"/>
        <v>25000</v>
      </c>
      <c r="AD30" s="66"/>
      <c r="AE30" s="66"/>
      <c r="AF30" s="70">
        <v>0.01</v>
      </c>
      <c r="AG30" s="71">
        <f t="shared" si="68"/>
        <v>25000</v>
      </c>
      <c r="AH30" s="66"/>
      <c r="AI30" s="66"/>
      <c r="AJ30" s="66"/>
      <c r="AK30" s="67"/>
    </row>
    <row r="31" spans="1:37" x14ac:dyDescent="0.25">
      <c r="A31" s="5" t="s">
        <v>22</v>
      </c>
      <c r="B31" s="5" t="s">
        <v>23</v>
      </c>
      <c r="C31" s="6" t="s">
        <v>24</v>
      </c>
      <c r="D31" s="7" t="s">
        <v>25</v>
      </c>
      <c r="E31" s="11">
        <f t="shared" si="81"/>
        <v>0</v>
      </c>
      <c r="F31" s="7" t="s">
        <v>25</v>
      </c>
      <c r="G31" s="11">
        <f t="shared" ref="G31" si="92">IFERROR(F31*$C31,0)</f>
        <v>0</v>
      </c>
      <c r="H31" s="7" t="s">
        <v>25</v>
      </c>
      <c r="I31" s="11">
        <f t="shared" ref="I31" si="93">IFERROR(H31*$C31,0)</f>
        <v>0</v>
      </c>
      <c r="J31" s="7" t="s">
        <v>25</v>
      </c>
      <c r="K31" s="11">
        <f t="shared" si="84"/>
        <v>0</v>
      </c>
      <c r="L31" s="7" t="s">
        <v>25</v>
      </c>
      <c r="M31" s="11">
        <f t="shared" si="85"/>
        <v>0</v>
      </c>
      <c r="N31" s="7" t="s">
        <v>25</v>
      </c>
      <c r="O31" s="11">
        <f t="shared" si="86"/>
        <v>0</v>
      </c>
      <c r="P31" s="7" t="s">
        <v>25</v>
      </c>
      <c r="Q31" s="97">
        <f t="shared" si="85"/>
        <v>0</v>
      </c>
      <c r="R31" s="7" t="s">
        <v>25</v>
      </c>
      <c r="S31" s="11">
        <f t="shared" ref="S31" si="94">IFERROR(R31*$C31,0)</f>
        <v>0</v>
      </c>
      <c r="T31" s="7" t="s">
        <v>25</v>
      </c>
      <c r="U31" s="11">
        <f t="shared" si="88"/>
        <v>0</v>
      </c>
      <c r="V31" s="7" t="s">
        <v>25</v>
      </c>
      <c r="W31" s="11">
        <f t="shared" si="88"/>
        <v>0</v>
      </c>
      <c r="X31" s="57">
        <f t="shared" si="77"/>
        <v>0</v>
      </c>
      <c r="Y31" s="61">
        <f t="shared" si="78"/>
        <v>0</v>
      </c>
      <c r="Z31" s="102">
        <f t="shared" si="79"/>
        <v>0</v>
      </c>
      <c r="AA31" s="103">
        <f t="shared" si="80"/>
        <v>0</v>
      </c>
      <c r="AB31" s="65"/>
      <c r="AC31" s="67"/>
      <c r="AD31" s="66"/>
      <c r="AE31" s="66"/>
      <c r="AF31" s="65"/>
      <c r="AG31" s="67"/>
      <c r="AH31" s="66"/>
      <c r="AI31" s="66"/>
      <c r="AJ31" s="66"/>
      <c r="AK31" s="67"/>
    </row>
    <row r="32" spans="1:37" x14ac:dyDescent="0.25">
      <c r="A32" s="5" t="s">
        <v>22</v>
      </c>
      <c r="B32" s="5" t="s">
        <v>23</v>
      </c>
      <c r="C32" s="6" t="s">
        <v>24</v>
      </c>
      <c r="D32" s="7" t="s">
        <v>25</v>
      </c>
      <c r="E32" s="11">
        <f t="shared" si="81"/>
        <v>0</v>
      </c>
      <c r="F32" s="7" t="s">
        <v>25</v>
      </c>
      <c r="G32" s="11">
        <f t="shared" ref="G32" si="95">IFERROR(F32*$C32,0)</f>
        <v>0</v>
      </c>
      <c r="H32" s="7" t="s">
        <v>25</v>
      </c>
      <c r="I32" s="11">
        <f t="shared" ref="I32" si="96">IFERROR(H32*$C32,0)</f>
        <v>0</v>
      </c>
      <c r="J32" s="7" t="s">
        <v>25</v>
      </c>
      <c r="K32" s="11">
        <f t="shared" si="84"/>
        <v>0</v>
      </c>
      <c r="L32" s="7" t="s">
        <v>25</v>
      </c>
      <c r="M32" s="11">
        <f t="shared" si="85"/>
        <v>0</v>
      </c>
      <c r="N32" s="7" t="s">
        <v>25</v>
      </c>
      <c r="O32" s="11">
        <f t="shared" si="86"/>
        <v>0</v>
      </c>
      <c r="P32" s="7" t="s">
        <v>25</v>
      </c>
      <c r="Q32" s="97">
        <f t="shared" si="85"/>
        <v>0</v>
      </c>
      <c r="R32" s="7" t="s">
        <v>25</v>
      </c>
      <c r="S32" s="11">
        <f t="shared" ref="S32" si="97">IFERROR(R32*$C32,0)</f>
        <v>0</v>
      </c>
      <c r="T32" s="7" t="s">
        <v>25</v>
      </c>
      <c r="U32" s="11">
        <f t="shared" si="88"/>
        <v>0</v>
      </c>
      <c r="V32" s="7" t="s">
        <v>25</v>
      </c>
      <c r="W32" s="11">
        <f t="shared" si="88"/>
        <v>0</v>
      </c>
      <c r="X32" s="57">
        <f t="shared" si="77"/>
        <v>0</v>
      </c>
      <c r="Y32" s="61">
        <f t="shared" si="78"/>
        <v>0</v>
      </c>
      <c r="Z32" s="102">
        <f t="shared" si="79"/>
        <v>0</v>
      </c>
      <c r="AA32" s="103">
        <f t="shared" si="80"/>
        <v>0</v>
      </c>
      <c r="AB32" s="78">
        <f>SUM(AB22:AB30)</f>
        <v>1</v>
      </c>
      <c r="AC32" s="79">
        <f>SUM(AC22:AC30)</f>
        <v>2500000</v>
      </c>
      <c r="AD32" s="80"/>
      <c r="AE32" s="80"/>
      <c r="AF32" s="78">
        <f>SUM(AF22:AF30)</f>
        <v>0.75000000000000011</v>
      </c>
      <c r="AG32" s="79">
        <f>SUM(AG22:AG30)</f>
        <v>1875000</v>
      </c>
      <c r="AH32" s="66">
        <f>SUM(AH22:AH29)</f>
        <v>49</v>
      </c>
      <c r="AI32" s="66"/>
      <c r="AJ32" s="66"/>
      <c r="AK32" s="67"/>
    </row>
    <row r="33" spans="1:37" x14ac:dyDescent="0.25">
      <c r="A33" s="5" t="s">
        <v>22</v>
      </c>
      <c r="B33" s="5" t="s">
        <v>23</v>
      </c>
      <c r="C33" s="6" t="s">
        <v>24</v>
      </c>
      <c r="D33" s="7" t="s">
        <v>25</v>
      </c>
      <c r="E33" s="11">
        <f>IFERROR(D33*$C33,0)</f>
        <v>0</v>
      </c>
      <c r="F33" s="7" t="s">
        <v>25</v>
      </c>
      <c r="G33" s="11">
        <f t="shared" ref="G33" si="98">IFERROR(F33*$C33,0)</f>
        <v>0</v>
      </c>
      <c r="H33" s="7" t="s">
        <v>25</v>
      </c>
      <c r="I33" s="11">
        <f t="shared" ref="I33" si="99">IFERROR(H33*$C33,0)</f>
        <v>0</v>
      </c>
      <c r="J33" s="7" t="s">
        <v>25</v>
      </c>
      <c r="K33" s="11">
        <f t="shared" si="84"/>
        <v>0</v>
      </c>
      <c r="L33" s="7" t="s">
        <v>25</v>
      </c>
      <c r="M33" s="11">
        <f t="shared" si="85"/>
        <v>0</v>
      </c>
      <c r="N33" s="7" t="s">
        <v>25</v>
      </c>
      <c r="O33" s="11">
        <f t="shared" si="86"/>
        <v>0</v>
      </c>
      <c r="P33" s="7" t="s">
        <v>25</v>
      </c>
      <c r="Q33" s="97">
        <f t="shared" si="85"/>
        <v>0</v>
      </c>
      <c r="R33" s="7" t="s">
        <v>25</v>
      </c>
      <c r="S33" s="11">
        <f t="shared" ref="S33" si="100">IFERROR(R33*$C33,0)</f>
        <v>0</v>
      </c>
      <c r="T33" s="7" t="s">
        <v>25</v>
      </c>
      <c r="U33" s="11">
        <f t="shared" si="88"/>
        <v>0</v>
      </c>
      <c r="V33" s="7" t="s">
        <v>25</v>
      </c>
      <c r="W33" s="11">
        <f t="shared" si="88"/>
        <v>0</v>
      </c>
      <c r="X33" s="57">
        <f t="shared" si="77"/>
        <v>0</v>
      </c>
      <c r="Y33" s="61">
        <f t="shared" si="78"/>
        <v>0</v>
      </c>
      <c r="Z33" s="102">
        <f t="shared" si="79"/>
        <v>0</v>
      </c>
      <c r="AA33" s="103">
        <f t="shared" si="80"/>
        <v>0</v>
      </c>
      <c r="AB33" s="65"/>
      <c r="AC33" s="67"/>
      <c r="AD33" s="66"/>
      <c r="AE33" s="66"/>
      <c r="AF33" s="65"/>
      <c r="AG33" s="67"/>
      <c r="AH33" s="66"/>
      <c r="AI33" s="66"/>
      <c r="AJ33" s="66"/>
      <c r="AK33" s="67"/>
    </row>
    <row r="34" spans="1:37" ht="15.75" thickBot="1" x14ac:dyDescent="0.3">
      <c r="A34" s="5" t="s">
        <v>22</v>
      </c>
      <c r="B34" s="5" t="s">
        <v>23</v>
      </c>
      <c r="C34" s="6" t="s">
        <v>24</v>
      </c>
      <c r="D34" s="7" t="s">
        <v>25</v>
      </c>
      <c r="E34" s="11">
        <f t="shared" si="81"/>
        <v>0</v>
      </c>
      <c r="F34" s="7" t="s">
        <v>25</v>
      </c>
      <c r="G34" s="11">
        <f t="shared" ref="G34" si="101">IFERROR(F34*$C34,0)</f>
        <v>0</v>
      </c>
      <c r="H34" s="7" t="s">
        <v>25</v>
      </c>
      <c r="I34" s="11">
        <f t="shared" ref="I34" si="102">IFERROR(H34*$C34,0)</f>
        <v>0</v>
      </c>
      <c r="J34" s="7" t="s">
        <v>25</v>
      </c>
      <c r="K34" s="11">
        <f t="shared" si="84"/>
        <v>0</v>
      </c>
      <c r="L34" s="7" t="s">
        <v>25</v>
      </c>
      <c r="M34" s="11">
        <f t="shared" si="85"/>
        <v>0</v>
      </c>
      <c r="N34" s="7" t="s">
        <v>25</v>
      </c>
      <c r="O34" s="11">
        <f t="shared" si="86"/>
        <v>0</v>
      </c>
      <c r="P34" s="7" t="s">
        <v>25</v>
      </c>
      <c r="Q34" s="97">
        <f t="shared" si="85"/>
        <v>0</v>
      </c>
      <c r="R34" s="7" t="s">
        <v>25</v>
      </c>
      <c r="S34" s="11">
        <f t="shared" ref="S34" si="103">IFERROR(R34*$C34,0)</f>
        <v>0</v>
      </c>
      <c r="T34" s="7" t="s">
        <v>25</v>
      </c>
      <c r="U34" s="11">
        <f t="shared" si="88"/>
        <v>0</v>
      </c>
      <c r="V34" s="7" t="s">
        <v>25</v>
      </c>
      <c r="W34" s="11">
        <f t="shared" si="88"/>
        <v>0</v>
      </c>
      <c r="X34" s="57">
        <f t="shared" si="77"/>
        <v>0</v>
      </c>
      <c r="Y34" s="61">
        <f t="shared" si="78"/>
        <v>0</v>
      </c>
      <c r="Z34" s="102">
        <f t="shared" si="79"/>
        <v>0</v>
      </c>
      <c r="AA34" s="103">
        <f t="shared" si="80"/>
        <v>0</v>
      </c>
      <c r="AB34" s="81"/>
      <c r="AC34" s="82">
        <f>AC32/15000</f>
        <v>166.66666666666666</v>
      </c>
      <c r="AD34" s="72"/>
      <c r="AE34" s="72"/>
      <c r="AF34" s="83"/>
      <c r="AG34" s="82">
        <f>AG32/15000</f>
        <v>125</v>
      </c>
      <c r="AH34" s="66"/>
      <c r="AI34" s="66"/>
      <c r="AJ34" s="66"/>
      <c r="AK34" s="67"/>
    </row>
    <row r="35" spans="1:37" ht="15.75" thickBot="1" x14ac:dyDescent="0.3">
      <c r="A35" s="5" t="s">
        <v>22</v>
      </c>
      <c r="B35" s="5" t="s">
        <v>23</v>
      </c>
      <c r="C35" s="6" t="s">
        <v>24</v>
      </c>
      <c r="D35" s="7" t="s">
        <v>25</v>
      </c>
      <c r="E35" s="11">
        <f t="shared" si="81"/>
        <v>0</v>
      </c>
      <c r="F35" s="7" t="s">
        <v>25</v>
      </c>
      <c r="G35" s="11">
        <f t="shared" ref="G35" si="104">IFERROR(F35*$C35,0)</f>
        <v>0</v>
      </c>
      <c r="H35" s="7" t="s">
        <v>25</v>
      </c>
      <c r="I35" s="11">
        <f t="shared" ref="I35" si="105">IFERROR(H35*$C35,0)</f>
        <v>0</v>
      </c>
      <c r="J35" s="7" t="s">
        <v>25</v>
      </c>
      <c r="K35" s="11">
        <f t="shared" si="84"/>
        <v>0</v>
      </c>
      <c r="L35" s="7" t="s">
        <v>25</v>
      </c>
      <c r="M35" s="11">
        <f t="shared" si="85"/>
        <v>0</v>
      </c>
      <c r="N35" s="7" t="s">
        <v>25</v>
      </c>
      <c r="O35" s="11">
        <f t="shared" si="86"/>
        <v>0</v>
      </c>
      <c r="P35" s="7" t="s">
        <v>25</v>
      </c>
      <c r="Q35" s="97">
        <f t="shared" si="85"/>
        <v>0</v>
      </c>
      <c r="R35" s="7" t="s">
        <v>25</v>
      </c>
      <c r="S35" s="11">
        <f t="shared" ref="S35" si="106">IFERROR(R35*$C35,0)</f>
        <v>0</v>
      </c>
      <c r="T35" s="7" t="s">
        <v>25</v>
      </c>
      <c r="U35" s="11">
        <f t="shared" si="88"/>
        <v>0</v>
      </c>
      <c r="V35" s="7" t="s">
        <v>25</v>
      </c>
      <c r="W35" s="11">
        <f t="shared" si="88"/>
        <v>0</v>
      </c>
      <c r="X35" s="57">
        <f t="shared" si="77"/>
        <v>0</v>
      </c>
      <c r="Y35" s="61">
        <f t="shared" si="78"/>
        <v>0</v>
      </c>
      <c r="Z35" s="102">
        <f t="shared" si="79"/>
        <v>0</v>
      </c>
      <c r="AA35" s="103">
        <f t="shared" si="80"/>
        <v>0</v>
      </c>
      <c r="AB35" s="84"/>
      <c r="AC35" s="84"/>
      <c r="AD35" s="84"/>
      <c r="AE35" s="84"/>
      <c r="AF35" s="84"/>
      <c r="AG35" s="84"/>
      <c r="AH35" s="84"/>
      <c r="AI35" s="84"/>
      <c r="AJ35" s="84"/>
      <c r="AK35" s="85"/>
    </row>
    <row r="36" spans="1:37" ht="14.45" customHeight="1" x14ac:dyDescent="0.25">
      <c r="A36" s="5" t="s">
        <v>22</v>
      </c>
      <c r="B36" s="5" t="s">
        <v>23</v>
      </c>
      <c r="C36" s="6" t="s">
        <v>24</v>
      </c>
      <c r="D36" s="7" t="s">
        <v>25</v>
      </c>
      <c r="E36" s="11">
        <f t="shared" si="81"/>
        <v>0</v>
      </c>
      <c r="F36" s="7" t="s">
        <v>25</v>
      </c>
      <c r="G36" s="11">
        <f t="shared" ref="G36" si="107">IFERROR(F36*$C36,0)</f>
        <v>0</v>
      </c>
      <c r="H36" s="7" t="s">
        <v>25</v>
      </c>
      <c r="I36" s="11">
        <f t="shared" ref="I36" si="108">IFERROR(H36*$C36,0)</f>
        <v>0</v>
      </c>
      <c r="J36" s="7" t="s">
        <v>25</v>
      </c>
      <c r="K36" s="11">
        <f t="shared" si="84"/>
        <v>0</v>
      </c>
      <c r="L36" s="7" t="s">
        <v>25</v>
      </c>
      <c r="M36" s="11">
        <f t="shared" si="85"/>
        <v>0</v>
      </c>
      <c r="N36" s="7" t="s">
        <v>25</v>
      </c>
      <c r="O36" s="11">
        <f t="shared" si="86"/>
        <v>0</v>
      </c>
      <c r="P36" s="7" t="s">
        <v>25</v>
      </c>
      <c r="Q36" s="97">
        <f t="shared" si="85"/>
        <v>0</v>
      </c>
      <c r="R36" s="7" t="s">
        <v>25</v>
      </c>
      <c r="S36" s="11">
        <f t="shared" ref="S36" si="109">IFERROR(R36*$C36,0)</f>
        <v>0</v>
      </c>
      <c r="T36" s="7" t="s">
        <v>25</v>
      </c>
      <c r="U36" s="11">
        <f t="shared" si="88"/>
        <v>0</v>
      </c>
      <c r="V36" s="7" t="s">
        <v>25</v>
      </c>
      <c r="W36" s="11">
        <f t="shared" si="88"/>
        <v>0</v>
      </c>
      <c r="X36" s="57">
        <f t="shared" si="77"/>
        <v>0</v>
      </c>
      <c r="Y36" s="61">
        <f t="shared" si="78"/>
        <v>0</v>
      </c>
      <c r="Z36" s="102">
        <f t="shared" si="79"/>
        <v>0</v>
      </c>
      <c r="AA36" s="103">
        <f t="shared" si="80"/>
        <v>0</v>
      </c>
    </row>
    <row r="37" spans="1:37" x14ac:dyDescent="0.25">
      <c r="A37" s="5" t="s">
        <v>22</v>
      </c>
      <c r="B37" s="5" t="s">
        <v>23</v>
      </c>
      <c r="C37" s="6" t="s">
        <v>24</v>
      </c>
      <c r="D37" s="7" t="s">
        <v>25</v>
      </c>
      <c r="E37" s="11">
        <f t="shared" si="81"/>
        <v>0</v>
      </c>
      <c r="F37" s="7" t="s">
        <v>25</v>
      </c>
      <c r="G37" s="11">
        <f t="shared" ref="G37" si="110">IFERROR(F37*$C37,0)</f>
        <v>0</v>
      </c>
      <c r="H37" s="7" t="s">
        <v>25</v>
      </c>
      <c r="I37" s="11">
        <f t="shared" ref="I37" si="111">IFERROR(H37*$C37,0)</f>
        <v>0</v>
      </c>
      <c r="J37" s="7" t="s">
        <v>25</v>
      </c>
      <c r="K37" s="11">
        <f t="shared" si="84"/>
        <v>0</v>
      </c>
      <c r="L37" s="7" t="s">
        <v>25</v>
      </c>
      <c r="M37" s="11">
        <f t="shared" si="85"/>
        <v>0</v>
      </c>
      <c r="N37" s="7" t="s">
        <v>25</v>
      </c>
      <c r="O37" s="11">
        <f t="shared" si="86"/>
        <v>0</v>
      </c>
      <c r="P37" s="7" t="s">
        <v>25</v>
      </c>
      <c r="Q37" s="97">
        <f t="shared" si="85"/>
        <v>0</v>
      </c>
      <c r="R37" s="7" t="s">
        <v>25</v>
      </c>
      <c r="S37" s="11">
        <f t="shared" ref="S37" si="112">IFERROR(R37*$C37,0)</f>
        <v>0</v>
      </c>
      <c r="T37" s="7" t="s">
        <v>25</v>
      </c>
      <c r="U37" s="11">
        <f t="shared" si="88"/>
        <v>0</v>
      </c>
      <c r="V37" s="7" t="s">
        <v>25</v>
      </c>
      <c r="W37" s="11">
        <f t="shared" si="88"/>
        <v>0</v>
      </c>
      <c r="X37" s="57">
        <f t="shared" si="77"/>
        <v>0</v>
      </c>
      <c r="Y37" s="61">
        <f t="shared" si="78"/>
        <v>0</v>
      </c>
      <c r="Z37" s="102">
        <f t="shared" si="79"/>
        <v>0</v>
      </c>
      <c r="AA37" s="103">
        <f t="shared" si="80"/>
        <v>0</v>
      </c>
    </row>
    <row r="38" spans="1:37" x14ac:dyDescent="0.25">
      <c r="A38" s="5" t="s">
        <v>22</v>
      </c>
      <c r="B38" s="5" t="s">
        <v>23</v>
      </c>
      <c r="C38" s="6" t="s">
        <v>24</v>
      </c>
      <c r="D38" s="7" t="s">
        <v>25</v>
      </c>
      <c r="E38" s="11">
        <f t="shared" si="81"/>
        <v>0</v>
      </c>
      <c r="F38" s="7" t="s">
        <v>25</v>
      </c>
      <c r="G38" s="11">
        <f t="shared" ref="G38" si="113">IFERROR(F38*$C38,0)</f>
        <v>0</v>
      </c>
      <c r="H38" s="7" t="s">
        <v>25</v>
      </c>
      <c r="I38" s="11">
        <f t="shared" ref="I38" si="114">IFERROR(H38*$C38,0)</f>
        <v>0</v>
      </c>
      <c r="J38" s="7" t="s">
        <v>25</v>
      </c>
      <c r="K38" s="11">
        <f t="shared" si="84"/>
        <v>0</v>
      </c>
      <c r="L38" s="7" t="s">
        <v>25</v>
      </c>
      <c r="M38" s="11">
        <f t="shared" si="85"/>
        <v>0</v>
      </c>
      <c r="N38" s="7" t="s">
        <v>25</v>
      </c>
      <c r="O38" s="11">
        <f t="shared" si="86"/>
        <v>0</v>
      </c>
      <c r="P38" s="7" t="s">
        <v>25</v>
      </c>
      <c r="Q38" s="97">
        <f t="shared" si="85"/>
        <v>0</v>
      </c>
      <c r="R38" s="7" t="s">
        <v>25</v>
      </c>
      <c r="S38" s="11">
        <f t="shared" ref="S38" si="115">IFERROR(R38*$C38,0)</f>
        <v>0</v>
      </c>
      <c r="T38" s="7" t="s">
        <v>25</v>
      </c>
      <c r="U38" s="11">
        <f t="shared" si="88"/>
        <v>0</v>
      </c>
      <c r="V38" s="7" t="s">
        <v>25</v>
      </c>
      <c r="W38" s="11">
        <f t="shared" si="88"/>
        <v>0</v>
      </c>
      <c r="X38" s="57">
        <f t="shared" si="77"/>
        <v>0</v>
      </c>
      <c r="Y38" s="61">
        <f t="shared" si="78"/>
        <v>0</v>
      </c>
      <c r="Z38" s="102">
        <f t="shared" si="79"/>
        <v>0</v>
      </c>
      <c r="AA38" s="103">
        <f t="shared" si="80"/>
        <v>0</v>
      </c>
    </row>
    <row r="39" spans="1:37" x14ac:dyDescent="0.25">
      <c r="A39" s="5" t="s">
        <v>22</v>
      </c>
      <c r="B39" s="5" t="s">
        <v>23</v>
      </c>
      <c r="C39" s="6" t="s">
        <v>24</v>
      </c>
      <c r="D39" s="7" t="s">
        <v>25</v>
      </c>
      <c r="E39" s="11">
        <f t="shared" si="81"/>
        <v>0</v>
      </c>
      <c r="F39" s="7" t="s">
        <v>25</v>
      </c>
      <c r="G39" s="11">
        <f t="shared" ref="G39" si="116">IFERROR(F39*$C39,0)</f>
        <v>0</v>
      </c>
      <c r="H39" s="7" t="s">
        <v>25</v>
      </c>
      <c r="I39" s="11">
        <f t="shared" ref="I39" si="117">IFERROR(H39*$C39,0)</f>
        <v>0</v>
      </c>
      <c r="J39" s="7" t="s">
        <v>25</v>
      </c>
      <c r="K39" s="11">
        <f t="shared" si="84"/>
        <v>0</v>
      </c>
      <c r="L39" s="7" t="s">
        <v>25</v>
      </c>
      <c r="M39" s="11">
        <f t="shared" si="85"/>
        <v>0</v>
      </c>
      <c r="N39" s="7" t="s">
        <v>25</v>
      </c>
      <c r="O39" s="11">
        <f t="shared" si="86"/>
        <v>0</v>
      </c>
      <c r="P39" s="7" t="s">
        <v>25</v>
      </c>
      <c r="Q39" s="97">
        <f t="shared" si="85"/>
        <v>0</v>
      </c>
      <c r="R39" s="7" t="s">
        <v>25</v>
      </c>
      <c r="S39" s="11">
        <f t="shared" ref="S39" si="118">IFERROR(R39*$C39,0)</f>
        <v>0</v>
      </c>
      <c r="T39" s="7" t="s">
        <v>25</v>
      </c>
      <c r="U39" s="11">
        <f t="shared" si="88"/>
        <v>0</v>
      </c>
      <c r="V39" s="7" t="s">
        <v>25</v>
      </c>
      <c r="W39" s="11">
        <f t="shared" si="88"/>
        <v>0</v>
      </c>
      <c r="X39" s="57">
        <f t="shared" si="77"/>
        <v>0</v>
      </c>
      <c r="Y39" s="61">
        <f t="shared" si="78"/>
        <v>0</v>
      </c>
      <c r="Z39" s="102">
        <f t="shared" si="79"/>
        <v>0</v>
      </c>
      <c r="AA39" s="103">
        <f t="shared" si="80"/>
        <v>0</v>
      </c>
    </row>
    <row r="40" spans="1:37" x14ac:dyDescent="0.25">
      <c r="A40" s="5" t="s">
        <v>22</v>
      </c>
      <c r="B40" s="5" t="s">
        <v>23</v>
      </c>
      <c r="C40" s="6" t="s">
        <v>24</v>
      </c>
      <c r="D40" s="7" t="s">
        <v>25</v>
      </c>
      <c r="E40" s="11">
        <f t="shared" si="81"/>
        <v>0</v>
      </c>
      <c r="F40" s="7" t="s">
        <v>25</v>
      </c>
      <c r="G40" s="11">
        <f t="shared" ref="G40" si="119">IFERROR(F40*$C40,0)</f>
        <v>0</v>
      </c>
      <c r="H40" s="7" t="s">
        <v>25</v>
      </c>
      <c r="I40" s="11">
        <f t="shared" ref="I40" si="120">IFERROR(H40*$C40,0)</f>
        <v>0</v>
      </c>
      <c r="J40" s="7" t="s">
        <v>25</v>
      </c>
      <c r="K40" s="11">
        <f t="shared" si="84"/>
        <v>0</v>
      </c>
      <c r="L40" s="7" t="s">
        <v>25</v>
      </c>
      <c r="M40" s="11">
        <f t="shared" si="85"/>
        <v>0</v>
      </c>
      <c r="N40" s="7" t="s">
        <v>25</v>
      </c>
      <c r="O40" s="11">
        <f t="shared" si="86"/>
        <v>0</v>
      </c>
      <c r="P40" s="7" t="s">
        <v>25</v>
      </c>
      <c r="Q40" s="97">
        <f t="shared" si="85"/>
        <v>0</v>
      </c>
      <c r="R40" s="7" t="s">
        <v>25</v>
      </c>
      <c r="S40" s="11">
        <f t="shared" ref="S40" si="121">IFERROR(R40*$C40,0)</f>
        <v>0</v>
      </c>
      <c r="T40" s="7" t="s">
        <v>25</v>
      </c>
      <c r="U40" s="11">
        <f t="shared" si="88"/>
        <v>0</v>
      </c>
      <c r="V40" s="7" t="s">
        <v>25</v>
      </c>
      <c r="W40" s="11">
        <f t="shared" si="88"/>
        <v>0</v>
      </c>
      <c r="X40" s="57">
        <f t="shared" si="77"/>
        <v>0</v>
      </c>
      <c r="Y40" s="61">
        <f t="shared" si="78"/>
        <v>0</v>
      </c>
      <c r="Z40" s="102">
        <f t="shared" si="79"/>
        <v>0</v>
      </c>
      <c r="AA40" s="103">
        <f t="shared" si="80"/>
        <v>0</v>
      </c>
    </row>
    <row r="41" spans="1:37" x14ac:dyDescent="0.25">
      <c r="A41" s="5" t="s">
        <v>22</v>
      </c>
      <c r="B41" s="5" t="s">
        <v>23</v>
      </c>
      <c r="C41" s="6" t="s">
        <v>24</v>
      </c>
      <c r="D41" s="7" t="s">
        <v>25</v>
      </c>
      <c r="E41" s="11">
        <f t="shared" si="81"/>
        <v>0</v>
      </c>
      <c r="F41" s="7" t="s">
        <v>25</v>
      </c>
      <c r="G41" s="11">
        <f t="shared" ref="G41" si="122">IFERROR(F41*$C41,0)</f>
        <v>0</v>
      </c>
      <c r="H41" s="7" t="s">
        <v>25</v>
      </c>
      <c r="I41" s="11">
        <f t="shared" ref="I41" si="123">IFERROR(H41*$C41,0)</f>
        <v>0</v>
      </c>
      <c r="J41" s="7" t="s">
        <v>25</v>
      </c>
      <c r="K41" s="11">
        <f t="shared" si="84"/>
        <v>0</v>
      </c>
      <c r="L41" s="7" t="s">
        <v>25</v>
      </c>
      <c r="M41" s="11">
        <f t="shared" si="85"/>
        <v>0</v>
      </c>
      <c r="N41" s="7" t="s">
        <v>25</v>
      </c>
      <c r="O41" s="11">
        <f t="shared" si="86"/>
        <v>0</v>
      </c>
      <c r="P41" s="7" t="s">
        <v>25</v>
      </c>
      <c r="Q41" s="97">
        <f t="shared" si="85"/>
        <v>0</v>
      </c>
      <c r="R41" s="7" t="s">
        <v>25</v>
      </c>
      <c r="S41" s="11">
        <f t="shared" ref="S41" si="124">IFERROR(R41*$C41,0)</f>
        <v>0</v>
      </c>
      <c r="T41" s="7" t="s">
        <v>25</v>
      </c>
      <c r="U41" s="11">
        <f t="shared" si="88"/>
        <v>0</v>
      </c>
      <c r="V41" s="7" t="s">
        <v>25</v>
      </c>
      <c r="W41" s="11">
        <f t="shared" si="88"/>
        <v>0</v>
      </c>
      <c r="X41" s="57">
        <f t="shared" si="77"/>
        <v>0</v>
      </c>
      <c r="Y41" s="61">
        <f t="shared" si="78"/>
        <v>0</v>
      </c>
      <c r="Z41" s="102">
        <f t="shared" si="79"/>
        <v>0</v>
      </c>
      <c r="AA41" s="103">
        <f t="shared" si="80"/>
        <v>0</v>
      </c>
    </row>
    <row r="42" spans="1:37" ht="14.45" customHeight="1" x14ac:dyDescent="0.25">
      <c r="A42" s="5" t="s">
        <v>22</v>
      </c>
      <c r="B42" s="5" t="s">
        <v>23</v>
      </c>
      <c r="C42" s="6" t="s">
        <v>24</v>
      </c>
      <c r="D42" s="7" t="s">
        <v>25</v>
      </c>
      <c r="E42" s="11">
        <f t="shared" si="81"/>
        <v>0</v>
      </c>
      <c r="F42" s="7" t="s">
        <v>25</v>
      </c>
      <c r="G42" s="11">
        <f t="shared" ref="G42" si="125">IFERROR(F42*$C42,0)</f>
        <v>0</v>
      </c>
      <c r="H42" s="7" t="s">
        <v>25</v>
      </c>
      <c r="I42" s="11">
        <f t="shared" ref="I42" si="126">IFERROR(H42*$C42,0)</f>
        <v>0</v>
      </c>
      <c r="J42" s="7" t="s">
        <v>25</v>
      </c>
      <c r="K42" s="11">
        <f t="shared" si="84"/>
        <v>0</v>
      </c>
      <c r="L42" s="7" t="s">
        <v>25</v>
      </c>
      <c r="M42" s="11">
        <f t="shared" si="85"/>
        <v>0</v>
      </c>
      <c r="N42" s="7" t="s">
        <v>25</v>
      </c>
      <c r="O42" s="11">
        <f t="shared" si="86"/>
        <v>0</v>
      </c>
      <c r="P42" s="7" t="s">
        <v>25</v>
      </c>
      <c r="Q42" s="97">
        <f t="shared" si="85"/>
        <v>0</v>
      </c>
      <c r="R42" s="7" t="s">
        <v>25</v>
      </c>
      <c r="S42" s="11">
        <f t="shared" ref="S42" si="127">IFERROR(R42*$C42,0)</f>
        <v>0</v>
      </c>
      <c r="T42" s="7" t="s">
        <v>25</v>
      </c>
      <c r="U42" s="11">
        <f t="shared" si="88"/>
        <v>0</v>
      </c>
      <c r="V42" s="7" t="s">
        <v>25</v>
      </c>
      <c r="W42" s="11">
        <f t="shared" si="88"/>
        <v>0</v>
      </c>
      <c r="X42" s="57">
        <f t="shared" si="77"/>
        <v>0</v>
      </c>
      <c r="Y42" s="61">
        <f t="shared" si="78"/>
        <v>0</v>
      </c>
      <c r="Z42" s="102">
        <f t="shared" si="79"/>
        <v>0</v>
      </c>
      <c r="AA42" s="103">
        <f t="shared" si="80"/>
        <v>0</v>
      </c>
    </row>
    <row r="43" spans="1:37" x14ac:dyDescent="0.25">
      <c r="A43" s="5" t="s">
        <v>22</v>
      </c>
      <c r="B43" s="5" t="s">
        <v>23</v>
      </c>
      <c r="C43" s="6" t="s">
        <v>24</v>
      </c>
      <c r="D43" s="7" t="s">
        <v>25</v>
      </c>
      <c r="E43" s="11">
        <f>IFERROR(D43*$C43,0)</f>
        <v>0</v>
      </c>
      <c r="F43" s="7" t="s">
        <v>25</v>
      </c>
      <c r="G43" s="11">
        <f t="shared" ref="G43" si="128">IFERROR(F43*$C43,0)</f>
        <v>0</v>
      </c>
      <c r="H43" s="7" t="s">
        <v>25</v>
      </c>
      <c r="I43" s="11">
        <f t="shared" ref="I43" si="129">IFERROR(H43*$C43,0)</f>
        <v>0</v>
      </c>
      <c r="J43" s="7" t="s">
        <v>25</v>
      </c>
      <c r="K43" s="11">
        <f t="shared" si="84"/>
        <v>0</v>
      </c>
      <c r="L43" s="7" t="s">
        <v>25</v>
      </c>
      <c r="M43" s="11">
        <f t="shared" si="85"/>
        <v>0</v>
      </c>
      <c r="N43" s="7" t="s">
        <v>25</v>
      </c>
      <c r="O43" s="11">
        <f t="shared" si="86"/>
        <v>0</v>
      </c>
      <c r="P43" s="7" t="s">
        <v>25</v>
      </c>
      <c r="Q43" s="97">
        <f t="shared" si="85"/>
        <v>0</v>
      </c>
      <c r="R43" s="7" t="s">
        <v>25</v>
      </c>
      <c r="S43" s="11">
        <f t="shared" ref="S43" si="130">IFERROR(R43*$C43,0)</f>
        <v>0</v>
      </c>
      <c r="T43" s="7" t="s">
        <v>25</v>
      </c>
      <c r="U43" s="11">
        <f t="shared" si="88"/>
        <v>0</v>
      </c>
      <c r="V43" s="7" t="s">
        <v>25</v>
      </c>
      <c r="W43" s="11">
        <f t="shared" si="88"/>
        <v>0</v>
      </c>
      <c r="X43" s="57">
        <f t="shared" si="77"/>
        <v>0</v>
      </c>
      <c r="Y43" s="61">
        <f t="shared" si="78"/>
        <v>0</v>
      </c>
      <c r="Z43" s="102">
        <f t="shared" si="79"/>
        <v>0</v>
      </c>
      <c r="AA43" s="103">
        <f t="shared" si="80"/>
        <v>0</v>
      </c>
    </row>
    <row r="44" spans="1:37" x14ac:dyDescent="0.25">
      <c r="A44" s="55" t="s">
        <v>32</v>
      </c>
      <c r="B44" s="55"/>
      <c r="C44" s="55"/>
      <c r="D44" s="74"/>
      <c r="E44" s="12">
        <f>SUM(E28:E43)</f>
        <v>0</v>
      </c>
      <c r="F44" s="74"/>
      <c r="G44" s="12">
        <f>SUM(G28:G43)</f>
        <v>0</v>
      </c>
      <c r="H44" s="74"/>
      <c r="I44" s="12">
        <f>SUM(I28:I43)</f>
        <v>0</v>
      </c>
      <c r="J44" s="74"/>
      <c r="K44" s="12">
        <f>SUM(K28:K43)</f>
        <v>0</v>
      </c>
      <c r="L44" s="74"/>
      <c r="M44" s="12">
        <f>SUM(M28:M43)</f>
        <v>0</v>
      </c>
      <c r="N44" s="74"/>
      <c r="O44" s="12">
        <f>SUM(O28:O43)</f>
        <v>0</v>
      </c>
      <c r="P44" s="74"/>
      <c r="Q44" s="98">
        <f>SUM(Q28:Q43)</f>
        <v>0</v>
      </c>
      <c r="R44" s="74"/>
      <c r="S44" s="12">
        <f>SUM(S28:S43)</f>
        <v>0</v>
      </c>
      <c r="T44" s="74"/>
      <c r="U44" s="12">
        <f>SUM(U28:U43)</f>
        <v>0</v>
      </c>
      <c r="V44" s="74"/>
      <c r="W44" s="12">
        <f>SUM(W28:W43)</f>
        <v>0</v>
      </c>
      <c r="X44" s="75">
        <f>SUM(X28:X43)</f>
        <v>0</v>
      </c>
      <c r="Y44" s="12">
        <f>SUM(Y28:Y43)</f>
        <v>0</v>
      </c>
      <c r="Z44" s="104">
        <f>SUM(Z28:Z43)</f>
        <v>0</v>
      </c>
      <c r="AA44" s="98">
        <f>SUM(AA28:AA43)</f>
        <v>0</v>
      </c>
    </row>
    <row r="45" spans="1:37" x14ac:dyDescent="0.25">
      <c r="A45" s="86"/>
      <c r="B45" s="86"/>
      <c r="C45" s="86"/>
      <c r="D45" s="87"/>
      <c r="E45" s="13"/>
      <c r="F45" s="87"/>
      <c r="G45" s="13"/>
      <c r="H45" s="87"/>
      <c r="I45" s="76"/>
      <c r="J45" s="87"/>
      <c r="K45" s="13"/>
      <c r="L45" s="87"/>
      <c r="M45" s="13"/>
      <c r="N45" s="87"/>
      <c r="O45" s="13"/>
      <c r="P45" s="87"/>
      <c r="Q45" s="13"/>
      <c r="R45" s="87"/>
      <c r="S45" s="13"/>
      <c r="T45" s="87"/>
      <c r="U45" s="13"/>
      <c r="V45" s="87"/>
      <c r="W45" s="13"/>
      <c r="X45" s="87"/>
      <c r="Y45" s="13"/>
      <c r="Z45" s="87"/>
      <c r="AA45" s="13"/>
    </row>
    <row r="46" spans="1:37" x14ac:dyDescent="0.25">
      <c r="A46" s="55" t="s">
        <v>33</v>
      </c>
      <c r="B46" s="56"/>
      <c r="C46" s="56"/>
      <c r="D46" s="57"/>
      <c r="E46" s="14"/>
      <c r="F46" s="57"/>
      <c r="G46" s="14"/>
      <c r="H46" s="57"/>
      <c r="I46" s="58"/>
      <c r="J46" s="57"/>
      <c r="K46" s="14"/>
      <c r="L46" s="57"/>
      <c r="M46" s="14"/>
      <c r="N46" s="57"/>
      <c r="O46" s="14"/>
      <c r="P46" s="57"/>
      <c r="Q46" s="14"/>
      <c r="R46" s="57"/>
      <c r="S46" s="14"/>
      <c r="T46" s="57"/>
      <c r="U46" s="14"/>
      <c r="V46" s="57"/>
      <c r="W46" s="14"/>
      <c r="X46" s="57"/>
      <c r="Y46" s="14"/>
      <c r="Z46" s="57"/>
      <c r="AA46" s="14"/>
    </row>
    <row r="47" spans="1:37" x14ac:dyDescent="0.25">
      <c r="A47" s="5" t="s">
        <v>22</v>
      </c>
      <c r="B47" s="5" t="s">
        <v>23</v>
      </c>
      <c r="C47" s="6" t="s">
        <v>24</v>
      </c>
      <c r="D47" s="7" t="s">
        <v>25</v>
      </c>
      <c r="E47" s="11">
        <f t="shared" ref="E47:E51" si="131">IFERROR(D47*$C47,0)</f>
        <v>0</v>
      </c>
      <c r="F47" s="7" t="s">
        <v>25</v>
      </c>
      <c r="G47" s="11">
        <f t="shared" ref="G47" si="132">IFERROR(F47*$C47,0)</f>
        <v>0</v>
      </c>
      <c r="H47" s="7" t="s">
        <v>25</v>
      </c>
      <c r="I47" s="11">
        <f t="shared" ref="I47" si="133">IFERROR(H47*$C47,0)</f>
        <v>0</v>
      </c>
      <c r="J47" s="7" t="s">
        <v>25</v>
      </c>
      <c r="K47" s="11">
        <f t="shared" ref="K47:K52" si="134">IFERROR(J47*$C47,0)</f>
        <v>0</v>
      </c>
      <c r="L47" s="7" t="s">
        <v>25</v>
      </c>
      <c r="M47" s="11">
        <f t="shared" ref="M47:Q52" si="135">IFERROR(L47*$C47,0)</f>
        <v>0</v>
      </c>
      <c r="N47" s="7" t="s">
        <v>25</v>
      </c>
      <c r="O47" s="11">
        <f t="shared" ref="O47:O52" si="136">IFERROR(N47*$C47,0)</f>
        <v>0</v>
      </c>
      <c r="P47" s="7" t="s">
        <v>25</v>
      </c>
      <c r="Q47" s="97">
        <f t="shared" si="135"/>
        <v>0</v>
      </c>
      <c r="R47" s="7" t="s">
        <v>25</v>
      </c>
      <c r="S47" s="11">
        <f t="shared" ref="S47" si="137">IFERROR(R47*$C47,0)</f>
        <v>0</v>
      </c>
      <c r="T47" s="7" t="s">
        <v>25</v>
      </c>
      <c r="U47" s="11">
        <f t="shared" ref="U47:W52" si="138">IFERROR(T47*$C47,0)</f>
        <v>0</v>
      </c>
      <c r="V47" s="7" t="s">
        <v>25</v>
      </c>
      <c r="W47" s="11">
        <f t="shared" si="138"/>
        <v>0</v>
      </c>
      <c r="X47" s="57">
        <f t="shared" ref="X47" si="139">IF(ISNUMBER(D47),D47,0)+IF(ISNUMBER(F47),F47,0)+IF(ISNUMBER(H47),H47,0)+IF(ISNUMBER(J47),J47,0)+IF(ISNUMBER(L47),L47,0)+IF(ISNUMBER(N47),N47,0)+IF(ISNUMBER(R47),R47,0)+IF(ISNUMBER(T47),T47,0)+IF(ISNUMBER(V47),V47,0)</f>
        <v>0</v>
      </c>
      <c r="Y47" s="61">
        <f t="shared" ref="Y47" si="140">SUM(E47+G47+I47+K47+M47+O47+S47+U47+W47)</f>
        <v>0</v>
      </c>
      <c r="Z47" s="102">
        <f t="shared" ref="Z47" si="141">IF(ISNUMBER(D47),D47,0)+IF(ISNUMBER(F47),F47,0)+IF(ISNUMBER(H47),H47,0)+IF(ISNUMBER(J47),J47,0)+IF(ISNUMBER(R47),R47,0)+IF(ISNUMBER(P47),P47,0)+IF(ISNUMBER(T47),T47,0)+IF(ISNUMBER(V47),V47,0)</f>
        <v>0</v>
      </c>
      <c r="AA47" s="103">
        <f t="shared" ref="AA47" si="142">SUM(G47+I47+K47+Q47+S47+U47+W47+E47)</f>
        <v>0</v>
      </c>
    </row>
    <row r="48" spans="1:37" ht="14.45" customHeight="1" x14ac:dyDescent="0.25">
      <c r="A48" s="5" t="s">
        <v>22</v>
      </c>
      <c r="B48" s="5" t="s">
        <v>23</v>
      </c>
      <c r="C48" s="6" t="s">
        <v>24</v>
      </c>
      <c r="D48" s="7" t="s">
        <v>25</v>
      </c>
      <c r="E48" s="11">
        <f t="shared" si="131"/>
        <v>0</v>
      </c>
      <c r="F48" s="7" t="s">
        <v>25</v>
      </c>
      <c r="G48" s="11">
        <f t="shared" ref="G48" si="143">IFERROR(F48*$C48,0)</f>
        <v>0</v>
      </c>
      <c r="H48" s="7" t="s">
        <v>25</v>
      </c>
      <c r="I48" s="11">
        <f t="shared" ref="I48" si="144">IFERROR(H48*$C48,0)</f>
        <v>0</v>
      </c>
      <c r="J48" s="7" t="s">
        <v>25</v>
      </c>
      <c r="K48" s="11">
        <f t="shared" si="134"/>
        <v>0</v>
      </c>
      <c r="L48" s="7" t="s">
        <v>25</v>
      </c>
      <c r="M48" s="11">
        <f t="shared" si="135"/>
        <v>0</v>
      </c>
      <c r="N48" s="7" t="s">
        <v>25</v>
      </c>
      <c r="O48" s="11">
        <f t="shared" si="136"/>
        <v>0</v>
      </c>
      <c r="P48" s="7" t="s">
        <v>25</v>
      </c>
      <c r="Q48" s="97">
        <f t="shared" si="135"/>
        <v>0</v>
      </c>
      <c r="R48" s="7" t="s">
        <v>25</v>
      </c>
      <c r="S48" s="11">
        <f t="shared" ref="S48" si="145">IFERROR(R48*$C48,0)</f>
        <v>0</v>
      </c>
      <c r="T48" s="7" t="s">
        <v>25</v>
      </c>
      <c r="U48" s="11">
        <f t="shared" si="138"/>
        <v>0</v>
      </c>
      <c r="V48" s="7" t="s">
        <v>25</v>
      </c>
      <c r="W48" s="11">
        <f t="shared" si="138"/>
        <v>0</v>
      </c>
      <c r="X48" s="57">
        <f t="shared" ref="X48:X51" si="146">IF(ISNUMBER(D48),D48,0)+IF(ISNUMBER(F48),F48,0)+IF(ISNUMBER(H48),H48,0)+IF(ISNUMBER(J48),J48,0)+IF(ISNUMBER(L48),L48,0)+IF(ISNUMBER(N48),N48,0)+IF(ISNUMBER(R48),R48,0)+IF(ISNUMBER(T48),T48,0)+IF(ISNUMBER(V48),V48,0)</f>
        <v>0</v>
      </c>
      <c r="Y48" s="61">
        <f t="shared" ref="Y48:Y51" si="147">SUM(E48+G48+I48+K48+M48+O48+S48+U48+W48)</f>
        <v>0</v>
      </c>
      <c r="Z48" s="102">
        <f t="shared" ref="Z48:Z51" si="148">IF(ISNUMBER(D48),D48,0)+IF(ISNUMBER(F48),F48,0)+IF(ISNUMBER(H48),H48,0)+IF(ISNUMBER(J48),J48,0)+IF(ISNUMBER(R48),R48,0)+IF(ISNUMBER(P48),P48,0)+IF(ISNUMBER(T48),T48,0)+IF(ISNUMBER(V48),V48,0)</f>
        <v>0</v>
      </c>
      <c r="AA48" s="103">
        <f t="shared" ref="AA48:AA51" si="149">SUM(G48+I48+K48+Q48+S48+U48+W48+E48)</f>
        <v>0</v>
      </c>
    </row>
    <row r="49" spans="1:27" x14ac:dyDescent="0.25">
      <c r="A49" s="5" t="s">
        <v>22</v>
      </c>
      <c r="B49" s="5" t="s">
        <v>23</v>
      </c>
      <c r="C49" s="6" t="s">
        <v>24</v>
      </c>
      <c r="D49" s="7" t="s">
        <v>25</v>
      </c>
      <c r="E49" s="11">
        <f t="shared" si="131"/>
        <v>0</v>
      </c>
      <c r="F49" s="7" t="s">
        <v>25</v>
      </c>
      <c r="G49" s="11">
        <f t="shared" ref="G49" si="150">IFERROR(F49*$C49,0)</f>
        <v>0</v>
      </c>
      <c r="H49" s="7" t="s">
        <v>25</v>
      </c>
      <c r="I49" s="11">
        <f t="shared" ref="I49" si="151">IFERROR(H49*$C49,0)</f>
        <v>0</v>
      </c>
      <c r="J49" s="7" t="s">
        <v>25</v>
      </c>
      <c r="K49" s="11">
        <f t="shared" si="134"/>
        <v>0</v>
      </c>
      <c r="L49" s="7" t="s">
        <v>25</v>
      </c>
      <c r="M49" s="11">
        <f t="shared" si="135"/>
        <v>0</v>
      </c>
      <c r="N49" s="7" t="s">
        <v>25</v>
      </c>
      <c r="O49" s="11">
        <f t="shared" si="136"/>
        <v>0</v>
      </c>
      <c r="P49" s="7" t="s">
        <v>25</v>
      </c>
      <c r="Q49" s="97">
        <f t="shared" si="135"/>
        <v>0</v>
      </c>
      <c r="R49" s="7" t="s">
        <v>25</v>
      </c>
      <c r="S49" s="11">
        <f t="shared" ref="S49" si="152">IFERROR(R49*$C49,0)</f>
        <v>0</v>
      </c>
      <c r="T49" s="7" t="s">
        <v>25</v>
      </c>
      <c r="U49" s="11">
        <f t="shared" si="138"/>
        <v>0</v>
      </c>
      <c r="V49" s="7" t="s">
        <v>25</v>
      </c>
      <c r="W49" s="11">
        <f t="shared" si="138"/>
        <v>0</v>
      </c>
      <c r="X49" s="57">
        <f t="shared" si="146"/>
        <v>0</v>
      </c>
      <c r="Y49" s="61">
        <f t="shared" si="147"/>
        <v>0</v>
      </c>
      <c r="Z49" s="102">
        <f t="shared" si="148"/>
        <v>0</v>
      </c>
      <c r="AA49" s="103">
        <f t="shared" si="149"/>
        <v>0</v>
      </c>
    </row>
    <row r="50" spans="1:27" x14ac:dyDescent="0.25">
      <c r="A50" s="5" t="s">
        <v>22</v>
      </c>
      <c r="B50" s="5" t="s">
        <v>23</v>
      </c>
      <c r="C50" s="6" t="s">
        <v>24</v>
      </c>
      <c r="D50" s="7" t="s">
        <v>25</v>
      </c>
      <c r="E50" s="11">
        <f t="shared" si="131"/>
        <v>0</v>
      </c>
      <c r="F50" s="7" t="s">
        <v>25</v>
      </c>
      <c r="G50" s="11">
        <f t="shared" ref="G50" si="153">IFERROR(F50*$C50,0)</f>
        <v>0</v>
      </c>
      <c r="H50" s="7" t="s">
        <v>25</v>
      </c>
      <c r="I50" s="11">
        <f t="shared" ref="I50" si="154">IFERROR(H50*$C50,0)</f>
        <v>0</v>
      </c>
      <c r="J50" s="7" t="s">
        <v>25</v>
      </c>
      <c r="K50" s="11">
        <f t="shared" si="134"/>
        <v>0</v>
      </c>
      <c r="L50" s="7" t="s">
        <v>25</v>
      </c>
      <c r="M50" s="11">
        <f t="shared" si="135"/>
        <v>0</v>
      </c>
      <c r="N50" s="7" t="s">
        <v>25</v>
      </c>
      <c r="O50" s="11">
        <f t="shared" si="136"/>
        <v>0</v>
      </c>
      <c r="P50" s="7" t="s">
        <v>25</v>
      </c>
      <c r="Q50" s="97">
        <f t="shared" si="135"/>
        <v>0</v>
      </c>
      <c r="R50" s="7" t="s">
        <v>25</v>
      </c>
      <c r="S50" s="11">
        <f t="shared" ref="S50" si="155">IFERROR(R50*$C50,0)</f>
        <v>0</v>
      </c>
      <c r="T50" s="7" t="s">
        <v>25</v>
      </c>
      <c r="U50" s="11">
        <f>IFERROR(T50*$C50,0)</f>
        <v>0</v>
      </c>
      <c r="V50" s="7" t="s">
        <v>25</v>
      </c>
      <c r="W50" s="11">
        <f>IFERROR(V50*$C50,0)</f>
        <v>0</v>
      </c>
      <c r="X50" s="57">
        <f t="shared" si="146"/>
        <v>0</v>
      </c>
      <c r="Y50" s="61">
        <f t="shared" si="147"/>
        <v>0</v>
      </c>
      <c r="Z50" s="102">
        <f t="shared" si="148"/>
        <v>0</v>
      </c>
      <c r="AA50" s="103">
        <f t="shared" si="149"/>
        <v>0</v>
      </c>
    </row>
    <row r="51" spans="1:27" x14ac:dyDescent="0.25">
      <c r="A51" s="5" t="s">
        <v>22</v>
      </c>
      <c r="B51" s="5" t="s">
        <v>23</v>
      </c>
      <c r="C51" s="6" t="s">
        <v>24</v>
      </c>
      <c r="D51" s="7" t="s">
        <v>25</v>
      </c>
      <c r="E51" s="11">
        <f t="shared" si="131"/>
        <v>0</v>
      </c>
      <c r="F51" s="7" t="s">
        <v>25</v>
      </c>
      <c r="G51" s="11">
        <f t="shared" ref="G51" si="156">IFERROR(F51*$C51,0)</f>
        <v>0</v>
      </c>
      <c r="H51" s="7" t="s">
        <v>25</v>
      </c>
      <c r="I51" s="11">
        <f t="shared" ref="I51" si="157">IFERROR(H51*$C51,0)</f>
        <v>0</v>
      </c>
      <c r="J51" s="7" t="s">
        <v>25</v>
      </c>
      <c r="K51" s="11">
        <f t="shared" si="134"/>
        <v>0</v>
      </c>
      <c r="L51" s="7" t="s">
        <v>25</v>
      </c>
      <c r="M51" s="11">
        <f t="shared" si="135"/>
        <v>0</v>
      </c>
      <c r="N51" s="7" t="s">
        <v>25</v>
      </c>
      <c r="O51" s="11">
        <f t="shared" si="136"/>
        <v>0</v>
      </c>
      <c r="P51" s="7" t="s">
        <v>25</v>
      </c>
      <c r="Q51" s="97">
        <f t="shared" si="135"/>
        <v>0</v>
      </c>
      <c r="R51" s="7" t="s">
        <v>25</v>
      </c>
      <c r="S51" s="11">
        <f t="shared" ref="S51" si="158">IFERROR(R51*$C51,0)</f>
        <v>0</v>
      </c>
      <c r="T51" s="7" t="s">
        <v>25</v>
      </c>
      <c r="U51" s="11">
        <f t="shared" si="138"/>
        <v>0</v>
      </c>
      <c r="V51" s="7" t="s">
        <v>25</v>
      </c>
      <c r="W51" s="11">
        <f t="shared" si="138"/>
        <v>0</v>
      </c>
      <c r="X51" s="57">
        <f t="shared" si="146"/>
        <v>0</v>
      </c>
      <c r="Y51" s="61">
        <f t="shared" si="147"/>
        <v>0</v>
      </c>
      <c r="Z51" s="102">
        <f t="shared" si="148"/>
        <v>0</v>
      </c>
      <c r="AA51" s="103">
        <f t="shared" si="149"/>
        <v>0</v>
      </c>
    </row>
    <row r="52" spans="1:27" x14ac:dyDescent="0.25">
      <c r="A52" s="5" t="s">
        <v>22</v>
      </c>
      <c r="B52" s="5" t="s">
        <v>23</v>
      </c>
      <c r="C52" s="6" t="s">
        <v>24</v>
      </c>
      <c r="D52" s="7" t="s">
        <v>25</v>
      </c>
      <c r="E52" s="11">
        <f>IFERROR(D52*$C52,0)</f>
        <v>0</v>
      </c>
      <c r="F52" s="7" t="s">
        <v>25</v>
      </c>
      <c r="G52" s="11">
        <f t="shared" ref="G52" si="159">IFERROR(F52*$C52,0)</f>
        <v>0</v>
      </c>
      <c r="H52" s="7" t="s">
        <v>25</v>
      </c>
      <c r="I52" s="11">
        <f t="shared" ref="I52" si="160">IFERROR(H52*$C52,0)</f>
        <v>0</v>
      </c>
      <c r="J52" s="7" t="s">
        <v>25</v>
      </c>
      <c r="K52" s="11">
        <f t="shared" si="134"/>
        <v>0</v>
      </c>
      <c r="L52" s="7" t="s">
        <v>25</v>
      </c>
      <c r="M52" s="11">
        <f t="shared" si="135"/>
        <v>0</v>
      </c>
      <c r="N52" s="7" t="s">
        <v>25</v>
      </c>
      <c r="O52" s="11">
        <f t="shared" si="136"/>
        <v>0</v>
      </c>
      <c r="P52" s="7" t="s">
        <v>25</v>
      </c>
      <c r="Q52" s="97">
        <f t="shared" si="135"/>
        <v>0</v>
      </c>
      <c r="R52" s="7" t="s">
        <v>25</v>
      </c>
      <c r="S52" s="11">
        <f t="shared" ref="S52" si="161">IFERROR(R52*$C52,0)</f>
        <v>0</v>
      </c>
      <c r="T52" s="7" t="s">
        <v>25</v>
      </c>
      <c r="U52" s="11">
        <f t="shared" si="138"/>
        <v>0</v>
      </c>
      <c r="V52" s="7" t="s">
        <v>25</v>
      </c>
      <c r="W52" s="11">
        <f t="shared" si="138"/>
        <v>0</v>
      </c>
      <c r="X52" s="57">
        <f>IF(ISNUMBER(D52),D52,0)+IF(ISNUMBER(F52),F52,0)+IF(ISNUMBER(H52),H52,0)+IF(ISNUMBER(J52),J52,0)+IF(ISNUMBER(L52),L52,0)+IF(ISNUMBER(N52),N52,0)+IF(ISNUMBER(R52),R52,0)+IF(ISNUMBER(T52),T52,0)+IF(ISNUMBER(V52),V52,0)</f>
        <v>0</v>
      </c>
      <c r="Y52" s="61">
        <f>SUM(E52+G52+I52+K52+M52+O52+S52+U52+W52)</f>
        <v>0</v>
      </c>
      <c r="Z52" s="102">
        <f>IF(ISNUMBER(D52),D52,0)+IF(ISNUMBER(F52),F52,0)+IF(ISNUMBER(H52),H52,0)+IF(ISNUMBER(J52),J52,0)+IF(ISNUMBER(R52),R52,0)+IF(ISNUMBER(P52),P52,0)+IF(ISNUMBER(T52),T52,0)+IF(ISNUMBER(V52),V52,0)</f>
        <v>0</v>
      </c>
      <c r="AA52" s="103">
        <f>SUM(G52+I52+K52+Q52+S52+U52+W52+E52)</f>
        <v>0</v>
      </c>
    </row>
    <row r="53" spans="1:27" x14ac:dyDescent="0.25">
      <c r="A53" s="2" t="s">
        <v>34</v>
      </c>
      <c r="B53" s="3"/>
      <c r="C53" s="3"/>
      <c r="D53" s="4"/>
      <c r="E53" s="12">
        <f>SUM(E47:E52)</f>
        <v>0</v>
      </c>
      <c r="F53" s="57"/>
      <c r="G53" s="12">
        <f>SUM(G47:G52)</f>
        <v>0</v>
      </c>
      <c r="H53" s="57"/>
      <c r="I53" s="12">
        <f>SUM(I47:I52)</f>
        <v>0</v>
      </c>
      <c r="J53" s="57"/>
      <c r="K53" s="12">
        <f>SUM(K47:K52)</f>
        <v>0</v>
      </c>
      <c r="L53" s="57"/>
      <c r="M53" s="12">
        <f>SUM(M47:M52)</f>
        <v>0</v>
      </c>
      <c r="N53" s="57"/>
      <c r="O53" s="12">
        <f>SUM(O47:O52)</f>
        <v>0</v>
      </c>
      <c r="P53" s="57"/>
      <c r="Q53" s="98">
        <f>SUM(Q47:Q52)</f>
        <v>0</v>
      </c>
      <c r="R53" s="57"/>
      <c r="S53" s="12">
        <f>SUM(S47:S52)</f>
        <v>0</v>
      </c>
      <c r="T53" s="57"/>
      <c r="U53" s="12">
        <f>SUM(U47:U52)</f>
        <v>0</v>
      </c>
      <c r="V53" s="57"/>
      <c r="W53" s="12">
        <f>SUM(W47:W52)</f>
        <v>0</v>
      </c>
      <c r="X53" s="75">
        <f>SUM(X47:X52)</f>
        <v>0</v>
      </c>
      <c r="Y53" s="12">
        <f>SUM(Y47:Y52)</f>
        <v>0</v>
      </c>
      <c r="Z53" s="104">
        <f>SUM(Z47:Z52)</f>
        <v>0</v>
      </c>
      <c r="AA53" s="98">
        <f>SUM(AA47:AA52)</f>
        <v>0</v>
      </c>
    </row>
    <row r="54" spans="1:27" ht="14.45" customHeight="1" x14ac:dyDescent="0.25">
      <c r="A54" s="86"/>
      <c r="B54" s="86"/>
      <c r="C54" s="86"/>
      <c r="D54" s="87"/>
      <c r="E54" s="13"/>
      <c r="F54" s="87"/>
      <c r="G54" s="13"/>
      <c r="H54" s="87"/>
      <c r="I54" s="76"/>
      <c r="J54" s="87"/>
      <c r="K54" s="13"/>
      <c r="L54" s="87"/>
      <c r="M54" s="13"/>
      <c r="N54" s="87"/>
      <c r="O54" s="13"/>
      <c r="P54" s="87"/>
      <c r="Q54" s="13"/>
      <c r="R54" s="87"/>
      <c r="S54" s="13"/>
      <c r="T54" s="87"/>
      <c r="U54" s="13"/>
      <c r="V54" s="87"/>
      <c r="W54" s="13"/>
      <c r="X54" s="87"/>
      <c r="Y54" s="13"/>
      <c r="Z54" s="87"/>
      <c r="AA54" s="13"/>
    </row>
    <row r="55" spans="1:27" x14ac:dyDescent="0.25">
      <c r="A55" s="55" t="s">
        <v>35</v>
      </c>
      <c r="B55" s="55"/>
      <c r="C55" s="55"/>
    </row>
    <row r="56" spans="1:27" ht="60" x14ac:dyDescent="0.25">
      <c r="A56" s="55"/>
      <c r="B56" s="55"/>
      <c r="C56" s="55"/>
      <c r="D56" s="8" t="s">
        <v>36</v>
      </c>
      <c r="E56" s="9" t="s">
        <v>37</v>
      </c>
      <c r="F56" s="8" t="s">
        <v>36</v>
      </c>
      <c r="G56" s="9" t="s">
        <v>37</v>
      </c>
      <c r="H56" s="8" t="s">
        <v>36</v>
      </c>
      <c r="I56" s="9" t="s">
        <v>37</v>
      </c>
      <c r="J56" s="8" t="s">
        <v>36</v>
      </c>
      <c r="K56" s="9" t="s">
        <v>37</v>
      </c>
      <c r="L56" s="8" t="s">
        <v>36</v>
      </c>
      <c r="M56" s="9" t="s">
        <v>37</v>
      </c>
      <c r="N56" s="8" t="s">
        <v>36</v>
      </c>
      <c r="O56" s="9" t="s">
        <v>37</v>
      </c>
      <c r="P56" s="8" t="s">
        <v>36</v>
      </c>
      <c r="Q56" s="99" t="s">
        <v>37</v>
      </c>
      <c r="R56" s="8" t="s">
        <v>36</v>
      </c>
      <c r="S56" s="9" t="s">
        <v>37</v>
      </c>
      <c r="T56" s="8" t="s">
        <v>36</v>
      </c>
      <c r="U56" s="9" t="s">
        <v>37</v>
      </c>
      <c r="V56" s="8" t="s">
        <v>36</v>
      </c>
      <c r="W56" s="9" t="s">
        <v>37</v>
      </c>
      <c r="X56" s="88"/>
      <c r="Y56" s="89">
        <f>IF(ISNUMBER(E56),E56,0)+IF(ISNUMBER(G56),G56,0)+IF(ISNUMBER(I56),I56,0)+IF(ISNUMBER(K56),K56,0)+IF(ISNUMBER(M56),M56,0)+IF(ISNUMBER(O56),O56,0)+IF(ISNUMBER(S56),S56,0)+IF(ISNUMBER(U56),U56,0)+IF(ISNUMBER(W56),W56,0)</f>
        <v>0</v>
      </c>
      <c r="Z56" s="105"/>
      <c r="AA56" s="106">
        <f>IF(ISNUMBER(G56),G56,0)+IF(ISNUMBER(I56),I56,0)+IF(ISNUMBER(K56),K56,0)+IF(ISNUMBER(E56),E56,0)+IF(ISNUMBER(S56),S56,0)+IF(ISNUMBER(U56),U56,0)+IF(ISNUMBER(W56),W56,0)+IF(ISNUMBER(Q56),Q56,0)</f>
        <v>0</v>
      </c>
    </row>
    <row r="57" spans="1:27" ht="60" x14ac:dyDescent="0.25">
      <c r="A57" s="55"/>
      <c r="B57" s="55"/>
      <c r="C57" s="55"/>
      <c r="D57" s="8" t="s">
        <v>36</v>
      </c>
      <c r="E57" s="9" t="s">
        <v>37</v>
      </c>
      <c r="F57" s="8" t="s">
        <v>36</v>
      </c>
      <c r="G57" s="9" t="s">
        <v>37</v>
      </c>
      <c r="H57" s="8" t="s">
        <v>36</v>
      </c>
      <c r="I57" s="9" t="s">
        <v>37</v>
      </c>
      <c r="J57" s="8" t="s">
        <v>36</v>
      </c>
      <c r="K57" s="9" t="s">
        <v>37</v>
      </c>
      <c r="L57" s="8" t="s">
        <v>36</v>
      </c>
      <c r="M57" s="9" t="s">
        <v>37</v>
      </c>
      <c r="N57" s="8" t="s">
        <v>36</v>
      </c>
      <c r="O57" s="9" t="s">
        <v>37</v>
      </c>
      <c r="P57" s="8" t="s">
        <v>36</v>
      </c>
      <c r="Q57" s="99" t="s">
        <v>37</v>
      </c>
      <c r="R57" s="8" t="s">
        <v>36</v>
      </c>
      <c r="S57" s="9" t="s">
        <v>37</v>
      </c>
      <c r="T57" s="8" t="s">
        <v>36</v>
      </c>
      <c r="U57" s="9" t="s">
        <v>37</v>
      </c>
      <c r="V57" s="8" t="s">
        <v>36</v>
      </c>
      <c r="W57" s="9" t="s">
        <v>37</v>
      </c>
      <c r="X57" s="88"/>
      <c r="Y57" s="89">
        <f t="shared" ref="Y57:Y59" si="162">IF(ISNUMBER(E57),E57,0)+IF(ISNUMBER(G57),G57,0)+IF(ISNUMBER(I57),I57,0)+IF(ISNUMBER(K57),K57,0)+IF(ISNUMBER(M57),M57,0)+IF(ISNUMBER(O57),O57,0)+IF(ISNUMBER(S57),S57,0)+IF(ISNUMBER(U57),U57,0)+IF(ISNUMBER(W57),W57,0)</f>
        <v>0</v>
      </c>
      <c r="Z57" s="105"/>
      <c r="AA57" s="106">
        <f t="shared" ref="AA57:AA60" si="163">IF(ISNUMBER(G57),G57,0)+IF(ISNUMBER(I57),I57,0)+IF(ISNUMBER(K57),K57,0)+IF(ISNUMBER(E57),E57,0)+IF(ISNUMBER(S57),S57,0)+IF(ISNUMBER(U57),U57,0)+IF(ISNUMBER(W57),W57,0)+IF(ISNUMBER(Q57),Q57,0)</f>
        <v>0</v>
      </c>
    </row>
    <row r="58" spans="1:27" ht="60" x14ac:dyDescent="0.25">
      <c r="A58" s="55"/>
      <c r="B58" s="55"/>
      <c r="C58" s="55"/>
      <c r="D58" s="8" t="s">
        <v>36</v>
      </c>
      <c r="E58" s="9" t="s">
        <v>37</v>
      </c>
      <c r="F58" s="8" t="s">
        <v>36</v>
      </c>
      <c r="G58" s="9" t="s">
        <v>37</v>
      </c>
      <c r="H58" s="8" t="s">
        <v>36</v>
      </c>
      <c r="I58" s="9" t="s">
        <v>37</v>
      </c>
      <c r="J58" s="8" t="s">
        <v>36</v>
      </c>
      <c r="K58" s="9" t="s">
        <v>37</v>
      </c>
      <c r="L58" s="8" t="s">
        <v>36</v>
      </c>
      <c r="M58" s="9" t="s">
        <v>37</v>
      </c>
      <c r="N58" s="8" t="s">
        <v>36</v>
      </c>
      <c r="O58" s="9" t="s">
        <v>37</v>
      </c>
      <c r="P58" s="8" t="s">
        <v>36</v>
      </c>
      <c r="Q58" s="99" t="s">
        <v>37</v>
      </c>
      <c r="R58" s="8" t="s">
        <v>36</v>
      </c>
      <c r="S58" s="9" t="s">
        <v>37</v>
      </c>
      <c r="T58" s="8" t="s">
        <v>36</v>
      </c>
      <c r="U58" s="9" t="s">
        <v>37</v>
      </c>
      <c r="V58" s="8" t="s">
        <v>36</v>
      </c>
      <c r="W58" s="9" t="s">
        <v>37</v>
      </c>
      <c r="X58" s="88"/>
      <c r="Y58" s="89">
        <f t="shared" si="162"/>
        <v>0</v>
      </c>
      <c r="Z58" s="105"/>
      <c r="AA58" s="106">
        <f t="shared" si="163"/>
        <v>0</v>
      </c>
    </row>
    <row r="59" spans="1:27" ht="60" x14ac:dyDescent="0.25">
      <c r="A59" s="55"/>
      <c r="B59" s="55"/>
      <c r="C59" s="55"/>
      <c r="D59" s="8" t="s">
        <v>36</v>
      </c>
      <c r="E59" s="9" t="s">
        <v>37</v>
      </c>
      <c r="F59" s="8" t="s">
        <v>36</v>
      </c>
      <c r="G59" s="9" t="s">
        <v>37</v>
      </c>
      <c r="H59" s="8" t="s">
        <v>36</v>
      </c>
      <c r="I59" s="9" t="s">
        <v>37</v>
      </c>
      <c r="J59" s="8" t="s">
        <v>36</v>
      </c>
      <c r="K59" s="9" t="s">
        <v>37</v>
      </c>
      <c r="L59" s="8" t="s">
        <v>36</v>
      </c>
      <c r="M59" s="9" t="s">
        <v>37</v>
      </c>
      <c r="N59" s="8" t="s">
        <v>36</v>
      </c>
      <c r="O59" s="9" t="s">
        <v>37</v>
      </c>
      <c r="P59" s="8" t="s">
        <v>36</v>
      </c>
      <c r="Q59" s="99" t="s">
        <v>37</v>
      </c>
      <c r="R59" s="8" t="s">
        <v>36</v>
      </c>
      <c r="S59" s="9" t="s">
        <v>37</v>
      </c>
      <c r="T59" s="8" t="s">
        <v>36</v>
      </c>
      <c r="U59" s="9" t="s">
        <v>37</v>
      </c>
      <c r="V59" s="8" t="s">
        <v>36</v>
      </c>
      <c r="W59" s="9" t="s">
        <v>37</v>
      </c>
      <c r="X59" s="88"/>
      <c r="Y59" s="89">
        <f t="shared" si="162"/>
        <v>0</v>
      </c>
      <c r="Z59" s="105"/>
      <c r="AA59" s="106">
        <f t="shared" si="163"/>
        <v>0</v>
      </c>
    </row>
    <row r="60" spans="1:27" ht="60" x14ac:dyDescent="0.25">
      <c r="A60" s="8" t="s">
        <v>47</v>
      </c>
      <c r="B60" s="55"/>
      <c r="C60" s="55"/>
      <c r="D60" s="8" t="s">
        <v>36</v>
      </c>
      <c r="E60" s="9" t="s">
        <v>37</v>
      </c>
      <c r="F60" s="8" t="s">
        <v>36</v>
      </c>
      <c r="G60" s="9" t="s">
        <v>37</v>
      </c>
      <c r="H60" s="8" t="s">
        <v>36</v>
      </c>
      <c r="I60" s="9" t="s">
        <v>37</v>
      </c>
      <c r="J60" s="8" t="s">
        <v>36</v>
      </c>
      <c r="K60" s="9" t="s">
        <v>37</v>
      </c>
      <c r="L60" s="8" t="s">
        <v>36</v>
      </c>
      <c r="M60" s="9" t="s">
        <v>37</v>
      </c>
      <c r="N60" s="8" t="s">
        <v>36</v>
      </c>
      <c r="O60" s="9" t="s">
        <v>37</v>
      </c>
      <c r="P60" s="8" t="s">
        <v>36</v>
      </c>
      <c r="Q60" s="99" t="s">
        <v>37</v>
      </c>
      <c r="R60" s="8" t="s">
        <v>36</v>
      </c>
      <c r="S60" s="9" t="s">
        <v>37</v>
      </c>
      <c r="T60" s="8" t="s">
        <v>36</v>
      </c>
      <c r="U60" s="9" t="s">
        <v>37</v>
      </c>
      <c r="V60" s="8" t="s">
        <v>36</v>
      </c>
      <c r="W60" s="9" t="s">
        <v>37</v>
      </c>
      <c r="X60" s="88"/>
      <c r="Y60" s="89">
        <f>IF(ISNUMBER(E60),E60,0)+IF(ISNUMBER(G60),G60,0)+IF(ISNUMBER(I60),I60,0)+IF(ISNUMBER(K60),K60,0)+IF(ISNUMBER(M60),M60,0)+IF(ISNUMBER(O60),O60,0)+IF(ISNUMBER(S60),S60,0)+IF(ISNUMBER(U60),U60,0)+IF(ISNUMBER(W60),W60,0)</f>
        <v>0</v>
      </c>
      <c r="Z60" s="105"/>
      <c r="AA60" s="106">
        <f t="shared" si="163"/>
        <v>0</v>
      </c>
    </row>
    <row r="61" spans="1:27" x14ac:dyDescent="0.25">
      <c r="A61" s="55" t="s">
        <v>38</v>
      </c>
      <c r="B61" s="56"/>
      <c r="C61" s="56"/>
      <c r="D61" s="15"/>
      <c r="E61" s="16">
        <f>IF(ISNUMBER(E56),E56,0)+IF(ISNUMBER(E57),E57,0)+IF(ISNUMBER(E58),E58,0)+IF(ISNUMBER(E59),E59,0)</f>
        <v>0</v>
      </c>
      <c r="F61" s="15"/>
      <c r="G61" s="16">
        <f>IF(ISNUMBER(G56),G56,0)+IF(ISNUMBER(G57),G57,0)+IF(ISNUMBER(G58),G58,0)+IF(ISNUMBER(G59),G59,0)</f>
        <v>0</v>
      </c>
      <c r="H61" s="15"/>
      <c r="I61" s="16">
        <f>IF(ISNUMBER(I56),I56,0)+IF(ISNUMBER(I57),I57,0)+IF(ISNUMBER(I58),I58,0)+IF(ISNUMBER(I59),I59,0)</f>
        <v>0</v>
      </c>
      <c r="J61" s="15"/>
      <c r="K61" s="16">
        <f>IF(ISNUMBER(K56),K56,0)+IF(ISNUMBER(K57),K57,0)+IF(ISNUMBER(K58),K58,0)+IF(ISNUMBER(K59),K59,0)</f>
        <v>0</v>
      </c>
      <c r="L61" s="15"/>
      <c r="M61" s="16">
        <f>IF(ISNUMBER(M56),M56,0)+IF(ISNUMBER(M57),M57,0)+IF(ISNUMBER(M58),M58,0)+IF(ISNUMBER(M59),M59,0)</f>
        <v>0</v>
      </c>
      <c r="N61" s="15"/>
      <c r="O61" s="16">
        <f>IF(ISNUMBER(O56),O56,0)+IF(ISNUMBER(O57),O57,0)+IF(ISNUMBER(O58),O58,0)+IF(ISNUMBER(O59),O59,0)</f>
        <v>0</v>
      </c>
      <c r="P61" s="15"/>
      <c r="Q61" s="100">
        <f>IF(ISNUMBER(Q56),Q56,0)+IF(ISNUMBER(Q57),Q57,0)+IF(ISNUMBER(Q58),Q58,0)+IF(ISNUMBER(Q59),Q59,0)</f>
        <v>0</v>
      </c>
      <c r="R61" s="15"/>
      <c r="S61" s="16">
        <f>IF(ISNUMBER(S56),S56,0)+IF(ISNUMBER(S57),S57,0)+IF(ISNUMBER(S58),S58,0)+IF(ISNUMBER(S59),S59,0)</f>
        <v>0</v>
      </c>
      <c r="T61" s="15"/>
      <c r="U61" s="16">
        <f>IF(ISNUMBER(U56),U56,0)+IF(ISNUMBER(U57),U57,0)+IF(ISNUMBER(U58),U58,0)+IF(ISNUMBER(U59),U59,0)</f>
        <v>0</v>
      </c>
      <c r="V61" s="15"/>
      <c r="W61" s="16">
        <f>IF(ISNUMBER(W56),W56,0)+IF(ISNUMBER(W57),W57,0)+IF(ISNUMBER(W58),W58,0)+IF(ISNUMBER(W59),W59,0)</f>
        <v>0</v>
      </c>
      <c r="X61" s="16"/>
      <c r="Y61" s="16">
        <f>SUM(Y56:Y59)</f>
        <v>0</v>
      </c>
      <c r="Z61" s="100"/>
      <c r="AA61" s="100">
        <f>SUM(AA56:AA59)</f>
        <v>0</v>
      </c>
    </row>
    <row r="62" spans="1:27" ht="15.75" thickBot="1" x14ac:dyDescent="0.3">
      <c r="A62" s="86"/>
      <c r="B62" s="86"/>
      <c r="C62" s="86"/>
      <c r="D62" s="17"/>
      <c r="E62" s="18"/>
      <c r="F62" s="17"/>
      <c r="G62" s="18"/>
      <c r="H62" s="19"/>
      <c r="I62" s="20"/>
      <c r="J62" s="17"/>
      <c r="K62" s="18"/>
      <c r="L62" s="17"/>
      <c r="M62" s="18"/>
      <c r="N62" s="17"/>
      <c r="O62" s="18"/>
      <c r="P62" s="17"/>
      <c r="Q62" s="18"/>
      <c r="R62" s="17"/>
      <c r="S62" s="18"/>
      <c r="T62" s="17"/>
      <c r="U62" s="18"/>
      <c r="V62" s="17"/>
      <c r="W62" s="18"/>
      <c r="X62" s="17"/>
      <c r="Y62" s="18"/>
      <c r="Z62" s="17"/>
      <c r="AA62" s="18"/>
    </row>
    <row r="63" spans="1:27" ht="15.75" thickBot="1" x14ac:dyDescent="0.3">
      <c r="A63" s="55" t="s">
        <v>39</v>
      </c>
      <c r="B63" s="56"/>
      <c r="C63" s="56"/>
      <c r="D63" s="21"/>
      <c r="E63" s="94">
        <f>IF(ISNUMBER(E61),E61,0)+IF(ISNUMBER(E53),E53,0)+IF(ISNUMBER(E44),E44,0)+IF(ISNUMBER(E25),E25,0)</f>
        <v>0</v>
      </c>
      <c r="F63" s="21"/>
      <c r="G63" s="94">
        <f>IF(ISNUMBER(G61),G61,0)+IF(ISNUMBER(G53),G53,0)+IF(ISNUMBER(G44),G44,0)+IF(ISNUMBER(G25),G25,0)</f>
        <v>0</v>
      </c>
      <c r="H63" s="95"/>
      <c r="I63" s="94">
        <f>IF(ISNUMBER(I61),I61,0)+IF(ISNUMBER(I53),I53,0)+IF(ISNUMBER(I44),I44,0)+IF(ISNUMBER(I25),I25,0)</f>
        <v>0</v>
      </c>
      <c r="J63" s="21"/>
      <c r="K63" s="94">
        <f>IF(ISNUMBER(K61),K61,0)+IF(ISNUMBER(K53),K53,0)+IF(ISNUMBER(K44),K44,0)+IF(ISNUMBER(K25),K25,0)</f>
        <v>0</v>
      </c>
      <c r="L63" s="21"/>
      <c r="M63" s="94">
        <f>IF(ISNUMBER(M61),M61,0)+IF(ISNUMBER(M53),M53,0)+IF(ISNUMBER(M44),M44,0)+IF(ISNUMBER(M25),M25,0)</f>
        <v>0</v>
      </c>
      <c r="N63" s="21"/>
      <c r="O63" s="94">
        <f>IF(ISNUMBER(O61),O61,0)+IF(ISNUMBER(O53),O53,0)+IF(ISNUMBER(O44),O44,0)+IF(ISNUMBER(O25),O25,0)</f>
        <v>0</v>
      </c>
      <c r="P63" s="21"/>
      <c r="Q63" s="101">
        <f>IF(ISNUMBER(Q61),Q61,0)+IF(ISNUMBER(Q53),Q53,0)+IF(ISNUMBER(Q44),Q44,0)+IF(ISNUMBER(Q25),Q25,0)</f>
        <v>0</v>
      </c>
      <c r="R63" s="21"/>
      <c r="S63" s="94">
        <f>IF(ISNUMBER(S61),S61,0)+IF(ISNUMBER(S53),S53,0)+IF(ISNUMBER(S44),S44,0)+IF(ISNUMBER(S25),S25,0)</f>
        <v>0</v>
      </c>
      <c r="T63" s="21"/>
      <c r="U63" s="94">
        <f>IF(ISNUMBER(U61),U61,0)+IF(ISNUMBER(U53),U53,0)+IF(ISNUMBER(U44),U44,0)+IF(ISNUMBER(U25),U25,0)</f>
        <v>0</v>
      </c>
      <c r="V63" s="21"/>
      <c r="W63" s="94">
        <f>IF(ISNUMBER(W61),W61,0)+IF(ISNUMBER(W53),W53,0)+IF(ISNUMBER(W44),W44,0)+IF(ISNUMBER(W25),W25,0)</f>
        <v>0</v>
      </c>
      <c r="X63" s="96">
        <f>SUM(X25+X44+X53)</f>
        <v>0</v>
      </c>
      <c r="Y63" s="94">
        <f>IF(ISNUMBER(Y61),Y61,0)+IF(ISNUMBER(Y53),Y53,0)+IF(ISNUMBER(Y44),Y44,0)+IF(ISNUMBER(Y25),Y25,0)</f>
        <v>0</v>
      </c>
      <c r="Z63" s="107">
        <f>SUM(Z25+Z44+Z53)</f>
        <v>0</v>
      </c>
      <c r="AA63" s="101">
        <f>IF(ISNUMBER(AA61),AA61,0)+IF(ISNUMBER(AA53),AA53,0)+IF(ISNUMBER(AA44),AA44,0)+IF(ISNUMBER(AA25),AA25,0)</f>
        <v>0</v>
      </c>
    </row>
    <row r="64" spans="1:27" x14ac:dyDescent="0.25">
      <c r="A64" s="23"/>
      <c r="B64" s="23"/>
      <c r="C64" s="23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</row>
    <row r="65" spans="1:27" ht="15.75" thickBot="1" x14ac:dyDescent="0.3">
      <c r="A65" s="23"/>
      <c r="B65" s="23"/>
      <c r="C65" s="23"/>
      <c r="D65" s="23"/>
      <c r="F65" s="23"/>
      <c r="G65" s="23"/>
      <c r="H65" s="23"/>
      <c r="J65" s="23"/>
      <c r="K65" s="23"/>
      <c r="L65" s="23"/>
      <c r="P65" s="23"/>
      <c r="Q65" s="23"/>
      <c r="R65" s="23"/>
      <c r="S65" s="23"/>
      <c r="T65" s="23"/>
      <c r="V65" s="23"/>
      <c r="W65" s="23"/>
      <c r="X65" s="23"/>
      <c r="Y65" s="23"/>
      <c r="Z65" s="23"/>
      <c r="AA65" s="23"/>
    </row>
    <row r="66" spans="1:27" ht="15.75" thickBot="1" x14ac:dyDescent="0.3">
      <c r="A66" s="91" t="s">
        <v>40</v>
      </c>
      <c r="B66" s="93">
        <f>Y63</f>
        <v>0</v>
      </c>
      <c r="C66" s="23"/>
      <c r="F66" s="23"/>
      <c r="G66" s="23"/>
      <c r="H66" s="23"/>
      <c r="J66" s="23"/>
      <c r="K66" s="23"/>
      <c r="L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1:27" ht="15.75" thickBot="1" x14ac:dyDescent="0.3">
      <c r="C67" s="23"/>
      <c r="D67" s="23"/>
      <c r="E67" s="92"/>
      <c r="F67" s="23"/>
      <c r="G67" s="92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7" ht="15.75" thickBot="1" x14ac:dyDescent="0.3">
      <c r="A68" s="108" t="s">
        <v>41</v>
      </c>
      <c r="B68" s="109">
        <f>AA63</f>
        <v>0</v>
      </c>
      <c r="C68" s="23"/>
      <c r="D68" s="23"/>
      <c r="E68" s="92"/>
      <c r="F68" s="23"/>
      <c r="G68" s="92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1:27" ht="15.75" thickBot="1" x14ac:dyDescent="0.3">
      <c r="C69" s="23"/>
      <c r="D69" s="23"/>
      <c r="E69" s="92"/>
      <c r="F69" s="23"/>
      <c r="G69" s="92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1:27" ht="15.75" thickBot="1" x14ac:dyDescent="0.3">
      <c r="A70" s="110" t="s">
        <v>42</v>
      </c>
      <c r="B70" s="111">
        <f>(B66*2)+B68</f>
        <v>0</v>
      </c>
      <c r="C70" s="23"/>
      <c r="D70" s="23"/>
      <c r="E70" s="92"/>
      <c r="F70" s="23"/>
      <c r="G70" s="92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1:27" x14ac:dyDescent="0.25">
      <c r="C71" s="23"/>
      <c r="D71" s="23"/>
      <c r="E71" s="92"/>
      <c r="F71" s="23"/>
      <c r="G71" s="92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1:27" x14ac:dyDescent="0.25">
      <c r="A72" s="22" t="s">
        <v>43</v>
      </c>
      <c r="B72" s="22"/>
      <c r="C72" s="23"/>
      <c r="D72" s="23"/>
      <c r="E72" s="92"/>
      <c r="F72" s="23"/>
      <c r="G72" s="92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1:27" x14ac:dyDescent="0.25">
      <c r="A73" s="22"/>
      <c r="B73" s="10" t="s">
        <v>44</v>
      </c>
      <c r="C73" s="23"/>
      <c r="D73" s="23"/>
      <c r="E73" s="92"/>
      <c r="F73" s="23"/>
      <c r="G73" s="92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1:27" x14ac:dyDescent="0.25">
      <c r="A74" s="22"/>
      <c r="B74" s="10" t="s">
        <v>45</v>
      </c>
    </row>
    <row r="75" spans="1:27" x14ac:dyDescent="0.25">
      <c r="A75" s="22"/>
      <c r="B75" s="10" t="s">
        <v>46</v>
      </c>
    </row>
  </sheetData>
  <mergeCells count="4">
    <mergeCell ref="L4:O4"/>
    <mergeCell ref="P4:Q4"/>
    <mergeCell ref="X4:Y4"/>
    <mergeCell ref="Z4:AA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124B8858E94D4582C3EBF2119B819C" ma:contentTypeVersion="19" ma:contentTypeDescription="Een nieuw document maken." ma:contentTypeScope="" ma:versionID="c99bbd59287d38aa3948dae064e0d055">
  <xsd:schema xmlns:xsd="http://www.w3.org/2001/XMLSchema" xmlns:xs="http://www.w3.org/2001/XMLSchema" xmlns:p="http://schemas.microsoft.com/office/2006/metadata/properties" xmlns:ns2="daaa98db-73f1-425c-8112-d7e7f40f55ea" xmlns:ns3="6204fbae-6602-4171-a7ac-3760978bdb3d" targetNamespace="http://schemas.microsoft.com/office/2006/metadata/properties" ma:root="true" ma:fieldsID="86465a5f2fe072cd0bdc4e5141bd633b" ns2:_="" ns3:_="">
    <xsd:import namespace="daaa98db-73f1-425c-8112-d7e7f40f55ea"/>
    <xsd:import namespace="6204fbae-6602-4171-a7ac-3760978bdb3d"/>
    <xsd:element name="properties">
      <xsd:complexType>
        <xsd:sequence>
          <xsd:element name="documentManagement">
            <xsd:complexType>
              <xsd:all>
                <xsd:element ref="ns2:categorie" minOccurs="0"/>
                <xsd:element ref="ns2:subcategorie" minOccurs="0"/>
                <xsd:element ref="ns2:eigenaar" minOccurs="0"/>
                <xsd:element ref="ns3:SharedWithUsers" minOccurs="0"/>
                <xsd:element ref="ns3:SharedWithDetails" minOccurs="0"/>
                <xsd:element ref="ns2:Vastgesteld_x003f_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Soort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a98db-73f1-425c-8112-d7e7f40f55ea" elementFormDefault="qualified">
    <xsd:import namespace="http://schemas.microsoft.com/office/2006/documentManagement/types"/>
    <xsd:import namespace="http://schemas.microsoft.com/office/infopath/2007/PartnerControls"/>
    <xsd:element name="categorie" ma:index="8" nillable="true" ma:displayName="categorie" ma:default="Keuze 1" ma:format="Dropdown" ma:internalName="categori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euze 1"/>
                    <xsd:enumeration value="Keuze 2"/>
                    <xsd:enumeration value="Keuze 3"/>
                  </xsd:restriction>
                </xsd:simpleType>
              </xsd:element>
            </xsd:sequence>
          </xsd:extension>
        </xsd:complexContent>
      </xsd:complexType>
    </xsd:element>
    <xsd:element name="subcategorie" ma:index="9" nillable="true" ma:displayName="subcategorie" ma:default="Keuze 1" ma:format="Dropdown" ma:internalName="subcategori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euze 1"/>
                    <xsd:enumeration value="Keuze 2"/>
                    <xsd:enumeration value="Keuze 3"/>
                  </xsd:restriction>
                </xsd:simpleType>
              </xsd:element>
            </xsd:sequence>
          </xsd:extension>
        </xsd:complexContent>
      </xsd:complexType>
    </xsd:element>
    <xsd:element name="eigenaar" ma:index="10" nillable="true" ma:displayName="eigenaar" ma:format="Dropdown" ma:list="UserInfo" ma:SharePointGroup="0" ma:internalName="eigenaa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astgesteld_x003f_" ma:index="13" nillable="true" ma:displayName="Vastgesteld?" ma:format="DateOnly" ma:internalName="Vastgesteld_x003f_">
      <xsd:simpleType>
        <xsd:restriction base="dms:DateTime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79760d0-c89b-42b2-a835-b9071adbc0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oortdocument" ma:index="25" nillable="true" ma:displayName="Soort document" ma:format="Dropdown" ma:internalName="Soortdocument">
      <xsd:simpleType>
        <xsd:restriction base="dms:Choice">
          <xsd:enumeration value="Agenda"/>
          <xsd:enumeration value="Notulen"/>
          <xsd:enumeration value="Presentatie"/>
          <xsd:enumeration value="Bijlage"/>
          <xsd:enumeration value="Besluitenlijst"/>
          <xsd:enumeration value="Keuze 6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4fbae-6602-4171-a7ac-3760978bdb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27e640-a26b-4108-b87e-6e3b446bb2fb}" ma:internalName="TaxCatchAll" ma:showField="CatchAllData" ma:web="6204fbae-6602-4171-a7ac-3760978bdb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igenaar xmlns="daaa98db-73f1-425c-8112-d7e7f40f55ea">
      <UserInfo>
        <DisplayName/>
        <AccountId xsi:nil="true"/>
        <AccountType/>
      </UserInfo>
    </eigenaar>
    <TaxCatchAll xmlns="6204fbae-6602-4171-a7ac-3760978bdb3d" xsi:nil="true"/>
    <subcategorie xmlns="daaa98db-73f1-425c-8112-d7e7f40f55ea">
      <Value>Keuze 1</Value>
    </subcategorie>
    <categorie xmlns="daaa98db-73f1-425c-8112-d7e7f40f55ea">
      <Value>Keuze 1</Value>
    </categorie>
    <lcf76f155ced4ddcb4097134ff3c332f xmlns="daaa98db-73f1-425c-8112-d7e7f40f55ea">
      <Terms xmlns="http://schemas.microsoft.com/office/infopath/2007/PartnerControls"/>
    </lcf76f155ced4ddcb4097134ff3c332f>
    <Vastgesteld_x003f_ xmlns="daaa98db-73f1-425c-8112-d7e7f40f55ea" xsi:nil="true"/>
    <Soortdocument xmlns="daaa98db-73f1-425c-8112-d7e7f40f55ea" xsi:nil="true"/>
  </documentManagement>
</p:properties>
</file>

<file path=customXml/itemProps1.xml><?xml version="1.0" encoding="utf-8"?>
<ds:datastoreItem xmlns:ds="http://schemas.openxmlformats.org/officeDocument/2006/customXml" ds:itemID="{6469F1B2-FD0F-42DE-8A0B-2662213431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aa98db-73f1-425c-8112-d7e7f40f55ea"/>
    <ds:schemaRef ds:uri="6204fbae-6602-4171-a7ac-3760978bdb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FA4042-2486-46AB-9225-10CEBBD547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1C9300-3CF7-43F2-834B-0E1CE8FDD373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daaa98db-73f1-425c-8112-d7e7f40f55ea"/>
    <ds:schemaRef ds:uri="http://schemas.microsoft.com/office/infopath/2007/PartnerControls"/>
    <ds:schemaRef ds:uri="http://schemas.openxmlformats.org/package/2006/metadata/core-properties"/>
    <ds:schemaRef ds:uri="6204fbae-6602-4171-a7ac-3760978bdb3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Groen | RYSE</dc:creator>
  <cp:keywords/>
  <dc:description/>
  <cp:lastModifiedBy>Corline Hazenoot</cp:lastModifiedBy>
  <cp:revision/>
  <dcterms:created xsi:type="dcterms:W3CDTF">2024-12-15T19:51:05Z</dcterms:created>
  <dcterms:modified xsi:type="dcterms:W3CDTF">2025-02-03T11:28:36Z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0x01010097124B8858E94D4582C3EBF2119B819C</vt:lpwstr>
  </property>
  <property fmtid="{D5CDD505-2E9C-101B-9397-08002B2CF9AE}" pid="3" name="MediaServiceImageTags">
    <vt:lpwstr/>
  </property>
</Properties>
</file>