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Europese Aanbestedingen\Aanbestedingen 2024\Gemeenten OWO\Brand\03) Concept aanbestedingsstukken\"/>
    </mc:Choice>
  </mc:AlternateContent>
  <bookViews>
    <workbookView xWindow="0" yWindow="0" windowWidth="28800" windowHeight="1230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2" i="1" l="1"/>
  <c r="I32" i="1"/>
  <c r="H39" i="1" l="1"/>
  <c r="G39" i="1"/>
  <c r="D39" i="1"/>
  <c r="C39" i="1"/>
  <c r="E38" i="1"/>
  <c r="E39" i="1" s="1"/>
  <c r="H34" i="1"/>
  <c r="G34" i="1"/>
  <c r="D34" i="1"/>
  <c r="C34" i="1"/>
  <c r="E33" i="1"/>
  <c r="F33" i="1" s="1"/>
  <c r="I33" i="1" s="1"/>
  <c r="E31" i="1"/>
  <c r="F31" i="1" s="1"/>
  <c r="E30" i="1"/>
  <c r="F30" i="1" s="1"/>
  <c r="I30" i="1" s="1"/>
  <c r="H22" i="1"/>
  <c r="G22" i="1"/>
  <c r="D22" i="1"/>
  <c r="C22" i="1"/>
  <c r="E21" i="1"/>
  <c r="F21" i="1" s="1"/>
  <c r="I21" i="1" s="1"/>
  <c r="E20" i="1"/>
  <c r="F20" i="1" s="1"/>
  <c r="H16" i="1"/>
  <c r="G16" i="1"/>
  <c r="D16" i="1"/>
  <c r="C16" i="1"/>
  <c r="E15" i="1"/>
  <c r="E16" i="1" s="1"/>
  <c r="H9" i="1"/>
  <c r="G9" i="1"/>
  <c r="D9" i="1"/>
  <c r="C9" i="1"/>
  <c r="E8" i="1"/>
  <c r="F8" i="1" s="1"/>
  <c r="F38" i="1" l="1"/>
  <c r="F39" i="1" s="1"/>
  <c r="F15" i="1"/>
  <c r="E9" i="1"/>
  <c r="F22" i="1"/>
  <c r="I20" i="1"/>
  <c r="I22" i="1" s="1"/>
  <c r="F34" i="1"/>
  <c r="I31" i="1"/>
  <c r="I34" i="1" s="1"/>
  <c r="I8" i="1"/>
  <c r="I9" i="1" s="1"/>
  <c r="F9" i="1"/>
  <c r="E22" i="1"/>
  <c r="E34" i="1"/>
  <c r="I38" i="1" l="1"/>
  <c r="I39" i="1" s="1"/>
  <c r="F16" i="1"/>
  <c r="I15" i="1"/>
  <c r="I16" i="1" s="1"/>
</calcChain>
</file>

<file path=xl/sharedStrings.xml><?xml version="1.0" encoding="utf-8"?>
<sst xmlns="http://schemas.openxmlformats.org/spreadsheetml/2006/main" count="68" uniqueCount="23">
  <si>
    <t>Datum</t>
  </si>
  <si>
    <t>Omschrijving</t>
  </si>
  <si>
    <t>Schade</t>
  </si>
  <si>
    <t>Eigen risico</t>
  </si>
  <si>
    <t xml:space="preserve">Kosten </t>
  </si>
  <si>
    <t>Betaald</t>
  </si>
  <si>
    <t>Verhaald</t>
  </si>
  <si>
    <t xml:space="preserve">Reserve </t>
  </si>
  <si>
    <t>Totaal</t>
  </si>
  <si>
    <t>Brandschade fietsenhok Mientewei 4 Gorredijk</t>
  </si>
  <si>
    <t>aanrijding roldeur Mounleane</t>
  </si>
  <si>
    <t>inbraak Mjumstermei Bakkeveen</t>
  </si>
  <si>
    <t>Stormschade Gemeentewerf</t>
  </si>
  <si>
    <t>Inbraak gymzaal Bakkeveen, Mjumsterwei 14</t>
  </si>
  <si>
    <t>Vandalismeschade De Opstekker</t>
  </si>
  <si>
    <t>Vandalisme en waterschade obs De Treffer</t>
  </si>
  <si>
    <t>Brand schuurtje bij cbs De Opdracht, Foareker 21 Ureterp</t>
  </si>
  <si>
    <t>Stormschade Lycklamahus+CBS Betrouwen</t>
  </si>
  <si>
    <t>Gemeente Opsterland</t>
  </si>
  <si>
    <t>Schadevrij</t>
  </si>
  <si>
    <t>Brandverzekering - Schadestatistieken</t>
  </si>
  <si>
    <t>Periode 01-01-2015 tot 26-09-2024</t>
  </si>
  <si>
    <t>Bijlage C.4.3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</si>
</sst>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 &quot;€&quot;\ * #,##0.00_ ;_ &quot;€&quot;\ * \-#,##0.00_ ;_ &quot;€&quot;\ * &quot;-&quot;??_ ;_ @_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8">
    <xf numFmtId="0" fontId="0" fillId="0" borderId="0" xfId="0"/>
    <xf numFmtId="44" fontId="0" fillId="0" borderId="1" xfId="1" applyFont="1" applyBorder="1"/>
    <xf numFmtId="0" fontId="2" fillId="0" borderId="0" xfId="0" applyFont="1"/>
    <xf numFmtId="4" fontId="2" fillId="0" borderId="0" xfId="0" applyNumberFormat="1" applyFont="1"/>
    <xf numFmtId="4" fontId="0" fillId="0" borderId="0" xfId="0" applyNumberFormat="1" applyFont="1"/>
    <xf numFmtId="0" fontId="0" fillId="0" borderId="0" xfId="0" applyFont="1"/>
    <xf numFmtId="0" fontId="0" fillId="0" borderId="0" xfId="0" applyFont="1" applyBorder="1"/>
    <xf numFmtId="0" fontId="0" fillId="0" borderId="4" xfId="0" applyFont="1" applyBorder="1"/>
    <xf numFmtId="3" fontId="0" fillId="0" borderId="0" xfId="0" applyNumberFormat="1" applyFont="1"/>
    <xf numFmtId="0" fontId="3" fillId="0" borderId="0" xfId="0" applyFont="1" applyAlignment="1"/>
    <xf numFmtId="0" fontId="4" fillId="0" borderId="1" xfId="0" applyFont="1" applyBorder="1"/>
    <xf numFmtId="4" fontId="4" fillId="0" borderId="1" xfId="0" applyNumberFormat="1" applyFont="1" applyBorder="1"/>
    <xf numFmtId="0" fontId="4" fillId="0" borderId="1" xfId="0" applyFont="1" applyFill="1" applyBorder="1"/>
    <xf numFmtId="44" fontId="4" fillId="0" borderId="1" xfId="1" applyFont="1" applyBorder="1"/>
    <xf numFmtId="14" fontId="5" fillId="0" borderId="1" xfId="0" applyNumberFormat="1" applyFont="1" applyBorder="1"/>
    <xf numFmtId="0" fontId="5" fillId="0" borderId="1" xfId="0" applyFont="1" applyBorder="1"/>
    <xf numFmtId="44" fontId="5" fillId="0" borderId="1" xfId="0" applyNumberFormat="1" applyFont="1" applyBorder="1"/>
    <xf numFmtId="44" fontId="5" fillId="0" borderId="1" xfId="0" applyNumberFormat="1" applyFont="1" applyFill="1" applyBorder="1"/>
    <xf numFmtId="44" fontId="5" fillId="0" borderId="1" xfId="1" applyNumberFormat="1" applyFont="1" applyBorder="1"/>
    <xf numFmtId="44" fontId="5" fillId="0" borderId="2" xfId="0" applyNumberFormat="1" applyFont="1" applyFill="1" applyBorder="1"/>
    <xf numFmtId="0" fontId="4" fillId="0" borderId="3" xfId="0" applyFont="1" applyBorder="1"/>
    <xf numFmtId="44" fontId="4" fillId="0" borderId="4" xfId="0" applyNumberFormat="1" applyFont="1" applyBorder="1"/>
    <xf numFmtId="44" fontId="4" fillId="0" borderId="5" xfId="0" applyNumberFormat="1" applyFont="1" applyBorder="1"/>
    <xf numFmtId="0" fontId="4" fillId="0" borderId="4" xfId="0" applyNumberFormat="1" applyFont="1" applyBorder="1"/>
    <xf numFmtId="14" fontId="5" fillId="0" borderId="2" xfId="0" applyNumberFormat="1" applyFont="1" applyBorder="1"/>
    <xf numFmtId="0" fontId="5" fillId="0" borderId="2" xfId="0" applyFont="1" applyBorder="1"/>
    <xf numFmtId="44" fontId="5" fillId="0" borderId="2" xfId="0" applyNumberFormat="1" applyFont="1" applyBorder="1"/>
    <xf numFmtId="0" fontId="4" fillId="0" borderId="0" xfId="0" applyFont="1" applyBorder="1"/>
    <xf numFmtId="44" fontId="4" fillId="0" borderId="0" xfId="0" applyNumberFormat="1" applyFont="1" applyBorder="1"/>
    <xf numFmtId="0" fontId="4" fillId="0" borderId="0" xfId="0" applyNumberFormat="1" applyFont="1" applyBorder="1" applyAlignment="1">
      <alignment horizontal="center"/>
    </xf>
    <xf numFmtId="0" fontId="4" fillId="0" borderId="0" xfId="0" applyNumberFormat="1" applyFont="1" applyBorder="1"/>
    <xf numFmtId="4" fontId="4" fillId="0" borderId="0" xfId="1" applyNumberFormat="1" applyFont="1" applyBorder="1"/>
    <xf numFmtId="4" fontId="0" fillId="0" borderId="0" xfId="1" applyNumberFormat="1" applyFont="1" applyBorder="1"/>
    <xf numFmtId="0" fontId="5" fillId="0" borderId="1" xfId="0" applyFont="1" applyFill="1" applyBorder="1"/>
    <xf numFmtId="0" fontId="4" fillId="0" borderId="7" xfId="0" applyFont="1" applyBorder="1"/>
    <xf numFmtId="0" fontId="2" fillId="2" borderId="6" xfId="0" applyFont="1" applyFill="1" applyBorder="1" applyAlignment="1">
      <alignment horizontal="left"/>
    </xf>
    <xf numFmtId="0" fontId="4" fillId="2" borderId="6" xfId="0" applyNumberFormat="1" applyFont="1" applyFill="1" applyBorder="1" applyAlignment="1">
      <alignment horizontal="left"/>
    </xf>
    <xf numFmtId="44" fontId="4" fillId="0" borderId="4" xfId="1" applyFont="1" applyBorder="1"/>
    <xf numFmtId="44" fontId="0" fillId="0" borderId="4" xfId="1" applyFont="1" applyBorder="1"/>
    <xf numFmtId="44" fontId="4" fillId="0" borderId="5" xfId="1" applyFont="1" applyBorder="1"/>
    <xf numFmtId="44" fontId="4" fillId="0" borderId="8" xfId="1" applyFont="1" applyBorder="1"/>
    <xf numFmtId="44" fontId="0" fillId="0" borderId="8" xfId="1" applyFont="1" applyBorder="1"/>
    <xf numFmtId="44" fontId="4" fillId="0" borderId="9" xfId="1" applyFont="1" applyBorder="1"/>
    <xf numFmtId="0" fontId="6" fillId="2" borderId="6" xfId="0" applyNumberFormat="1" applyFont="1" applyFill="1" applyBorder="1" applyAlignment="1">
      <alignment horizontal="left"/>
    </xf>
    <xf numFmtId="0" fontId="4" fillId="3" borderId="3" xfId="0" applyNumberFormat="1" applyFont="1" applyFill="1" applyBorder="1" applyAlignment="1">
      <alignment horizontal="left"/>
    </xf>
    <xf numFmtId="44" fontId="6" fillId="0" borderId="8" xfId="1" applyFont="1" applyBorder="1"/>
    <xf numFmtId="44" fontId="7" fillId="0" borderId="8" xfId="1" applyFont="1" applyBorder="1"/>
    <xf numFmtId="44" fontId="6" fillId="0" borderId="9" xfId="1" applyFont="1" applyBorder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"/>
  <sheetViews>
    <sheetView tabSelected="1" workbookViewId="0"/>
  </sheetViews>
  <sheetFormatPr defaultRowHeight="15" x14ac:dyDescent="0.25"/>
  <cols>
    <col min="1" max="1" width="10.140625" style="5" customWidth="1"/>
    <col min="2" max="2" width="50.28515625" style="5" customWidth="1"/>
    <col min="3" max="3" width="16.7109375" style="4" customWidth="1"/>
    <col min="4" max="4" width="12.85546875" style="8" bestFit="1" customWidth="1"/>
    <col min="5" max="5" width="11.140625" style="8" customWidth="1"/>
    <col min="6" max="8" width="11.85546875" style="8" bestFit="1" customWidth="1"/>
    <col min="9" max="9" width="11.85546875" style="5" bestFit="1" customWidth="1"/>
    <col min="10" max="16384" width="9.140625" style="5"/>
  </cols>
  <sheetData>
    <row r="1" spans="1:9" x14ac:dyDescent="0.25">
      <c r="A1" s="2" t="s">
        <v>22</v>
      </c>
      <c r="B1" s="4"/>
      <c r="D1" s="4"/>
      <c r="E1" s="4"/>
      <c r="F1" s="5"/>
      <c r="G1" s="5"/>
      <c r="H1" s="5"/>
    </row>
    <row r="2" spans="1:9" x14ac:dyDescent="0.25">
      <c r="A2" s="2" t="s">
        <v>18</v>
      </c>
      <c r="B2" s="3"/>
      <c r="C2" s="3"/>
      <c r="D2" s="3"/>
      <c r="E2" s="3"/>
      <c r="F2" s="5"/>
      <c r="G2" s="5"/>
      <c r="H2" s="5"/>
    </row>
    <row r="3" spans="1:9" x14ac:dyDescent="0.25">
      <c r="A3" s="2" t="s">
        <v>20</v>
      </c>
      <c r="B3" s="3"/>
      <c r="C3" s="3"/>
      <c r="D3" s="3"/>
      <c r="E3" s="3"/>
      <c r="F3" s="5"/>
      <c r="G3" s="5"/>
      <c r="H3" s="5"/>
    </row>
    <row r="4" spans="1:9" x14ac:dyDescent="0.25">
      <c r="A4" s="9" t="s">
        <v>21</v>
      </c>
      <c r="B4" s="9"/>
      <c r="C4" s="9"/>
      <c r="D4" s="9"/>
      <c r="E4" s="9"/>
      <c r="F4" s="5"/>
      <c r="G4" s="5"/>
      <c r="H4" s="5"/>
    </row>
    <row r="5" spans="1:9" ht="15.75" thickBot="1" x14ac:dyDescent="0.3">
      <c r="A5" s="6"/>
      <c r="B5" s="6"/>
      <c r="C5" s="6"/>
      <c r="D5" s="6"/>
      <c r="E5" s="6"/>
      <c r="F5" s="6"/>
      <c r="G5" s="6"/>
      <c r="H5" s="6"/>
      <c r="I5" s="6"/>
    </row>
    <row r="6" spans="1:9" ht="15.75" thickBot="1" x14ac:dyDescent="0.3">
      <c r="A6" s="35">
        <v>2015</v>
      </c>
      <c r="C6" s="5"/>
      <c r="D6" s="5"/>
      <c r="E6" s="5"/>
      <c r="F6" s="5"/>
      <c r="G6" s="5"/>
      <c r="H6" s="5"/>
    </row>
    <row r="7" spans="1:9" x14ac:dyDescent="0.25">
      <c r="A7" s="34" t="s">
        <v>0</v>
      </c>
      <c r="B7" s="10" t="s">
        <v>1</v>
      </c>
      <c r="C7" s="11" t="s">
        <v>2</v>
      </c>
      <c r="D7" s="12" t="s">
        <v>3</v>
      </c>
      <c r="E7" s="12" t="s">
        <v>4</v>
      </c>
      <c r="F7" s="13" t="s">
        <v>5</v>
      </c>
      <c r="G7" s="12" t="s">
        <v>6</v>
      </c>
      <c r="H7" s="12" t="s">
        <v>7</v>
      </c>
      <c r="I7" s="13" t="s">
        <v>8</v>
      </c>
    </row>
    <row r="8" spans="1:9" ht="15.75" thickBot="1" x14ac:dyDescent="0.3">
      <c r="A8" s="14">
        <v>42211</v>
      </c>
      <c r="B8" s="15" t="s">
        <v>9</v>
      </c>
      <c r="C8" s="16">
        <v>10087</v>
      </c>
      <c r="D8" s="17">
        <v>2500</v>
      </c>
      <c r="E8" s="17">
        <f>859.58+75.87+1.55</f>
        <v>937</v>
      </c>
      <c r="F8" s="18">
        <f>C8-D8+E8</f>
        <v>8524</v>
      </c>
      <c r="G8" s="19">
        <v>0</v>
      </c>
      <c r="H8" s="19">
        <v>0</v>
      </c>
      <c r="I8" s="1">
        <f>F8+H8</f>
        <v>8524</v>
      </c>
    </row>
    <row r="9" spans="1:9" ht="15.75" thickBot="1" x14ac:dyDescent="0.3">
      <c r="A9" s="20" t="s">
        <v>8</v>
      </c>
      <c r="B9" s="7"/>
      <c r="C9" s="21">
        <f t="shared" ref="C9:I9" si="0">SUM(C8:C8)</f>
        <v>10087</v>
      </c>
      <c r="D9" s="21">
        <f t="shared" si="0"/>
        <v>2500</v>
      </c>
      <c r="E9" s="21">
        <f t="shared" si="0"/>
        <v>937</v>
      </c>
      <c r="F9" s="21">
        <f t="shared" si="0"/>
        <v>8524</v>
      </c>
      <c r="G9" s="21">
        <f t="shared" si="0"/>
        <v>0</v>
      </c>
      <c r="H9" s="21">
        <f t="shared" si="0"/>
        <v>0</v>
      </c>
      <c r="I9" s="22">
        <f t="shared" si="0"/>
        <v>8524</v>
      </c>
    </row>
    <row r="10" spans="1:9" ht="15.75" thickBot="1" x14ac:dyDescent="0.3"/>
    <row r="11" spans="1:9" ht="15.75" thickBot="1" x14ac:dyDescent="0.3">
      <c r="A11" s="44">
        <v>2016</v>
      </c>
      <c r="B11" s="23" t="s">
        <v>19</v>
      </c>
      <c r="C11" s="37">
        <v>0</v>
      </c>
      <c r="D11" s="37">
        <v>0</v>
      </c>
      <c r="E11" s="37">
        <v>0</v>
      </c>
      <c r="F11" s="38">
        <v>0</v>
      </c>
      <c r="G11" s="37">
        <v>0</v>
      </c>
      <c r="H11" s="37">
        <v>0</v>
      </c>
      <c r="I11" s="39">
        <v>0</v>
      </c>
    </row>
    <row r="12" spans="1:9" ht="15.75" thickBot="1" x14ac:dyDescent="0.3"/>
    <row r="13" spans="1:9" ht="15.75" thickBot="1" x14ac:dyDescent="0.3">
      <c r="A13" s="35">
        <v>2017</v>
      </c>
    </row>
    <row r="14" spans="1:9" x14ac:dyDescent="0.25">
      <c r="A14" s="34" t="s">
        <v>0</v>
      </c>
      <c r="B14" s="10" t="s">
        <v>1</v>
      </c>
      <c r="C14" s="11" t="s">
        <v>2</v>
      </c>
      <c r="D14" s="12" t="s">
        <v>3</v>
      </c>
      <c r="E14" s="12" t="s">
        <v>4</v>
      </c>
      <c r="F14" s="13" t="s">
        <v>5</v>
      </c>
      <c r="G14" s="12" t="s">
        <v>6</v>
      </c>
      <c r="H14" s="12" t="s">
        <v>7</v>
      </c>
      <c r="I14" s="13" t="s">
        <v>8</v>
      </c>
    </row>
    <row r="15" spans="1:9" ht="15.75" thickBot="1" x14ac:dyDescent="0.3">
      <c r="A15" s="14">
        <v>42902</v>
      </c>
      <c r="B15" s="15" t="s">
        <v>10</v>
      </c>
      <c r="C15" s="16">
        <v>6602.44</v>
      </c>
      <c r="D15" s="17">
        <v>2500</v>
      </c>
      <c r="E15" s="17">
        <f>41.02+1.54</f>
        <v>42.56</v>
      </c>
      <c r="F15" s="18">
        <f>C15-D15+E15</f>
        <v>4145</v>
      </c>
      <c r="G15" s="19">
        <v>0</v>
      </c>
      <c r="H15" s="19">
        <v>0</v>
      </c>
      <c r="I15" s="1">
        <f>F15+H15</f>
        <v>4145</v>
      </c>
    </row>
    <row r="16" spans="1:9" ht="15.75" thickBot="1" x14ac:dyDescent="0.3">
      <c r="A16" s="20" t="s">
        <v>8</v>
      </c>
      <c r="B16" s="7"/>
      <c r="C16" s="21">
        <f t="shared" ref="C16:I16" si="1">SUM(C15:C15)</f>
        <v>6602.44</v>
      </c>
      <c r="D16" s="21">
        <f t="shared" si="1"/>
        <v>2500</v>
      </c>
      <c r="E16" s="21">
        <f t="shared" si="1"/>
        <v>42.56</v>
      </c>
      <c r="F16" s="21">
        <f t="shared" si="1"/>
        <v>4145</v>
      </c>
      <c r="G16" s="21">
        <f t="shared" si="1"/>
        <v>0</v>
      </c>
      <c r="H16" s="21">
        <f t="shared" si="1"/>
        <v>0</v>
      </c>
      <c r="I16" s="22">
        <f t="shared" si="1"/>
        <v>4145</v>
      </c>
    </row>
    <row r="17" spans="1:9" ht="15.75" thickBot="1" x14ac:dyDescent="0.3"/>
    <row r="18" spans="1:9" ht="15.75" thickBot="1" x14ac:dyDescent="0.3">
      <c r="A18" s="35">
        <v>2018</v>
      </c>
    </row>
    <row r="19" spans="1:9" x14ac:dyDescent="0.25">
      <c r="A19" s="34" t="s">
        <v>0</v>
      </c>
      <c r="B19" s="10" t="s">
        <v>1</v>
      </c>
      <c r="C19" s="11" t="s">
        <v>2</v>
      </c>
      <c r="D19" s="12" t="s">
        <v>3</v>
      </c>
      <c r="E19" s="12" t="s">
        <v>4</v>
      </c>
      <c r="F19" s="13" t="s">
        <v>5</v>
      </c>
      <c r="G19" s="12" t="s">
        <v>6</v>
      </c>
      <c r="H19" s="12" t="s">
        <v>7</v>
      </c>
      <c r="I19" s="13" t="s">
        <v>8</v>
      </c>
    </row>
    <row r="20" spans="1:9" x14ac:dyDescent="0.25">
      <c r="A20" s="14">
        <v>43503</v>
      </c>
      <c r="B20" s="15" t="s">
        <v>11</v>
      </c>
      <c r="C20" s="16">
        <v>5076</v>
      </c>
      <c r="D20" s="17">
        <v>2500</v>
      </c>
      <c r="E20" s="17">
        <f>25.76+1.24</f>
        <v>27</v>
      </c>
      <c r="F20" s="18">
        <f>C20-D20+E20</f>
        <v>2603</v>
      </c>
      <c r="G20" s="19">
        <v>0</v>
      </c>
      <c r="H20" s="19">
        <v>0</v>
      </c>
      <c r="I20" s="1">
        <f>F20+H20</f>
        <v>2603</v>
      </c>
    </row>
    <row r="21" spans="1:9" ht="15.75" thickBot="1" x14ac:dyDescent="0.3">
      <c r="A21" s="24">
        <v>43620</v>
      </c>
      <c r="B21" s="25" t="s">
        <v>12</v>
      </c>
      <c r="C21" s="26">
        <v>5968.72</v>
      </c>
      <c r="D21" s="19">
        <v>2500</v>
      </c>
      <c r="E21" s="19">
        <f>34.69+1.59</f>
        <v>36.28</v>
      </c>
      <c r="F21" s="18">
        <f>C21-D21+E21</f>
        <v>3505.0000000000005</v>
      </c>
      <c r="G21" s="19">
        <v>0</v>
      </c>
      <c r="H21" s="19">
        <v>0</v>
      </c>
      <c r="I21" s="1">
        <f>F21+H21</f>
        <v>3505.0000000000005</v>
      </c>
    </row>
    <row r="22" spans="1:9" ht="15.75" thickBot="1" x14ac:dyDescent="0.3">
      <c r="A22" s="20" t="s">
        <v>8</v>
      </c>
      <c r="B22" s="7"/>
      <c r="C22" s="21">
        <f t="shared" ref="C22:I22" si="2">SUM(C20:C21)</f>
        <v>11044.720000000001</v>
      </c>
      <c r="D22" s="21">
        <f t="shared" si="2"/>
        <v>5000</v>
      </c>
      <c r="E22" s="21">
        <f t="shared" si="2"/>
        <v>63.28</v>
      </c>
      <c r="F22" s="21">
        <f t="shared" si="2"/>
        <v>6108</v>
      </c>
      <c r="G22" s="21">
        <f t="shared" si="2"/>
        <v>0</v>
      </c>
      <c r="H22" s="21">
        <f t="shared" si="2"/>
        <v>0</v>
      </c>
      <c r="I22" s="22">
        <f t="shared" si="2"/>
        <v>6108</v>
      </c>
    </row>
    <row r="23" spans="1:9" ht="15.75" thickBot="1" x14ac:dyDescent="0.3">
      <c r="A23" s="27"/>
      <c r="B23" s="6"/>
      <c r="C23" s="28"/>
      <c r="D23" s="28"/>
      <c r="E23" s="28"/>
      <c r="F23" s="28"/>
      <c r="G23" s="28"/>
      <c r="H23" s="28"/>
      <c r="I23" s="28"/>
    </row>
    <row r="24" spans="1:9" ht="15.75" thickBot="1" x14ac:dyDescent="0.3">
      <c r="A24" s="36">
        <v>2019</v>
      </c>
      <c r="B24" s="23" t="s">
        <v>19</v>
      </c>
      <c r="C24" s="37">
        <v>0</v>
      </c>
      <c r="D24" s="37">
        <v>0</v>
      </c>
      <c r="E24" s="37">
        <v>0</v>
      </c>
      <c r="F24" s="38">
        <v>0</v>
      </c>
      <c r="G24" s="37">
        <v>0</v>
      </c>
      <c r="H24" s="37">
        <v>0</v>
      </c>
      <c r="I24" s="39">
        <v>0</v>
      </c>
    </row>
    <row r="25" spans="1:9" ht="15.75" thickBot="1" x14ac:dyDescent="0.3">
      <c r="A25" s="29"/>
      <c r="B25" s="30"/>
      <c r="C25" s="31"/>
      <c r="D25" s="31"/>
      <c r="E25" s="31"/>
      <c r="F25" s="32"/>
      <c r="G25" s="31"/>
      <c r="H25" s="31"/>
      <c r="I25" s="31"/>
    </row>
    <row r="26" spans="1:9" ht="15.75" thickBot="1" x14ac:dyDescent="0.3">
      <c r="A26" s="36">
        <v>2020</v>
      </c>
      <c r="B26" s="23" t="s">
        <v>19</v>
      </c>
      <c r="C26" s="37">
        <v>0</v>
      </c>
      <c r="D26" s="37">
        <v>0</v>
      </c>
      <c r="E26" s="37">
        <v>0</v>
      </c>
      <c r="F26" s="38">
        <v>0</v>
      </c>
      <c r="G26" s="37">
        <v>0</v>
      </c>
      <c r="H26" s="37">
        <v>0</v>
      </c>
      <c r="I26" s="39">
        <v>0</v>
      </c>
    </row>
    <row r="27" spans="1:9" ht="15.75" thickBot="1" x14ac:dyDescent="0.3"/>
    <row r="28" spans="1:9" ht="15.75" thickBot="1" x14ac:dyDescent="0.3">
      <c r="A28" s="35">
        <v>2021</v>
      </c>
    </row>
    <row r="29" spans="1:9" x14ac:dyDescent="0.25">
      <c r="A29" s="34" t="s">
        <v>0</v>
      </c>
      <c r="B29" s="10" t="s">
        <v>1</v>
      </c>
      <c r="C29" s="11" t="s">
        <v>2</v>
      </c>
      <c r="D29" s="12" t="s">
        <v>3</v>
      </c>
      <c r="E29" s="12" t="s">
        <v>4</v>
      </c>
      <c r="F29" s="13" t="s">
        <v>5</v>
      </c>
      <c r="G29" s="12" t="s">
        <v>6</v>
      </c>
      <c r="H29" s="12" t="s">
        <v>7</v>
      </c>
      <c r="I29" s="13" t="s">
        <v>8</v>
      </c>
    </row>
    <row r="30" spans="1:9" x14ac:dyDescent="0.25">
      <c r="A30" s="24">
        <v>44197</v>
      </c>
      <c r="B30" s="25" t="s">
        <v>13</v>
      </c>
      <c r="C30" s="26">
        <v>7907.77</v>
      </c>
      <c r="D30" s="19">
        <v>2500</v>
      </c>
      <c r="E30" s="19">
        <f>54.08+1.15</f>
        <v>55.23</v>
      </c>
      <c r="F30" s="18">
        <f>C30-D30+E30</f>
        <v>5463</v>
      </c>
      <c r="G30" s="19">
        <v>0</v>
      </c>
      <c r="H30" s="19">
        <v>0</v>
      </c>
      <c r="I30" s="1">
        <f>F30-G30+H30</f>
        <v>5463</v>
      </c>
    </row>
    <row r="31" spans="1:9" x14ac:dyDescent="0.25">
      <c r="A31" s="24">
        <v>44205</v>
      </c>
      <c r="B31" s="25" t="s">
        <v>14</v>
      </c>
      <c r="C31" s="26">
        <v>3812.86</v>
      </c>
      <c r="D31" s="19">
        <v>2500</v>
      </c>
      <c r="E31" s="19">
        <f>13.13+1.01</f>
        <v>14.14</v>
      </c>
      <c r="F31" s="18">
        <f>C31-D31+E31</f>
        <v>1327.0000000000002</v>
      </c>
      <c r="G31" s="19">
        <v>0</v>
      </c>
      <c r="H31" s="19">
        <v>0</v>
      </c>
      <c r="I31" s="1">
        <f>F31-G31+H31</f>
        <v>1327.0000000000002</v>
      </c>
    </row>
    <row r="32" spans="1:9" x14ac:dyDescent="0.25">
      <c r="A32" s="24">
        <v>44417</v>
      </c>
      <c r="B32" s="25" t="s">
        <v>15</v>
      </c>
      <c r="C32" s="26">
        <v>2857.57</v>
      </c>
      <c r="D32" s="19">
        <v>2500</v>
      </c>
      <c r="E32" s="19">
        <v>4.43</v>
      </c>
      <c r="F32" s="18">
        <f>C32-D32+E32</f>
        <v>362.00000000000017</v>
      </c>
      <c r="G32" s="19">
        <v>0</v>
      </c>
      <c r="H32" s="19">
        <v>0</v>
      </c>
      <c r="I32" s="1">
        <f>C32-D32+E32</f>
        <v>362.00000000000017</v>
      </c>
    </row>
    <row r="33" spans="1:9" ht="15.75" thickBot="1" x14ac:dyDescent="0.3">
      <c r="A33" s="14">
        <v>44538</v>
      </c>
      <c r="B33" s="33" t="s">
        <v>16</v>
      </c>
      <c r="C33" s="16">
        <v>6355.51</v>
      </c>
      <c r="D33" s="17">
        <v>2500</v>
      </c>
      <c r="E33" s="17">
        <f>38.56+1.93</f>
        <v>40.49</v>
      </c>
      <c r="F33" s="18">
        <f>C33-D33+E33</f>
        <v>3896</v>
      </c>
      <c r="G33" s="19">
        <v>0</v>
      </c>
      <c r="H33" s="19">
        <v>0</v>
      </c>
      <c r="I33" s="1">
        <f>F33-G33+H33</f>
        <v>3896</v>
      </c>
    </row>
    <row r="34" spans="1:9" ht="15.75" thickBot="1" x14ac:dyDescent="0.3">
      <c r="A34" s="20" t="s">
        <v>8</v>
      </c>
      <c r="B34" s="7"/>
      <c r="C34" s="21">
        <f t="shared" ref="C34:I34" si="3">SUM(C30:C33)</f>
        <v>20933.71</v>
      </c>
      <c r="D34" s="21">
        <f t="shared" si="3"/>
        <v>10000</v>
      </c>
      <c r="E34" s="21">
        <f t="shared" si="3"/>
        <v>114.29000000000002</v>
      </c>
      <c r="F34" s="21">
        <f t="shared" si="3"/>
        <v>11048</v>
      </c>
      <c r="G34" s="21">
        <f t="shared" si="3"/>
        <v>0</v>
      </c>
      <c r="H34" s="21">
        <f t="shared" si="3"/>
        <v>0</v>
      </c>
      <c r="I34" s="22">
        <f t="shared" si="3"/>
        <v>11048</v>
      </c>
    </row>
    <row r="35" spans="1:9" ht="15.75" thickBot="1" x14ac:dyDescent="0.3"/>
    <row r="36" spans="1:9" ht="15.75" thickBot="1" x14ac:dyDescent="0.3">
      <c r="A36" s="35">
        <v>2022</v>
      </c>
    </row>
    <row r="37" spans="1:9" x14ac:dyDescent="0.25">
      <c r="A37" s="34" t="s">
        <v>0</v>
      </c>
      <c r="B37" s="10" t="s">
        <v>1</v>
      </c>
      <c r="C37" s="11" t="s">
        <v>2</v>
      </c>
      <c r="D37" s="12" t="s">
        <v>3</v>
      </c>
      <c r="E37" s="12" t="s">
        <v>4</v>
      </c>
      <c r="F37" s="13" t="s">
        <v>5</v>
      </c>
      <c r="G37" s="12" t="s">
        <v>6</v>
      </c>
      <c r="H37" s="12" t="s">
        <v>7</v>
      </c>
      <c r="I37" s="13" t="s">
        <v>8</v>
      </c>
    </row>
    <row r="38" spans="1:9" ht="15.75" thickBot="1" x14ac:dyDescent="0.3">
      <c r="A38" s="24">
        <v>44610</v>
      </c>
      <c r="B38" s="25" t="s">
        <v>17</v>
      </c>
      <c r="C38" s="26">
        <v>12172.13</v>
      </c>
      <c r="D38" s="19">
        <v>2500</v>
      </c>
      <c r="E38" s="19">
        <f>76.82+1515.42+96.72+1.33</f>
        <v>1690.29</v>
      </c>
      <c r="F38" s="18">
        <f>C38-D38+E38</f>
        <v>11362.419999999998</v>
      </c>
      <c r="G38" s="19">
        <v>0</v>
      </c>
      <c r="H38" s="19">
        <v>0</v>
      </c>
      <c r="I38" s="1">
        <f>F38-G38+H38</f>
        <v>11362.419999999998</v>
      </c>
    </row>
    <row r="39" spans="1:9" ht="15.75" thickBot="1" x14ac:dyDescent="0.3">
      <c r="A39" s="20" t="s">
        <v>8</v>
      </c>
      <c r="B39" s="7"/>
      <c r="C39" s="21">
        <f t="shared" ref="C39:I39" si="4">SUM(C38:C38)</f>
        <v>12172.13</v>
      </c>
      <c r="D39" s="21">
        <f t="shared" si="4"/>
        <v>2500</v>
      </c>
      <c r="E39" s="21">
        <f t="shared" si="4"/>
        <v>1690.29</v>
      </c>
      <c r="F39" s="21">
        <f t="shared" si="4"/>
        <v>11362.419999999998</v>
      </c>
      <c r="G39" s="21">
        <f t="shared" si="4"/>
        <v>0</v>
      </c>
      <c r="H39" s="21">
        <f t="shared" si="4"/>
        <v>0</v>
      </c>
      <c r="I39" s="22">
        <f t="shared" si="4"/>
        <v>11362.419999999998</v>
      </c>
    </row>
    <row r="40" spans="1:9" ht="15.75" thickBot="1" x14ac:dyDescent="0.3"/>
    <row r="41" spans="1:9" ht="15.75" thickBot="1" x14ac:dyDescent="0.3">
      <c r="A41" s="36">
        <v>2023</v>
      </c>
      <c r="B41" s="23" t="s">
        <v>19</v>
      </c>
      <c r="C41" s="40">
        <v>0</v>
      </c>
      <c r="D41" s="40">
        <v>0</v>
      </c>
      <c r="E41" s="40">
        <v>0</v>
      </c>
      <c r="F41" s="41">
        <v>0</v>
      </c>
      <c r="G41" s="40">
        <v>0</v>
      </c>
      <c r="H41" s="40">
        <v>0</v>
      </c>
      <c r="I41" s="42">
        <v>0</v>
      </c>
    </row>
    <row r="42" spans="1:9" ht="15.75" thickBot="1" x14ac:dyDescent="0.3">
      <c r="D42" s="4"/>
      <c r="E42" s="4"/>
      <c r="F42" s="4"/>
      <c r="G42" s="4"/>
      <c r="H42" s="4"/>
      <c r="I42" s="4"/>
    </row>
    <row r="43" spans="1:9" ht="15.75" thickBot="1" x14ac:dyDescent="0.3">
      <c r="A43" s="43">
        <v>2024</v>
      </c>
      <c r="B43" s="23" t="s">
        <v>19</v>
      </c>
      <c r="C43" s="45">
        <v>0</v>
      </c>
      <c r="D43" s="45">
        <v>0</v>
      </c>
      <c r="E43" s="45">
        <v>0</v>
      </c>
      <c r="F43" s="46">
        <v>0</v>
      </c>
      <c r="G43" s="45">
        <v>0</v>
      </c>
      <c r="H43" s="45">
        <v>0</v>
      </c>
      <c r="I43" s="47">
        <v>0</v>
      </c>
    </row>
  </sheetData>
  <pageMargins left="0.7" right="0.7" top="0.75" bottom="0.75" header="0.3" footer="0.3"/>
  <pageSetup paperSize="9" orientation="portrait" horizontalDpi="30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Nyenborgh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van der Woude</dc:creator>
  <cp:lastModifiedBy>John van der Woude</cp:lastModifiedBy>
  <dcterms:created xsi:type="dcterms:W3CDTF">2024-07-26T14:16:45Z</dcterms:created>
  <dcterms:modified xsi:type="dcterms:W3CDTF">2024-09-26T11:03:46Z</dcterms:modified>
</cp:coreProperties>
</file>