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n OWO\Brand\03) Concept aanbestedingsstukken\"/>
    </mc:Choice>
  </mc:AlternateContent>
  <bookViews>
    <workbookView xWindow="120" yWindow="45" windowWidth="28620" windowHeight="1266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F22" i="1" l="1"/>
  <c r="I22" i="1" s="1"/>
  <c r="F17" i="1"/>
  <c r="H39" i="1" l="1"/>
  <c r="G39" i="1"/>
  <c r="D39" i="1"/>
  <c r="C39" i="1"/>
  <c r="H44" i="1"/>
  <c r="G44" i="1"/>
  <c r="D44" i="1"/>
  <c r="C44" i="1"/>
  <c r="H33" i="1"/>
  <c r="G33" i="1"/>
  <c r="E33" i="1"/>
  <c r="D33" i="1"/>
  <c r="C33" i="1"/>
  <c r="H28" i="1"/>
  <c r="G28" i="1"/>
  <c r="D28" i="1"/>
  <c r="E43" i="1" l="1"/>
  <c r="F43" i="1" l="1"/>
  <c r="F44" i="1" s="1"/>
  <c r="E44" i="1"/>
  <c r="E37" i="1"/>
  <c r="F37" i="1" l="1"/>
  <c r="F32" i="1"/>
  <c r="I37" i="1" l="1"/>
  <c r="I32" i="1"/>
  <c r="I33" i="1" s="1"/>
  <c r="F33" i="1"/>
  <c r="I43" i="1"/>
  <c r="I44" i="1" s="1"/>
  <c r="E38" i="1" l="1"/>
  <c r="E39" i="1" s="1"/>
  <c r="F38" i="1" l="1"/>
  <c r="F39" i="1" s="1"/>
  <c r="E27" i="1"/>
  <c r="E28" i="1" s="1"/>
  <c r="C27" i="1"/>
  <c r="C28" i="1" s="1"/>
  <c r="I38" i="1" l="1"/>
  <c r="I39" i="1" s="1"/>
  <c r="F27" i="1"/>
  <c r="F28" i="1" s="1"/>
  <c r="I27" i="1" l="1"/>
  <c r="I28" i="1" s="1"/>
  <c r="E16" i="1" l="1"/>
  <c r="I17" i="1"/>
  <c r="F16" i="1" l="1"/>
  <c r="I16" i="1" s="1"/>
  <c r="I23" i="1"/>
  <c r="H23" i="1"/>
  <c r="G23" i="1"/>
  <c r="F23" i="1"/>
  <c r="E23" i="1"/>
  <c r="D23" i="1"/>
  <c r="C23" i="1"/>
  <c r="I18" i="1"/>
  <c r="H18" i="1"/>
  <c r="G18" i="1"/>
  <c r="E18" i="1"/>
  <c r="D18" i="1"/>
  <c r="C18" i="1"/>
  <c r="I9" i="1"/>
  <c r="H9" i="1"/>
  <c r="G9" i="1"/>
  <c r="D9" i="1"/>
  <c r="C9" i="1"/>
  <c r="F15" i="1"/>
  <c r="F18" i="1" s="1"/>
  <c r="E8" i="1" l="1"/>
  <c r="F8" i="1" l="1"/>
  <c r="F9" i="1" s="1"/>
  <c r="E9" i="1"/>
</calcChain>
</file>

<file path=xl/sharedStrings.xml><?xml version="1.0" encoding="utf-8"?>
<sst xmlns="http://schemas.openxmlformats.org/spreadsheetml/2006/main" count="88" uniqueCount="25">
  <si>
    <t>Datum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</si>
  <si>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</si>
  <si>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</si>
  <si>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</si>
  <si>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</si>
  <si>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</si>
  <si>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</si>
  <si>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</si>
  <si>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</si>
  <si>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Brand container jeugdhonk</t>
  </si>
  <si>
    <t>brand MFS Zuid</t>
  </si>
  <si>
    <t>waterschade Dorpshuis de Enter</t>
  </si>
  <si>
    <t>looddiefstal Kampingerhofschool</t>
  </si>
  <si>
    <t>Waterschade Leidijk 42 C</t>
  </si>
  <si>
    <t>Schadevrij</t>
  </si>
  <si>
    <t>Waterschade Ecomunitypark 5</t>
  </si>
  <si>
    <t>Stormschade Gemeentewerf, Nanningaweg 47c Oosterwolde</t>
  </si>
  <si>
    <t xml:space="preserve">Waterschade Bosbergtoren </t>
  </si>
  <si>
    <t>Stormschade  Ecomunitypark 5</t>
  </si>
  <si>
    <t>stormschade Duiventil</t>
  </si>
  <si>
    <t>Gemeente Ooststellingwerf</t>
  </si>
  <si>
    <t>Bijlage C.4.1</t>
  </si>
  <si>
    <t>Brandverzekering - Schadestatistieken</t>
  </si>
  <si>
    <t xml:space="preserve"> </t>
  </si>
  <si>
    <t>Periode 01-01-2015 tot 26-09-2024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</si>
</sst>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0" fillId="0" borderId="0" xfId="0" applyNumberFormat="1" applyFont="1"/>
    <xf numFmtId="0" fontId="0" fillId="0" borderId="0" xfId="0" applyFont="1"/>
    <xf numFmtId="14" fontId="0" fillId="0" borderId="1" xfId="0" applyNumberFormat="1" applyFont="1" applyBorder="1"/>
    <xf numFmtId="0" fontId="0" fillId="0" borderId="1" xfId="0" applyFont="1" applyBorder="1"/>
    <xf numFmtId="0" fontId="4" fillId="0" borderId="0" xfId="0" applyFont="1" applyAlignment="1"/>
    <xf numFmtId="0" fontId="0" fillId="0" borderId="0" xfId="0" applyFont="1" applyAlignment="1"/>
    <xf numFmtId="0" fontId="4" fillId="0" borderId="1" xfId="0" applyFont="1" applyBorder="1"/>
    <xf numFmtId="4" fontId="4" fillId="0" borderId="1" xfId="0" applyNumberFormat="1" applyFont="1" applyBorder="1"/>
    <xf numFmtId="4" fontId="4" fillId="0" borderId="1" xfId="0" applyNumberFormat="1" applyFont="1" applyFill="1" applyBorder="1"/>
    <xf numFmtId="14" fontId="5" fillId="0" borderId="4" xfId="0" applyNumberFormat="1" applyFont="1" applyBorder="1"/>
    <xf numFmtId="0" fontId="5" fillId="0" borderId="4" xfId="0" applyFont="1" applyBorder="1"/>
    <xf numFmtId="14" fontId="4" fillId="0" borderId="5" xfId="0" applyNumberFormat="1" applyFont="1" applyBorder="1"/>
    <xf numFmtId="0" fontId="0" fillId="0" borderId="6" xfId="0" applyFont="1" applyBorder="1"/>
    <xf numFmtId="14" fontId="4" fillId="0" borderId="0" xfId="0" applyNumberFormat="1" applyFont="1" applyBorder="1"/>
    <xf numFmtId="0" fontId="0" fillId="0" borderId="0" xfId="0" applyFont="1" applyBorder="1"/>
    <xf numFmtId="4" fontId="4" fillId="0" borderId="0" xfId="1" applyNumberFormat="1" applyFont="1" applyBorder="1"/>
    <xf numFmtId="0" fontId="4" fillId="0" borderId="2" xfId="0" applyNumberFormat="1" applyFont="1" applyBorder="1"/>
    <xf numFmtId="4" fontId="4" fillId="0" borderId="2" xfId="1" applyNumberFormat="1" applyFont="1" applyBorder="1"/>
    <xf numFmtId="4" fontId="4" fillId="0" borderId="3" xfId="1" applyNumberFormat="1" applyFont="1" applyBorder="1"/>
    <xf numFmtId="4" fontId="0" fillId="0" borderId="0" xfId="1" applyNumberFormat="1" applyFont="1" applyBorder="1"/>
    <xf numFmtId="14" fontId="5" fillId="0" borderId="1" xfId="0" applyNumberFormat="1" applyFont="1" applyBorder="1"/>
    <xf numFmtId="0" fontId="5" fillId="0" borderId="1" xfId="0" applyFont="1" applyBorder="1"/>
    <xf numFmtId="14" fontId="0" fillId="0" borderId="0" xfId="0" applyNumberFormat="1" applyFont="1" applyBorder="1"/>
    <xf numFmtId="4" fontId="0" fillId="0" borderId="0" xfId="0" applyNumberFormat="1" applyFont="1" applyBorder="1"/>
    <xf numFmtId="0" fontId="4" fillId="0" borderId="9" xfId="0" applyFont="1" applyBorder="1"/>
    <xf numFmtId="44" fontId="5" fillId="0" borderId="4" xfId="1" applyFont="1" applyBorder="1"/>
    <xf numFmtId="44" fontId="5" fillId="0" borderId="4" xfId="1" applyFont="1" applyFill="1" applyBorder="1"/>
    <xf numFmtId="44" fontId="4" fillId="0" borderId="6" xfId="1" applyFont="1" applyBorder="1"/>
    <xf numFmtId="44" fontId="4" fillId="0" borderId="7" xfId="1" applyFont="1" applyBorder="1"/>
    <xf numFmtId="44" fontId="5" fillId="0" borderId="1" xfId="1" applyFont="1" applyBorder="1"/>
    <xf numFmtId="44" fontId="5" fillId="0" borderId="1" xfId="1" applyFont="1" applyFill="1" applyBorder="1"/>
    <xf numFmtId="0" fontId="2" fillId="2" borderId="8" xfId="0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/>
    </xf>
    <xf numFmtId="4" fontId="6" fillId="0" borderId="2" xfId="1" applyNumberFormat="1" applyFont="1" applyBorder="1"/>
    <xf numFmtId="4" fontId="7" fillId="0" borderId="2" xfId="1" applyNumberFormat="1" applyFont="1" applyBorder="1"/>
    <xf numFmtId="4" fontId="6" fillId="0" borderId="3" xfId="1" applyNumberFormat="1" applyFont="1" applyBorder="1"/>
    <xf numFmtId="4" fontId="1" fillId="0" borderId="2" xfId="1" applyNumberFormat="1" applyFont="1" applyBorder="1"/>
    <xf numFmtId="44" fontId="0" fillId="0" borderId="1" xfId="1" applyFont="1" applyBorder="1"/>
    <xf numFmtId="44" fontId="4" fillId="0" borderId="2" xfId="1" applyFont="1" applyBorder="1"/>
    <xf numFmtId="44" fontId="0" fillId="0" borderId="2" xfId="1" applyFont="1" applyBorder="1"/>
    <xf numFmtId="44" fontId="4" fillId="0" borderId="3" xfId="1" applyFont="1" applyBorder="1"/>
    <xf numFmtId="0" fontId="3" fillId="0" borderId="0" xfId="0" applyFont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>
      <selection activeCell="A5" sqref="A5"/>
    </sheetView>
  </sheetViews>
  <sheetFormatPr defaultRowHeight="15" x14ac:dyDescent="0.25"/>
  <cols>
    <col min="1" max="1" width="11.5703125" style="4" bestFit="1" customWidth="1"/>
    <col min="2" max="2" width="29.42578125" style="4" customWidth="1"/>
    <col min="3" max="3" width="13.28515625" style="3" customWidth="1"/>
    <col min="4" max="4" width="13" style="3" customWidth="1"/>
    <col min="5" max="5" width="11.7109375" style="3" customWidth="1"/>
    <col min="6" max="6" width="12.5703125" style="3" customWidth="1"/>
    <col min="7" max="7" width="9.28515625" style="3" bestFit="1" customWidth="1"/>
    <col min="8" max="8" width="13.85546875" style="3" customWidth="1"/>
    <col min="9" max="9" width="15.5703125" style="3" customWidth="1"/>
    <col min="10" max="16384" width="9.140625" style="4"/>
  </cols>
  <sheetData>
    <row r="1" spans="1:9" x14ac:dyDescent="0.25">
      <c r="A1" s="1" t="s">
        <v>21</v>
      </c>
      <c r="B1" s="1" t="s">
        <v>23</v>
      </c>
    </row>
    <row r="2" spans="1:9" x14ac:dyDescent="0.25">
      <c r="A2" s="1" t="s">
        <v>20</v>
      </c>
      <c r="B2" s="1"/>
      <c r="C2" s="2"/>
      <c r="D2" s="2"/>
      <c r="E2" s="2"/>
      <c r="F2" s="2"/>
      <c r="G2" s="2"/>
      <c r="H2" s="2"/>
      <c r="I2" s="2"/>
    </row>
    <row r="3" spans="1:9" x14ac:dyDescent="0.25">
      <c r="A3" s="1" t="s">
        <v>22</v>
      </c>
      <c r="B3" s="1"/>
      <c r="C3" s="2"/>
      <c r="D3" s="2"/>
      <c r="E3" s="2"/>
      <c r="F3" s="2"/>
      <c r="G3" s="2"/>
      <c r="H3" s="2"/>
      <c r="I3" s="2"/>
    </row>
    <row r="4" spans="1:9" x14ac:dyDescent="0.25">
      <c r="A4" s="45" t="s">
        <v>24</v>
      </c>
      <c r="B4" s="45"/>
      <c r="C4" s="45"/>
      <c r="D4" s="45"/>
      <c r="E4" s="45"/>
      <c r="F4" s="45"/>
      <c r="G4" s="2"/>
      <c r="H4" s="2"/>
      <c r="I4" s="2"/>
    </row>
    <row r="5" spans="1:9" ht="15.75" thickBot="1" x14ac:dyDescent="0.3">
      <c r="A5" s="7"/>
      <c r="B5" s="8"/>
    </row>
    <row r="6" spans="1:9" ht="15.75" thickBot="1" x14ac:dyDescent="0.3">
      <c r="A6" s="34">
        <v>2015</v>
      </c>
    </row>
    <row r="7" spans="1:9" x14ac:dyDescent="0.25">
      <c r="A7" s="27" t="s">
        <v>0</v>
      </c>
      <c r="B7" s="9" t="s">
        <v>1</v>
      </c>
      <c r="C7" s="10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</row>
    <row r="8" spans="1:9" ht="15.75" thickBot="1" x14ac:dyDescent="0.3">
      <c r="A8" s="12">
        <v>42304</v>
      </c>
      <c r="B8" s="13" t="s">
        <v>9</v>
      </c>
      <c r="C8" s="28">
        <v>3008.5</v>
      </c>
      <c r="D8" s="29">
        <v>2500</v>
      </c>
      <c r="E8" s="29">
        <f>5.09+716.32+1.09</f>
        <v>722.50000000000011</v>
      </c>
      <c r="F8" s="29">
        <f>C8-D8+E8</f>
        <v>1231</v>
      </c>
      <c r="G8" s="29">
        <v>0</v>
      </c>
      <c r="H8" s="29">
        <v>0</v>
      </c>
      <c r="I8" s="29">
        <v>1231</v>
      </c>
    </row>
    <row r="9" spans="1:9" ht="15.75" thickBot="1" x14ac:dyDescent="0.3">
      <c r="A9" s="14" t="s">
        <v>8</v>
      </c>
      <c r="B9" s="15"/>
      <c r="C9" s="30">
        <f t="shared" ref="C9:I9" si="0">SUM(C8:C8)</f>
        <v>3008.5</v>
      </c>
      <c r="D9" s="30">
        <f t="shared" si="0"/>
        <v>2500</v>
      </c>
      <c r="E9" s="30">
        <f t="shared" si="0"/>
        <v>722.50000000000011</v>
      </c>
      <c r="F9" s="30">
        <f t="shared" si="0"/>
        <v>1231</v>
      </c>
      <c r="G9" s="30">
        <f t="shared" si="0"/>
        <v>0</v>
      </c>
      <c r="H9" s="30">
        <f t="shared" si="0"/>
        <v>0</v>
      </c>
      <c r="I9" s="31">
        <f t="shared" si="0"/>
        <v>1231</v>
      </c>
    </row>
    <row r="10" spans="1:9" ht="15.75" thickBot="1" x14ac:dyDescent="0.3">
      <c r="A10" s="16"/>
      <c r="B10" s="17"/>
      <c r="C10" s="18"/>
      <c r="D10" s="18"/>
      <c r="E10" s="18"/>
      <c r="F10" s="18"/>
      <c r="G10" s="18"/>
      <c r="H10" s="18"/>
      <c r="I10" s="18"/>
    </row>
    <row r="11" spans="1:9" ht="15.75" thickBot="1" x14ac:dyDescent="0.3">
      <c r="A11" s="35">
        <v>2016</v>
      </c>
      <c r="B11" s="19" t="s">
        <v>14</v>
      </c>
      <c r="C11" s="42">
        <v>0</v>
      </c>
      <c r="D11" s="42">
        <v>0</v>
      </c>
      <c r="E11" s="42">
        <v>0</v>
      </c>
      <c r="F11" s="43">
        <v>0</v>
      </c>
      <c r="G11" s="42">
        <v>0</v>
      </c>
      <c r="H11" s="42">
        <v>0</v>
      </c>
      <c r="I11" s="44">
        <v>0</v>
      </c>
    </row>
    <row r="12" spans="1:9" ht="15.75" thickBot="1" x14ac:dyDescent="0.3">
      <c r="B12" s="17"/>
      <c r="C12" s="18"/>
      <c r="D12" s="18"/>
      <c r="E12" s="18"/>
      <c r="F12" s="22"/>
      <c r="G12" s="18"/>
      <c r="H12" s="18"/>
      <c r="I12" s="18"/>
    </row>
    <row r="13" spans="1:9" ht="15.75" thickBot="1" x14ac:dyDescent="0.3">
      <c r="A13" s="35">
        <v>2017</v>
      </c>
      <c r="B13" s="17"/>
      <c r="C13" s="18"/>
      <c r="D13" s="18"/>
      <c r="E13" s="18"/>
      <c r="F13" s="22"/>
      <c r="G13" s="18"/>
      <c r="H13" s="18"/>
      <c r="I13" s="18"/>
    </row>
    <row r="14" spans="1:9" x14ac:dyDescent="0.25">
      <c r="A14" s="27" t="s">
        <v>0</v>
      </c>
      <c r="B14" s="9" t="s">
        <v>1</v>
      </c>
      <c r="C14" s="10" t="s">
        <v>2</v>
      </c>
      <c r="D14" s="11" t="s">
        <v>3</v>
      </c>
      <c r="E14" s="11" t="s">
        <v>4</v>
      </c>
      <c r="F14" s="11" t="s">
        <v>5</v>
      </c>
      <c r="G14" s="11" t="s">
        <v>6</v>
      </c>
      <c r="H14" s="11" t="s">
        <v>7</v>
      </c>
      <c r="I14" s="11" t="s">
        <v>8</v>
      </c>
    </row>
    <row r="15" spans="1:9" x14ac:dyDescent="0.25">
      <c r="A15" s="23">
        <v>42924</v>
      </c>
      <c r="B15" s="24" t="s">
        <v>10</v>
      </c>
      <c r="C15" s="32">
        <v>27776.67</v>
      </c>
      <c r="D15" s="33">
        <v>2500</v>
      </c>
      <c r="E15" s="33">
        <v>2993.33</v>
      </c>
      <c r="F15" s="33">
        <f>C15-D15+E15</f>
        <v>28270</v>
      </c>
      <c r="G15" s="33">
        <v>0</v>
      </c>
      <c r="H15" s="33">
        <v>0</v>
      </c>
      <c r="I15" s="33">
        <v>28270</v>
      </c>
    </row>
    <row r="16" spans="1:9" x14ac:dyDescent="0.25">
      <c r="A16" s="23">
        <v>42914</v>
      </c>
      <c r="B16" s="24" t="s">
        <v>13</v>
      </c>
      <c r="C16" s="32">
        <v>4327.6499999999996</v>
      </c>
      <c r="D16" s="33">
        <v>2500</v>
      </c>
      <c r="E16" s="33">
        <f>18.28+1.07</f>
        <v>19.350000000000001</v>
      </c>
      <c r="F16" s="33">
        <f>C16-D16+E16</f>
        <v>1846.9999999999995</v>
      </c>
      <c r="G16" s="33">
        <v>0</v>
      </c>
      <c r="H16" s="33">
        <v>0</v>
      </c>
      <c r="I16" s="33">
        <f>F16-G16+H16</f>
        <v>1846.9999999999995</v>
      </c>
    </row>
    <row r="17" spans="1:9" ht="15.75" thickBot="1" x14ac:dyDescent="0.3">
      <c r="A17" s="12">
        <v>42961</v>
      </c>
      <c r="B17" s="13" t="s">
        <v>12</v>
      </c>
      <c r="C17" s="28">
        <v>3355.31</v>
      </c>
      <c r="D17" s="29">
        <v>2500</v>
      </c>
      <c r="E17" s="29">
        <v>8.5500000000000007</v>
      </c>
      <c r="F17" s="33">
        <f>C17-D17+E17</f>
        <v>863.8599999999999</v>
      </c>
      <c r="G17" s="29">
        <v>0</v>
      </c>
      <c r="H17" s="29">
        <v>0</v>
      </c>
      <c r="I17" s="29">
        <f>F17-G17+H17</f>
        <v>863.8599999999999</v>
      </c>
    </row>
    <row r="18" spans="1:9" ht="15.75" thickBot="1" x14ac:dyDescent="0.3">
      <c r="A18" s="14" t="s">
        <v>8</v>
      </c>
      <c r="B18" s="15"/>
      <c r="C18" s="30">
        <f t="shared" ref="C18:I18" si="1">SUM(C15:C15)</f>
        <v>27776.67</v>
      </c>
      <c r="D18" s="30">
        <f t="shared" si="1"/>
        <v>2500</v>
      </c>
      <c r="E18" s="30">
        <f t="shared" si="1"/>
        <v>2993.33</v>
      </c>
      <c r="F18" s="30">
        <f t="shared" si="1"/>
        <v>28270</v>
      </c>
      <c r="G18" s="30">
        <f t="shared" si="1"/>
        <v>0</v>
      </c>
      <c r="H18" s="30">
        <f t="shared" si="1"/>
        <v>0</v>
      </c>
      <c r="I18" s="31">
        <f t="shared" si="1"/>
        <v>28270</v>
      </c>
    </row>
    <row r="19" spans="1:9" ht="15.75" thickBot="1" x14ac:dyDescent="0.3">
      <c r="A19" s="16"/>
      <c r="B19" s="17"/>
      <c r="C19" s="18"/>
      <c r="D19" s="18"/>
      <c r="E19" s="18"/>
      <c r="F19" s="18"/>
      <c r="G19" s="18"/>
      <c r="H19" s="18"/>
      <c r="I19" s="18"/>
    </row>
    <row r="20" spans="1:9" ht="15.75" thickBot="1" x14ac:dyDescent="0.3">
      <c r="A20" s="35">
        <v>2018</v>
      </c>
    </row>
    <row r="21" spans="1:9" x14ac:dyDescent="0.25">
      <c r="A21" s="27" t="s">
        <v>0</v>
      </c>
      <c r="B21" s="9" t="s">
        <v>1</v>
      </c>
      <c r="C21" s="10" t="s">
        <v>2</v>
      </c>
      <c r="D21" s="11" t="s">
        <v>3</v>
      </c>
      <c r="E21" s="11" t="s">
        <v>4</v>
      </c>
      <c r="F21" s="11" t="s">
        <v>5</v>
      </c>
      <c r="G21" s="11" t="s">
        <v>6</v>
      </c>
      <c r="H21" s="11" t="s">
        <v>7</v>
      </c>
      <c r="I21" s="11" t="s">
        <v>8</v>
      </c>
    </row>
    <row r="22" spans="1:9" ht="15.75" thickBot="1" x14ac:dyDescent="0.3">
      <c r="A22" s="12">
        <v>43144</v>
      </c>
      <c r="B22" s="13" t="s">
        <v>11</v>
      </c>
      <c r="C22" s="28">
        <v>5173.1400000000003</v>
      </c>
      <c r="D22" s="29">
        <v>2500</v>
      </c>
      <c r="E22" s="29">
        <v>26.85</v>
      </c>
      <c r="F22" s="29">
        <f>C22-D22+E22</f>
        <v>2699.9900000000002</v>
      </c>
      <c r="G22" s="29"/>
      <c r="H22" s="29">
        <v>0</v>
      </c>
      <c r="I22" s="29">
        <f>F22-G22+H22</f>
        <v>2699.9900000000002</v>
      </c>
    </row>
    <row r="23" spans="1:9" ht="15.75" thickBot="1" x14ac:dyDescent="0.3">
      <c r="A23" s="14" t="s">
        <v>8</v>
      </c>
      <c r="B23" s="15"/>
      <c r="C23" s="30">
        <f t="shared" ref="C23:I23" si="2">SUM(C22:C22)</f>
        <v>5173.1400000000003</v>
      </c>
      <c r="D23" s="30">
        <f t="shared" si="2"/>
        <v>2500</v>
      </c>
      <c r="E23" s="30">
        <f t="shared" si="2"/>
        <v>26.85</v>
      </c>
      <c r="F23" s="30">
        <f t="shared" si="2"/>
        <v>2699.9900000000002</v>
      </c>
      <c r="G23" s="30">
        <f t="shared" si="2"/>
        <v>0</v>
      </c>
      <c r="H23" s="30">
        <f t="shared" si="2"/>
        <v>0</v>
      </c>
      <c r="I23" s="31">
        <f t="shared" si="2"/>
        <v>2699.9900000000002</v>
      </c>
    </row>
    <row r="24" spans="1:9" ht="15.75" thickBot="1" x14ac:dyDescent="0.3"/>
    <row r="25" spans="1:9" ht="15.75" thickBot="1" x14ac:dyDescent="0.3">
      <c r="A25" s="35">
        <v>2019</v>
      </c>
    </row>
    <row r="26" spans="1:9" x14ac:dyDescent="0.25">
      <c r="A26" s="27" t="s">
        <v>0</v>
      </c>
      <c r="B26" s="9" t="s">
        <v>1</v>
      </c>
      <c r="C26" s="10" t="s">
        <v>2</v>
      </c>
      <c r="D26" s="11" t="s">
        <v>3</v>
      </c>
      <c r="E26" s="11" t="s">
        <v>4</v>
      </c>
      <c r="F26" s="11" t="s">
        <v>5</v>
      </c>
      <c r="G26" s="11" t="s">
        <v>6</v>
      </c>
      <c r="H26" s="11" t="s">
        <v>7</v>
      </c>
      <c r="I26" s="11" t="s">
        <v>8</v>
      </c>
    </row>
    <row r="27" spans="1:9" ht="15.75" thickBot="1" x14ac:dyDescent="0.3">
      <c r="A27" s="5">
        <v>43823</v>
      </c>
      <c r="B27" s="6" t="s">
        <v>15</v>
      </c>
      <c r="C27" s="41">
        <f>58108.29+997.34+485.27</f>
        <v>59590.899999999994</v>
      </c>
      <c r="D27" s="41">
        <v>2500</v>
      </c>
      <c r="E27" s="41">
        <f>10328.72+381.08+0.91+521.12+4.85</f>
        <v>11236.68</v>
      </c>
      <c r="F27" s="41">
        <f>C27-D27+E27</f>
        <v>68327.579999999987</v>
      </c>
      <c r="G27" s="41">
        <v>0</v>
      </c>
      <c r="H27" s="41">
        <v>0</v>
      </c>
      <c r="I27" s="41">
        <f>F27-G27+H27</f>
        <v>68327.579999999987</v>
      </c>
    </row>
    <row r="28" spans="1:9" ht="15.75" thickBot="1" x14ac:dyDescent="0.3">
      <c r="A28" s="14" t="s">
        <v>8</v>
      </c>
      <c r="B28" s="15"/>
      <c r="C28" s="30">
        <f t="shared" ref="C28:I28" si="3">SUM(C27:C27)</f>
        <v>59590.899999999994</v>
      </c>
      <c r="D28" s="30">
        <f t="shared" si="3"/>
        <v>2500</v>
      </c>
      <c r="E28" s="30">
        <f t="shared" si="3"/>
        <v>11236.68</v>
      </c>
      <c r="F28" s="30">
        <f t="shared" si="3"/>
        <v>68327.579999999987</v>
      </c>
      <c r="G28" s="30">
        <f t="shared" si="3"/>
        <v>0</v>
      </c>
      <c r="H28" s="30">
        <f t="shared" si="3"/>
        <v>0</v>
      </c>
      <c r="I28" s="31">
        <f t="shared" si="3"/>
        <v>68327.579999999987</v>
      </c>
    </row>
    <row r="29" spans="1:9" ht="15.75" thickBot="1" x14ac:dyDescent="0.3">
      <c r="A29" s="25"/>
      <c r="B29" s="17"/>
      <c r="C29" s="26"/>
      <c r="D29" s="26"/>
      <c r="E29" s="26"/>
      <c r="F29" s="26"/>
      <c r="G29" s="26"/>
      <c r="H29" s="26"/>
      <c r="I29" s="26"/>
    </row>
    <row r="30" spans="1:9" ht="15.75" thickBot="1" x14ac:dyDescent="0.3">
      <c r="A30" s="35">
        <v>2020</v>
      </c>
    </row>
    <row r="31" spans="1:9" x14ac:dyDescent="0.25">
      <c r="A31" s="27" t="s">
        <v>0</v>
      </c>
      <c r="B31" s="9" t="s">
        <v>1</v>
      </c>
      <c r="C31" s="10" t="s">
        <v>2</v>
      </c>
      <c r="D31" s="11" t="s">
        <v>3</v>
      </c>
      <c r="E31" s="11" t="s">
        <v>4</v>
      </c>
      <c r="F31" s="11" t="s">
        <v>5</v>
      </c>
      <c r="G31" s="11" t="s">
        <v>6</v>
      </c>
      <c r="H31" s="11" t="s">
        <v>7</v>
      </c>
      <c r="I31" s="11" t="s">
        <v>8</v>
      </c>
    </row>
    <row r="32" spans="1:9" ht="15.75" thickBot="1" x14ac:dyDescent="0.3">
      <c r="A32" s="5">
        <v>43903</v>
      </c>
      <c r="B32" s="6" t="s">
        <v>19</v>
      </c>
      <c r="C32" s="41">
        <v>24267</v>
      </c>
      <c r="D32" s="41">
        <v>2500</v>
      </c>
      <c r="E32" s="41">
        <v>2075.67</v>
      </c>
      <c r="F32" s="41">
        <f>C32-D32+E32</f>
        <v>23842.67</v>
      </c>
      <c r="G32" s="41">
        <v>0</v>
      </c>
      <c r="H32" s="41">
        <v>0</v>
      </c>
      <c r="I32" s="41">
        <f>F32-G32+H32</f>
        <v>23842.67</v>
      </c>
    </row>
    <row r="33" spans="1:9" ht="15.75" thickBot="1" x14ac:dyDescent="0.3">
      <c r="A33" s="14" t="s">
        <v>8</v>
      </c>
      <c r="B33" s="15"/>
      <c r="C33" s="30">
        <f t="shared" ref="C33:I33" si="4">SUM(C32:C32)</f>
        <v>24267</v>
      </c>
      <c r="D33" s="30">
        <f t="shared" si="4"/>
        <v>2500</v>
      </c>
      <c r="E33" s="30">
        <f t="shared" si="4"/>
        <v>2075.67</v>
      </c>
      <c r="F33" s="30">
        <f t="shared" si="4"/>
        <v>23842.67</v>
      </c>
      <c r="G33" s="30">
        <f t="shared" si="4"/>
        <v>0</v>
      </c>
      <c r="H33" s="30">
        <f t="shared" si="4"/>
        <v>0</v>
      </c>
      <c r="I33" s="31">
        <f t="shared" si="4"/>
        <v>23842.67</v>
      </c>
    </row>
    <row r="34" spans="1:9" ht="15.75" thickBot="1" x14ac:dyDescent="0.3">
      <c r="A34" s="25"/>
      <c r="B34" s="17"/>
      <c r="C34" s="26"/>
      <c r="D34" s="26"/>
      <c r="E34" s="26"/>
      <c r="F34" s="26"/>
      <c r="G34" s="26"/>
      <c r="H34" s="26"/>
      <c r="I34" s="26"/>
    </row>
    <row r="35" spans="1:9" ht="15.75" thickBot="1" x14ac:dyDescent="0.3">
      <c r="A35" s="35">
        <v>2021</v>
      </c>
    </row>
    <row r="36" spans="1:9" x14ac:dyDescent="0.25">
      <c r="A36" s="27" t="s">
        <v>0</v>
      </c>
      <c r="B36" s="9" t="s">
        <v>1</v>
      </c>
      <c r="C36" s="10" t="s">
        <v>2</v>
      </c>
      <c r="D36" s="11" t="s">
        <v>3</v>
      </c>
      <c r="E36" s="11" t="s">
        <v>4</v>
      </c>
      <c r="F36" s="11" t="s">
        <v>5</v>
      </c>
      <c r="G36" s="11" t="s">
        <v>6</v>
      </c>
      <c r="H36" s="11" t="s">
        <v>7</v>
      </c>
      <c r="I36" s="11" t="s">
        <v>8</v>
      </c>
    </row>
    <row r="37" spans="1:9" x14ac:dyDescent="0.25">
      <c r="A37" s="5">
        <v>44234</v>
      </c>
      <c r="B37" s="6" t="s">
        <v>16</v>
      </c>
      <c r="C37" s="41">
        <v>22835.08</v>
      </c>
      <c r="D37" s="41">
        <v>2500</v>
      </c>
      <c r="E37" s="41">
        <f>1108.94+2468.42+980.41+203.35+1.16</f>
        <v>4762.2800000000007</v>
      </c>
      <c r="F37" s="41">
        <f>C37-D37+E37</f>
        <v>25097.360000000001</v>
      </c>
      <c r="G37" s="41">
        <v>0</v>
      </c>
      <c r="H37" s="41">
        <v>0</v>
      </c>
      <c r="I37" s="41">
        <f>F37-G37+H37</f>
        <v>25097.360000000001</v>
      </c>
    </row>
    <row r="38" spans="1:9" ht="15.75" thickBot="1" x14ac:dyDescent="0.3">
      <c r="A38" s="5">
        <v>44402</v>
      </c>
      <c r="B38" s="6" t="s">
        <v>17</v>
      </c>
      <c r="C38" s="41">
        <v>4038.38</v>
      </c>
      <c r="D38" s="41">
        <v>2500</v>
      </c>
      <c r="E38" s="41">
        <f>15.38+1.24</f>
        <v>16.62</v>
      </c>
      <c r="F38" s="41">
        <f>C38-D38+E38</f>
        <v>1555</v>
      </c>
      <c r="G38" s="41">
        <v>0</v>
      </c>
      <c r="H38" s="41">
        <v>0</v>
      </c>
      <c r="I38" s="41">
        <f>F38-G38+H38</f>
        <v>1555</v>
      </c>
    </row>
    <row r="39" spans="1:9" ht="15.75" thickBot="1" x14ac:dyDescent="0.3">
      <c r="A39" s="14" t="s">
        <v>8</v>
      </c>
      <c r="B39" s="15"/>
      <c r="C39" s="30">
        <f t="shared" ref="C39:I39" si="5">SUM(C37:C38)</f>
        <v>26873.460000000003</v>
      </c>
      <c r="D39" s="30">
        <f t="shared" si="5"/>
        <v>5000</v>
      </c>
      <c r="E39" s="30">
        <f t="shared" si="5"/>
        <v>4778.9000000000005</v>
      </c>
      <c r="F39" s="30">
        <f t="shared" si="5"/>
        <v>26652.36</v>
      </c>
      <c r="G39" s="30">
        <f t="shared" si="5"/>
        <v>0</v>
      </c>
      <c r="H39" s="30">
        <f t="shared" si="5"/>
        <v>0</v>
      </c>
      <c r="I39" s="30">
        <f t="shared" si="5"/>
        <v>26652.36</v>
      </c>
    </row>
    <row r="40" spans="1:9" ht="15.75" thickBot="1" x14ac:dyDescent="0.3"/>
    <row r="41" spans="1:9" ht="15.75" thickBot="1" x14ac:dyDescent="0.3">
      <c r="A41" s="35">
        <v>2022</v>
      </c>
    </row>
    <row r="42" spans="1:9" x14ac:dyDescent="0.25">
      <c r="A42" s="27" t="s">
        <v>0</v>
      </c>
      <c r="B42" s="9" t="s">
        <v>1</v>
      </c>
      <c r="C42" s="10" t="s">
        <v>2</v>
      </c>
      <c r="D42" s="11" t="s">
        <v>3</v>
      </c>
      <c r="E42" s="11" t="s">
        <v>4</v>
      </c>
      <c r="F42" s="11" t="s">
        <v>5</v>
      </c>
      <c r="G42" s="11" t="s">
        <v>6</v>
      </c>
      <c r="H42" s="11" t="s">
        <v>7</v>
      </c>
      <c r="I42" s="11" t="s">
        <v>8</v>
      </c>
    </row>
    <row r="43" spans="1:9" ht="15.75" thickBot="1" x14ac:dyDescent="0.3">
      <c r="A43" s="5">
        <v>44610</v>
      </c>
      <c r="B43" s="6" t="s">
        <v>18</v>
      </c>
      <c r="C43" s="41">
        <v>14302.05</v>
      </c>
      <c r="D43" s="41">
        <v>2500</v>
      </c>
      <c r="E43" s="41">
        <f>1855.56+0.37+118.02</f>
        <v>1973.9499999999998</v>
      </c>
      <c r="F43" s="41">
        <f>C43-D43+E43</f>
        <v>13776</v>
      </c>
      <c r="G43" s="41">
        <v>0</v>
      </c>
      <c r="H43" s="41">
        <v>0</v>
      </c>
      <c r="I43" s="41">
        <f>F43-G43+H43</f>
        <v>13776</v>
      </c>
    </row>
    <row r="44" spans="1:9" ht="15.75" thickBot="1" x14ac:dyDescent="0.3">
      <c r="A44" s="14" t="s">
        <v>8</v>
      </c>
      <c r="B44" s="15"/>
      <c r="C44" s="30">
        <f t="shared" ref="C44:I44" si="6">SUM(C43:C43)</f>
        <v>14302.05</v>
      </c>
      <c r="D44" s="30">
        <f t="shared" si="6"/>
        <v>2500</v>
      </c>
      <c r="E44" s="30">
        <f t="shared" si="6"/>
        <v>1973.9499999999998</v>
      </c>
      <c r="F44" s="30">
        <f t="shared" si="6"/>
        <v>13776</v>
      </c>
      <c r="G44" s="30">
        <f t="shared" si="6"/>
        <v>0</v>
      </c>
      <c r="H44" s="30">
        <f t="shared" si="6"/>
        <v>0</v>
      </c>
      <c r="I44" s="31">
        <f t="shared" si="6"/>
        <v>13776</v>
      </c>
    </row>
    <row r="45" spans="1:9" ht="15.75" thickBot="1" x14ac:dyDescent="0.3"/>
    <row r="46" spans="1:9" ht="15.75" thickBot="1" x14ac:dyDescent="0.3">
      <c r="A46" s="35">
        <v>2023</v>
      </c>
      <c r="B46" s="19" t="s">
        <v>14</v>
      </c>
      <c r="C46" s="20">
        <v>0</v>
      </c>
      <c r="D46" s="20">
        <v>0</v>
      </c>
      <c r="E46" s="20">
        <v>0</v>
      </c>
      <c r="F46" s="40">
        <v>0</v>
      </c>
      <c r="G46" s="20">
        <v>0</v>
      </c>
      <c r="H46" s="20">
        <v>0</v>
      </c>
      <c r="I46" s="21">
        <v>0</v>
      </c>
    </row>
    <row r="47" spans="1:9" ht="15.75" thickBot="1" x14ac:dyDescent="0.3"/>
    <row r="48" spans="1:9" ht="15.75" thickBot="1" x14ac:dyDescent="0.3">
      <c r="A48" s="36">
        <v>2024</v>
      </c>
      <c r="B48" s="19" t="s">
        <v>14</v>
      </c>
      <c r="C48" s="37">
        <v>0</v>
      </c>
      <c r="D48" s="37">
        <v>0</v>
      </c>
      <c r="E48" s="37">
        <v>0</v>
      </c>
      <c r="F48" s="38">
        <v>0</v>
      </c>
      <c r="G48" s="37">
        <v>0</v>
      </c>
      <c r="H48" s="37">
        <v>0</v>
      </c>
      <c r="I48" s="39">
        <v>0</v>
      </c>
    </row>
  </sheetData>
  <mergeCells count="1">
    <mergeCell ref="A4:F4"/>
  </mergeCells>
  <pageMargins left="0.7" right="0.7" top="0.75" bottom="0.75" header="0.3" footer="0.3"/>
  <pageSetup paperSize="9" scale="7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Enduser</dc:creator>
  <cp:lastModifiedBy>John van der Woude</cp:lastModifiedBy>
  <cp:lastPrinted>2024-07-22T14:23:30Z</cp:lastPrinted>
  <dcterms:created xsi:type="dcterms:W3CDTF">2015-11-26T14:10:54Z</dcterms:created>
  <dcterms:modified xsi:type="dcterms:W3CDTF">2024-09-26T10:58:33Z</dcterms:modified>
</cp:coreProperties>
</file>