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4\Gemeente Heerenveen\Brand\03) Concept aanbestedingsstukken\"/>
    </mc:Choice>
  </mc:AlternateContent>
  <bookViews>
    <workbookView xWindow="28680" yWindow="-120" windowWidth="29040" windowHeight="15840"/>
  </bookViews>
  <sheets>
    <sheet name="Gem. bezit 01-01-2024" sheetId="1" r:id="rId1"/>
    <sheet name="Rollend Materieel" sheetId="2" r:id="rId2"/>
    <sheet name="Blanco" sheetId="4" r:id="rId3"/>
  </sheets>
  <definedNames>
    <definedName name="afrind">'Gem. bezit 01-01-2024'!#REF!</definedName>
    <definedName name="ign">'Gem. bezit 01-01-2024'!$A$6</definedName>
    <definedName name="igo">'Gem. bezit 01-01-2024'!$A$7</definedName>
    <definedName name="iin">'Gem. bezit 01-01-2024'!$A$8</definedName>
    <definedName name="iio">'Gem. bezit 01-01-2024'!$A$9</definedName>
    <definedName name="premienieuw">'Gem. bezit 01-01-2024'!$A$12</definedName>
    <definedName name="premieoud">#N/A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G23" i="1"/>
  <c r="G22" i="1"/>
  <c r="G21" i="1"/>
  <c r="G20" i="1"/>
  <c r="G19" i="1"/>
  <c r="G18" i="1"/>
  <c r="G17" i="1"/>
  <c r="G16" i="1"/>
  <c r="G15" i="1"/>
  <c r="G12" i="1"/>
  <c r="G11" i="1"/>
  <c r="G10" i="1"/>
  <c r="G35" i="1"/>
  <c r="G34" i="1"/>
  <c r="G33" i="1"/>
  <c r="G32" i="1"/>
  <c r="G31" i="1"/>
  <c r="G28" i="1"/>
  <c r="G27" i="1"/>
  <c r="G49" i="1"/>
  <c r="G48" i="1"/>
  <c r="G54" i="1"/>
  <c r="G53" i="1"/>
  <c r="G52" i="1"/>
  <c r="G62" i="1"/>
  <c r="G61" i="1"/>
  <c r="G60" i="1"/>
  <c r="G59" i="1"/>
  <c r="G58" i="1"/>
  <c r="G57" i="1"/>
  <c r="G66" i="1"/>
  <c r="G65" i="1"/>
  <c r="G69" i="1"/>
  <c r="G72" i="1"/>
  <c r="G73" i="1"/>
  <c r="G76" i="1"/>
  <c r="G79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103" i="1"/>
  <c r="G102" i="1"/>
  <c r="G101" i="1"/>
  <c r="G100" i="1"/>
  <c r="G104" i="1"/>
  <c r="G105" i="1"/>
  <c r="G106" i="1"/>
  <c r="G115" i="1"/>
  <c r="G114" i="1"/>
  <c r="G113" i="1"/>
  <c r="G112" i="1"/>
  <c r="G111" i="1"/>
  <c r="G110" i="1"/>
  <c r="G109" i="1"/>
  <c r="G108" i="1"/>
  <c r="G107" i="1"/>
  <c r="G119" i="1"/>
  <c r="G120" i="1"/>
  <c r="G12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43" i="1"/>
  <c r="G145" i="1"/>
  <c r="G144" i="1"/>
  <c r="G148" i="1"/>
  <c r="G147" i="1"/>
  <c r="G146" i="1"/>
  <c r="G153" i="1"/>
  <c r="G152" i="1"/>
  <c r="G151" i="1"/>
  <c r="G150" i="1"/>
  <c r="G149" i="1"/>
  <c r="G161" i="1"/>
  <c r="G160" i="1"/>
  <c r="G159" i="1"/>
  <c r="G158" i="1"/>
  <c r="G157" i="1"/>
  <c r="G156" i="1"/>
  <c r="G169" i="1"/>
  <c r="G168" i="1"/>
  <c r="G167" i="1"/>
  <c r="G166" i="1"/>
  <c r="G165" i="1"/>
  <c r="G170" i="1"/>
  <c r="G171" i="1"/>
  <c r="G173" i="1"/>
  <c r="G178" i="1"/>
  <c r="G177" i="1"/>
  <c r="G176" i="1"/>
  <c r="G189" i="1"/>
  <c r="G188" i="1"/>
  <c r="G186" i="1"/>
  <c r="G185" i="1"/>
  <c r="G193" i="1"/>
  <c r="G192" i="1"/>
  <c r="G196" i="1"/>
  <c r="G198" i="1"/>
  <c r="G201" i="1"/>
  <c r="G203" i="1"/>
  <c r="G206" i="1"/>
  <c r="G207" i="1"/>
  <c r="G210" i="1"/>
  <c r="G211" i="1"/>
  <c r="G214" i="1"/>
  <c r="G216" i="1"/>
  <c r="G219" i="1"/>
  <c r="F227" i="1"/>
  <c r="E227" i="1"/>
  <c r="D227" i="1"/>
  <c r="D228" i="1" s="1"/>
  <c r="G45" i="1"/>
  <c r="G44" i="1"/>
  <c r="G43" i="1"/>
  <c r="G42" i="1"/>
  <c r="G41" i="1"/>
  <c r="G40" i="1"/>
  <c r="G39" i="1"/>
  <c r="G38" i="1"/>
  <c r="F228" i="1" l="1"/>
  <c r="G227" i="1"/>
  <c r="G230" i="1" s="1"/>
  <c r="E96" i="2" l="1"/>
  <c r="E50" i="2"/>
  <c r="H96" i="2"/>
</calcChain>
</file>

<file path=xl/sharedStrings.xml><?xml version="1.0" encoding="utf-8"?>
<sst xmlns="http://schemas.openxmlformats.org/spreadsheetml/2006/main" count="1398" uniqueCount="656">
  <si>
    <t>Bijlage C.2</t>
  </si>
  <si>
    <t>EA Brandverzekering - Gemeente Heerenveen</t>
  </si>
  <si>
    <t>Objectenspecificatie 01-01-2024</t>
  </si>
  <si>
    <t xml:space="preserve"> </t>
  </si>
  <si>
    <t>Opstal 2024</t>
  </si>
  <si>
    <t>Inventaris 2024</t>
  </si>
  <si>
    <t>Elektronica 2024</t>
  </si>
  <si>
    <t>Totaal 2024</t>
  </si>
  <si>
    <t>Aanwezigheid</t>
  </si>
  <si>
    <t>Leegstand</t>
  </si>
  <si>
    <t>Geldig taxatie-</t>
  </si>
  <si>
    <t>Aanwezig preventieniveau</t>
  </si>
  <si>
    <t>Asbest aanwezig</t>
  </si>
  <si>
    <t>Bijzonderheden?</t>
  </si>
  <si>
    <t>Adres:</t>
  </si>
  <si>
    <t>Plaats</t>
  </si>
  <si>
    <t>Omschrijving:</t>
  </si>
  <si>
    <t>Bouwaard:</t>
  </si>
  <si>
    <t>Index 130,0</t>
  </si>
  <si>
    <t>Index 126,8</t>
  </si>
  <si>
    <t>01-01-2024</t>
  </si>
  <si>
    <t>Zonnepanelen</t>
  </si>
  <si>
    <t>Ja / Nee</t>
  </si>
  <si>
    <t>Zo ja, anti-kraak?</t>
  </si>
  <si>
    <t>rapport aanwezig?</t>
  </si>
  <si>
    <t>Inbraakmeld- Installatie</t>
  </si>
  <si>
    <t>Brandmeld- installatie</t>
  </si>
  <si>
    <t>Sprinkler-          Installatie</t>
  </si>
  <si>
    <t>in de daken?</t>
  </si>
  <si>
    <t>Bijvoorbeeld sloop?</t>
  </si>
  <si>
    <t>Theater</t>
  </si>
  <si>
    <t xml:space="preserve">Heerenveen, Fok 78 </t>
  </si>
  <si>
    <t xml:space="preserve">Theater Het Posthuis </t>
  </si>
  <si>
    <t>Steen/Hard</t>
  </si>
  <si>
    <t>Nee</t>
  </si>
  <si>
    <t>nee</t>
  </si>
  <si>
    <t>x</t>
  </si>
  <si>
    <t>Ja</t>
  </si>
  <si>
    <t>Ja, maar niet in dak</t>
  </si>
  <si>
    <t>Heerenveen, Mickelerstraat 11</t>
  </si>
  <si>
    <t>Oude MAVO/Heerenveense School</t>
  </si>
  <si>
    <t xml:space="preserve">Heerenveen, Van harenspad 50-52 </t>
  </si>
  <si>
    <t xml:space="preserve">Oudheidskamer/streekmuseum </t>
  </si>
  <si>
    <t xml:space="preserve">Ja </t>
  </si>
  <si>
    <t xml:space="preserve">bvo  </t>
  </si>
  <si>
    <t>te laag ivm onderhoud st</t>
  </si>
  <si>
    <t>Klokkestoelen en torens</t>
  </si>
  <si>
    <t xml:space="preserve">Oranjewoud, Marijke Wuoiwei 19 (Brongerga) </t>
  </si>
  <si>
    <t xml:space="preserve">Klokhuis, incl. bronzen klok (begraafplaats) </t>
  </si>
  <si>
    <t>Steen/Hard(ma)</t>
  </si>
  <si>
    <t>Niet onderzocht</t>
  </si>
  <si>
    <t xml:space="preserve">De Knipe, Ds Veenweg 28A </t>
  </si>
  <si>
    <t>Klokhuis met klok, kerkhof (Betonnenstoel)</t>
  </si>
  <si>
    <t>Beton/Hard</t>
  </si>
  <si>
    <t xml:space="preserve">Katlijk, Kerkelaan 20 </t>
  </si>
  <si>
    <t xml:space="preserve">Klokhuis incl. 2 bronzen klokken </t>
  </si>
  <si>
    <t xml:space="preserve">Mildam, Schoterlandseweg 37 </t>
  </si>
  <si>
    <t xml:space="preserve">Klokhuis, incl. bronzen klok </t>
  </si>
  <si>
    <t xml:space="preserve">Nieuweschoot, Rotstergaastweg 43 </t>
  </si>
  <si>
    <t>Klokhuis incl. bronzen klok (bij aula)</t>
  </si>
  <si>
    <t>Hout/hard</t>
  </si>
  <si>
    <t xml:space="preserve">Oudehorne, Schoterlandseweg 81A </t>
  </si>
  <si>
    <t xml:space="preserve">Klokhuis met 2 bronzen klokken </t>
  </si>
  <si>
    <t xml:space="preserve">De Knipe, Meijerweg 74 </t>
  </si>
  <si>
    <t>Toren met bronzen klok</t>
  </si>
  <si>
    <t xml:space="preserve">Nieuwehorne, Schoterlandseweg 38 </t>
  </si>
  <si>
    <t xml:space="preserve">Kerktoren met klok </t>
  </si>
  <si>
    <t>Ja, ter plaatse begane grond(eigendom kerk)</t>
  </si>
  <si>
    <t>Oudeschoot, Schoterlandseweg 24</t>
  </si>
  <si>
    <t>Kerktoren NH Kerk + klok</t>
  </si>
  <si>
    <t>Ja, onder verdiepingsvloer</t>
  </si>
  <si>
    <t xml:space="preserve">Jubbega, Kerkpad 45/Kerkelaan 3 </t>
  </si>
  <si>
    <t>Molens</t>
  </si>
  <si>
    <t xml:space="preserve">Heerenveen, Tjepkemastraat 8 </t>
  </si>
  <si>
    <t xml:space="preserve">Windkorenmolen Tjepkemamolen </t>
  </si>
  <si>
    <t>Steen/riet</t>
  </si>
  <si>
    <t>Ja Droge blusleiding</t>
  </si>
  <si>
    <t>Wordt niet door de gemeente Beheerd</t>
  </si>
  <si>
    <t>Inventarislijst voor inboedelverzekering  Welgelegen</t>
  </si>
  <si>
    <t>Gebouwen eigen dienst</t>
  </si>
  <si>
    <t>Heerenveen, Venus</t>
  </si>
  <si>
    <t>opslag '20 houten kersthuisjes voor kerstmarkt etc.</t>
  </si>
  <si>
    <t>Nieuwbouw wijkbeheer (2 pv-installaties aanwezig (oud 2011 en nieuw 2019) )</t>
  </si>
  <si>
    <t>Ja, met Scope 12</t>
  </si>
  <si>
    <t>Ontruimimg</t>
  </si>
  <si>
    <t xml:space="preserve">Heerenveen, Rozenstraat </t>
  </si>
  <si>
    <t xml:space="preserve">Was- en kleedruimten sportterrein </t>
  </si>
  <si>
    <t>Zit ook wijkbeheer in</t>
  </si>
  <si>
    <t xml:space="preserve">Jubbega, Boekweitreed </t>
  </si>
  <si>
    <t xml:space="preserve">Opslagruimte weg- en waterbouw </t>
  </si>
  <si>
    <t>Heerenveen, Trambaan 1A t/m F</t>
  </si>
  <si>
    <t>Werkstate- gemeente CWI + div. huurders inboedel gem. (er zijn zonnepanelen aanwezig op dit gebouw. De aanschaf vond plaats voor 2022. aanschafwaarde € 34,970,00 (exclusief BTW))</t>
  </si>
  <si>
    <t>Gemeentehuis / datacenters</t>
  </si>
  <si>
    <t>Crackstraat 2</t>
  </si>
  <si>
    <t>Gemeentehuis</t>
  </si>
  <si>
    <t>Ja met scope 12</t>
  </si>
  <si>
    <t>ja</t>
  </si>
  <si>
    <t>Gemeentehuis - Archief, deel hiervan is opgeslagen bij Oasis Data en Archief, Handelsweg 13, 9842 WG Tynaarlo</t>
  </si>
  <si>
    <t>NVT</t>
  </si>
  <si>
    <t>Gemeentehuis - Printers lease</t>
  </si>
  <si>
    <t>Tjepkemastraat 21</t>
  </si>
  <si>
    <t>Korenmolen - Inclusief goederen</t>
  </si>
  <si>
    <t>Droge blusleiding</t>
  </si>
  <si>
    <t>Fr. Haverschmidtwei 3</t>
  </si>
  <si>
    <t>Datacenter</t>
  </si>
  <si>
    <t>?</t>
  </si>
  <si>
    <t>Gebouw niet ons eigendom</t>
  </si>
  <si>
    <t>Archimedesweg 3</t>
  </si>
  <si>
    <t>Datacenter - Servers met toebehoren</t>
  </si>
  <si>
    <t>Dierenasiel</t>
  </si>
  <si>
    <t xml:space="preserve">Luinjeberd, P.G. Otterweg 7 </t>
  </si>
  <si>
    <t xml:space="preserve">Dierenopvangcentrum </t>
  </si>
  <si>
    <t>Ja, niet in dakconstrcuctie</t>
  </si>
  <si>
    <t xml:space="preserve">Boerderij/woonhuis </t>
  </si>
  <si>
    <t>Begraafplaatsen</t>
  </si>
  <si>
    <t xml:space="preserve">Nieuweschoot, Rotstergaastweg </t>
  </si>
  <si>
    <t xml:space="preserve">Kerkgebouw/Aula </t>
  </si>
  <si>
    <t xml:space="preserve">Tbv begraafplaats </t>
  </si>
  <si>
    <t xml:space="preserve">De Knipe, </t>
  </si>
  <si>
    <t xml:space="preserve">Opbaar- en lijkenhuisje </t>
  </si>
  <si>
    <t>Parken</t>
  </si>
  <si>
    <t xml:space="preserve">Heerenveen, Recreatiepark </t>
  </si>
  <si>
    <t xml:space="preserve">Toiletgebouw </t>
  </si>
  <si>
    <t xml:space="preserve">Heerenveen, Park ten Woude </t>
  </si>
  <si>
    <t xml:space="preserve">Geitenstal </t>
  </si>
  <si>
    <t>Hout/Hard</t>
  </si>
  <si>
    <t>Kippenhok /Hertenkamp?</t>
  </si>
  <si>
    <t xml:space="preserve">Jarino container </t>
  </si>
  <si>
    <t>Onbekend</t>
  </si>
  <si>
    <t>Voliere</t>
  </si>
  <si>
    <t>Heerenveen, Park De Heide</t>
  </si>
  <si>
    <t>Verkoopruimte</t>
  </si>
  <si>
    <t>zeecontainer</t>
  </si>
  <si>
    <t>Landschappen</t>
  </si>
  <si>
    <t xml:space="preserve">Oranjewoud, </t>
  </si>
  <si>
    <t xml:space="preserve">Woonhuis (Overtuin) </t>
  </si>
  <si>
    <t xml:space="preserve">(Overtuin) bergplaats/wc/druivenkas/prieel </t>
  </si>
  <si>
    <t>Muziekcentrum</t>
  </si>
  <si>
    <t xml:space="preserve">Heerenveen, Zwanedrift 2 </t>
  </si>
  <si>
    <t>Muziekschool (+ verbouw 2016 € 423.938,00)</t>
  </si>
  <si>
    <t>ja, ivm cultuurkwartier</t>
  </si>
  <si>
    <t>In standhouding</t>
  </si>
  <si>
    <t>Wijkcentra</t>
  </si>
  <si>
    <t xml:space="preserve">Heerenveen, Dr Wumkeslaan 4 </t>
  </si>
  <si>
    <t>Voormalig schoolgebouw De Kempenaer (nu verhuur)</t>
  </si>
  <si>
    <t xml:space="preserve">De Knipe, Ds Veenweg </t>
  </si>
  <si>
    <t>Wijkgebouw De Barte (incl.Scholen Compagnon)</t>
  </si>
  <si>
    <t>Na 1993 gebouwd</t>
  </si>
  <si>
    <t>Buitensportaccommodaties</t>
  </si>
  <si>
    <t>Heerenveen, Skoatterwald, C. van Marxveldtl. 1</t>
  </si>
  <si>
    <t>aanbouw kleedruimtes v.v. Heerenveen</t>
  </si>
  <si>
    <t>Niet in beheer gemeente</t>
  </si>
  <si>
    <t>Zwembaden</t>
  </si>
  <si>
    <t xml:space="preserve">Jubbega, Leidijk 18 </t>
  </si>
  <si>
    <t xml:space="preserve">Zwembad Jubbega </t>
  </si>
  <si>
    <t>Ja, Stichting Jubbega</t>
  </si>
  <si>
    <t>Onderdelen inmiddels gesaneerd</t>
  </si>
  <si>
    <t>Openbaar Primair Onderwijs</t>
  </si>
  <si>
    <t xml:space="preserve">Heerenveen, Barten l l </t>
  </si>
  <si>
    <t>School en gymlokaal De Optimist (+verbouwing 2018)</t>
  </si>
  <si>
    <t>Heerenveen, Van Beima Thoe Kingmaweg 2</t>
  </si>
  <si>
    <t xml:space="preserve">Noodlokaal Van Maasdijkschool </t>
  </si>
  <si>
    <t>Niet onderzocht, behoorde tot voor kort bij school</t>
  </si>
  <si>
    <t xml:space="preserve">Heerenveen, Van Beima Thoe Kingmaweg 1 </t>
  </si>
  <si>
    <t xml:space="preserve">	</t>
  </si>
  <si>
    <t>Heerenveen, Tureluurstraat 20</t>
  </si>
  <si>
    <t>uitbreiding 'O.B.-School Het Vogelnest</t>
  </si>
  <si>
    <t>O.B.-School Het Vogelnest</t>
  </si>
  <si>
    <t>Tjalleverd, Aengwirderweg 284 (oude locatie)</t>
  </si>
  <si>
    <t>SWS Nijewier (bijzondere school)</t>
  </si>
  <si>
    <t>Staat klaar voor sloop</t>
  </si>
  <si>
    <t>Tjalleberd, It Hiem 5 (nieuwe locatie)</t>
  </si>
  <si>
    <t xml:space="preserve">Hoornsterzwaag, A. Bruggenswei 4 </t>
  </si>
  <si>
    <t>School It Bûtenplak</t>
  </si>
  <si>
    <t>2 noodlokalen</t>
  </si>
  <si>
    <t xml:space="preserve">Jubbega, Gorredijksterweg 16a </t>
  </si>
  <si>
    <t>Mr J B Kanschool (Noodlokaal)</t>
  </si>
  <si>
    <t>mataal/ma</t>
  </si>
  <si>
    <t xml:space="preserve">Mr J B Kanschool </t>
  </si>
  <si>
    <t>Niet meer actief</t>
  </si>
  <si>
    <t>verkoop / Sloop</t>
  </si>
  <si>
    <t>Nieuwehorne, Schoterlandseweg 103</t>
  </si>
  <si>
    <t xml:space="preserve">OBS Sevenaerschool </t>
  </si>
  <si>
    <t>Oudehorne, Schoterlandseweg 95</t>
  </si>
  <si>
    <t>Tjongerschool  (Uitbreiding)</t>
  </si>
  <si>
    <t xml:space="preserve">Tjongerschool </t>
  </si>
  <si>
    <t xml:space="preserve">Oranjewoud, Pr. Bernhardweg 33 </t>
  </si>
  <si>
    <t xml:space="preserve">A Agnesschool </t>
  </si>
  <si>
    <t xml:space="preserve">Heerenveen, Zegge 2 </t>
  </si>
  <si>
    <t xml:space="preserve">OLS Ekke de Haanschool </t>
  </si>
  <si>
    <t>Heerenveen, Ratelaar 10a (dit adres bestaat al lang niet meer, de kleuters zitten op Zegge 2. Alleen invenaris nog laten staan)</t>
  </si>
  <si>
    <t xml:space="preserve">voormalige Kleuterschool E de Haan </t>
  </si>
  <si>
    <t>Heerenveen, Barten 11</t>
  </si>
  <si>
    <t>MFA De Kubus incl. voormalige lokalen bij basisschool (in 2019 onttrokken aan onderwijsbestemming)</t>
  </si>
  <si>
    <t>Heerenveen, Skoatterwald</t>
  </si>
  <si>
    <t>Het slingertouw in MFA De Spil (16 lokalen) huur</t>
  </si>
  <si>
    <t>steen/hard</t>
  </si>
  <si>
    <t>A Agnesschool -2 noodlokalen</t>
  </si>
  <si>
    <t>Gebouwd na 1993</t>
  </si>
  <si>
    <t>Jubbega, Wolfsklauw 26</t>
  </si>
  <si>
    <t>MFA De Kompanije- OBS De Feart huur/inventaris verhoogd</t>
  </si>
  <si>
    <t>Heerenveen, Veluwelaan 47</t>
  </si>
  <si>
    <t>MFC De Akkers/Route 0513</t>
  </si>
  <si>
    <t>Gebouw na 1993</t>
  </si>
  <si>
    <t>Heerenveen, van Leeuwenhoekweg 8</t>
  </si>
  <si>
    <t>OBS Skoatterwiis 4 groepen (huur)</t>
  </si>
  <si>
    <t xml:space="preserve">ja </t>
  </si>
  <si>
    <t xml:space="preserve">ja, provier </t>
  </si>
  <si>
    <t xml:space="preserve">Geen gemeentelijk eigendom </t>
  </si>
  <si>
    <t>Heerenveen, Fluessen 8 (blijft  schoolfunctie)</t>
  </si>
  <si>
    <t>Voormalige basisschool Ynlaet/Atlas aan De Fluessen te Heerenveen,hele gebouw in gebruik bij ABS De Buitenkans 1.102 m2 + 2 noodlokalen 126 m2 per 1 okt 2022. Inventaris 7 groepen 2020: € 110.481 + verbouw 2017</t>
  </si>
  <si>
    <t>Heerenveen, Fluessen 8, De Buitenkans</t>
  </si>
  <si>
    <t>inrichting 3 groepen € 42.565</t>
  </si>
  <si>
    <t>2 noodlokalen: investering € 260.000</t>
  </si>
  <si>
    <t>Gymzalen openbaar onderwijs</t>
  </si>
  <si>
    <t>Heerenveen, Veluwelaan 45</t>
  </si>
  <si>
    <t>Gymlokaal MFC De Akkers</t>
  </si>
  <si>
    <t>Ja, VVE de Akkers</t>
  </si>
  <si>
    <t xml:space="preserve">Gymlokaal Ekke de Haanschool </t>
  </si>
  <si>
    <t>Niet onderzocht vanwege toekomstige ontwikkelingen sloop/nieuwbouw/renovatie</t>
  </si>
  <si>
    <t>Heerenveen, Tureluurstraat 2a</t>
  </si>
  <si>
    <t xml:space="preserve">Gymlokaal incl. cv De Ljepper </t>
  </si>
  <si>
    <t>Heerenveen, Van Beima Thoe Kingmaweg 1</t>
  </si>
  <si>
    <t xml:space="preserve">Gymlokaal Van Maasdijkschool </t>
  </si>
  <si>
    <t xml:space="preserve">Mildam, Schoterlandseweg 95 </t>
  </si>
  <si>
    <t xml:space="preserve">Gymlokaal Tjongerschool </t>
  </si>
  <si>
    <t>Ja, niet in dakconstructie</t>
  </si>
  <si>
    <t>Speciaal onderwijs</t>
  </si>
  <si>
    <t>Nieuwe objecten</t>
  </si>
  <si>
    <t>Heerenveen, Domela Nieuwenhuisweg  5 en  7</t>
  </si>
  <si>
    <t>Nieuwbouw speciaal onderwijs incl. gymzaal; gebouw Facet: SBO It Oerset en V(S)O Duisterhoutschool</t>
  </si>
  <si>
    <t>steen/Hard(ma)</t>
  </si>
  <si>
    <t>Deels gemeente ivm overdragen na vertrek VSO/Gebouwd na 1993</t>
  </si>
  <si>
    <t xml:space="preserve">Heerenveen, Buitenbaan 3 </t>
  </si>
  <si>
    <t>renovatie tbv V(S)O Duisterhoutschoot, investering 2022 € 550.000; Inventaris: zie regel hiervoor, bij nieuwbouw spciaal onderwijs.</t>
  </si>
  <si>
    <t>Niet in beheer bij gemeente</t>
  </si>
  <si>
    <t>Heerenveen, Domela Nieuwenhuisweg  7</t>
  </si>
  <si>
    <t>inventaris voor 344 m2 SBO It Oerset</t>
  </si>
  <si>
    <t>Bijzonder primair onderwijs</t>
  </si>
  <si>
    <t xml:space="preserve">Heerenveen, Dr G. van Schouwenlaan 2 </t>
  </si>
  <si>
    <t>CBS-school De Hoeksteen (+verbouwing 2018</t>
  </si>
  <si>
    <t>Noodlokaal De Hoeksteen</t>
  </si>
  <si>
    <t xml:space="preserve">Heerenveen, Jol 38 </t>
  </si>
  <si>
    <t xml:space="preserve">Chr lagere- en kleuterschool Het Kompas </t>
  </si>
  <si>
    <t>Noodlokaal Het Kompas</t>
  </si>
  <si>
    <t>Hout/Hard(ma)</t>
  </si>
  <si>
    <t>Heerenveen,  Lepelaarstraat</t>
  </si>
  <si>
    <t>houten unit vm. kleuterschool De Roerganger</t>
  </si>
  <si>
    <t xml:space="preserve">Heerenveen, Vogelwijk 21 </t>
  </si>
  <si>
    <t>School De Roerganger (+verbouwing 2018)</t>
  </si>
  <si>
    <t>Heerenveen, Vogelwijk 22</t>
  </si>
  <si>
    <t xml:space="preserve">Bijz lagere school Fan e Wiken (gesloopt) </t>
  </si>
  <si>
    <t>BSO-box niet verzekeren</t>
  </si>
  <si>
    <t>uitbreiding</t>
  </si>
  <si>
    <t>extra inrichting per 2022: € 20.586</t>
  </si>
  <si>
    <t xml:space="preserve">Oudehorne, Schoterlandseweg 19 </t>
  </si>
  <si>
    <t xml:space="preserve">Bijz lagere school Mr Wijbrandi </t>
  </si>
  <si>
    <t xml:space="preserve">Heerenveen, Van Dekamalaan 2 </t>
  </si>
  <si>
    <t xml:space="preserve">R.K. St Jozef School </t>
  </si>
  <si>
    <t xml:space="preserve">Heerenveen, De Beugel </t>
  </si>
  <si>
    <t>Geref lagere school Futura</t>
  </si>
  <si>
    <t>chr.school De Burcht in MFA De Spil 18 lokalen</t>
  </si>
  <si>
    <t>De Burcht extra inrichting 2022: € 22.630</t>
  </si>
  <si>
    <t>MFC de Akkers/CBS De Spring</t>
  </si>
  <si>
    <t>Spring extra inrichting 2022: € 10.804</t>
  </si>
  <si>
    <t>Openbaar Voortgezet onderwijs Onderwijsgroep Midden-Friesland per 2023: fusie Sevenwolden en Bornego</t>
  </si>
  <si>
    <t xml:space="preserve">School voormalige De Compagnie, De Compagnie is per 1 januari 2023 verhuisd naar Ds. Kingweg 10, inventaris van € 220.049,- is meeverhuisd, daarom blijft hier alleen opstal over </t>
  </si>
  <si>
    <t>Nieuwbouw voormalige De Compagnie</t>
  </si>
  <si>
    <t>Verbouw/renovatie 1e fase  tbv V(S)O Duisterhoutschool in 2023</t>
  </si>
  <si>
    <t>Heerenveen, Buitenbaan 5</t>
  </si>
  <si>
    <t>Nieuwe + renovatie</t>
  </si>
  <si>
    <t>Heerenveen,  Ds. Kingweg 10</t>
  </si>
  <si>
    <t xml:space="preserve">VM CIOS </t>
  </si>
  <si>
    <t>Heerenveen, Ds. Kingweg 10</t>
  </si>
  <si>
    <t>PRO De Compagnie investering 2022 van € 1 miljoen, inventaris van €220.049 is meeverhuisd van Buitenbaan 3 naar Ds. Kingweg 10</t>
  </si>
  <si>
    <t>Heerenveen,  Ds. Kingweg 8</t>
  </si>
  <si>
    <t>Nieuwbouw VMBO-plein OSG + zonnepanelen (2500)</t>
  </si>
  <si>
    <t>Heerenveen, F. Schurerplein 1</t>
  </si>
  <si>
    <t>Nieuwbouw 2010</t>
  </si>
  <si>
    <t>Heerenveen, F.Schurerplein/Schans 100</t>
  </si>
  <si>
    <t>houten containers (gehuurde bijlokalen)</t>
  </si>
  <si>
    <t>Houten opslagschuur LO-materiaal</t>
  </si>
  <si>
    <t>Heerenveen, Haskeruitgang 105</t>
  </si>
  <si>
    <t>inventaris 2023 ISK VO</t>
  </si>
  <si>
    <t>Heerenveen, Ds. Kingweg 1</t>
  </si>
  <si>
    <t>Nieuwbouw bij bestaand gebouw</t>
  </si>
  <si>
    <t>Heerenveen, DS. Kingweg 2</t>
  </si>
  <si>
    <t>Nieuwbouw 2012</t>
  </si>
  <si>
    <t>Heerenveen, Beugel 68</t>
  </si>
  <si>
    <t>Nieuwbouw/renovatie</t>
  </si>
  <si>
    <t>inventaris in bovengenoemde adressen</t>
  </si>
  <si>
    <t>bestaande gebouw</t>
  </si>
  <si>
    <t>Gemeentelijke eigendommen</t>
  </si>
  <si>
    <t xml:space="preserve">Gersloot, Aengwirderweg 431 </t>
  </si>
  <si>
    <r>
      <t xml:space="preserve">Woonhuis  </t>
    </r>
    <r>
      <rPr>
        <b/>
        <sz val="11"/>
        <rFont val="Calibri"/>
        <family val="2"/>
        <scheme val="minor"/>
      </rPr>
      <t>LAGE WAARDE</t>
    </r>
  </si>
  <si>
    <t>Ja, maar niet in dakconstructie</t>
  </si>
  <si>
    <t xml:space="preserve">Heerenveen, Binnenweg 5 </t>
  </si>
  <si>
    <t xml:space="preserve">Woonhuis </t>
  </si>
  <si>
    <t xml:space="preserve">Bouwatch </t>
  </si>
  <si>
    <t>Wordt verkocht najaar 2024</t>
  </si>
  <si>
    <t xml:space="preserve">Heerenveen, Gemeenteplen 79 </t>
  </si>
  <si>
    <t>Kantoorpand</t>
  </si>
  <si>
    <t>Heerenveen, van Kleffenslaan 6</t>
  </si>
  <si>
    <t>voormalig vvv-gebouw</t>
  </si>
  <si>
    <t>Ja, niet in de dakconstructie</t>
  </si>
  <si>
    <t xml:space="preserve">Heerenveen, Wolvegasterweg 1 C </t>
  </si>
  <si>
    <t xml:space="preserve">Voormalige Timmerloods </t>
  </si>
  <si>
    <t>Steen/Hard/hout</t>
  </si>
  <si>
    <t>Ja, dakplaten en goten</t>
  </si>
  <si>
    <t>Mogelijk verkoop of sloop</t>
  </si>
  <si>
    <t>Heerenveen, Geerts Willigenplein</t>
  </si>
  <si>
    <t>Parkeergarage (stond reeds op polis in 2008, maar niet door verzekeraar hier opgevoerd.</t>
  </si>
  <si>
    <t>NVT, na 1993</t>
  </si>
  <si>
    <t>Heerenveen, Kingweg 14</t>
  </si>
  <si>
    <t>Sporthal oud en nieuwbouw</t>
  </si>
  <si>
    <t>Niet onderzocht ihk van ontwikkelingen</t>
  </si>
  <si>
    <t>De Knipe, Het Meer 67</t>
  </si>
  <si>
    <t>woning met bijgebouwen 2017</t>
  </si>
  <si>
    <t>Ja, via inbraak</t>
  </si>
  <si>
    <t>Gemalen</t>
  </si>
  <si>
    <t>Heerenveen, J.H. Kruisstraat</t>
  </si>
  <si>
    <t xml:space="preserve">Bemalingsgebouw incl. inventaris </t>
  </si>
  <si>
    <t xml:space="preserve">Heerenveen, Schoolstraat </t>
  </si>
  <si>
    <t xml:space="preserve">Luinjeberd, Ontginning </t>
  </si>
  <si>
    <t xml:space="preserve">Bemalingsgebouwtje </t>
  </si>
  <si>
    <t>Onbekend wat dit is</t>
  </si>
  <si>
    <t>Heerenveen, Gemaal de Greiden, Oude Veenscheiding 2</t>
  </si>
  <si>
    <t>Bemalingsgebouw incl. inventaris</t>
  </si>
  <si>
    <t>Steen/hard</t>
  </si>
  <si>
    <t>Ingeklemd tussen plafond en betonconstructie vloer</t>
  </si>
  <si>
    <t>gebouwen vm Boarnsterhiem</t>
  </si>
  <si>
    <t>Gebouwen voormalig Boarnsterhim</t>
  </si>
  <si>
    <t>Akkrum, Boarnsterdyk 24</t>
  </si>
  <si>
    <t>begraafplaats/lijkenhuisjes</t>
  </si>
  <si>
    <t>Aldeboarn, J.Doumastrjitte 47</t>
  </si>
  <si>
    <t>Aldeboarn, Tsjerkebuorren 2-4</t>
  </si>
  <si>
    <t>Niet ons eigendom</t>
  </si>
  <si>
    <t>Nes, Kleasterwei 10</t>
  </si>
  <si>
    <t>begraafpl./lijkenhuisjes</t>
  </si>
  <si>
    <t>Akkrum/Nes/Aldeboarn</t>
  </si>
  <si>
    <t>inventaris begraafplaats</t>
  </si>
  <si>
    <t>Gemeentelijke gebouwen</t>
  </si>
  <si>
    <t>Akkrum, Ljouwerterdyk 2a en 2 b</t>
  </si>
  <si>
    <t>vvv kantoor + toiletgebouw</t>
  </si>
  <si>
    <t>Aldeboarn, Weaze 73</t>
  </si>
  <si>
    <t>Toiletgebouw/werkplaats</t>
  </si>
  <si>
    <t>Sporthal</t>
  </si>
  <si>
    <t>Akkrum, Spikerboor 10</t>
  </si>
  <si>
    <t>sporthal Utingeradeel</t>
  </si>
  <si>
    <t>Ja, ontruiming</t>
  </si>
  <si>
    <t>Jeugdcentra</t>
  </si>
  <si>
    <t>Garages</t>
  </si>
  <si>
    <t>Aldeboarn, J. Douwamastrjitte/Broekhusterwei</t>
  </si>
  <si>
    <t>Garageboxen</t>
  </si>
  <si>
    <t>Volgens mij is alleen de grond van de gemeente</t>
  </si>
  <si>
    <t>Dorpshuizen</t>
  </si>
  <si>
    <t>Scholen openbaar en bijzonder</t>
  </si>
  <si>
    <t>Akkrum, Stringen 1  en 3</t>
  </si>
  <si>
    <t>nieuwbouw openbaar en bijzonder</t>
  </si>
  <si>
    <t>Akkrum, Stringen 1 en 3</t>
  </si>
  <si>
    <t>Kinderopvang incl Gymlokaal</t>
  </si>
  <si>
    <t>Openbaar</t>
  </si>
  <si>
    <t>Aldeboarn, Tsjerkebuorren 10</t>
  </si>
  <si>
    <t>OBS de Boarne</t>
  </si>
  <si>
    <t>gymzaal</t>
  </si>
  <si>
    <t>Wel aangebouwde fietsenstalling (niet ons eigendom)</t>
  </si>
  <si>
    <t>Bijzonder</t>
  </si>
  <si>
    <t>Aldeboarn, J. Douwamastrjitte 45</t>
  </si>
  <si>
    <t>BBS De Finne</t>
  </si>
  <si>
    <t>Gebouwen voormalig Skarsterlan</t>
  </si>
  <si>
    <t>Wijkcentrum</t>
  </si>
  <si>
    <t>Haskerdijken, Tolvepad 2</t>
  </si>
  <si>
    <t>It Deelshus</t>
  </si>
  <si>
    <t xml:space="preserve">Niet onderzocht </t>
  </si>
  <si>
    <t>Controletelling</t>
  </si>
  <si>
    <t>Gekentekende voertuigen</t>
  </si>
  <si>
    <t>Werkpl.nr.</t>
  </si>
  <si>
    <t>Omschrijving</t>
  </si>
  <si>
    <t>Type</t>
  </si>
  <si>
    <t>Kenteken</t>
  </si>
  <si>
    <t>Prijs</t>
  </si>
  <si>
    <t>11-009</t>
  </si>
  <si>
    <t>Bestelbus</t>
  </si>
  <si>
    <t>Opel Vivaro</t>
  </si>
  <si>
    <t>7-VLR-86</t>
  </si>
  <si>
    <t>13-006</t>
  </si>
  <si>
    <t>Pick-up</t>
  </si>
  <si>
    <t>Goupil</t>
  </si>
  <si>
    <t>44-ZVJ-6</t>
  </si>
  <si>
    <t>15-009</t>
  </si>
  <si>
    <t xml:space="preserve">Piaggio  </t>
  </si>
  <si>
    <t>VR-272-G</t>
  </si>
  <si>
    <t>15-012</t>
  </si>
  <si>
    <t>Fiat Doblo</t>
  </si>
  <si>
    <t>VR-795-S</t>
  </si>
  <si>
    <t>15-013</t>
  </si>
  <si>
    <t>VR-796-S</t>
  </si>
  <si>
    <t>17-002</t>
  </si>
  <si>
    <t>V-133-FD</t>
  </si>
  <si>
    <t>17-010</t>
  </si>
  <si>
    <t>V-124-GT</t>
  </si>
  <si>
    <t>17-017</t>
  </si>
  <si>
    <t>PP-602-T</t>
  </si>
  <si>
    <t>17-022</t>
  </si>
  <si>
    <t>Bestelauto</t>
  </si>
  <si>
    <t>Opel Combo</t>
  </si>
  <si>
    <t>V-843-JN</t>
  </si>
  <si>
    <t>18-002</t>
  </si>
  <si>
    <t>V-941-LV</t>
  </si>
  <si>
    <t>18-008</t>
  </si>
  <si>
    <t>Vrachtauto + kraan</t>
  </si>
  <si>
    <t>Scania  P410   8x4</t>
  </si>
  <si>
    <t>09-BKZ-9</t>
  </si>
  <si>
    <t>19-003</t>
  </si>
  <si>
    <t>V-102-XL</t>
  </si>
  <si>
    <t>19-004</t>
  </si>
  <si>
    <t>V-106-XL</t>
  </si>
  <si>
    <t>19-005</t>
  </si>
  <si>
    <t>V-108-XL</t>
  </si>
  <si>
    <t>19-006</t>
  </si>
  <si>
    <t>V-109-XL</t>
  </si>
  <si>
    <t>19-020</t>
  </si>
  <si>
    <t>V-594-ZT</t>
  </si>
  <si>
    <t>19-025</t>
  </si>
  <si>
    <t>Renault Traffic</t>
  </si>
  <si>
    <t>VBH-44-P</t>
  </si>
  <si>
    <t>19-031</t>
  </si>
  <si>
    <t>Iveco  Daily + kraan</t>
  </si>
  <si>
    <t>96-BNT-3</t>
  </si>
  <si>
    <t>19-032</t>
  </si>
  <si>
    <t>97-BNT-3</t>
  </si>
  <si>
    <t>19-033</t>
  </si>
  <si>
    <t>99-BNT-3</t>
  </si>
  <si>
    <t>19-041</t>
  </si>
  <si>
    <t>VDL-28-R</t>
  </si>
  <si>
    <t>19-042</t>
  </si>
  <si>
    <t>VDF-01-T</t>
  </si>
  <si>
    <t>19-043</t>
  </si>
  <si>
    <t>VDF-02-T</t>
  </si>
  <si>
    <t>19-045</t>
  </si>
  <si>
    <t>Fiat Ducato</t>
  </si>
  <si>
    <t>VDL-33-R</t>
  </si>
  <si>
    <t>20-001</t>
  </si>
  <si>
    <t>Renault Master</t>
  </si>
  <si>
    <t>VDX-76-D</t>
  </si>
  <si>
    <t>20-002</t>
  </si>
  <si>
    <t>VDS-02-X</t>
  </si>
  <si>
    <t>20-003</t>
  </si>
  <si>
    <t>VDX-73-D</t>
  </si>
  <si>
    <t>20-004</t>
  </si>
  <si>
    <t>Renault Master + kraan</t>
  </si>
  <si>
    <t>VDX-71-D</t>
  </si>
  <si>
    <t>20-005</t>
  </si>
  <si>
    <t>V W Crafter</t>
  </si>
  <si>
    <t>03-BPF-9</t>
  </si>
  <si>
    <t>20-006</t>
  </si>
  <si>
    <t>VDX-74-D</t>
  </si>
  <si>
    <t>20-007</t>
  </si>
  <si>
    <t>VDX-82-D</t>
  </si>
  <si>
    <t>20-011</t>
  </si>
  <si>
    <t>VDV-51-V</t>
  </si>
  <si>
    <t>20-012</t>
  </si>
  <si>
    <t>VDV-52-V</t>
  </si>
  <si>
    <t>20-028</t>
  </si>
  <si>
    <t>Scania</t>
  </si>
  <si>
    <t>99-BPV-5</t>
  </si>
  <si>
    <t>21-002</t>
  </si>
  <si>
    <t>Pick-up dubbele cabine</t>
  </si>
  <si>
    <t>Ford Transit</t>
  </si>
  <si>
    <t>VN-345-H</t>
  </si>
  <si>
    <t>21-012</t>
  </si>
  <si>
    <t>Pick-up 7-pers. Diesel</t>
  </si>
  <si>
    <t>VN-431-P</t>
  </si>
  <si>
    <t>21-015</t>
  </si>
  <si>
    <t>Pick-up electr.</t>
  </si>
  <si>
    <t>VKK-56-K</t>
  </si>
  <si>
    <t>21-016</t>
  </si>
  <si>
    <t>VKK-58-K</t>
  </si>
  <si>
    <t>21-017</t>
  </si>
  <si>
    <t>VKK-59-K</t>
  </si>
  <si>
    <t>21-018</t>
  </si>
  <si>
    <t>VKL-41-S</t>
  </si>
  <si>
    <t>21-019</t>
  </si>
  <si>
    <t>VKK-55-K</t>
  </si>
  <si>
    <t>21-020</t>
  </si>
  <si>
    <t>VKK-42-K</t>
  </si>
  <si>
    <t>21-021</t>
  </si>
  <si>
    <t>VKK-43-K</t>
  </si>
  <si>
    <t>21-022</t>
  </si>
  <si>
    <t>VKK-54-K</t>
  </si>
  <si>
    <t>22-009</t>
  </si>
  <si>
    <t>bestelauto electr.</t>
  </si>
  <si>
    <t>Renault Kangoo E-TECH Electric Advance 22kw</t>
  </si>
  <si>
    <t>VSR-21-J</t>
  </si>
  <si>
    <t>23-010</t>
  </si>
  <si>
    <t xml:space="preserve">Nissan </t>
  </si>
  <si>
    <t>VVZ-71-D</t>
  </si>
  <si>
    <t>Nieuw</t>
  </si>
  <si>
    <t>Totaal</t>
  </si>
  <si>
    <t>Bode's</t>
  </si>
  <si>
    <t>Renault Kango</t>
  </si>
  <si>
    <t>VH-683-S</t>
  </si>
  <si>
    <t>(On)gekentekende voertuigen (werkmaterieel)</t>
  </si>
  <si>
    <t>009</t>
  </si>
  <si>
    <t>Tractor</t>
  </si>
  <si>
    <t>John Deere  1640</t>
  </si>
  <si>
    <t>TFS-73-J</t>
  </si>
  <si>
    <t>2 Wielige tractor</t>
  </si>
  <si>
    <t>Agria 3400 AL</t>
  </si>
  <si>
    <t>Taludmaaier</t>
  </si>
  <si>
    <t>Agria 3400SM</t>
  </si>
  <si>
    <t>Bermmaaimachine</t>
  </si>
  <si>
    <t>Agria 5500</t>
  </si>
  <si>
    <t>02-005</t>
  </si>
  <si>
    <t>Agria</t>
  </si>
  <si>
    <t>Agria 3400</t>
  </si>
  <si>
    <t>03-009</t>
  </si>
  <si>
    <t>08-005</t>
  </si>
  <si>
    <t>Agria 5900</t>
  </si>
  <si>
    <t>11-014</t>
  </si>
  <si>
    <t>Valtra N122V</t>
  </si>
  <si>
    <t>TFL-36-N</t>
  </si>
  <si>
    <t>13-001</t>
  </si>
  <si>
    <t>Tweewielige trekker</t>
  </si>
  <si>
    <t>Ferrari  340</t>
  </si>
  <si>
    <t>13-002</t>
  </si>
  <si>
    <t>15-007</t>
  </si>
  <si>
    <t>3delige Cirkelmaaier</t>
  </si>
  <si>
    <t>Toro GM 4010S</t>
  </si>
  <si>
    <t>TLF-50-H</t>
  </si>
  <si>
    <t>15-016</t>
  </si>
  <si>
    <t>Shovel</t>
  </si>
  <si>
    <t>Giant V761T</t>
  </si>
  <si>
    <t>TFL-71-T</t>
  </si>
  <si>
    <t>16-006</t>
  </si>
  <si>
    <t>Kubota</t>
  </si>
  <si>
    <t>TFN-29-G</t>
  </si>
  <si>
    <t>16-011</t>
  </si>
  <si>
    <t>Hoogwerker</t>
  </si>
  <si>
    <t>Genie S-45</t>
  </si>
  <si>
    <t>17-014</t>
  </si>
  <si>
    <t>18-001</t>
  </si>
  <si>
    <t>Valtra N124 Hitech</t>
  </si>
  <si>
    <t>TFL-07-V</t>
  </si>
  <si>
    <t>19-002</t>
  </si>
  <si>
    <t>Borstel machine</t>
  </si>
  <si>
    <t>Holder C250</t>
  </si>
  <si>
    <t>TGB-41-H</t>
  </si>
  <si>
    <t>19-007</t>
  </si>
  <si>
    <t>Valtra N154eD</t>
  </si>
  <si>
    <t>TFL-04-V</t>
  </si>
  <si>
    <t>19-013</t>
  </si>
  <si>
    <t>Houtversnippermachine</t>
  </si>
  <si>
    <t>Ufkes Greentec Cheetah</t>
  </si>
  <si>
    <t>LBZ-88-H</t>
  </si>
  <si>
    <t>19-021</t>
  </si>
  <si>
    <t>TFN-27-G</t>
  </si>
  <si>
    <t>20-009</t>
  </si>
  <si>
    <t>3delige Klepelmaaier</t>
  </si>
  <si>
    <t>Ransomes HM600C</t>
  </si>
  <si>
    <t>TFL-61-Z</t>
  </si>
  <si>
    <t>20-010</t>
  </si>
  <si>
    <t>TLF-39-H</t>
  </si>
  <si>
    <t>20-022</t>
  </si>
  <si>
    <t>John Deere</t>
  </si>
  <si>
    <t>TLF-27-H</t>
  </si>
  <si>
    <t>20-023</t>
  </si>
  <si>
    <t>vierwielige tractor</t>
  </si>
  <si>
    <t>John Deere 3046R</t>
  </si>
  <si>
    <t>TFL-88-T</t>
  </si>
  <si>
    <t>20-024</t>
  </si>
  <si>
    <t>TFL-57-T</t>
  </si>
  <si>
    <t>21-001</t>
  </si>
  <si>
    <t>watertank</t>
  </si>
  <si>
    <t>Roelama RE6000W</t>
  </si>
  <si>
    <t>LBZ-91-H</t>
  </si>
  <si>
    <t>21-010</t>
  </si>
  <si>
    <t>TORO 4010D met cabine</t>
  </si>
  <si>
    <t>TFF-32-Z</t>
  </si>
  <si>
    <t>21-011</t>
  </si>
  <si>
    <t>TFF-34-Z</t>
  </si>
  <si>
    <t>21-029</t>
  </si>
  <si>
    <t>cirkelmaaier / zitmaaier</t>
  </si>
  <si>
    <t>Husqvarna TC238TX</t>
  </si>
  <si>
    <t>22-007</t>
  </si>
  <si>
    <t>Holder</t>
  </si>
  <si>
    <t>TFR-65-V</t>
  </si>
  <si>
    <t>22-008</t>
  </si>
  <si>
    <t>sneeuwploeg (bij 22-007)</t>
  </si>
  <si>
    <t>QMAC K560</t>
  </si>
  <si>
    <t>rolbezem (bij 22-007)</t>
  </si>
  <si>
    <t>Adler K560 180</t>
  </si>
  <si>
    <t>22-010</t>
  </si>
  <si>
    <t>onkruidborstel (bij 22-007)</t>
  </si>
  <si>
    <t>Nimos Eco 110-3</t>
  </si>
  <si>
    <t>KUBOTA M4-073</t>
  </si>
  <si>
    <t>T-23-FVJ</t>
  </si>
  <si>
    <t>Nieuw in 2023</t>
  </si>
  <si>
    <t>23-016</t>
  </si>
  <si>
    <t>Bermmachine</t>
  </si>
  <si>
    <t>23-017</t>
  </si>
  <si>
    <t>2-wielige trekker</t>
  </si>
  <si>
    <t>Agria 3400 KL</t>
  </si>
  <si>
    <t>23-018</t>
  </si>
  <si>
    <t>natstrooier</t>
  </si>
  <si>
    <t>ESVE AWK 1800 SYNTOS</t>
  </si>
  <si>
    <t>52-WKD-1</t>
  </si>
  <si>
    <t>23-019</t>
  </si>
  <si>
    <t>sneeuwploeg</t>
  </si>
  <si>
    <t>Nido SNK 24-2 model 1225794-2</t>
  </si>
  <si>
    <t>23-020</t>
  </si>
  <si>
    <t>Messenbalk dubbel 125 cm 3400KL</t>
  </si>
  <si>
    <t>ESM Agria</t>
  </si>
  <si>
    <t>lokatie</t>
  </si>
  <si>
    <t>Wijk 1          Rozenstraat 1C.</t>
  </si>
  <si>
    <t>Wijk 2          De AS                    Weegbree 72 De Greiden             ( in door de gemeente bijgeplaatste garage.)</t>
  </si>
  <si>
    <t>Wijk 3/4/5     De Kempenaar        Dr. Wumkeslaan 4    H’midden       (In fietsenhok)</t>
  </si>
  <si>
    <t>                   Wolvegasterweg 1C Oudeschoot                                garage gemeente heerenveen</t>
  </si>
  <si>
    <t>Wijk 7          Boekweitreet 1        Jubbega</t>
  </si>
  <si>
    <t>Wijk 8          De Barte                Ds. Veenweg 10 de Knipe             (in bijgeplaatste garage)</t>
  </si>
  <si>
    <t>Wijk 9          De Spil                   Wilgenpoel     Skoatterwald</t>
  </si>
  <si>
    <t>                                               Oranje Nassaulaan Skoaterwald     (in zeecontainer bij keet)</t>
  </si>
  <si>
    <t>WOP             Gemeentewerf        Venus 4</t>
  </si>
  <si>
    <t>Er zijn ook mobiele keten in de wijken waar gemeentelijk materieel in opgeslagen kan liggen. Lastig om daar locaties van aan te geven.</t>
  </si>
  <si>
    <t>nummer</t>
  </si>
  <si>
    <t>kenteken</t>
  </si>
  <si>
    <t>Schaftwagen</t>
  </si>
  <si>
    <t>16-001</t>
  </si>
  <si>
    <t>60-WN-RR</t>
  </si>
  <si>
    <t>17-018</t>
  </si>
  <si>
    <t>09-WR-PR</t>
  </si>
  <si>
    <t>17-019</t>
  </si>
  <si>
    <t>52-WR-PP</t>
  </si>
  <si>
    <t>17-021</t>
  </si>
  <si>
    <t>18-WR-RT</t>
  </si>
  <si>
    <t>Begraafplaats</t>
  </si>
  <si>
    <t>16-002</t>
  </si>
  <si>
    <t>80-WN-SL</t>
  </si>
  <si>
    <t>schaftwagen</t>
  </si>
  <si>
    <t>17-020</t>
  </si>
  <si>
    <t>59-WR-PP</t>
  </si>
  <si>
    <t>WT-RJ-15</t>
  </si>
  <si>
    <t>Akkrum: Schaftunit</t>
  </si>
  <si>
    <t>14-006</t>
  </si>
  <si>
    <t>incl inventaris € 35.000,00</t>
  </si>
  <si>
    <t>22-017</t>
  </si>
  <si>
    <t>47-WFN-8</t>
  </si>
  <si>
    <t>22-018</t>
  </si>
  <si>
    <t>46-WFN-8</t>
  </si>
  <si>
    <t>22-019</t>
  </si>
  <si>
    <t>27-WFP-3</t>
  </si>
  <si>
    <t>22-020</t>
  </si>
  <si>
    <t>35-WFP-6</t>
  </si>
  <si>
    <t>22-022</t>
  </si>
  <si>
    <t>91-WFR-6</t>
  </si>
  <si>
    <t>(incl. belangen gemeentehuis per 01-02-2024)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</si>
</sst>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.00\ ;#,##0.00\-;&quot; -&quot;#\ ;@\ "/>
    <numFmt numFmtId="165" formatCode="#,##0.00\ ;\-#,##0.00\ ;&quot; -&quot;#\ ;@\ "/>
    <numFmt numFmtId="166" formatCode="_ &quot;€&quot;\ * #,##0_ ;_ &quot;€&quot;\ * \-#,##0_ ;_ &quot;€&quot;\ * &quot;-&quot;??_ ;_ @_ "/>
  </numFmts>
  <fonts count="27">
    <font>
      <sz val="10"/>
      <name val="Arial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name val="Times New Roman"/>
      <family val="1"/>
    </font>
    <font>
      <b/>
      <i/>
      <sz val="12"/>
      <name val="Univers (W1)"/>
      <family val="2"/>
    </font>
    <font>
      <sz val="8"/>
      <name val="Univers (W1)"/>
      <family val="2"/>
    </font>
    <font>
      <b/>
      <i/>
      <sz val="10"/>
      <name val="Univers (W1)"/>
      <family val="2"/>
    </font>
    <font>
      <sz val="10"/>
      <name val="Univers (W1)"/>
      <family val="2"/>
    </font>
    <font>
      <sz val="14"/>
      <color indexed="10"/>
      <name val="Univers (W1)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Verdana"/>
      <family val="2"/>
    </font>
    <font>
      <b/>
      <sz val="10"/>
      <name val="Calibri"/>
      <family val="2"/>
      <scheme val="minor"/>
    </font>
    <font>
      <b/>
      <sz val="8"/>
      <name val="Univers (W1)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color theme="1"/>
      <name val="Verdana"/>
      <family val="2"/>
    </font>
    <font>
      <b/>
      <sz val="12"/>
      <name val="Calibri"/>
      <family val="2"/>
      <scheme val="minor"/>
    </font>
    <font>
      <sz val="10"/>
      <color rgb="FF00B050"/>
      <name val="Arial"/>
      <family val="2"/>
    </font>
    <font>
      <sz val="10"/>
      <color rgb="FFFF0000"/>
      <name val="Calibri"/>
      <family val="2"/>
      <scheme val="minor"/>
    </font>
    <font>
      <sz val="10"/>
      <color rgb="FF000000"/>
      <name val="Verdana"/>
      <family val="2"/>
    </font>
    <font>
      <b/>
      <i/>
      <sz val="1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0"/>
      </patternFill>
    </fill>
    <fill>
      <patternFill patternType="solid">
        <fgColor rgb="FFFFFF0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41"/>
      </patternFill>
    </fill>
    <fill>
      <patternFill patternType="solid">
        <fgColor rgb="FF00B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9" tint="0.79998168889431442"/>
      </left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8" tint="0.79998168889431442"/>
      </left>
      <right style="thin">
        <color theme="8" tint="0.79998168889431442"/>
      </right>
      <top style="thin">
        <color theme="8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10" fillId="0" borderId="0" applyFill="0" applyBorder="0" applyAlignment="0" applyProtection="0"/>
    <xf numFmtId="0" fontId="10" fillId="0" borderId="0"/>
    <xf numFmtId="0" fontId="21" fillId="0" borderId="0"/>
    <xf numFmtId="43" fontId="2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84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164" fontId="4" fillId="0" borderId="0" xfId="1" applyFont="1" applyFill="1" applyBorder="1" applyAlignment="1" applyProtection="1">
      <alignment vertical="top"/>
    </xf>
    <xf numFmtId="164" fontId="5" fillId="0" borderId="0" xfId="1" applyFont="1" applyFill="1" applyBorder="1" applyAlignment="1" applyProtection="1">
      <alignment vertical="top"/>
    </xf>
    <xf numFmtId="0" fontId="3" fillId="3" borderId="0" xfId="0" applyFont="1" applyFill="1" applyAlignment="1">
      <alignment vertical="top"/>
    </xf>
    <xf numFmtId="0" fontId="11" fillId="0" borderId="1" xfId="0" applyFont="1" applyBorder="1" applyAlignment="1">
      <alignment vertical="top"/>
    </xf>
    <xf numFmtId="2" fontId="3" fillId="0" borderId="2" xfId="0" applyNumberFormat="1" applyFont="1" applyBorder="1" applyAlignment="1">
      <alignment vertical="top"/>
    </xf>
    <xf numFmtId="1" fontId="6" fillId="0" borderId="0" xfId="0" applyNumberFormat="1" applyFont="1" applyAlignment="1">
      <alignment horizontal="left" vertical="top"/>
    </xf>
    <xf numFmtId="0" fontId="11" fillId="0" borderId="0" xfId="0" applyFont="1" applyAlignment="1">
      <alignment vertical="top"/>
    </xf>
    <xf numFmtId="0" fontId="14" fillId="0" borderId="0" xfId="0" applyFont="1"/>
    <xf numFmtId="0" fontId="15" fillId="0" borderId="0" xfId="0" applyFont="1"/>
    <xf numFmtId="4" fontId="16" fillId="0" borderId="0" xfId="0" applyNumberFormat="1" applyFont="1" applyAlignment="1">
      <alignment vertical="top" wrapText="1"/>
    </xf>
    <xf numFmtId="4" fontId="16" fillId="0" borderId="0" xfId="0" applyNumberFormat="1" applyFont="1" applyAlignment="1">
      <alignment vertical="top"/>
    </xf>
    <xf numFmtId="1" fontId="5" fillId="0" borderId="0" xfId="1" applyNumberFormat="1" applyFont="1" applyFill="1" applyBorder="1" applyAlignment="1" applyProtection="1">
      <alignment horizontal="left" vertical="top"/>
    </xf>
    <xf numFmtId="165" fontId="8" fillId="0" borderId="0" xfId="2" applyNumberFormat="1" applyFont="1"/>
    <xf numFmtId="2" fontId="7" fillId="7" borderId="2" xfId="1" applyNumberFormat="1" applyFont="1" applyFill="1" applyBorder="1" applyAlignment="1" applyProtection="1">
      <alignment horizontal="left" vertical="top" wrapText="1"/>
    </xf>
    <xf numFmtId="2" fontId="7" fillId="7" borderId="2" xfId="1" applyNumberFormat="1" applyFont="1" applyFill="1" applyBorder="1" applyAlignment="1" applyProtection="1">
      <alignment vertical="top"/>
    </xf>
    <xf numFmtId="2" fontId="13" fillId="3" borderId="2" xfId="0" applyNumberFormat="1" applyFont="1" applyFill="1" applyBorder="1" applyAlignment="1">
      <alignment vertical="top"/>
    </xf>
    <xf numFmtId="4" fontId="13" fillId="3" borderId="2" xfId="0" applyNumberFormat="1" applyFont="1" applyFill="1" applyBorder="1" applyAlignment="1">
      <alignment vertical="top"/>
    </xf>
    <xf numFmtId="4" fontId="13" fillId="3" borderId="2" xfId="0" applyNumberFormat="1" applyFont="1" applyFill="1" applyBorder="1" applyAlignment="1" applyProtection="1">
      <alignment horizontal="left" vertical="top" wrapText="1"/>
      <protection locked="0"/>
    </xf>
    <xf numFmtId="4" fontId="13" fillId="3" borderId="2" xfId="0" applyNumberFormat="1" applyFont="1" applyFill="1" applyBorder="1" applyAlignment="1" applyProtection="1">
      <alignment vertical="top"/>
      <protection locked="0"/>
    </xf>
    <xf numFmtId="4" fontId="5" fillId="3" borderId="2" xfId="0" applyNumberFormat="1" applyFont="1" applyFill="1" applyBorder="1" applyAlignment="1" applyProtection="1">
      <alignment horizontal="left" vertical="top"/>
      <protection locked="0"/>
    </xf>
    <xf numFmtId="4" fontId="13" fillId="4" borderId="2" xfId="0" applyNumberFormat="1" applyFont="1" applyFill="1" applyBorder="1" applyAlignment="1" applyProtection="1">
      <alignment vertical="top"/>
      <protection locked="0"/>
    </xf>
    <xf numFmtId="1" fontId="6" fillId="0" borderId="2" xfId="0" applyNumberFormat="1" applyFont="1" applyBorder="1" applyAlignment="1">
      <alignment horizontal="left" vertical="top"/>
    </xf>
    <xf numFmtId="4" fontId="16" fillId="0" borderId="2" xfId="0" applyNumberFormat="1" applyFont="1" applyBorder="1" applyAlignment="1">
      <alignment vertical="top" wrapText="1"/>
    </xf>
    <xf numFmtId="4" fontId="16" fillId="0" borderId="2" xfId="0" applyNumberFormat="1" applyFont="1" applyBorder="1" applyAlignment="1">
      <alignment vertical="top"/>
    </xf>
    <xf numFmtId="2" fontId="17" fillId="5" borderId="2" xfId="1" applyNumberFormat="1" applyFont="1" applyFill="1" applyBorder="1" applyAlignment="1" applyProtection="1">
      <alignment horizontal="left" vertical="top"/>
    </xf>
    <xf numFmtId="2" fontId="19" fillId="5" borderId="2" xfId="1" applyNumberFormat="1" applyFont="1" applyFill="1" applyBorder="1" applyAlignment="1" applyProtection="1">
      <alignment horizontal="left" vertical="top"/>
    </xf>
    <xf numFmtId="2" fontId="19" fillId="5" borderId="2" xfId="1" applyNumberFormat="1" applyFont="1" applyFill="1" applyBorder="1" applyAlignment="1" applyProtection="1">
      <alignment horizontal="left" vertical="top" wrapText="1"/>
    </xf>
    <xf numFmtId="1" fontId="20" fillId="3" borderId="2" xfId="0" applyNumberFormat="1" applyFont="1" applyFill="1" applyBorder="1" applyAlignment="1">
      <alignment vertical="top"/>
    </xf>
    <xf numFmtId="1" fontId="18" fillId="3" borderId="2" xfId="0" applyNumberFormat="1" applyFont="1" applyFill="1" applyBorder="1" applyAlignment="1">
      <alignment vertical="top" wrapText="1"/>
    </xf>
    <xf numFmtId="4" fontId="18" fillId="3" borderId="2" xfId="0" applyNumberFormat="1" applyFont="1" applyFill="1" applyBorder="1" applyAlignment="1">
      <alignment horizontal="left" vertical="top" wrapText="1"/>
    </xf>
    <xf numFmtId="4" fontId="19" fillId="3" borderId="2" xfId="0" applyNumberFormat="1" applyFont="1" applyFill="1" applyBorder="1" applyAlignment="1" applyProtection="1">
      <alignment horizontal="left" vertical="top"/>
      <protection locked="0"/>
    </xf>
    <xf numFmtId="4" fontId="18" fillId="3" borderId="2" xfId="0" applyNumberFormat="1" applyFont="1" applyFill="1" applyBorder="1" applyAlignment="1" applyProtection="1">
      <alignment horizontal="left" vertical="top" wrapText="1"/>
      <protection locked="0"/>
    </xf>
    <xf numFmtId="4" fontId="18" fillId="3" borderId="2" xfId="0" applyNumberFormat="1" applyFont="1" applyFill="1" applyBorder="1" applyAlignment="1" applyProtection="1">
      <alignment horizontal="left" vertical="top"/>
      <protection locked="0"/>
    </xf>
    <xf numFmtId="4" fontId="18" fillId="0" borderId="2" xfId="0" applyNumberFormat="1" applyFont="1" applyBorder="1" applyAlignment="1" applyProtection="1">
      <alignment horizontal="left" vertical="top" wrapText="1"/>
      <protection locked="0"/>
    </xf>
    <xf numFmtId="4" fontId="18" fillId="4" borderId="2" xfId="0" applyNumberFormat="1" applyFont="1" applyFill="1" applyBorder="1" applyAlignment="1" applyProtection="1">
      <alignment horizontal="left" vertical="top" wrapText="1"/>
      <protection locked="0"/>
    </xf>
    <xf numFmtId="0" fontId="18" fillId="3" borderId="2" xfId="0" applyFont="1" applyFill="1" applyBorder="1"/>
    <xf numFmtId="0" fontId="19" fillId="0" borderId="2" xfId="0" applyFont="1" applyBorder="1"/>
    <xf numFmtId="0" fontId="18" fillId="0" borderId="2" xfId="0" applyFont="1" applyBorder="1"/>
    <xf numFmtId="4" fontId="18" fillId="3" borderId="4" xfId="0" applyNumberFormat="1" applyFont="1" applyFill="1" applyBorder="1" applyAlignment="1">
      <alignment horizontal="left" vertical="top"/>
    </xf>
    <xf numFmtId="4" fontId="19" fillId="3" borderId="4" xfId="0" applyNumberFormat="1" applyFont="1" applyFill="1" applyBorder="1" applyAlignment="1" applyProtection="1">
      <alignment horizontal="left" vertical="top"/>
      <protection locked="0"/>
    </xf>
    <xf numFmtId="4" fontId="18" fillId="3" borderId="4" xfId="0" applyNumberFormat="1" applyFont="1" applyFill="1" applyBorder="1" applyAlignment="1" applyProtection="1">
      <alignment horizontal="left" vertical="top"/>
      <protection locked="0"/>
    </xf>
    <xf numFmtId="4" fontId="18" fillId="0" borderId="4" xfId="0" applyNumberFormat="1" applyFont="1" applyBorder="1" applyAlignment="1" applyProtection="1">
      <alignment horizontal="left" vertical="top"/>
      <protection locked="0"/>
    </xf>
    <xf numFmtId="4" fontId="19" fillId="4" borderId="4" xfId="0" applyNumberFormat="1" applyFont="1" applyFill="1" applyBorder="1" applyAlignment="1" applyProtection="1">
      <alignment horizontal="left" vertical="top"/>
      <protection locked="0"/>
    </xf>
    <xf numFmtId="4" fontId="18" fillId="4" borderId="4" xfId="0" applyNumberFormat="1" applyFont="1" applyFill="1" applyBorder="1" applyAlignment="1" applyProtection="1">
      <alignment horizontal="left" vertical="top"/>
      <protection locked="0"/>
    </xf>
    <xf numFmtId="1" fontId="20" fillId="0" borderId="0" xfId="0" applyNumberFormat="1" applyFont="1" applyAlignment="1">
      <alignment horizontal="left" vertical="top"/>
    </xf>
    <xf numFmtId="44" fontId="19" fillId="0" borderId="0" xfId="0" applyNumberFormat="1" applyFont="1" applyAlignment="1">
      <alignment vertical="top" wrapText="1"/>
    </xf>
    <xf numFmtId="0" fontId="18" fillId="0" borderId="2" xfId="0" applyFont="1" applyBorder="1" applyAlignment="1">
      <alignment vertical="top"/>
    </xf>
    <xf numFmtId="4" fontId="18" fillId="4" borderId="2" xfId="0" applyNumberFormat="1" applyFont="1" applyFill="1" applyBorder="1" applyAlignment="1" applyProtection="1">
      <alignment horizontal="left" vertical="top"/>
      <protection locked="0"/>
    </xf>
    <xf numFmtId="4" fontId="13" fillId="0" borderId="2" xfId="0" applyNumberFormat="1" applyFont="1" applyBorder="1" applyAlignment="1" applyProtection="1">
      <alignment vertical="top"/>
      <protection locked="0"/>
    </xf>
    <xf numFmtId="0" fontId="18" fillId="0" borderId="4" xfId="0" applyFont="1" applyBorder="1"/>
    <xf numFmtId="0" fontId="21" fillId="0" borderId="0" xfId="3"/>
    <xf numFmtId="49" fontId="21" fillId="9" borderId="2" xfId="3" applyNumberFormat="1" applyFill="1" applyBorder="1" applyAlignment="1">
      <alignment horizontal="left"/>
    </xf>
    <xf numFmtId="0" fontId="21" fillId="9" borderId="2" xfId="3" applyFill="1" applyBorder="1"/>
    <xf numFmtId="49" fontId="21" fillId="0" borderId="2" xfId="3" applyNumberFormat="1" applyBorder="1" applyAlignment="1">
      <alignment horizontal="center"/>
    </xf>
    <xf numFmtId="0" fontId="21" fillId="0" borderId="2" xfId="3" applyBorder="1"/>
    <xf numFmtId="0" fontId="21" fillId="0" borderId="2" xfId="3" applyBorder="1" applyAlignment="1">
      <alignment horizontal="center"/>
    </xf>
    <xf numFmtId="0" fontId="21" fillId="0" borderId="2" xfId="3" applyBorder="1" applyAlignment="1">
      <alignment horizontal="left"/>
    </xf>
    <xf numFmtId="0" fontId="21" fillId="6" borderId="7" xfId="3" applyFill="1" applyBorder="1"/>
    <xf numFmtId="0" fontId="21" fillId="6" borderId="8" xfId="3" applyFill="1" applyBorder="1"/>
    <xf numFmtId="0" fontId="21" fillId="0" borderId="0" xfId="3" applyAlignment="1">
      <alignment horizontal="center"/>
    </xf>
    <xf numFmtId="0" fontId="21" fillId="6" borderId="2" xfId="3" applyFill="1" applyBorder="1" applyAlignment="1">
      <alignment horizontal="center"/>
    </xf>
    <xf numFmtId="0" fontId="21" fillId="0" borderId="10" xfId="3" applyBorder="1"/>
    <xf numFmtId="0" fontId="0" fillId="0" borderId="10" xfId="0" applyBorder="1"/>
    <xf numFmtId="0" fontId="21" fillId="3" borderId="9" xfId="3" applyFill="1" applyBorder="1"/>
    <xf numFmtId="0" fontId="0" fillId="3" borderId="9" xfId="0" applyFill="1" applyBorder="1"/>
    <xf numFmtId="0" fontId="14" fillId="3" borderId="9" xfId="0" applyFont="1" applyFill="1" applyBorder="1"/>
    <xf numFmtId="0" fontId="21" fillId="3" borderId="11" xfId="3" applyFill="1" applyBorder="1"/>
    <xf numFmtId="0" fontId="3" fillId="3" borderId="2" xfId="0" applyFont="1" applyFill="1" applyBorder="1" applyAlignment="1">
      <alignment vertical="top"/>
    </xf>
    <xf numFmtId="43" fontId="15" fillId="0" borderId="0" xfId="0" applyNumberFormat="1" applyFont="1"/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center"/>
    </xf>
    <xf numFmtId="43" fontId="15" fillId="0" borderId="2" xfId="4" applyFont="1" applyBorder="1"/>
    <xf numFmtId="0" fontId="15" fillId="0" borderId="2" xfId="0" applyFont="1" applyBorder="1"/>
    <xf numFmtId="0" fontId="15" fillId="0" borderId="4" xfId="0" applyFont="1" applyBorder="1" applyAlignment="1">
      <alignment horizontal="center"/>
    </xf>
    <xf numFmtId="0" fontId="15" fillId="0" borderId="2" xfId="3" applyFont="1" applyBorder="1"/>
    <xf numFmtId="43" fontId="15" fillId="0" borderId="2" xfId="4" applyFont="1" applyFill="1" applyBorder="1" applyAlignment="1">
      <alignment horizontal="center"/>
    </xf>
    <xf numFmtId="0" fontId="10" fillId="0" borderId="0" xfId="0" applyFont="1"/>
    <xf numFmtId="0" fontId="21" fillId="6" borderId="12" xfId="3" applyFill="1" applyBorder="1" applyAlignment="1">
      <alignment horizontal="center"/>
    </xf>
    <xf numFmtId="0" fontId="23" fillId="0" borderId="0" xfId="0" applyFont="1"/>
    <xf numFmtId="0" fontId="21" fillId="6" borderId="12" xfId="3" applyFill="1" applyBorder="1"/>
    <xf numFmtId="43" fontId="21" fillId="6" borderId="12" xfId="3" applyNumberFormat="1" applyFill="1" applyBorder="1"/>
    <xf numFmtId="0" fontId="15" fillId="6" borderId="0" xfId="0" applyFont="1" applyFill="1"/>
    <xf numFmtId="0" fontId="15" fillId="6" borderId="0" xfId="0" applyFont="1" applyFill="1" applyAlignment="1">
      <alignment horizontal="left"/>
    </xf>
    <xf numFmtId="0" fontId="3" fillId="8" borderId="0" xfId="0" applyFont="1" applyFill="1" applyAlignment="1">
      <alignment vertical="top"/>
    </xf>
    <xf numFmtId="43" fontId="15" fillId="0" borderId="12" xfId="4" applyFont="1" applyBorder="1"/>
    <xf numFmtId="0" fontId="15" fillId="0" borderId="2" xfId="0" applyFont="1" applyBorder="1" applyAlignment="1">
      <alignment horizontal="center"/>
    </xf>
    <xf numFmtId="0" fontId="15" fillId="0" borderId="3" xfId="0" applyFont="1" applyBorder="1"/>
    <xf numFmtId="0" fontId="15" fillId="0" borderId="12" xfId="0" applyFont="1" applyBorder="1" applyAlignment="1">
      <alignment horizontal="center"/>
    </xf>
    <xf numFmtId="0" fontId="15" fillId="0" borderId="13" xfId="0" applyFont="1" applyBorder="1"/>
    <xf numFmtId="0" fontId="15" fillId="0" borderId="13" xfId="0" applyFont="1" applyBorder="1" applyAlignment="1">
      <alignment horizontal="center"/>
    </xf>
    <xf numFmtId="43" fontId="15" fillId="0" borderId="14" xfId="4" applyFont="1" applyBorder="1"/>
    <xf numFmtId="4" fontId="19" fillId="3" borderId="4" xfId="0" applyNumberFormat="1" applyFont="1" applyFill="1" applyBorder="1" applyAlignment="1" applyProtection="1">
      <alignment horizontal="left" vertical="top" wrapText="1"/>
      <protection locked="0"/>
    </xf>
    <xf numFmtId="0" fontId="19" fillId="3" borderId="2" xfId="0" applyFont="1" applyFill="1" applyBorder="1"/>
    <xf numFmtId="4" fontId="18" fillId="3" borderId="4" xfId="0" applyNumberFormat="1" applyFont="1" applyFill="1" applyBorder="1" applyAlignment="1" applyProtection="1">
      <alignment horizontal="left" vertical="top" wrapText="1"/>
      <protection locked="0"/>
    </xf>
    <xf numFmtId="0" fontId="15" fillId="3" borderId="2" xfId="0" applyFont="1" applyFill="1" applyBorder="1"/>
    <xf numFmtId="0" fontId="15" fillId="3" borderId="2" xfId="0" applyFont="1" applyFill="1" applyBorder="1" applyAlignment="1">
      <alignment wrapText="1"/>
    </xf>
    <xf numFmtId="43" fontId="15" fillId="0" borderId="12" xfId="4" applyFont="1" applyFill="1" applyBorder="1" applyAlignment="1">
      <alignment horizontal="center"/>
    </xf>
    <xf numFmtId="4" fontId="24" fillId="3" borderId="2" xfId="0" applyNumberFormat="1" applyFont="1" applyFill="1" applyBorder="1" applyAlignment="1" applyProtection="1">
      <alignment vertical="top"/>
      <protection locked="0"/>
    </xf>
    <xf numFmtId="0" fontId="15" fillId="0" borderId="12" xfId="0" applyFont="1" applyBorder="1"/>
    <xf numFmtId="0" fontId="25" fillId="0" borderId="2" xfId="0" applyFont="1" applyBorder="1"/>
    <xf numFmtId="43" fontId="14" fillId="6" borderId="0" xfId="0" applyNumberFormat="1" applyFont="1" applyFill="1"/>
    <xf numFmtId="43" fontId="0" fillId="0" borderId="0" xfId="0" applyNumberFormat="1"/>
    <xf numFmtId="43" fontId="1" fillId="0" borderId="0" xfId="3" applyNumberFormat="1" applyFont="1"/>
    <xf numFmtId="0" fontId="21" fillId="6" borderId="6" xfId="3" applyFill="1" applyBorder="1" applyAlignment="1">
      <alignment horizontal="left"/>
    </xf>
    <xf numFmtId="49" fontId="21" fillId="0" borderId="2" xfId="3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49" fontId="15" fillId="0" borderId="2" xfId="0" applyNumberFormat="1" applyFont="1" applyBorder="1" applyAlignment="1">
      <alignment horizontal="left"/>
    </xf>
    <xf numFmtId="49" fontId="15" fillId="0" borderId="13" xfId="0" applyNumberFormat="1" applyFont="1" applyBorder="1" applyAlignment="1">
      <alignment horizontal="left"/>
    </xf>
    <xf numFmtId="49" fontId="21" fillId="0" borderId="0" xfId="3" applyNumberFormat="1" applyAlignment="1">
      <alignment horizontal="left"/>
    </xf>
    <xf numFmtId="0" fontId="1" fillId="6" borderId="6" xfId="3" applyFont="1" applyFill="1" applyBorder="1" applyAlignment="1">
      <alignment horizontal="left"/>
    </xf>
    <xf numFmtId="49" fontId="15" fillId="0" borderId="2" xfId="3" applyNumberFormat="1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2" fontId="19" fillId="10" borderId="2" xfId="0" applyNumberFormat="1" applyFont="1" applyFill="1" applyBorder="1" applyAlignment="1">
      <alignment horizontal="center" vertical="top"/>
    </xf>
    <xf numFmtId="14" fontId="19" fillId="10" borderId="2" xfId="0" applyNumberFormat="1" applyFont="1" applyFill="1" applyBorder="1" applyAlignment="1">
      <alignment horizontal="center" vertical="top"/>
    </xf>
    <xf numFmtId="14" fontId="19" fillId="10" borderId="2" xfId="0" quotePrefix="1" applyNumberFormat="1" applyFont="1" applyFill="1" applyBorder="1" applyAlignment="1">
      <alignment horizontal="center" vertical="top"/>
    </xf>
    <xf numFmtId="44" fontId="3" fillId="0" borderId="0" xfId="7" applyFont="1" applyAlignment="1">
      <alignment vertical="top"/>
    </xf>
    <xf numFmtId="166" fontId="0" fillId="0" borderId="0" xfId="7" applyNumberFormat="1" applyFont="1"/>
    <xf numFmtId="166" fontId="3" fillId="3" borderId="2" xfId="7" applyNumberFormat="1" applyFont="1" applyFill="1" applyBorder="1" applyAlignment="1">
      <alignment vertical="top"/>
    </xf>
    <xf numFmtId="166" fontId="3" fillId="0" borderId="2" xfId="7" applyNumberFormat="1" applyFont="1" applyBorder="1" applyAlignment="1">
      <alignment vertical="top"/>
    </xf>
    <xf numFmtId="0" fontId="18" fillId="0" borderId="0" xfId="0" applyFont="1"/>
    <xf numFmtId="0" fontId="18" fillId="0" borderId="4" xfId="0" applyFont="1" applyBorder="1" applyAlignment="1">
      <alignment vertical="top"/>
    </xf>
    <xf numFmtId="0" fontId="18" fillId="0" borderId="2" xfId="0" applyFont="1" applyBorder="1" applyAlignment="1">
      <alignment vertical="top" wrapText="1"/>
    </xf>
    <xf numFmtId="166" fontId="3" fillId="0" borderId="0" xfId="7" applyNumberFormat="1" applyFont="1" applyAlignment="1">
      <alignment vertical="top"/>
    </xf>
    <xf numFmtId="166" fontId="3" fillId="0" borderId="0" xfId="0" applyNumberFormat="1" applyFont="1" applyAlignment="1">
      <alignment vertical="top"/>
    </xf>
    <xf numFmtId="0" fontId="16" fillId="0" borderId="0" xfId="0" applyFont="1" applyAlignment="1">
      <alignment vertical="top"/>
    </xf>
    <xf numFmtId="0" fontId="12" fillId="0" borderId="0" xfId="0" applyFont="1" applyAlignment="1">
      <alignment vertical="top"/>
    </xf>
    <xf numFmtId="166" fontId="12" fillId="0" borderId="0" xfId="0" applyNumberFormat="1" applyFont="1" applyAlignment="1">
      <alignment vertical="top"/>
    </xf>
    <xf numFmtId="0" fontId="19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8" fillId="3" borderId="0" xfId="0" applyFont="1" applyFill="1" applyAlignment="1">
      <alignment vertical="top"/>
    </xf>
    <xf numFmtId="0" fontId="18" fillId="3" borderId="2" xfId="0" applyFont="1" applyFill="1" applyBorder="1" applyAlignment="1">
      <alignment vertical="top"/>
    </xf>
    <xf numFmtId="166" fontId="3" fillId="3" borderId="13" xfId="7" applyNumberFormat="1" applyFont="1" applyFill="1" applyBorder="1" applyAlignment="1">
      <alignment vertical="top"/>
    </xf>
    <xf numFmtId="166" fontId="22" fillId="11" borderId="15" xfId="7" applyNumberFormat="1" applyFont="1" applyFill="1" applyBorder="1" applyAlignment="1">
      <alignment vertical="top"/>
    </xf>
    <xf numFmtId="166" fontId="22" fillId="11" borderId="16" xfId="7" applyNumberFormat="1" applyFont="1" applyFill="1" applyBorder="1" applyAlignment="1">
      <alignment vertical="top"/>
    </xf>
    <xf numFmtId="166" fontId="22" fillId="11" borderId="17" xfId="7" applyNumberFormat="1" applyFont="1" applyFill="1" applyBorder="1" applyAlignment="1">
      <alignment vertical="top"/>
    </xf>
    <xf numFmtId="2" fontId="19" fillId="12" borderId="2" xfId="0" applyNumberFormat="1" applyFont="1" applyFill="1" applyBorder="1" applyAlignment="1">
      <alignment vertical="top"/>
    </xf>
    <xf numFmtId="2" fontId="19" fillId="12" borderId="2" xfId="0" applyNumberFormat="1" applyFont="1" applyFill="1" applyBorder="1" applyAlignment="1">
      <alignment horizontal="center" vertical="top"/>
    </xf>
    <xf numFmtId="1" fontId="26" fillId="2" borderId="0" xfId="1" applyNumberFormat="1" applyFont="1" applyFill="1" applyBorder="1" applyAlignment="1" applyProtection="1">
      <alignment horizontal="left" vertical="top"/>
    </xf>
    <xf numFmtId="43" fontId="1" fillId="9" borderId="2" xfId="4" applyFont="1" applyFill="1" applyBorder="1" applyAlignment="1">
      <alignment horizontal="center"/>
    </xf>
    <xf numFmtId="43" fontId="1" fillId="0" borderId="2" xfId="4" applyFont="1" applyFill="1" applyBorder="1"/>
    <xf numFmtId="43" fontId="1" fillId="0" borderId="2" xfId="4" applyFont="1" applyBorder="1"/>
    <xf numFmtId="43" fontId="1" fillId="6" borderId="12" xfId="4" applyFont="1" applyFill="1" applyBorder="1"/>
    <xf numFmtId="43" fontId="1" fillId="0" borderId="0" xfId="4" applyFont="1" applyFill="1" applyBorder="1"/>
    <xf numFmtId="0" fontId="1" fillId="9" borderId="2" xfId="3" applyFont="1" applyFill="1" applyBorder="1"/>
    <xf numFmtId="49" fontId="1" fillId="0" borderId="2" xfId="3" applyNumberFormat="1" applyFont="1" applyBorder="1" applyAlignment="1">
      <alignment horizontal="left"/>
    </xf>
    <xf numFmtId="0" fontId="1" fillId="0" borderId="2" xfId="3" applyFont="1" applyBorder="1"/>
    <xf numFmtId="43" fontId="1" fillId="0" borderId="2" xfId="4" applyFont="1" applyFill="1" applyBorder="1" applyAlignment="1">
      <alignment horizontal="center"/>
    </xf>
    <xf numFmtId="43" fontId="1" fillId="3" borderId="11" xfId="4" applyFont="1" applyFill="1" applyBorder="1"/>
    <xf numFmtId="43" fontId="1" fillId="0" borderId="0" xfId="4" applyFont="1" applyFill="1"/>
    <xf numFmtId="0" fontId="19" fillId="0" borderId="0" xfId="0" applyFont="1"/>
    <xf numFmtId="0" fontId="19" fillId="0" borderId="2" xfId="0" applyFont="1" applyFill="1" applyBorder="1"/>
    <xf numFmtId="0" fontId="18" fillId="0" borderId="2" xfId="0" applyFont="1" applyFill="1" applyBorder="1" applyAlignment="1">
      <alignment vertical="top"/>
    </xf>
    <xf numFmtId="4" fontId="18" fillId="0" borderId="4" xfId="0" applyNumberFormat="1" applyFont="1" applyFill="1" applyBorder="1" applyAlignment="1" applyProtection="1">
      <alignment horizontal="left" vertical="top"/>
      <protection locked="0"/>
    </xf>
    <xf numFmtId="4" fontId="18" fillId="0" borderId="2" xfId="0" applyNumberFormat="1" applyFont="1" applyFill="1" applyBorder="1" applyAlignment="1" applyProtection="1">
      <alignment horizontal="left" vertical="top" wrapText="1"/>
      <protection locked="0"/>
    </xf>
    <xf numFmtId="4" fontId="13" fillId="0" borderId="2" xfId="0" applyNumberFormat="1" applyFont="1" applyFill="1" applyBorder="1" applyAlignment="1" applyProtection="1">
      <alignment vertical="top"/>
      <protection locked="0"/>
    </xf>
    <xf numFmtId="166" fontId="3" fillId="0" borderId="2" xfId="7" applyNumberFormat="1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166" fontId="16" fillId="0" borderId="0" xfId="0" applyNumberFormat="1" applyFont="1" applyAlignment="1">
      <alignment vertical="top"/>
    </xf>
    <xf numFmtId="166" fontId="11" fillId="0" borderId="0" xfId="0" applyNumberFormat="1" applyFont="1" applyAlignment="1">
      <alignment vertical="top"/>
    </xf>
    <xf numFmtId="4" fontId="19" fillId="0" borderId="4" xfId="0" applyNumberFormat="1" applyFont="1" applyFill="1" applyBorder="1" applyAlignment="1" applyProtection="1">
      <alignment horizontal="left" vertical="top"/>
      <protection locked="0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0" fontId="18" fillId="3" borderId="2" xfId="0" applyFont="1" applyFill="1" applyBorder="1" applyAlignment="1">
      <alignment horizontal="center" vertical="top"/>
    </xf>
    <xf numFmtId="0" fontId="18" fillId="0" borderId="2" xfId="0" applyFont="1" applyBorder="1" applyAlignment="1">
      <alignment horizontal="center" vertical="top"/>
    </xf>
    <xf numFmtId="0" fontId="18" fillId="0" borderId="2" xfId="0" applyFont="1" applyFill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3" fillId="3" borderId="0" xfId="0" applyFont="1" applyFill="1" applyAlignment="1">
      <alignment horizontal="center" vertical="top"/>
    </xf>
    <xf numFmtId="2" fontId="19" fillId="12" borderId="2" xfId="0" applyNumberFormat="1" applyFont="1" applyFill="1" applyBorder="1" applyAlignment="1">
      <alignment horizontal="center" vertical="top" wrapText="1"/>
    </xf>
    <xf numFmtId="0" fontId="18" fillId="3" borderId="2" xfId="0" applyFont="1" applyFill="1" applyBorder="1" applyAlignment="1">
      <alignment vertical="top" wrapText="1"/>
    </xf>
    <xf numFmtId="0" fontId="18" fillId="3" borderId="2" xfId="0" applyFont="1" applyFill="1" applyBorder="1" applyAlignment="1">
      <alignment horizontal="left" vertical="top"/>
    </xf>
    <xf numFmtId="2" fontId="19" fillId="12" borderId="4" xfId="0" applyNumberFormat="1" applyFont="1" applyFill="1" applyBorder="1" applyAlignment="1">
      <alignment horizontal="center" vertical="top"/>
    </xf>
    <xf numFmtId="0" fontId="19" fillId="0" borderId="3" xfId="0" applyFont="1" applyBorder="1" applyAlignment="1">
      <alignment horizontal="center" vertical="top"/>
    </xf>
    <xf numFmtId="0" fontId="19" fillId="0" borderId="5" xfId="0" applyFont="1" applyBorder="1" applyAlignment="1">
      <alignment horizontal="center" vertical="top"/>
    </xf>
    <xf numFmtId="1" fontId="26" fillId="2" borderId="0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horizontal="left" vertical="top"/>
    </xf>
    <xf numFmtId="1" fontId="26" fillId="2" borderId="18" xfId="1" applyNumberFormat="1" applyFont="1" applyFill="1" applyBorder="1" applyAlignment="1" applyProtection="1">
      <alignment horizontal="left" vertical="top"/>
    </xf>
    <xf numFmtId="0" fontId="0" fillId="0" borderId="18" xfId="0" applyBorder="1" applyAlignment="1">
      <alignment horizontal="left" vertical="top"/>
    </xf>
  </cellXfs>
  <cellStyles count="8">
    <cellStyle name="Komma" xfId="1" builtinId="3"/>
    <cellStyle name="Komma 2" xfId="4"/>
    <cellStyle name="Komma 2 2" xfId="6"/>
    <cellStyle name="Normal_Bestand dd 1 januari 2006" xfId="2"/>
    <cellStyle name="Standaard" xfId="0" builtinId="0"/>
    <cellStyle name="Standaard 2" xfId="3"/>
    <cellStyle name="Standaard 2 2" xfId="5"/>
    <cellStyle name="Valuta" xfId="7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3E3E3"/>
      <rgbColor rgb="00660066"/>
      <rgbColor rgb="00FF8080"/>
      <rgbColor rgb="000066CC"/>
      <rgbColor rgb="00DFDFD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CCC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ling, Marcel" id="{42A99812-73A7-45DF-8326-5EB293B1B02A}" userId="S::m.eling@heerenveen.nl::2f6a6d8d-ae53-49e3-9ec5-322e13997d06" providerId="AD"/>
</personList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46" dT="2024-08-16T13:39:47.09" personId="{42A99812-73A7-45DF-8326-5EB293B1B02A}" id="{C04FBD87-8718-49F1-864F-0BF8D02CD03F}">
    <text>Hebben we volgens mij niet meer in eigendom en kan van de lijst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6"/>
  <sheetViews>
    <sheetView tabSelected="1" zoomScale="80" zoomScaleNormal="80" workbookViewId="0">
      <pane ySplit="6" topLeftCell="A207" activePane="bottomLeft" state="frozen"/>
      <selection pane="bottomLeft" activeCell="E230" sqref="E230"/>
    </sheetView>
  </sheetViews>
  <sheetFormatPr defaultColWidth="8.5703125" defaultRowHeight="15"/>
  <cols>
    <col min="1" max="1" width="47.140625" style="1" customWidth="1"/>
    <col min="2" max="2" width="45.85546875" style="2" customWidth="1"/>
    <col min="3" max="3" width="14.7109375" style="1" customWidth="1"/>
    <col min="4" max="7" width="25.7109375" style="1" customWidth="1"/>
    <col min="8" max="13" width="18.7109375" style="167" customWidth="1"/>
    <col min="14" max="14" width="22.140625" style="167" customWidth="1"/>
    <col min="15" max="15" width="38" style="135" customWidth="1"/>
    <col min="16" max="16" width="67.28515625" style="135" bestFit="1" customWidth="1"/>
    <col min="17" max="16384" width="8.5703125" style="1"/>
  </cols>
  <sheetData>
    <row r="1" spans="1:16" ht="23.25">
      <c r="A1" s="144" t="s">
        <v>0</v>
      </c>
      <c r="B1" s="144" t="s">
        <v>3</v>
      </c>
      <c r="C1" s="3"/>
    </row>
    <row r="2" spans="1:16" ht="23.25">
      <c r="A2" s="180" t="s">
        <v>1</v>
      </c>
      <c r="B2" s="181"/>
      <c r="C2" s="14"/>
    </row>
    <row r="3" spans="1:16" ht="23.25">
      <c r="A3" s="144" t="s">
        <v>2</v>
      </c>
      <c r="B3" s="144" t="s">
        <v>3</v>
      </c>
      <c r="C3" s="15" t="s">
        <v>3</v>
      </c>
    </row>
    <row r="4" spans="1:16" ht="23.25">
      <c r="A4" s="182" t="s">
        <v>655</v>
      </c>
      <c r="B4" s="183"/>
      <c r="C4" s="4"/>
    </row>
    <row r="5" spans="1:16" s="7" customFormat="1">
      <c r="B5" s="16"/>
      <c r="C5" s="17"/>
      <c r="D5" s="119" t="s">
        <v>4</v>
      </c>
      <c r="E5" s="119" t="s">
        <v>5</v>
      </c>
      <c r="F5" s="119" t="s">
        <v>6</v>
      </c>
      <c r="G5" s="119" t="s">
        <v>7</v>
      </c>
      <c r="H5" s="143" t="s">
        <v>8</v>
      </c>
      <c r="I5" s="177" t="s">
        <v>9</v>
      </c>
      <c r="J5" s="178"/>
      <c r="K5" s="143" t="s">
        <v>10</v>
      </c>
      <c r="L5" s="177" t="s">
        <v>11</v>
      </c>
      <c r="M5" s="179"/>
      <c r="N5" s="178"/>
      <c r="O5" s="142" t="s">
        <v>12</v>
      </c>
      <c r="P5" s="142" t="s">
        <v>13</v>
      </c>
    </row>
    <row r="6" spans="1:16" s="7" customFormat="1" ht="27.95" customHeight="1">
      <c r="A6" s="28" t="s">
        <v>14</v>
      </c>
      <c r="B6" s="29" t="s">
        <v>16</v>
      </c>
      <c r="C6" s="27" t="s">
        <v>17</v>
      </c>
      <c r="D6" s="120" t="s">
        <v>18</v>
      </c>
      <c r="E6" s="120" t="s">
        <v>19</v>
      </c>
      <c r="F6" s="120"/>
      <c r="G6" s="121" t="s">
        <v>20</v>
      </c>
      <c r="H6" s="143" t="s">
        <v>21</v>
      </c>
      <c r="I6" s="143" t="s">
        <v>22</v>
      </c>
      <c r="J6" s="143" t="s">
        <v>23</v>
      </c>
      <c r="K6" s="143" t="s">
        <v>24</v>
      </c>
      <c r="L6" s="174" t="s">
        <v>25</v>
      </c>
      <c r="M6" s="174" t="s">
        <v>26</v>
      </c>
      <c r="N6" s="174" t="s">
        <v>27</v>
      </c>
      <c r="O6" s="142" t="s">
        <v>28</v>
      </c>
      <c r="P6" s="142" t="s">
        <v>29</v>
      </c>
    </row>
    <row r="7" spans="1:16" s="5" customFormat="1">
      <c r="A7" s="30"/>
      <c r="B7" s="31"/>
      <c r="C7" s="18"/>
      <c r="H7" s="168"/>
      <c r="I7" s="168"/>
      <c r="J7" s="168"/>
      <c r="K7" s="168"/>
      <c r="L7" s="168"/>
      <c r="M7" s="168"/>
      <c r="N7" s="168"/>
      <c r="O7" s="136"/>
      <c r="P7" s="136"/>
    </row>
    <row r="8" spans="1:16" s="5" customFormat="1">
      <c r="A8" s="41"/>
      <c r="B8" s="32"/>
      <c r="C8" s="19"/>
      <c r="D8" s="70"/>
      <c r="E8" s="70"/>
      <c r="F8" s="70"/>
      <c r="G8" s="70"/>
      <c r="H8" s="169"/>
      <c r="I8" s="169"/>
      <c r="J8" s="169"/>
      <c r="K8" s="169"/>
      <c r="L8" s="169"/>
      <c r="M8" s="169"/>
      <c r="N8" s="169"/>
      <c r="O8" s="137"/>
      <c r="P8" s="137"/>
    </row>
    <row r="9" spans="1:16" s="5" customFormat="1">
      <c r="A9" s="42" t="s">
        <v>30</v>
      </c>
      <c r="B9" s="34"/>
      <c r="C9" s="21"/>
      <c r="D9" s="70"/>
      <c r="E9" s="70"/>
      <c r="F9" s="70"/>
      <c r="G9" s="70"/>
      <c r="H9" s="169"/>
      <c r="I9" s="169"/>
      <c r="J9" s="169"/>
      <c r="K9" s="169"/>
      <c r="L9" s="169"/>
      <c r="M9" s="169"/>
      <c r="N9" s="169"/>
      <c r="O9" s="137"/>
      <c r="P9" s="137"/>
    </row>
    <row r="10" spans="1:16" s="5" customFormat="1">
      <c r="A10" s="43" t="s">
        <v>31</v>
      </c>
      <c r="B10" s="34" t="s">
        <v>32</v>
      </c>
      <c r="C10" s="21" t="s">
        <v>33</v>
      </c>
      <c r="D10" s="123">
        <v>7453374.9158249181</v>
      </c>
      <c r="E10" s="124">
        <v>525138.20621697314</v>
      </c>
      <c r="F10" s="124"/>
      <c r="G10" s="124">
        <f t="shared" ref="G10:G12" si="0">D10+E10+F10</f>
        <v>7978513.1220418913</v>
      </c>
      <c r="H10" s="169" t="s">
        <v>34</v>
      </c>
      <c r="I10" s="169" t="s">
        <v>35</v>
      </c>
      <c r="J10" s="169"/>
      <c r="K10" s="169" t="s">
        <v>36</v>
      </c>
      <c r="L10" s="169" t="s">
        <v>37</v>
      </c>
      <c r="M10" s="169" t="s">
        <v>37</v>
      </c>
      <c r="N10" s="169" t="s">
        <v>34</v>
      </c>
      <c r="O10" s="137" t="s">
        <v>38</v>
      </c>
      <c r="P10" s="137"/>
    </row>
    <row r="11" spans="1:16" s="5" customFormat="1">
      <c r="A11" s="43" t="s">
        <v>39</v>
      </c>
      <c r="B11" s="34" t="s">
        <v>40</v>
      </c>
      <c r="C11" s="21" t="s">
        <v>33</v>
      </c>
      <c r="D11" s="124">
        <v>5393910.1010100991</v>
      </c>
      <c r="E11" s="124">
        <v>0</v>
      </c>
      <c r="F11" s="124"/>
      <c r="G11" s="124">
        <f t="shared" si="0"/>
        <v>5393910.1010100991</v>
      </c>
      <c r="H11" s="169" t="s">
        <v>34</v>
      </c>
      <c r="I11" s="169" t="s">
        <v>35</v>
      </c>
      <c r="J11" s="169"/>
      <c r="K11" s="169" t="s">
        <v>36</v>
      </c>
      <c r="L11" s="169" t="s">
        <v>37</v>
      </c>
      <c r="M11" s="169" t="s">
        <v>37</v>
      </c>
      <c r="N11" s="169" t="s">
        <v>34</v>
      </c>
      <c r="O11" s="137" t="s">
        <v>38</v>
      </c>
      <c r="P11" s="137"/>
    </row>
    <row r="12" spans="1:16" s="5" customFormat="1">
      <c r="A12" s="43" t="s">
        <v>41</v>
      </c>
      <c r="B12" s="34" t="s">
        <v>42</v>
      </c>
      <c r="C12" s="21" t="s">
        <v>33</v>
      </c>
      <c r="D12" s="124">
        <v>3326708.7542087543</v>
      </c>
      <c r="E12" s="124">
        <v>0</v>
      </c>
      <c r="F12" s="124"/>
      <c r="G12" s="124">
        <f t="shared" si="0"/>
        <v>3326708.7542087543</v>
      </c>
      <c r="H12" s="169" t="s">
        <v>34</v>
      </c>
      <c r="I12" s="173" t="s">
        <v>43</v>
      </c>
      <c r="J12" s="169"/>
      <c r="K12" s="169" t="s">
        <v>44</v>
      </c>
      <c r="L12" s="169" t="s">
        <v>37</v>
      </c>
      <c r="M12" s="169" t="s">
        <v>37</v>
      </c>
      <c r="N12" s="169" t="s">
        <v>34</v>
      </c>
      <c r="O12" s="137" t="s">
        <v>38</v>
      </c>
      <c r="P12" s="137" t="s">
        <v>45</v>
      </c>
    </row>
    <row r="13" spans="1:16" s="5" customFormat="1">
      <c r="A13" s="43"/>
      <c r="B13" s="34"/>
      <c r="C13" s="21"/>
      <c r="D13" s="124"/>
      <c r="E13" s="124"/>
      <c r="F13" s="124"/>
      <c r="G13" s="124"/>
      <c r="H13" s="169"/>
      <c r="I13" s="169"/>
      <c r="J13" s="169"/>
      <c r="K13" s="169"/>
      <c r="L13" s="169"/>
      <c r="M13" s="169"/>
      <c r="N13" s="169"/>
      <c r="O13" s="137"/>
      <c r="P13" s="137"/>
    </row>
    <row r="14" spans="1:16" s="5" customFormat="1">
      <c r="A14" s="42" t="s">
        <v>46</v>
      </c>
      <c r="B14" s="34"/>
      <c r="C14" s="21"/>
      <c r="D14" s="124"/>
      <c r="E14" s="124"/>
      <c r="F14" s="124"/>
      <c r="G14" s="124"/>
      <c r="H14" s="169"/>
      <c r="I14" s="169"/>
      <c r="J14" s="169"/>
      <c r="K14" s="169"/>
      <c r="L14" s="169"/>
      <c r="M14" s="169"/>
      <c r="N14" s="169"/>
      <c r="O14" s="137"/>
      <c r="P14" s="137"/>
    </row>
    <row r="15" spans="1:16" s="5" customFormat="1">
      <c r="A15" s="43" t="s">
        <v>47</v>
      </c>
      <c r="B15" s="34" t="s">
        <v>48</v>
      </c>
      <c r="C15" s="21" t="s">
        <v>49</v>
      </c>
      <c r="D15" s="124">
        <v>55703.030303030326</v>
      </c>
      <c r="E15" s="124">
        <v>0</v>
      </c>
      <c r="F15" s="124"/>
      <c r="G15" s="124">
        <f t="shared" ref="G15:G24" si="1">D15+E15+F15</f>
        <v>55703.030303030326</v>
      </c>
      <c r="H15" s="169" t="s">
        <v>34</v>
      </c>
      <c r="I15" s="169" t="s">
        <v>35</v>
      </c>
      <c r="J15" s="169"/>
      <c r="K15" s="169" t="s">
        <v>36</v>
      </c>
      <c r="L15" s="169" t="s">
        <v>34</v>
      </c>
      <c r="M15" s="169" t="s">
        <v>34</v>
      </c>
      <c r="N15" s="169" t="s">
        <v>34</v>
      </c>
      <c r="O15" s="137" t="s">
        <v>50</v>
      </c>
      <c r="P15" s="137"/>
    </row>
    <row r="16" spans="1:16" s="5" customFormat="1">
      <c r="A16" s="43" t="s">
        <v>51</v>
      </c>
      <c r="B16" s="34" t="s">
        <v>52</v>
      </c>
      <c r="C16" s="21" t="s">
        <v>53</v>
      </c>
      <c r="D16" s="124">
        <v>24756.902356902356</v>
      </c>
      <c r="E16" s="124">
        <v>0</v>
      </c>
      <c r="F16" s="124"/>
      <c r="G16" s="124">
        <f t="shared" si="1"/>
        <v>24756.902356902356</v>
      </c>
      <c r="H16" s="169" t="s">
        <v>34</v>
      </c>
      <c r="I16" s="169" t="s">
        <v>35</v>
      </c>
      <c r="J16" s="169"/>
      <c r="K16" s="169" t="s">
        <v>36</v>
      </c>
      <c r="L16" s="169" t="s">
        <v>34</v>
      </c>
      <c r="M16" s="169" t="s">
        <v>34</v>
      </c>
      <c r="N16" s="169" t="s">
        <v>34</v>
      </c>
      <c r="O16" s="137" t="s">
        <v>50</v>
      </c>
      <c r="P16" s="137"/>
    </row>
    <row r="17" spans="1:16" s="5" customFormat="1">
      <c r="A17" s="43" t="s">
        <v>54</v>
      </c>
      <c r="B17" s="34" t="s">
        <v>55</v>
      </c>
      <c r="C17" s="21" t="s">
        <v>53</v>
      </c>
      <c r="D17" s="124">
        <v>120689.89898989894</v>
      </c>
      <c r="E17" s="124">
        <v>0</v>
      </c>
      <c r="F17" s="124"/>
      <c r="G17" s="124">
        <f t="shared" si="1"/>
        <v>120689.89898989894</v>
      </c>
      <c r="H17" s="169" t="s">
        <v>34</v>
      </c>
      <c r="I17" s="169" t="s">
        <v>35</v>
      </c>
      <c r="J17" s="169"/>
      <c r="K17" s="169" t="s">
        <v>36</v>
      </c>
      <c r="L17" s="169" t="s">
        <v>34</v>
      </c>
      <c r="M17" s="169" t="s">
        <v>34</v>
      </c>
      <c r="N17" s="169" t="s">
        <v>34</v>
      </c>
      <c r="O17" s="137" t="s">
        <v>50</v>
      </c>
      <c r="P17" s="137"/>
    </row>
    <row r="18" spans="1:16" s="5" customFormat="1">
      <c r="A18" s="43" t="s">
        <v>56</v>
      </c>
      <c r="B18" s="34" t="s">
        <v>57</v>
      </c>
      <c r="C18" s="21" t="s">
        <v>53</v>
      </c>
      <c r="D18" s="124">
        <v>55703.030303030326</v>
      </c>
      <c r="E18" s="124">
        <v>0</v>
      </c>
      <c r="F18" s="124"/>
      <c r="G18" s="124">
        <f t="shared" si="1"/>
        <v>55703.030303030326</v>
      </c>
      <c r="H18" s="169" t="s">
        <v>34</v>
      </c>
      <c r="I18" s="169" t="s">
        <v>35</v>
      </c>
      <c r="J18" s="169"/>
      <c r="K18" s="169" t="s">
        <v>36</v>
      </c>
      <c r="L18" s="169" t="s">
        <v>34</v>
      </c>
      <c r="M18" s="169" t="s">
        <v>34</v>
      </c>
      <c r="N18" s="169" t="s">
        <v>34</v>
      </c>
      <c r="O18" s="137" t="s">
        <v>50</v>
      </c>
      <c r="P18" s="137"/>
    </row>
    <row r="19" spans="1:16" s="5" customFormat="1">
      <c r="A19" s="43" t="s">
        <v>58</v>
      </c>
      <c r="B19" s="34" t="s">
        <v>59</v>
      </c>
      <c r="C19" s="21" t="s">
        <v>60</v>
      </c>
      <c r="D19" s="124">
        <v>55703.030303030326</v>
      </c>
      <c r="E19" s="124">
        <v>0</v>
      </c>
      <c r="F19" s="124"/>
      <c r="G19" s="124">
        <f t="shared" si="1"/>
        <v>55703.030303030326</v>
      </c>
      <c r="H19" s="169" t="s">
        <v>34</v>
      </c>
      <c r="I19" s="169" t="s">
        <v>35</v>
      </c>
      <c r="J19" s="169"/>
      <c r="K19" s="169" t="s">
        <v>36</v>
      </c>
      <c r="L19" s="169" t="s">
        <v>34</v>
      </c>
      <c r="M19" s="169" t="s">
        <v>34</v>
      </c>
      <c r="N19" s="169" t="s">
        <v>34</v>
      </c>
      <c r="O19" s="137" t="s">
        <v>34</v>
      </c>
      <c r="P19" s="137"/>
    </row>
    <row r="20" spans="1:16" s="5" customFormat="1">
      <c r="A20" s="43" t="s">
        <v>61</v>
      </c>
      <c r="B20" s="34" t="s">
        <v>62</v>
      </c>
      <c r="C20" s="21" t="s">
        <v>53</v>
      </c>
      <c r="D20" s="124">
        <v>32493.434343434343</v>
      </c>
      <c r="E20" s="124">
        <v>0</v>
      </c>
      <c r="F20" s="124"/>
      <c r="G20" s="124">
        <f t="shared" si="1"/>
        <v>32493.434343434343</v>
      </c>
      <c r="H20" s="169" t="s">
        <v>34</v>
      </c>
      <c r="I20" s="169" t="s">
        <v>35</v>
      </c>
      <c r="J20" s="169"/>
      <c r="K20" s="169" t="s">
        <v>36</v>
      </c>
      <c r="L20" s="169" t="s">
        <v>34</v>
      </c>
      <c r="M20" s="169" t="s">
        <v>34</v>
      </c>
      <c r="N20" s="169" t="s">
        <v>34</v>
      </c>
      <c r="O20" s="137" t="s">
        <v>34</v>
      </c>
      <c r="P20" s="137"/>
    </row>
    <row r="21" spans="1:16" s="5" customFormat="1">
      <c r="A21" s="43" t="s">
        <v>63</v>
      </c>
      <c r="B21" s="34" t="s">
        <v>64</v>
      </c>
      <c r="C21" s="21" t="s">
        <v>33</v>
      </c>
      <c r="D21" s="124">
        <v>320292.42424242414</v>
      </c>
      <c r="E21" s="124">
        <v>0</v>
      </c>
      <c r="F21" s="124"/>
      <c r="G21" s="124">
        <f t="shared" si="1"/>
        <v>320292.42424242414</v>
      </c>
      <c r="H21" s="169" t="s">
        <v>34</v>
      </c>
      <c r="I21" s="169" t="s">
        <v>35</v>
      </c>
      <c r="J21" s="169"/>
      <c r="K21" s="169" t="s">
        <v>36</v>
      </c>
      <c r="L21" s="169" t="s">
        <v>34</v>
      </c>
      <c r="M21" s="169"/>
      <c r="N21" s="169"/>
      <c r="O21" s="137" t="s">
        <v>34</v>
      </c>
      <c r="P21" s="137"/>
    </row>
    <row r="22" spans="1:16" s="5" customFormat="1" ht="30">
      <c r="A22" s="43" t="s">
        <v>65</v>
      </c>
      <c r="B22" s="34" t="s">
        <v>66</v>
      </c>
      <c r="C22" s="21" t="s">
        <v>33</v>
      </c>
      <c r="D22" s="124">
        <v>211980.97643097647</v>
      </c>
      <c r="E22" s="124">
        <v>0</v>
      </c>
      <c r="F22" s="124"/>
      <c r="G22" s="124">
        <f t="shared" si="1"/>
        <v>211980.97643097647</v>
      </c>
      <c r="H22" s="169" t="s">
        <v>34</v>
      </c>
      <c r="I22" s="169" t="s">
        <v>35</v>
      </c>
      <c r="J22" s="169"/>
      <c r="K22" s="169" t="s">
        <v>36</v>
      </c>
      <c r="L22" s="169" t="s">
        <v>34</v>
      </c>
      <c r="M22" s="169"/>
      <c r="N22" s="169"/>
      <c r="O22" s="175" t="s">
        <v>67</v>
      </c>
      <c r="P22" s="137"/>
    </row>
    <row r="23" spans="1:16" s="5" customFormat="1">
      <c r="A23" s="43" t="s">
        <v>68</v>
      </c>
      <c r="B23" s="34" t="s">
        <v>69</v>
      </c>
      <c r="C23" s="21" t="s">
        <v>60</v>
      </c>
      <c r="D23" s="124">
        <v>320292.42424242414</v>
      </c>
      <c r="E23" s="124">
        <v>0</v>
      </c>
      <c r="F23" s="124"/>
      <c r="G23" s="124">
        <f t="shared" si="1"/>
        <v>320292.42424242414</v>
      </c>
      <c r="H23" s="169" t="s">
        <v>34</v>
      </c>
      <c r="I23" s="169" t="s">
        <v>35</v>
      </c>
      <c r="J23" s="169"/>
      <c r="K23" s="169" t="s">
        <v>36</v>
      </c>
      <c r="L23" s="169"/>
      <c r="M23" s="169"/>
      <c r="N23" s="169"/>
      <c r="O23" s="137" t="s">
        <v>70</v>
      </c>
      <c r="P23" s="137"/>
    </row>
    <row r="24" spans="1:16" s="5" customFormat="1">
      <c r="A24" s="43" t="s">
        <v>71</v>
      </c>
      <c r="B24" s="34" t="s">
        <v>66</v>
      </c>
      <c r="C24" s="21" t="s">
        <v>33</v>
      </c>
      <c r="D24" s="124">
        <v>211980.97643097647</v>
      </c>
      <c r="E24" s="124">
        <v>0</v>
      </c>
      <c r="F24" s="124"/>
      <c r="G24" s="124">
        <f t="shared" si="1"/>
        <v>211980.97643097647</v>
      </c>
      <c r="H24" s="169" t="s">
        <v>34</v>
      </c>
      <c r="I24" s="169" t="s">
        <v>35</v>
      </c>
      <c r="J24" s="169"/>
      <c r="K24" s="169" t="s">
        <v>36</v>
      </c>
      <c r="L24" s="169"/>
      <c r="M24" s="169"/>
      <c r="N24" s="169"/>
      <c r="O24" s="137" t="s">
        <v>34</v>
      </c>
      <c r="P24" s="137"/>
    </row>
    <row r="25" spans="1:16" s="5" customFormat="1">
      <c r="A25" s="43"/>
      <c r="B25" s="34"/>
      <c r="C25" s="21"/>
      <c r="D25" s="124"/>
      <c r="E25" s="124"/>
      <c r="F25" s="124"/>
      <c r="G25" s="124"/>
      <c r="H25" s="169"/>
      <c r="I25" s="169"/>
      <c r="J25" s="169"/>
      <c r="K25" s="169"/>
      <c r="L25" s="169"/>
      <c r="M25" s="169"/>
      <c r="N25" s="169"/>
      <c r="O25" s="137"/>
      <c r="P25" s="137"/>
    </row>
    <row r="26" spans="1:16" s="5" customFormat="1">
      <c r="A26" s="42" t="s">
        <v>72</v>
      </c>
      <c r="B26" s="34"/>
      <c r="C26" s="21"/>
      <c r="D26" s="124"/>
      <c r="E26" s="124"/>
      <c r="F26" s="124"/>
      <c r="G26" s="124"/>
      <c r="H26" s="169"/>
      <c r="I26" s="169"/>
      <c r="J26" s="169"/>
      <c r="K26" s="169"/>
      <c r="L26" s="169"/>
      <c r="M26" s="169"/>
      <c r="N26" s="169"/>
      <c r="O26" s="137"/>
      <c r="P26" s="137"/>
    </row>
    <row r="27" spans="1:16" s="5" customFormat="1">
      <c r="A27" s="43" t="s">
        <v>73</v>
      </c>
      <c r="B27" s="34" t="s">
        <v>74</v>
      </c>
      <c r="C27" s="21" t="s">
        <v>75</v>
      </c>
      <c r="D27" s="124">
        <v>1672638.2154882145</v>
      </c>
      <c r="E27" s="124">
        <v>0</v>
      </c>
      <c r="F27" s="124"/>
      <c r="G27" s="124">
        <f t="shared" ref="G27:G35" si="2">D27+E27+F27</f>
        <v>1672638.2154882145</v>
      </c>
      <c r="H27" s="169" t="s">
        <v>34</v>
      </c>
      <c r="I27" s="169" t="s">
        <v>35</v>
      </c>
      <c r="J27" s="169"/>
      <c r="K27" s="169" t="s">
        <v>36</v>
      </c>
      <c r="L27" s="169"/>
      <c r="M27" s="169"/>
      <c r="N27" s="176" t="s">
        <v>76</v>
      </c>
      <c r="O27" s="137" t="s">
        <v>50</v>
      </c>
      <c r="P27" s="137" t="s">
        <v>77</v>
      </c>
    </row>
    <row r="28" spans="1:16" s="5" customFormat="1" ht="30">
      <c r="A28" s="43" t="s">
        <v>73</v>
      </c>
      <c r="B28" s="34" t="s">
        <v>78</v>
      </c>
      <c r="C28" s="21" t="s">
        <v>75</v>
      </c>
      <c r="D28" s="124">
        <v>0</v>
      </c>
      <c r="E28" s="124">
        <v>69614.863071990665</v>
      </c>
      <c r="F28" s="124"/>
      <c r="G28" s="124">
        <f t="shared" si="2"/>
        <v>69614.863071990665</v>
      </c>
      <c r="H28" s="169"/>
      <c r="I28" s="169" t="s">
        <v>35</v>
      </c>
      <c r="J28" s="169"/>
      <c r="K28" s="169" t="s">
        <v>36</v>
      </c>
      <c r="L28" s="169"/>
      <c r="M28" s="169"/>
      <c r="N28" s="169"/>
      <c r="O28" s="137" t="s">
        <v>50</v>
      </c>
      <c r="P28" s="137" t="s">
        <v>77</v>
      </c>
    </row>
    <row r="29" spans="1:16" s="5" customFormat="1">
      <c r="A29" s="43"/>
      <c r="B29" s="34"/>
      <c r="C29" s="21"/>
      <c r="D29" s="124"/>
      <c r="E29" s="124"/>
      <c r="F29" s="124"/>
      <c r="G29" s="124"/>
      <c r="H29" s="169"/>
      <c r="I29" s="169"/>
      <c r="J29" s="169"/>
      <c r="K29" s="169"/>
      <c r="L29" s="169"/>
      <c r="M29" s="169"/>
      <c r="N29" s="169"/>
      <c r="O29" s="137"/>
      <c r="P29" s="137"/>
    </row>
    <row r="30" spans="1:16" s="5" customFormat="1">
      <c r="A30" s="42" t="s">
        <v>79</v>
      </c>
      <c r="B30" s="34"/>
      <c r="C30" s="21"/>
      <c r="D30" s="124"/>
      <c r="E30" s="124"/>
      <c r="F30" s="124"/>
      <c r="G30" s="124"/>
      <c r="H30" s="169"/>
      <c r="I30" s="169"/>
      <c r="J30" s="169"/>
      <c r="K30" s="169"/>
      <c r="L30" s="169"/>
      <c r="M30" s="169"/>
      <c r="N30" s="169"/>
      <c r="O30" s="137"/>
      <c r="P30" s="137"/>
    </row>
    <row r="31" spans="1:16" s="5" customFormat="1" ht="30">
      <c r="A31" s="43" t="s">
        <v>80</v>
      </c>
      <c r="B31" s="34" t="s">
        <v>81</v>
      </c>
      <c r="C31" s="21" t="s">
        <v>60</v>
      </c>
      <c r="D31" s="124">
        <v>78912.626262626232</v>
      </c>
      <c r="E31" s="124">
        <v>0</v>
      </c>
      <c r="F31" s="124"/>
      <c r="G31" s="124">
        <f t="shared" si="2"/>
        <v>78912.626262626232</v>
      </c>
      <c r="H31" s="169"/>
      <c r="I31" s="169" t="s">
        <v>35</v>
      </c>
      <c r="J31" s="169"/>
      <c r="K31" s="169" t="s">
        <v>36</v>
      </c>
      <c r="L31" s="169"/>
      <c r="M31" s="169"/>
      <c r="N31" s="169"/>
      <c r="O31" s="137" t="s">
        <v>34</v>
      </c>
      <c r="P31" s="137"/>
    </row>
    <row r="32" spans="1:16" s="5" customFormat="1" ht="30">
      <c r="A32" s="43" t="s">
        <v>80</v>
      </c>
      <c r="B32" s="34" t="s">
        <v>82</v>
      </c>
      <c r="C32" s="21" t="s">
        <v>33</v>
      </c>
      <c r="D32" s="124">
        <v>4337099.8316498296</v>
      </c>
      <c r="E32" s="124">
        <v>420715.91160898714</v>
      </c>
      <c r="F32" s="124"/>
      <c r="G32" s="124">
        <f t="shared" si="2"/>
        <v>4757815.7432588171</v>
      </c>
      <c r="H32" s="169" t="s">
        <v>83</v>
      </c>
      <c r="I32" s="169" t="s">
        <v>35</v>
      </c>
      <c r="J32" s="169"/>
      <c r="K32" s="169" t="s">
        <v>36</v>
      </c>
      <c r="L32" s="169" t="s">
        <v>37</v>
      </c>
      <c r="M32" s="169" t="s">
        <v>84</v>
      </c>
      <c r="N32" s="169" t="s">
        <v>34</v>
      </c>
      <c r="O32" s="137" t="s">
        <v>34</v>
      </c>
      <c r="P32" s="137"/>
    </row>
    <row r="33" spans="1:16" s="5" customFormat="1">
      <c r="A33" s="43" t="s">
        <v>85</v>
      </c>
      <c r="B33" s="34" t="s">
        <v>86</v>
      </c>
      <c r="C33" s="21" t="s">
        <v>33</v>
      </c>
      <c r="D33" s="124">
        <v>216622.89562289562</v>
      </c>
      <c r="E33" s="124">
        <v>0</v>
      </c>
      <c r="F33" s="124"/>
      <c r="G33" s="124">
        <f t="shared" si="2"/>
        <v>216622.89562289562</v>
      </c>
      <c r="H33" s="169" t="s">
        <v>34</v>
      </c>
      <c r="I33" s="169" t="s">
        <v>35</v>
      </c>
      <c r="J33" s="169"/>
      <c r="K33" s="169"/>
      <c r="L33" s="169" t="s">
        <v>34</v>
      </c>
      <c r="M33" s="169" t="s">
        <v>34</v>
      </c>
      <c r="N33" s="169" t="s">
        <v>34</v>
      </c>
      <c r="O33" s="137" t="s">
        <v>34</v>
      </c>
      <c r="P33" s="137" t="s">
        <v>87</v>
      </c>
    </row>
    <row r="34" spans="1:16" s="5" customFormat="1">
      <c r="A34" s="43" t="s">
        <v>88</v>
      </c>
      <c r="B34" s="34" t="s">
        <v>89</v>
      </c>
      <c r="C34" s="21" t="s">
        <v>33</v>
      </c>
      <c r="D34" s="124">
        <v>241379.79797979788</v>
      </c>
      <c r="E34" s="124">
        <v>0</v>
      </c>
      <c r="F34" s="124"/>
      <c r="G34" s="124">
        <f t="shared" si="2"/>
        <v>241379.79797979788</v>
      </c>
      <c r="H34" s="169" t="s">
        <v>34</v>
      </c>
      <c r="I34" s="169" t="s">
        <v>35</v>
      </c>
      <c r="J34" s="169"/>
      <c r="K34" s="169"/>
      <c r="L34" s="169" t="s">
        <v>37</v>
      </c>
      <c r="M34" s="169" t="s">
        <v>34</v>
      </c>
      <c r="N34" s="169" t="s">
        <v>34</v>
      </c>
      <c r="O34" s="137" t="s">
        <v>34</v>
      </c>
      <c r="P34" s="137"/>
    </row>
    <row r="35" spans="1:16" s="5" customFormat="1" ht="75">
      <c r="A35" s="43" t="s">
        <v>90</v>
      </c>
      <c r="B35" s="34" t="s">
        <v>91</v>
      </c>
      <c r="C35" s="21"/>
      <c r="D35" s="124">
        <v>10179728.787878785</v>
      </c>
      <c r="E35" s="124">
        <v>838405.09004093136</v>
      </c>
      <c r="F35" s="124"/>
      <c r="G35" s="124">
        <f t="shared" si="2"/>
        <v>11018133.877919717</v>
      </c>
      <c r="H35" s="169"/>
      <c r="I35" s="169"/>
      <c r="J35" s="169"/>
      <c r="K35" s="169"/>
      <c r="L35" s="169" t="s">
        <v>37</v>
      </c>
      <c r="M35" s="169" t="s">
        <v>37</v>
      </c>
      <c r="N35" s="169" t="s">
        <v>34</v>
      </c>
      <c r="O35" s="137" t="s">
        <v>34</v>
      </c>
      <c r="P35" s="137"/>
    </row>
    <row r="36" spans="1:16" s="5" customFormat="1">
      <c r="A36" s="39" t="s">
        <v>92</v>
      </c>
      <c r="B36" s="40"/>
      <c r="C36" s="21"/>
      <c r="D36" s="124"/>
      <c r="E36" s="124"/>
      <c r="F36" s="124"/>
      <c r="G36" s="124"/>
      <c r="H36" s="169"/>
      <c r="I36" s="169"/>
      <c r="J36" s="169"/>
      <c r="K36" s="169"/>
      <c r="L36" s="169"/>
      <c r="M36" s="169"/>
      <c r="N36" s="169"/>
      <c r="O36" s="137"/>
      <c r="P36" s="137"/>
    </row>
    <row r="37" spans="1:16" s="5" customFormat="1">
      <c r="A37" s="156"/>
      <c r="B37" s="40"/>
      <c r="C37" s="21"/>
      <c r="D37" s="124"/>
      <c r="E37" s="124"/>
      <c r="F37" s="124"/>
      <c r="G37" s="124"/>
      <c r="H37" s="169"/>
      <c r="I37" s="169"/>
      <c r="J37" s="169"/>
      <c r="K37" s="169"/>
      <c r="L37" s="169"/>
      <c r="M37" s="169"/>
      <c r="N37" s="169"/>
      <c r="O37" s="137"/>
      <c r="P37" s="137"/>
    </row>
    <row r="38" spans="1:16" s="5" customFormat="1">
      <c r="A38" s="126" t="s">
        <v>93</v>
      </c>
      <c r="B38" s="40" t="s">
        <v>94</v>
      </c>
      <c r="C38" s="21"/>
      <c r="D38" s="124">
        <v>25502800</v>
      </c>
      <c r="E38" s="124">
        <v>2487968.4810126582</v>
      </c>
      <c r="F38" s="124">
        <v>0</v>
      </c>
      <c r="G38" s="124">
        <f>D38+E38+F38</f>
        <v>27990768.481012657</v>
      </c>
      <c r="H38" s="169" t="s">
        <v>95</v>
      </c>
      <c r="I38" s="169" t="s">
        <v>35</v>
      </c>
      <c r="J38" s="169"/>
      <c r="K38" s="169" t="s">
        <v>96</v>
      </c>
      <c r="L38" s="169" t="s">
        <v>37</v>
      </c>
      <c r="M38" s="169" t="s">
        <v>37</v>
      </c>
      <c r="N38" s="169" t="s">
        <v>34</v>
      </c>
      <c r="O38" s="137" t="s">
        <v>34</v>
      </c>
      <c r="P38" s="137"/>
    </row>
    <row r="39" spans="1:16" s="5" customFormat="1" ht="45">
      <c r="A39" s="127" t="s">
        <v>93</v>
      </c>
      <c r="B39" s="128" t="s">
        <v>97</v>
      </c>
      <c r="C39" s="21"/>
      <c r="D39" s="124"/>
      <c r="E39" s="124">
        <v>1574197.9240506329</v>
      </c>
      <c r="F39" s="124">
        <v>0</v>
      </c>
      <c r="G39" s="124">
        <f t="shared" ref="G39:G45" si="3">D39+E39+F39</f>
        <v>1574197.9240506329</v>
      </c>
      <c r="H39" s="169"/>
      <c r="I39" s="169"/>
      <c r="J39" s="169"/>
      <c r="K39" s="169"/>
      <c r="L39" s="169"/>
      <c r="M39" s="169"/>
      <c r="N39" s="169"/>
      <c r="O39" s="137" t="s">
        <v>98</v>
      </c>
      <c r="P39" s="137"/>
    </row>
    <row r="40" spans="1:16" s="5" customFormat="1">
      <c r="A40" s="52" t="s">
        <v>93</v>
      </c>
      <c r="B40" s="40" t="s">
        <v>99</v>
      </c>
      <c r="C40" s="21"/>
      <c r="D40" s="124"/>
      <c r="E40" s="124">
        <v>0</v>
      </c>
      <c r="F40" s="124">
        <v>47349.367088607592</v>
      </c>
      <c r="G40" s="124">
        <f t="shared" si="3"/>
        <v>47349.367088607592</v>
      </c>
      <c r="H40" s="169"/>
      <c r="I40" s="169" t="s">
        <v>35</v>
      </c>
      <c r="J40" s="169"/>
      <c r="K40" s="169"/>
      <c r="L40" s="169"/>
      <c r="M40" s="169"/>
      <c r="N40" s="169"/>
      <c r="O40" s="137" t="s">
        <v>98</v>
      </c>
      <c r="P40" s="137"/>
    </row>
    <row r="41" spans="1:16" s="5" customFormat="1">
      <c r="A41" s="52" t="s">
        <v>100</v>
      </c>
      <c r="B41" s="40" t="s">
        <v>101</v>
      </c>
      <c r="C41" s="21"/>
      <c r="D41" s="124"/>
      <c r="E41" s="124">
        <v>34141.702531645569</v>
      </c>
      <c r="F41" s="124">
        <v>0</v>
      </c>
      <c r="G41" s="124">
        <f t="shared" si="3"/>
        <v>34141.702531645569</v>
      </c>
      <c r="H41" s="169"/>
      <c r="I41" s="169" t="s">
        <v>35</v>
      </c>
      <c r="J41" s="169"/>
      <c r="K41" s="169"/>
      <c r="L41" s="169"/>
      <c r="M41" s="169"/>
      <c r="N41" s="169" t="s">
        <v>102</v>
      </c>
      <c r="O41" s="137" t="s">
        <v>98</v>
      </c>
      <c r="P41" s="137"/>
    </row>
    <row r="42" spans="1:16" s="5" customFormat="1">
      <c r="A42" s="52" t="s">
        <v>103</v>
      </c>
      <c r="B42" s="40" t="s">
        <v>104</v>
      </c>
      <c r="C42" s="21"/>
      <c r="D42" s="124"/>
      <c r="E42" s="124">
        <v>462258.22784810123</v>
      </c>
      <c r="F42" s="124">
        <v>0</v>
      </c>
      <c r="G42" s="124">
        <f t="shared" si="3"/>
        <v>462258.22784810123</v>
      </c>
      <c r="H42" s="169"/>
      <c r="I42" s="169" t="s">
        <v>105</v>
      </c>
      <c r="J42" s="169"/>
      <c r="K42" s="169"/>
      <c r="L42" s="169"/>
      <c r="M42" s="169"/>
      <c r="N42" s="169"/>
      <c r="O42" s="137" t="s">
        <v>98</v>
      </c>
      <c r="P42" s="137" t="s">
        <v>106</v>
      </c>
    </row>
    <row r="43" spans="1:16" s="5" customFormat="1">
      <c r="A43" s="52" t="s">
        <v>107</v>
      </c>
      <c r="B43" s="40" t="s">
        <v>104</v>
      </c>
      <c r="C43" s="21"/>
      <c r="D43" s="124"/>
      <c r="E43" s="124">
        <v>462258.22784810123</v>
      </c>
      <c r="F43" s="124"/>
      <c r="G43" s="124">
        <f t="shared" si="3"/>
        <v>462258.22784810123</v>
      </c>
      <c r="H43" s="169"/>
      <c r="I43" s="169" t="s">
        <v>105</v>
      </c>
      <c r="J43" s="169"/>
      <c r="K43" s="169"/>
      <c r="L43" s="169"/>
      <c r="M43" s="169"/>
      <c r="N43" s="169"/>
      <c r="O43" s="137" t="s">
        <v>98</v>
      </c>
      <c r="P43" s="137" t="s">
        <v>106</v>
      </c>
    </row>
    <row r="44" spans="1:16" s="5" customFormat="1">
      <c r="A44" s="52" t="s">
        <v>103</v>
      </c>
      <c r="B44" s="40" t="s">
        <v>108</v>
      </c>
      <c r="C44" s="21"/>
      <c r="D44" s="124"/>
      <c r="E44" s="124">
        <v>0</v>
      </c>
      <c r="F44" s="124">
        <v>391234.17721518985</v>
      </c>
      <c r="G44" s="124">
        <f t="shared" si="3"/>
        <v>391234.17721518985</v>
      </c>
      <c r="H44" s="169"/>
      <c r="I44" s="169" t="s">
        <v>105</v>
      </c>
      <c r="J44" s="169"/>
      <c r="K44" s="169"/>
      <c r="L44" s="169"/>
      <c r="M44" s="169"/>
      <c r="N44" s="169"/>
      <c r="O44" s="137" t="s">
        <v>98</v>
      </c>
      <c r="P44" s="137" t="s">
        <v>106</v>
      </c>
    </row>
    <row r="45" spans="1:16" s="5" customFormat="1">
      <c r="A45" s="52" t="s">
        <v>107</v>
      </c>
      <c r="B45" s="40" t="s">
        <v>108</v>
      </c>
      <c r="C45" s="21"/>
      <c r="D45" s="124"/>
      <c r="E45" s="124">
        <v>0</v>
      </c>
      <c r="F45" s="124">
        <v>391234.17721518985</v>
      </c>
      <c r="G45" s="124">
        <f t="shared" si="3"/>
        <v>391234.17721518985</v>
      </c>
      <c r="H45" s="169"/>
      <c r="I45" s="169" t="s">
        <v>105</v>
      </c>
      <c r="J45" s="169"/>
      <c r="K45" s="169"/>
      <c r="L45" s="169"/>
      <c r="M45" s="169"/>
      <c r="N45" s="169"/>
      <c r="O45" s="137" t="s">
        <v>98</v>
      </c>
      <c r="P45" s="137" t="s">
        <v>106</v>
      </c>
    </row>
    <row r="46" spans="1:16" s="5" customFormat="1">
      <c r="A46" s="43"/>
      <c r="B46" s="34"/>
      <c r="C46" s="21"/>
      <c r="D46" s="124"/>
      <c r="E46" s="124"/>
      <c r="F46" s="124"/>
      <c r="G46" s="124"/>
      <c r="H46" s="169"/>
      <c r="I46" s="169"/>
      <c r="J46" s="169"/>
      <c r="K46" s="169"/>
      <c r="L46" s="169"/>
      <c r="M46" s="169"/>
      <c r="N46" s="169"/>
      <c r="O46" s="137"/>
      <c r="P46" s="137"/>
    </row>
    <row r="47" spans="1:16" s="5" customFormat="1">
      <c r="A47" s="42" t="s">
        <v>109</v>
      </c>
      <c r="B47" s="34"/>
      <c r="C47" s="21"/>
      <c r="D47" s="124"/>
      <c r="E47" s="124"/>
      <c r="F47" s="124"/>
      <c r="G47" s="124"/>
      <c r="H47" s="169"/>
      <c r="I47" s="169"/>
      <c r="J47" s="169"/>
      <c r="K47" s="169"/>
      <c r="L47" s="169"/>
      <c r="M47" s="169"/>
      <c r="N47" s="169"/>
      <c r="O47" s="137"/>
      <c r="P47" s="137"/>
    </row>
    <row r="48" spans="1:16" s="5" customFormat="1">
      <c r="A48" s="44" t="s">
        <v>110</v>
      </c>
      <c r="B48" s="36" t="s">
        <v>111</v>
      </c>
      <c r="C48" s="21" t="s">
        <v>33</v>
      </c>
      <c r="D48" s="124">
        <v>419975.39543057996</v>
      </c>
      <c r="E48" s="124">
        <v>6053.4663540861466</v>
      </c>
      <c r="F48" s="124"/>
      <c r="G48" s="124">
        <f t="shared" ref="G48:G49" si="4">D48+E48+F48</f>
        <v>426028.86178466608</v>
      </c>
      <c r="H48" s="169" t="s">
        <v>34</v>
      </c>
      <c r="I48" s="169" t="s">
        <v>35</v>
      </c>
      <c r="J48" s="169" t="s">
        <v>3</v>
      </c>
      <c r="K48" s="169" t="s">
        <v>36</v>
      </c>
      <c r="L48" s="169" t="s">
        <v>34</v>
      </c>
      <c r="M48" s="169" t="s">
        <v>34</v>
      </c>
      <c r="N48" s="169" t="s">
        <v>34</v>
      </c>
      <c r="O48" s="137" t="s">
        <v>112</v>
      </c>
      <c r="P48" s="137"/>
    </row>
    <row r="49" spans="1:16" s="5" customFormat="1">
      <c r="A49" s="43" t="s">
        <v>110</v>
      </c>
      <c r="B49" s="34" t="s">
        <v>113</v>
      </c>
      <c r="C49" s="21" t="s">
        <v>33</v>
      </c>
      <c r="D49" s="124">
        <v>594165.65656565642</v>
      </c>
      <c r="E49" s="124">
        <v>0</v>
      </c>
      <c r="F49" s="124"/>
      <c r="G49" s="124">
        <f t="shared" si="4"/>
        <v>594165.65656565642</v>
      </c>
      <c r="H49" s="169" t="s">
        <v>34</v>
      </c>
      <c r="I49" s="169" t="s">
        <v>35</v>
      </c>
      <c r="J49" s="169" t="s">
        <v>3</v>
      </c>
      <c r="K49" s="169" t="s">
        <v>36</v>
      </c>
      <c r="L49" s="169" t="s">
        <v>34</v>
      </c>
      <c r="M49" s="169" t="s">
        <v>34</v>
      </c>
      <c r="N49" s="169" t="s">
        <v>34</v>
      </c>
      <c r="O49" s="137" t="s">
        <v>112</v>
      </c>
      <c r="P49" s="137"/>
    </row>
    <row r="50" spans="1:16" s="5" customFormat="1">
      <c r="A50" s="43"/>
      <c r="B50" s="34"/>
      <c r="C50" s="21"/>
      <c r="D50" s="124"/>
      <c r="E50" s="124"/>
      <c r="F50" s="124"/>
      <c r="G50" s="124"/>
      <c r="H50" s="169"/>
      <c r="I50" s="169"/>
      <c r="J50" s="169"/>
      <c r="K50" s="169"/>
      <c r="L50" s="169"/>
      <c r="M50" s="169"/>
      <c r="N50" s="169"/>
      <c r="O50" s="137"/>
      <c r="P50" s="137"/>
    </row>
    <row r="51" spans="1:16" s="5" customFormat="1">
      <c r="A51" s="42" t="s">
        <v>114</v>
      </c>
      <c r="B51" s="34"/>
      <c r="C51" s="21"/>
      <c r="D51" s="124"/>
      <c r="E51" s="124"/>
      <c r="F51" s="124"/>
      <c r="G51" s="124"/>
      <c r="H51" s="169"/>
      <c r="I51" s="169"/>
      <c r="J51" s="169"/>
      <c r="K51" s="169"/>
      <c r="L51" s="169"/>
      <c r="M51" s="169"/>
      <c r="N51" s="169"/>
      <c r="O51" s="137"/>
      <c r="P51" s="137"/>
    </row>
    <row r="52" spans="1:16" s="5" customFormat="1">
      <c r="A52" s="43" t="s">
        <v>115</v>
      </c>
      <c r="B52" s="34" t="s">
        <v>116</v>
      </c>
      <c r="C52" s="21" t="s">
        <v>33</v>
      </c>
      <c r="D52" s="125">
        <v>922194.61279461253</v>
      </c>
      <c r="E52" s="124">
        <v>9468.8149606299194</v>
      </c>
      <c r="F52" s="124"/>
      <c r="G52" s="124">
        <f t="shared" ref="G52:G54" si="5">D52+E52+F52</f>
        <v>931663.42775524245</v>
      </c>
      <c r="H52" s="170" t="s">
        <v>34</v>
      </c>
      <c r="I52" s="169"/>
      <c r="J52" s="169"/>
      <c r="K52" s="169"/>
      <c r="L52" s="169" t="s">
        <v>34</v>
      </c>
      <c r="M52" s="169" t="s">
        <v>34</v>
      </c>
      <c r="N52" s="169" t="s">
        <v>34</v>
      </c>
      <c r="O52" s="137" t="s">
        <v>112</v>
      </c>
      <c r="P52" s="137"/>
    </row>
    <row r="53" spans="1:16" s="5" customFormat="1">
      <c r="A53" s="43" t="s">
        <v>115</v>
      </c>
      <c r="B53" s="34" t="s">
        <v>117</v>
      </c>
      <c r="C53" s="21" t="s">
        <v>33</v>
      </c>
      <c r="D53" s="124">
        <v>12378.451178451178</v>
      </c>
      <c r="E53" s="124">
        <v>7566.8329426076798</v>
      </c>
      <c r="F53" s="124"/>
      <c r="G53" s="124">
        <f t="shared" si="5"/>
        <v>19945.284121058859</v>
      </c>
      <c r="H53" s="169" t="s">
        <v>34</v>
      </c>
      <c r="I53" s="169"/>
      <c r="J53" s="169"/>
      <c r="K53" s="169"/>
      <c r="L53" s="169" t="s">
        <v>34</v>
      </c>
      <c r="M53" s="169" t="s">
        <v>34</v>
      </c>
      <c r="N53" s="169" t="s">
        <v>34</v>
      </c>
      <c r="O53" s="137" t="s">
        <v>34</v>
      </c>
      <c r="P53" s="137"/>
    </row>
    <row r="54" spans="1:16" s="5" customFormat="1">
      <c r="A54" s="43" t="s">
        <v>118</v>
      </c>
      <c r="B54" s="34" t="s">
        <v>119</v>
      </c>
      <c r="C54" s="21" t="s">
        <v>33</v>
      </c>
      <c r="D54" s="124">
        <v>29398.821548821539</v>
      </c>
      <c r="E54" s="124">
        <v>0</v>
      </c>
      <c r="F54" s="124"/>
      <c r="G54" s="124">
        <f t="shared" si="5"/>
        <v>29398.821548821539</v>
      </c>
      <c r="H54" s="169" t="s">
        <v>34</v>
      </c>
      <c r="I54" s="169"/>
      <c r="J54" s="169"/>
      <c r="K54" s="169"/>
      <c r="L54" s="169" t="s">
        <v>34</v>
      </c>
      <c r="M54" s="169" t="s">
        <v>34</v>
      </c>
      <c r="N54" s="169" t="s">
        <v>34</v>
      </c>
      <c r="O54" s="137" t="s">
        <v>112</v>
      </c>
      <c r="P54" s="137"/>
    </row>
    <row r="55" spans="1:16" s="5" customFormat="1">
      <c r="A55" s="43"/>
      <c r="B55" s="34"/>
      <c r="C55" s="21"/>
      <c r="D55" s="124"/>
      <c r="E55" s="124"/>
      <c r="F55" s="124"/>
      <c r="G55" s="124"/>
      <c r="H55" s="169"/>
      <c r="I55" s="169"/>
      <c r="J55" s="169"/>
      <c r="K55" s="169"/>
      <c r="L55" s="169"/>
      <c r="M55" s="169"/>
      <c r="N55" s="169"/>
      <c r="O55" s="137"/>
      <c r="P55" s="137"/>
    </row>
    <row r="56" spans="1:16" s="5" customFormat="1">
      <c r="A56" s="42" t="s">
        <v>120</v>
      </c>
      <c r="B56" s="34"/>
      <c r="C56" s="21"/>
      <c r="D56" s="124"/>
      <c r="E56" s="124"/>
      <c r="F56" s="124"/>
      <c r="G56" s="124"/>
      <c r="H56" s="169"/>
      <c r="I56" s="169"/>
      <c r="J56" s="169"/>
      <c r="K56" s="169"/>
      <c r="L56" s="169"/>
      <c r="M56" s="169"/>
      <c r="N56" s="169"/>
      <c r="O56" s="137"/>
      <c r="P56" s="137"/>
    </row>
    <row r="57" spans="1:16" s="5" customFormat="1">
      <c r="A57" s="43" t="s">
        <v>121</v>
      </c>
      <c r="B57" s="34" t="s">
        <v>122</v>
      </c>
      <c r="C57" s="21" t="s">
        <v>49</v>
      </c>
      <c r="D57" s="124">
        <v>97480.303030303025</v>
      </c>
      <c r="E57" s="124">
        <v>0</v>
      </c>
      <c r="F57" s="124"/>
      <c r="G57" s="124">
        <f t="shared" ref="G57:G62" si="6">D57+E57+F57</f>
        <v>97480.303030303025</v>
      </c>
      <c r="H57" s="169" t="s">
        <v>34</v>
      </c>
      <c r="I57" s="169"/>
      <c r="J57" s="169"/>
      <c r="K57" s="169"/>
      <c r="L57" s="169" t="s">
        <v>34</v>
      </c>
      <c r="M57" s="169" t="s">
        <v>34</v>
      </c>
      <c r="N57" s="169" t="s">
        <v>34</v>
      </c>
      <c r="O57" s="137" t="s">
        <v>34</v>
      </c>
      <c r="P57" s="137"/>
    </row>
    <row r="58" spans="1:16" s="5" customFormat="1">
      <c r="A58" s="43" t="s">
        <v>123</v>
      </c>
      <c r="B58" s="34" t="s">
        <v>124</v>
      </c>
      <c r="C58" s="21" t="s">
        <v>125</v>
      </c>
      <c r="D58" s="124">
        <v>21662.289562289559</v>
      </c>
      <c r="E58" s="124">
        <v>0</v>
      </c>
      <c r="F58" s="124"/>
      <c r="G58" s="124">
        <f t="shared" si="6"/>
        <v>21662.289562289559</v>
      </c>
      <c r="H58" s="169" t="s">
        <v>34</v>
      </c>
      <c r="I58" s="169"/>
      <c r="J58" s="169"/>
      <c r="K58" s="169"/>
      <c r="L58" s="169" t="s">
        <v>34</v>
      </c>
      <c r="M58" s="169" t="s">
        <v>34</v>
      </c>
      <c r="N58" s="169" t="s">
        <v>34</v>
      </c>
      <c r="O58" s="137" t="s">
        <v>34</v>
      </c>
      <c r="P58" s="137"/>
    </row>
    <row r="59" spans="1:16" s="5" customFormat="1">
      <c r="A59" s="43" t="s">
        <v>123</v>
      </c>
      <c r="B59" s="34" t="s">
        <v>126</v>
      </c>
      <c r="C59" s="21" t="s">
        <v>125</v>
      </c>
      <c r="D59" s="124">
        <v>78912.626262626232</v>
      </c>
      <c r="E59" s="124">
        <v>0</v>
      </c>
      <c r="F59" s="124"/>
      <c r="G59" s="124">
        <f t="shared" si="6"/>
        <v>78912.626262626232</v>
      </c>
      <c r="H59" s="169" t="s">
        <v>34</v>
      </c>
      <c r="I59" s="169"/>
      <c r="J59" s="169"/>
      <c r="K59" s="169"/>
      <c r="L59" s="169" t="s">
        <v>34</v>
      </c>
      <c r="M59" s="169" t="s">
        <v>34</v>
      </c>
      <c r="N59" s="169" t="s">
        <v>34</v>
      </c>
      <c r="O59" s="137" t="s">
        <v>43</v>
      </c>
      <c r="P59" s="137"/>
    </row>
    <row r="60" spans="1:16" s="5" customFormat="1">
      <c r="A60" s="43" t="s">
        <v>123</v>
      </c>
      <c r="B60" s="34" t="s">
        <v>127</v>
      </c>
      <c r="C60" s="21" t="s">
        <v>125</v>
      </c>
      <c r="D60" s="124">
        <v>18567.676767676763</v>
      </c>
      <c r="E60" s="124">
        <v>0</v>
      </c>
      <c r="F60" s="124"/>
      <c r="G60" s="124">
        <f t="shared" si="6"/>
        <v>18567.676767676763</v>
      </c>
      <c r="H60" s="169" t="s">
        <v>34</v>
      </c>
      <c r="I60" s="169"/>
      <c r="J60" s="169"/>
      <c r="K60" s="169"/>
      <c r="L60" s="169" t="s">
        <v>34</v>
      </c>
      <c r="M60" s="169" t="s">
        <v>34</v>
      </c>
      <c r="N60" s="169" t="s">
        <v>34</v>
      </c>
      <c r="O60" s="137" t="s">
        <v>50</v>
      </c>
      <c r="P60" s="137" t="s">
        <v>128</v>
      </c>
    </row>
    <row r="61" spans="1:16" s="5" customFormat="1">
      <c r="A61" s="43" t="s">
        <v>123</v>
      </c>
      <c r="B61" s="34" t="s">
        <v>129</v>
      </c>
      <c r="C61" s="21" t="s">
        <v>125</v>
      </c>
      <c r="D61" s="124">
        <v>68081.481481481474</v>
      </c>
      <c r="E61" s="124">
        <v>0</v>
      </c>
      <c r="F61" s="124"/>
      <c r="G61" s="124">
        <f t="shared" si="6"/>
        <v>68081.481481481474</v>
      </c>
      <c r="H61" s="169" t="s">
        <v>34</v>
      </c>
      <c r="I61" s="169"/>
      <c r="J61" s="169"/>
      <c r="K61" s="169"/>
      <c r="L61" s="169" t="s">
        <v>34</v>
      </c>
      <c r="M61" s="169" t="s">
        <v>34</v>
      </c>
      <c r="N61" s="169" t="s">
        <v>34</v>
      </c>
      <c r="O61" s="137" t="s">
        <v>34</v>
      </c>
      <c r="P61" s="137"/>
    </row>
    <row r="62" spans="1:16" s="5" customFormat="1">
      <c r="A62" s="44" t="s">
        <v>130</v>
      </c>
      <c r="B62" s="36" t="s">
        <v>131</v>
      </c>
      <c r="C62" s="51" t="s">
        <v>132</v>
      </c>
      <c r="D62" s="124">
        <v>13150.87440381558</v>
      </c>
      <c r="E62" s="124">
        <v>0</v>
      </c>
      <c r="F62" s="124"/>
      <c r="G62" s="124">
        <f t="shared" si="6"/>
        <v>13150.87440381558</v>
      </c>
      <c r="H62" s="169" t="s">
        <v>34</v>
      </c>
      <c r="I62" s="169"/>
      <c r="J62" s="169"/>
      <c r="K62" s="169"/>
      <c r="L62" s="169" t="s">
        <v>34</v>
      </c>
      <c r="M62" s="169" t="s">
        <v>34</v>
      </c>
      <c r="N62" s="169" t="s">
        <v>34</v>
      </c>
      <c r="O62" s="137" t="s">
        <v>50</v>
      </c>
      <c r="P62" s="137"/>
    </row>
    <row r="63" spans="1:16" s="5" customFormat="1">
      <c r="A63" s="44"/>
      <c r="B63" s="36"/>
      <c r="C63" s="51"/>
      <c r="D63" s="124"/>
      <c r="E63" s="124"/>
      <c r="F63" s="124"/>
      <c r="G63" s="124"/>
      <c r="H63" s="169"/>
      <c r="I63" s="169"/>
      <c r="J63" s="169"/>
      <c r="K63" s="169"/>
      <c r="L63" s="169"/>
      <c r="M63" s="169"/>
      <c r="N63" s="169"/>
      <c r="O63" s="137"/>
      <c r="P63" s="137"/>
    </row>
    <row r="64" spans="1:16" s="5" customFormat="1">
      <c r="A64" s="45" t="s">
        <v>133</v>
      </c>
      <c r="B64" s="34"/>
      <c r="C64" s="21"/>
      <c r="D64" s="124"/>
      <c r="E64" s="124"/>
      <c r="F64" s="124"/>
      <c r="G64" s="124"/>
      <c r="H64" s="169"/>
      <c r="I64" s="169"/>
      <c r="J64" s="169"/>
      <c r="K64" s="169"/>
      <c r="L64" s="169"/>
      <c r="M64" s="169"/>
      <c r="N64" s="169"/>
      <c r="O64" s="137"/>
      <c r="P64" s="137"/>
    </row>
    <row r="65" spans="1:16" s="5" customFormat="1">
      <c r="A65" s="43" t="s">
        <v>134</v>
      </c>
      <c r="B65" s="34" t="s">
        <v>135</v>
      </c>
      <c r="C65" s="21" t="s">
        <v>33</v>
      </c>
      <c r="D65" s="124">
        <v>309461.2794612794</v>
      </c>
      <c r="E65" s="124">
        <v>0</v>
      </c>
      <c r="F65" s="124"/>
      <c r="G65" s="124">
        <f t="shared" ref="G65:G66" si="7">D65+E65+F65</f>
        <v>309461.2794612794</v>
      </c>
      <c r="H65" s="169" t="s">
        <v>34</v>
      </c>
      <c r="I65" s="169"/>
      <c r="J65" s="169"/>
      <c r="K65" s="169"/>
      <c r="L65" s="169" t="s">
        <v>34</v>
      </c>
      <c r="M65" s="169" t="s">
        <v>34</v>
      </c>
      <c r="N65" s="169" t="s">
        <v>34</v>
      </c>
      <c r="O65" s="137"/>
      <c r="P65" s="137"/>
    </row>
    <row r="66" spans="1:16" s="5" customFormat="1">
      <c r="A66" s="43" t="s">
        <v>134</v>
      </c>
      <c r="B66" s="34" t="s">
        <v>136</v>
      </c>
      <c r="C66" s="21" t="s">
        <v>33</v>
      </c>
      <c r="D66" s="124">
        <v>136162.96296296295</v>
      </c>
      <c r="E66" s="124">
        <v>0</v>
      </c>
      <c r="F66" s="124"/>
      <c r="G66" s="124">
        <f t="shared" si="7"/>
        <v>136162.96296296295</v>
      </c>
      <c r="H66" s="169" t="s">
        <v>34</v>
      </c>
      <c r="I66" s="169"/>
      <c r="J66" s="169"/>
      <c r="K66" s="169"/>
      <c r="L66" s="169" t="s">
        <v>34</v>
      </c>
      <c r="M66" s="169" t="s">
        <v>34</v>
      </c>
      <c r="N66" s="169" t="s">
        <v>34</v>
      </c>
      <c r="O66" s="137"/>
      <c r="P66" s="137"/>
    </row>
    <row r="67" spans="1:16" s="5" customFormat="1">
      <c r="A67" s="43"/>
      <c r="B67" s="34"/>
      <c r="C67" s="21"/>
      <c r="D67" s="124"/>
      <c r="E67" s="124"/>
      <c r="F67" s="124"/>
      <c r="G67" s="124"/>
      <c r="H67" s="169"/>
      <c r="I67" s="169"/>
      <c r="J67" s="169"/>
      <c r="K67" s="169"/>
      <c r="L67" s="169"/>
      <c r="M67" s="169"/>
      <c r="N67" s="169"/>
      <c r="O67" s="137"/>
      <c r="P67" s="137"/>
    </row>
    <row r="68" spans="1:16" s="5" customFormat="1">
      <c r="A68" s="42" t="s">
        <v>137</v>
      </c>
      <c r="B68" s="34"/>
      <c r="C68" s="21"/>
      <c r="D68" s="124"/>
      <c r="E68" s="124"/>
      <c r="F68" s="124"/>
      <c r="G68" s="124"/>
      <c r="H68" s="169"/>
      <c r="I68" s="169"/>
      <c r="J68" s="169"/>
      <c r="K68" s="169"/>
      <c r="L68" s="169"/>
      <c r="M68" s="169"/>
      <c r="N68" s="169"/>
      <c r="O68" s="137"/>
      <c r="P68" s="137"/>
    </row>
    <row r="69" spans="1:16" s="5" customFormat="1">
      <c r="A69" s="43" t="s">
        <v>138</v>
      </c>
      <c r="B69" s="36" t="s">
        <v>139</v>
      </c>
      <c r="C69" s="21" t="s">
        <v>33</v>
      </c>
      <c r="D69" s="124">
        <v>6228445.5359300477</v>
      </c>
      <c r="E69" s="124">
        <v>528164.93939401617</v>
      </c>
      <c r="F69" s="124"/>
      <c r="G69" s="124">
        <f>D69+E69+F69</f>
        <v>6756610.4753240636</v>
      </c>
      <c r="H69" s="169" t="s">
        <v>34</v>
      </c>
      <c r="I69" s="169" t="s">
        <v>35</v>
      </c>
      <c r="J69" s="169"/>
      <c r="K69" s="169" t="s">
        <v>140</v>
      </c>
      <c r="L69" s="169" t="s">
        <v>37</v>
      </c>
      <c r="M69" s="169" t="s">
        <v>37</v>
      </c>
      <c r="N69" s="169" t="s">
        <v>34</v>
      </c>
      <c r="O69" s="137" t="s">
        <v>112</v>
      </c>
      <c r="P69" s="137" t="s">
        <v>141</v>
      </c>
    </row>
    <row r="70" spans="1:16" s="5" customFormat="1">
      <c r="A70" s="43"/>
      <c r="B70" s="34"/>
      <c r="C70" s="21"/>
      <c r="D70" s="124"/>
      <c r="E70" s="124"/>
      <c r="F70" s="124"/>
      <c r="G70" s="124"/>
      <c r="H70" s="169"/>
      <c r="I70" s="169"/>
      <c r="J70" s="169"/>
      <c r="K70" s="169"/>
      <c r="L70" s="169"/>
      <c r="M70" s="169"/>
      <c r="N70" s="169"/>
      <c r="O70" s="137"/>
      <c r="P70" s="137"/>
    </row>
    <row r="71" spans="1:16" s="5" customFormat="1">
      <c r="A71" s="42" t="s">
        <v>142</v>
      </c>
      <c r="B71" s="34"/>
      <c r="C71" s="21"/>
      <c r="D71" s="124"/>
      <c r="E71" s="124"/>
      <c r="F71" s="124"/>
      <c r="G71" s="124"/>
      <c r="H71" s="169"/>
      <c r="I71" s="169"/>
      <c r="J71" s="169"/>
      <c r="K71" s="169"/>
      <c r="L71" s="169"/>
      <c r="M71" s="169"/>
      <c r="N71" s="169"/>
      <c r="O71" s="137"/>
      <c r="P71" s="137"/>
    </row>
    <row r="72" spans="1:16" s="5" customFormat="1" ht="30">
      <c r="A72" s="43" t="s">
        <v>143</v>
      </c>
      <c r="B72" s="34" t="s">
        <v>144</v>
      </c>
      <c r="C72" s="21" t="s">
        <v>33</v>
      </c>
      <c r="D72" s="124">
        <v>3985861.27946128</v>
      </c>
      <c r="E72" s="124">
        <v>363207.98124516878</v>
      </c>
      <c r="F72" s="124"/>
      <c r="G72" s="124">
        <f>D72+E72+F72</f>
        <v>4349069.2607064489</v>
      </c>
      <c r="H72" s="169" t="s">
        <v>34</v>
      </c>
      <c r="I72" s="169" t="s">
        <v>35</v>
      </c>
      <c r="J72" s="169"/>
      <c r="K72" s="169" t="s">
        <v>35</v>
      </c>
      <c r="L72" s="169" t="s">
        <v>37</v>
      </c>
      <c r="M72" s="169" t="s">
        <v>37</v>
      </c>
      <c r="N72" s="169" t="s">
        <v>34</v>
      </c>
      <c r="O72" s="137" t="s">
        <v>112</v>
      </c>
      <c r="P72" s="137"/>
    </row>
    <row r="73" spans="1:16" s="5" customFormat="1" ht="35.25" customHeight="1">
      <c r="A73" s="43" t="s">
        <v>145</v>
      </c>
      <c r="B73" s="34" t="s">
        <v>146</v>
      </c>
      <c r="C73" s="21" t="s">
        <v>33</v>
      </c>
      <c r="D73" s="124">
        <v>5655404.882154881</v>
      </c>
      <c r="E73" s="124">
        <v>460063.44291054684</v>
      </c>
      <c r="F73" s="124"/>
      <c r="G73" s="124">
        <f>D73+E73+F73</f>
        <v>6115468.3250654275</v>
      </c>
      <c r="H73" s="169" t="s">
        <v>34</v>
      </c>
      <c r="I73" s="169"/>
      <c r="J73" s="169"/>
      <c r="K73" s="169"/>
      <c r="L73" s="169"/>
      <c r="M73" s="169"/>
      <c r="N73" s="169"/>
      <c r="O73" s="137" t="s">
        <v>50</v>
      </c>
      <c r="P73" s="137" t="s">
        <v>147</v>
      </c>
    </row>
    <row r="74" spans="1:16" s="5" customFormat="1">
      <c r="A74" s="43"/>
      <c r="B74" s="34"/>
      <c r="C74" s="21"/>
      <c r="D74" s="124"/>
      <c r="E74" s="124"/>
      <c r="F74" s="124"/>
      <c r="G74" s="124"/>
      <c r="H74" s="169"/>
      <c r="I74" s="169"/>
      <c r="J74" s="169"/>
      <c r="K74" s="169"/>
      <c r="L74" s="169"/>
      <c r="M74" s="169"/>
      <c r="N74" s="169"/>
      <c r="O74" s="137"/>
      <c r="P74" s="137"/>
    </row>
    <row r="75" spans="1:16" s="5" customFormat="1">
      <c r="A75" s="42" t="s">
        <v>148</v>
      </c>
      <c r="B75" s="34"/>
      <c r="C75" s="21"/>
      <c r="D75" s="124"/>
      <c r="E75" s="124"/>
      <c r="F75" s="124"/>
      <c r="G75" s="124"/>
      <c r="H75" s="169"/>
      <c r="I75" s="169"/>
      <c r="J75" s="169"/>
      <c r="K75" s="169"/>
      <c r="L75" s="169"/>
      <c r="M75" s="169"/>
      <c r="N75" s="169"/>
      <c r="O75" s="137"/>
      <c r="P75" s="137"/>
    </row>
    <row r="76" spans="1:16" s="5" customFormat="1">
      <c r="A76" s="44" t="s">
        <v>149</v>
      </c>
      <c r="B76" s="36" t="s">
        <v>150</v>
      </c>
      <c r="C76" s="51" t="s">
        <v>33</v>
      </c>
      <c r="D76" s="124">
        <v>849471.21212121227</v>
      </c>
      <c r="E76" s="124">
        <v>0</v>
      </c>
      <c r="F76" s="124"/>
      <c r="G76" s="124">
        <f>D76+E76+F76</f>
        <v>849471.21212121227</v>
      </c>
      <c r="H76" s="169"/>
      <c r="I76" s="169"/>
      <c r="J76" s="169"/>
      <c r="K76" s="169"/>
      <c r="L76" s="169"/>
      <c r="M76" s="169"/>
      <c r="N76" s="169"/>
      <c r="O76" s="137" t="s">
        <v>98</v>
      </c>
      <c r="P76" s="137" t="s">
        <v>151</v>
      </c>
    </row>
    <row r="77" spans="1:16" s="5" customFormat="1">
      <c r="A77" s="43"/>
      <c r="B77" s="34"/>
      <c r="C77" s="21"/>
      <c r="D77" s="124"/>
      <c r="E77" s="124"/>
      <c r="F77" s="124"/>
      <c r="G77" s="124"/>
      <c r="H77" s="169"/>
      <c r="I77" s="169"/>
      <c r="J77" s="169"/>
      <c r="K77" s="169"/>
      <c r="L77" s="169"/>
      <c r="M77" s="169"/>
      <c r="N77" s="169"/>
      <c r="O77" s="137"/>
      <c r="P77" s="137"/>
    </row>
    <row r="78" spans="1:16" s="5" customFormat="1">
      <c r="A78" s="42" t="s">
        <v>152</v>
      </c>
      <c r="B78" s="34"/>
      <c r="C78" s="21"/>
      <c r="D78" s="124"/>
      <c r="E78" s="124"/>
      <c r="F78" s="124"/>
      <c r="G78" s="124"/>
      <c r="H78" s="169"/>
      <c r="I78" s="169"/>
      <c r="J78" s="169"/>
      <c r="K78" s="169"/>
      <c r="L78" s="169"/>
      <c r="M78" s="169"/>
      <c r="N78" s="169"/>
      <c r="O78" s="137"/>
      <c r="P78" s="137"/>
    </row>
    <row r="79" spans="1:16" s="5" customFormat="1">
      <c r="A79" s="43" t="s">
        <v>153</v>
      </c>
      <c r="B79" s="34" t="s">
        <v>154</v>
      </c>
      <c r="C79" s="21" t="s">
        <v>33</v>
      </c>
      <c r="D79" s="124">
        <v>515253.03030303016</v>
      </c>
      <c r="E79" s="124">
        <v>18160.399062258442</v>
      </c>
      <c r="F79" s="124"/>
      <c r="G79" s="124">
        <f>D79+E79+F79</f>
        <v>533413.42936528858</v>
      </c>
      <c r="H79" s="169" t="s">
        <v>155</v>
      </c>
      <c r="I79" s="169"/>
      <c r="J79" s="169"/>
      <c r="K79" s="169"/>
      <c r="L79" s="169"/>
      <c r="M79" s="169"/>
      <c r="N79" s="169"/>
      <c r="O79" s="137" t="s">
        <v>34</v>
      </c>
      <c r="P79" s="137" t="s">
        <v>156</v>
      </c>
    </row>
    <row r="80" spans="1:16" s="5" customFormat="1">
      <c r="A80" s="42"/>
      <c r="B80" s="34"/>
      <c r="C80" s="21"/>
      <c r="D80" s="124"/>
      <c r="E80" s="124"/>
      <c r="F80" s="124"/>
      <c r="G80" s="124"/>
      <c r="H80" s="169"/>
      <c r="I80" s="169"/>
      <c r="J80" s="169"/>
      <c r="K80" s="169"/>
      <c r="L80" s="169"/>
      <c r="M80" s="169"/>
      <c r="N80" s="169"/>
      <c r="O80" s="137"/>
      <c r="P80" s="137"/>
    </row>
    <row r="81" spans="1:17" s="5" customFormat="1">
      <c r="A81" s="42"/>
      <c r="B81" s="34"/>
      <c r="C81" s="21"/>
      <c r="D81" s="124"/>
      <c r="E81" s="124"/>
      <c r="F81" s="124"/>
      <c r="G81" s="124"/>
      <c r="H81" s="169"/>
      <c r="I81" s="169"/>
      <c r="J81" s="169"/>
      <c r="K81" s="169"/>
      <c r="L81" s="169"/>
      <c r="M81" s="169"/>
      <c r="N81" s="169"/>
      <c r="O81" s="137"/>
      <c r="P81" s="137"/>
    </row>
    <row r="82" spans="1:17" s="5" customFormat="1">
      <c r="A82" s="42" t="s">
        <v>157</v>
      </c>
      <c r="B82" s="34"/>
      <c r="C82" s="21"/>
      <c r="D82" s="124"/>
      <c r="E82" s="124"/>
      <c r="F82" s="124"/>
      <c r="G82" s="124"/>
      <c r="H82" s="169"/>
      <c r="I82" s="169"/>
      <c r="J82" s="169"/>
      <c r="K82" s="169"/>
      <c r="L82" s="169"/>
      <c r="M82" s="169"/>
      <c r="N82" s="169"/>
      <c r="O82" s="137"/>
      <c r="P82" s="137"/>
    </row>
    <row r="83" spans="1:17" ht="30">
      <c r="A83" s="43" t="s">
        <v>158</v>
      </c>
      <c r="B83" s="34" t="s">
        <v>159</v>
      </c>
      <c r="C83" s="51" t="s">
        <v>49</v>
      </c>
      <c r="D83" s="125">
        <v>3593489.5817170106</v>
      </c>
      <c r="E83" s="124">
        <v>217924.78874710132</v>
      </c>
      <c r="F83" s="124"/>
      <c r="G83" s="124">
        <f t="shared" ref="G83:G99" si="8">D83+E83+F83</f>
        <v>3811414.3704641117</v>
      </c>
      <c r="H83" s="169" t="s">
        <v>34</v>
      </c>
      <c r="I83" s="169"/>
      <c r="J83" s="169"/>
      <c r="K83" s="169"/>
      <c r="L83" s="169" t="s">
        <v>37</v>
      </c>
      <c r="M83" s="169" t="s">
        <v>37</v>
      </c>
      <c r="N83" s="169" t="s">
        <v>34</v>
      </c>
      <c r="O83" s="137" t="s">
        <v>112</v>
      </c>
      <c r="P83" s="137"/>
    </row>
    <row r="84" spans="1:17" s="5" customFormat="1">
      <c r="A84" s="43" t="s">
        <v>160</v>
      </c>
      <c r="B84" s="36" t="s">
        <v>161</v>
      </c>
      <c r="C84" s="21" t="s">
        <v>49</v>
      </c>
      <c r="D84" s="124">
        <v>391468.5185185186</v>
      </c>
      <c r="E84" s="124">
        <v>43887.631067124559</v>
      </c>
      <c r="F84" s="124"/>
      <c r="G84" s="124">
        <f t="shared" si="8"/>
        <v>435356.14958564314</v>
      </c>
      <c r="H84" s="169"/>
      <c r="I84" s="169"/>
      <c r="J84" s="169"/>
      <c r="K84" s="169"/>
      <c r="L84" s="169"/>
      <c r="M84" s="169"/>
      <c r="N84" s="169"/>
      <c r="O84" s="137" t="s">
        <v>98</v>
      </c>
      <c r="P84" s="137" t="s">
        <v>162</v>
      </c>
    </row>
    <row r="85" spans="1:17" s="5" customFormat="1">
      <c r="A85" s="43" t="s">
        <v>163</v>
      </c>
      <c r="B85" s="34" t="s">
        <v>164</v>
      </c>
      <c r="C85" s="21" t="s">
        <v>49</v>
      </c>
      <c r="D85" s="124">
        <v>2724806.5656565651</v>
      </c>
      <c r="E85" s="124">
        <v>387421.84666151338</v>
      </c>
      <c r="F85" s="124"/>
      <c r="G85" s="124">
        <f t="shared" si="8"/>
        <v>3112228.4123180783</v>
      </c>
      <c r="H85" s="171" t="s">
        <v>37</v>
      </c>
      <c r="I85" s="171"/>
      <c r="J85" s="171"/>
      <c r="K85" s="169"/>
      <c r="L85" s="169"/>
      <c r="M85" s="169"/>
      <c r="N85" s="169"/>
      <c r="O85" s="137" t="s">
        <v>98</v>
      </c>
      <c r="P85" s="137" t="s">
        <v>151</v>
      </c>
    </row>
    <row r="86" spans="1:17" s="5" customFormat="1">
      <c r="A86" s="43" t="s">
        <v>165</v>
      </c>
      <c r="B86" s="36" t="s">
        <v>166</v>
      </c>
      <c r="C86" s="21" t="s">
        <v>49</v>
      </c>
      <c r="D86" s="124">
        <v>659152.52525252511</v>
      </c>
      <c r="E86" s="124">
        <v>0</v>
      </c>
      <c r="F86" s="124"/>
      <c r="G86" s="124">
        <f t="shared" si="8"/>
        <v>659152.52525252511</v>
      </c>
      <c r="H86" s="171"/>
      <c r="I86" s="171"/>
      <c r="J86" s="171"/>
      <c r="K86" s="169"/>
      <c r="L86" s="169"/>
      <c r="M86" s="169"/>
      <c r="N86" s="169"/>
      <c r="O86" s="137" t="s">
        <v>98</v>
      </c>
      <c r="P86" s="137" t="s">
        <v>151</v>
      </c>
    </row>
    <row r="87" spans="1:17" s="5" customFormat="1">
      <c r="A87" s="43" t="s">
        <v>165</v>
      </c>
      <c r="B87" s="36" t="s">
        <v>167</v>
      </c>
      <c r="C87" s="21" t="s">
        <v>49</v>
      </c>
      <c r="D87" s="124">
        <v>1845936.5319865313</v>
      </c>
      <c r="E87" s="124">
        <v>354127.78171403951</v>
      </c>
      <c r="F87" s="124"/>
      <c r="G87" s="124">
        <f t="shared" si="8"/>
        <v>2200064.3137005707</v>
      </c>
      <c r="H87" s="171"/>
      <c r="I87" s="171"/>
      <c r="J87" s="171"/>
      <c r="K87" s="169"/>
      <c r="L87" s="169"/>
      <c r="M87" s="169"/>
      <c r="N87" s="169"/>
      <c r="O87" s="137" t="s">
        <v>98</v>
      </c>
      <c r="P87" s="137" t="s">
        <v>151</v>
      </c>
    </row>
    <row r="88" spans="1:17" s="5" customFormat="1">
      <c r="A88" s="44" t="s">
        <v>168</v>
      </c>
      <c r="B88" s="36" t="s">
        <v>169</v>
      </c>
      <c r="C88" s="51" t="s">
        <v>33</v>
      </c>
      <c r="D88" s="124">
        <v>2139925.1851851847</v>
      </c>
      <c r="E88" s="124">
        <v>0</v>
      </c>
      <c r="F88" s="124"/>
      <c r="G88" s="124">
        <f t="shared" si="8"/>
        <v>2139925.1851851847</v>
      </c>
      <c r="H88" s="171" t="s">
        <v>34</v>
      </c>
      <c r="I88" s="171" t="s">
        <v>43</v>
      </c>
      <c r="J88" s="171"/>
      <c r="K88" s="169"/>
      <c r="L88" s="169" t="s">
        <v>34</v>
      </c>
      <c r="M88" s="169" t="s">
        <v>34</v>
      </c>
      <c r="N88" s="169" t="s">
        <v>34</v>
      </c>
      <c r="O88" s="137" t="s">
        <v>98</v>
      </c>
      <c r="P88" s="137" t="s">
        <v>170</v>
      </c>
    </row>
    <row r="89" spans="1:17" s="87" customFormat="1">
      <c r="A89" s="44" t="s">
        <v>171</v>
      </c>
      <c r="B89" s="36" t="s">
        <v>169</v>
      </c>
      <c r="C89" s="51" t="s">
        <v>49</v>
      </c>
      <c r="D89" s="125">
        <v>3370370.3703703699</v>
      </c>
      <c r="E89" s="124">
        <v>302673.43768115941</v>
      </c>
      <c r="F89" s="124"/>
      <c r="G89" s="124">
        <f t="shared" si="8"/>
        <v>3673043.8080515293</v>
      </c>
      <c r="H89" s="171"/>
      <c r="I89" s="171"/>
      <c r="J89" s="171"/>
      <c r="K89" s="169"/>
      <c r="L89" s="169"/>
      <c r="M89" s="169"/>
      <c r="N89" s="169"/>
      <c r="O89" s="137" t="s">
        <v>98</v>
      </c>
      <c r="P89" s="137" t="s">
        <v>151</v>
      </c>
      <c r="Q89" s="1"/>
    </row>
    <row r="90" spans="1:17" s="5" customFormat="1">
      <c r="A90" s="44" t="s">
        <v>172</v>
      </c>
      <c r="B90" s="34" t="s">
        <v>173</v>
      </c>
      <c r="C90" s="21" t="s">
        <v>33</v>
      </c>
      <c r="D90" s="124">
        <v>1290453.5353535351</v>
      </c>
      <c r="E90" s="124">
        <v>272405.98593387665</v>
      </c>
      <c r="F90" s="124"/>
      <c r="G90" s="124">
        <f t="shared" si="8"/>
        <v>1562859.5212874117</v>
      </c>
      <c r="H90" s="171"/>
      <c r="I90" s="171"/>
      <c r="J90" s="171"/>
      <c r="K90" s="169"/>
      <c r="L90" s="169"/>
      <c r="M90" s="169"/>
      <c r="N90" s="169"/>
      <c r="O90" s="137" t="s">
        <v>98</v>
      </c>
      <c r="P90" s="137" t="s">
        <v>151</v>
      </c>
    </row>
    <row r="91" spans="1:17" s="5" customFormat="1">
      <c r="A91" s="44" t="s">
        <v>172</v>
      </c>
      <c r="B91" s="34" t="s">
        <v>174</v>
      </c>
      <c r="C91" s="21"/>
      <c r="D91" s="124">
        <v>260000</v>
      </c>
      <c r="E91" s="124">
        <v>23574.367088607592</v>
      </c>
      <c r="F91" s="124"/>
      <c r="G91" s="124">
        <f t="shared" si="8"/>
        <v>283574.36708860757</v>
      </c>
      <c r="H91" s="171"/>
      <c r="I91" s="171"/>
      <c r="J91" s="171"/>
      <c r="K91" s="169"/>
      <c r="L91" s="169"/>
      <c r="M91" s="169"/>
      <c r="N91" s="169"/>
      <c r="O91" s="137" t="s">
        <v>98</v>
      </c>
      <c r="P91" s="137" t="s">
        <v>151</v>
      </c>
    </row>
    <row r="92" spans="1:17" s="5" customFormat="1">
      <c r="A92" s="43" t="s">
        <v>175</v>
      </c>
      <c r="B92" s="34" t="s">
        <v>176</v>
      </c>
      <c r="C92" s="21" t="s">
        <v>177</v>
      </c>
      <c r="D92" s="124">
        <v>202697.138047138</v>
      </c>
      <c r="E92" s="124">
        <v>0</v>
      </c>
      <c r="F92" s="124"/>
      <c r="G92" s="124">
        <f t="shared" si="8"/>
        <v>202697.138047138</v>
      </c>
      <c r="H92" s="171" t="s">
        <v>34</v>
      </c>
      <c r="I92" s="171" t="s">
        <v>96</v>
      </c>
      <c r="J92" s="171" t="s">
        <v>96</v>
      </c>
      <c r="K92" s="169"/>
      <c r="L92" s="169"/>
      <c r="M92" s="169"/>
      <c r="N92" s="169"/>
      <c r="O92" s="137" t="s">
        <v>98</v>
      </c>
      <c r="P92" s="137" t="s">
        <v>151</v>
      </c>
    </row>
    <row r="93" spans="1:17" s="5" customFormat="1">
      <c r="A93" s="43" t="s">
        <v>175</v>
      </c>
      <c r="B93" s="34" t="s">
        <v>178</v>
      </c>
      <c r="C93" s="21" t="s">
        <v>49</v>
      </c>
      <c r="D93" s="124">
        <v>1592178.2828282826</v>
      </c>
      <c r="E93" s="124">
        <v>0</v>
      </c>
      <c r="F93" s="124"/>
      <c r="G93" s="124">
        <f t="shared" si="8"/>
        <v>1592178.2828282826</v>
      </c>
      <c r="H93" s="171" t="s">
        <v>34</v>
      </c>
      <c r="I93" s="171"/>
      <c r="J93" s="171"/>
      <c r="K93" s="169"/>
      <c r="L93" s="169" t="s">
        <v>179</v>
      </c>
      <c r="M93" s="169" t="s">
        <v>179</v>
      </c>
      <c r="N93" s="169" t="s">
        <v>34</v>
      </c>
      <c r="O93" s="137"/>
      <c r="P93" s="137" t="s">
        <v>180</v>
      </c>
    </row>
    <row r="94" spans="1:17" s="5" customFormat="1">
      <c r="A94" s="43" t="s">
        <v>181</v>
      </c>
      <c r="B94" s="34" t="s">
        <v>182</v>
      </c>
      <c r="C94" s="21" t="s">
        <v>49</v>
      </c>
      <c r="D94" s="124">
        <v>2508183.67003367</v>
      </c>
      <c r="E94" s="124">
        <v>334454.01606325968</v>
      </c>
      <c r="F94" s="124"/>
      <c r="G94" s="124">
        <f t="shared" si="8"/>
        <v>2842637.6860969299</v>
      </c>
      <c r="H94" s="171"/>
      <c r="I94" s="171"/>
      <c r="J94" s="171"/>
      <c r="K94" s="169"/>
      <c r="L94" s="169"/>
      <c r="M94" s="169"/>
      <c r="N94" s="169"/>
      <c r="O94" s="137" t="s">
        <v>98</v>
      </c>
      <c r="P94" s="137" t="s">
        <v>151</v>
      </c>
    </row>
    <row r="95" spans="1:17" s="5" customFormat="1">
      <c r="A95" s="44" t="s">
        <v>183</v>
      </c>
      <c r="B95" s="34" t="s">
        <v>184</v>
      </c>
      <c r="C95" s="21" t="s">
        <v>49</v>
      </c>
      <c r="D95" s="124">
        <v>253758.24915824906</v>
      </c>
      <c r="E95" s="124">
        <v>0</v>
      </c>
      <c r="F95" s="124"/>
      <c r="G95" s="124">
        <f t="shared" si="8"/>
        <v>253758.24915824906</v>
      </c>
      <c r="H95" s="169"/>
      <c r="I95" s="169"/>
      <c r="J95" s="169"/>
      <c r="K95" s="169"/>
      <c r="L95" s="169"/>
      <c r="M95" s="169"/>
      <c r="N95" s="169"/>
      <c r="O95" s="137" t="s">
        <v>98</v>
      </c>
      <c r="P95" s="137" t="s">
        <v>151</v>
      </c>
    </row>
    <row r="96" spans="1:17" s="5" customFormat="1">
      <c r="A96" s="44" t="s">
        <v>183</v>
      </c>
      <c r="B96" s="34" t="s">
        <v>185</v>
      </c>
      <c r="C96" s="21" t="s">
        <v>49</v>
      </c>
      <c r="D96" s="124">
        <v>1336872.7272727273</v>
      </c>
      <c r="E96" s="124">
        <v>227004.98827823045</v>
      </c>
      <c r="F96" s="124"/>
      <c r="G96" s="124">
        <f t="shared" si="8"/>
        <v>1563877.7155509577</v>
      </c>
      <c r="H96" s="169"/>
      <c r="I96" s="169"/>
      <c r="J96" s="169"/>
      <c r="K96" s="169"/>
      <c r="L96" s="169"/>
      <c r="M96" s="169"/>
      <c r="N96" s="169"/>
      <c r="O96" s="137" t="s">
        <v>98</v>
      </c>
      <c r="P96" s="137" t="s">
        <v>151</v>
      </c>
    </row>
    <row r="97" spans="1:16" s="5" customFormat="1">
      <c r="A97" s="43" t="s">
        <v>186</v>
      </c>
      <c r="B97" s="34" t="s">
        <v>187</v>
      </c>
      <c r="C97" s="21" t="s">
        <v>49</v>
      </c>
      <c r="D97" s="124">
        <v>1053715.6565656562</v>
      </c>
      <c r="E97" s="124">
        <v>202791.1228618859</v>
      </c>
      <c r="F97" s="124"/>
      <c r="G97" s="124">
        <f t="shared" si="8"/>
        <v>1256506.7794275421</v>
      </c>
      <c r="H97" s="169"/>
      <c r="I97" s="169"/>
      <c r="J97" s="169"/>
      <c r="K97" s="169"/>
      <c r="L97" s="169"/>
      <c r="M97" s="169"/>
      <c r="N97" s="169"/>
      <c r="O97" s="137" t="s">
        <v>98</v>
      </c>
      <c r="P97" s="137" t="s">
        <v>151</v>
      </c>
    </row>
    <row r="98" spans="1:16" s="5" customFormat="1">
      <c r="A98" s="43" t="s">
        <v>188</v>
      </c>
      <c r="B98" s="34" t="s">
        <v>189</v>
      </c>
      <c r="C98" s="21" t="s">
        <v>49</v>
      </c>
      <c r="D98" s="124">
        <v>1400312.2895622894</v>
      </c>
      <c r="E98" s="124">
        <v>263325.78640274733</v>
      </c>
      <c r="F98" s="124"/>
      <c r="G98" s="124">
        <f t="shared" si="8"/>
        <v>1663638.0759650366</v>
      </c>
      <c r="H98" s="169"/>
      <c r="I98" s="169"/>
      <c r="J98" s="169"/>
      <c r="K98" s="169"/>
      <c r="L98" s="169"/>
      <c r="M98" s="169"/>
      <c r="N98" s="169"/>
      <c r="O98" s="137" t="s">
        <v>98</v>
      </c>
      <c r="P98" s="137" t="s">
        <v>151</v>
      </c>
    </row>
    <row r="99" spans="1:16" s="5" customFormat="1" ht="68.25" customHeight="1">
      <c r="A99" s="97" t="s">
        <v>190</v>
      </c>
      <c r="B99" s="34" t="s">
        <v>191</v>
      </c>
      <c r="C99" s="21" t="s">
        <v>49</v>
      </c>
      <c r="D99" s="124">
        <v>0</v>
      </c>
      <c r="E99" s="124">
        <v>75668.329426076816</v>
      </c>
      <c r="F99" s="124"/>
      <c r="G99" s="124">
        <f t="shared" si="8"/>
        <v>75668.329426076816</v>
      </c>
      <c r="H99" s="169"/>
      <c r="I99" s="169"/>
      <c r="J99" s="169"/>
      <c r="K99" s="169"/>
      <c r="L99" s="169"/>
      <c r="M99" s="169"/>
      <c r="N99" s="169"/>
      <c r="O99" s="137" t="s">
        <v>98</v>
      </c>
      <c r="P99" s="137" t="s">
        <v>151</v>
      </c>
    </row>
    <row r="100" spans="1:16" s="5" customFormat="1" ht="45">
      <c r="A100" s="43" t="s">
        <v>192</v>
      </c>
      <c r="B100" s="34" t="s">
        <v>193</v>
      </c>
      <c r="C100" s="21" t="s">
        <v>125</v>
      </c>
      <c r="D100" s="124">
        <v>1870693.4343434344</v>
      </c>
      <c r="E100" s="124">
        <v>118042.59390467982</v>
      </c>
      <c r="F100" s="124"/>
      <c r="G100" s="124">
        <f t="shared" ref="G100:G103" si="9">D100+E100+F100</f>
        <v>1988736.0282481143</v>
      </c>
      <c r="H100" s="169" t="s">
        <v>34</v>
      </c>
      <c r="I100" s="169" t="s">
        <v>35</v>
      </c>
      <c r="J100" s="169" t="s">
        <v>36</v>
      </c>
      <c r="K100" s="169" t="s">
        <v>36</v>
      </c>
      <c r="L100" s="169" t="s">
        <v>37</v>
      </c>
      <c r="M100" s="169" t="s">
        <v>37</v>
      </c>
      <c r="N100" s="169" t="s">
        <v>34</v>
      </c>
      <c r="O100" s="137" t="s">
        <v>98</v>
      </c>
      <c r="P100" s="158" t="s">
        <v>3</v>
      </c>
    </row>
    <row r="101" spans="1:16" s="5" customFormat="1">
      <c r="A101" s="43" t="s">
        <v>194</v>
      </c>
      <c r="B101" s="34" t="s">
        <v>195</v>
      </c>
      <c r="C101" s="21" t="s">
        <v>196</v>
      </c>
      <c r="D101" s="124">
        <v>0</v>
      </c>
      <c r="E101" s="124">
        <v>294995.35637402447</v>
      </c>
      <c r="F101" s="124"/>
      <c r="G101" s="124">
        <f t="shared" si="9"/>
        <v>294995.35637402447</v>
      </c>
      <c r="H101" s="169"/>
      <c r="I101" s="169"/>
      <c r="J101" s="169"/>
      <c r="K101" s="169"/>
      <c r="L101" s="169"/>
      <c r="M101" s="169"/>
      <c r="N101" s="169"/>
      <c r="O101" s="137" t="s">
        <v>98</v>
      </c>
      <c r="P101" s="137" t="s">
        <v>151</v>
      </c>
    </row>
    <row r="102" spans="1:16" s="5" customFormat="1">
      <c r="A102" s="43" t="s">
        <v>186</v>
      </c>
      <c r="B102" s="36" t="s">
        <v>197</v>
      </c>
      <c r="C102" s="21" t="s">
        <v>3</v>
      </c>
      <c r="D102" s="124">
        <v>589523.73737373739</v>
      </c>
      <c r="E102" s="124">
        <v>68101.496483469164</v>
      </c>
      <c r="F102" s="124"/>
      <c r="G102" s="124">
        <f t="shared" si="9"/>
        <v>657625.23385720653</v>
      </c>
      <c r="H102" s="169"/>
      <c r="I102" s="169"/>
      <c r="J102" s="169"/>
      <c r="K102" s="169"/>
      <c r="L102" s="169"/>
      <c r="M102" s="169"/>
      <c r="N102" s="169"/>
      <c r="O102" s="137" t="s">
        <v>98</v>
      </c>
      <c r="P102" s="137" t="s">
        <v>198</v>
      </c>
    </row>
    <row r="103" spans="1:16" s="5" customFormat="1" ht="30">
      <c r="A103" s="44" t="s">
        <v>199</v>
      </c>
      <c r="B103" s="36" t="s">
        <v>200</v>
      </c>
      <c r="C103" s="21" t="s">
        <v>3</v>
      </c>
      <c r="D103" s="124">
        <v>0</v>
      </c>
      <c r="E103" s="124">
        <v>379854.77287309646</v>
      </c>
      <c r="F103" s="124"/>
      <c r="G103" s="124">
        <f t="shared" si="9"/>
        <v>379854.77287309646</v>
      </c>
      <c r="H103" s="169"/>
      <c r="I103" s="169"/>
      <c r="J103" s="169"/>
      <c r="K103" s="169"/>
      <c r="L103" s="169"/>
      <c r="M103" s="169"/>
      <c r="N103" s="169"/>
      <c r="O103" s="137" t="s">
        <v>98</v>
      </c>
      <c r="P103" s="137" t="s">
        <v>151</v>
      </c>
    </row>
    <row r="104" spans="1:16" s="5" customFormat="1" ht="13.5" customHeight="1">
      <c r="A104" s="44" t="s">
        <v>201</v>
      </c>
      <c r="B104" s="36" t="s">
        <v>202</v>
      </c>
      <c r="C104" s="21"/>
      <c r="D104" s="124">
        <v>3627105.8565289252</v>
      </c>
      <c r="E104" s="124">
        <v>318326.08470181504</v>
      </c>
      <c r="F104" s="124"/>
      <c r="G104" s="124">
        <f>D104+E104+F104</f>
        <v>3945431.9412307404</v>
      </c>
      <c r="H104" s="169"/>
      <c r="I104" s="169"/>
      <c r="J104" s="169"/>
      <c r="K104" s="169"/>
      <c r="L104" s="169" t="s">
        <v>34</v>
      </c>
      <c r="M104" s="169" t="s">
        <v>37</v>
      </c>
      <c r="N104" s="169" t="s">
        <v>34</v>
      </c>
      <c r="O104" s="137" t="s">
        <v>98</v>
      </c>
      <c r="P104" s="137" t="s">
        <v>203</v>
      </c>
    </row>
    <row r="105" spans="1:16" s="5" customFormat="1">
      <c r="A105" s="44" t="s">
        <v>204</v>
      </c>
      <c r="B105" s="36" t="s">
        <v>205</v>
      </c>
      <c r="C105" s="101"/>
      <c r="D105" s="124">
        <v>0</v>
      </c>
      <c r="E105" s="124">
        <v>0</v>
      </c>
      <c r="F105" s="124"/>
      <c r="G105" s="124">
        <f>D105+E105+F105</f>
        <v>0</v>
      </c>
      <c r="H105" s="169"/>
      <c r="I105" s="169" t="s">
        <v>206</v>
      </c>
      <c r="J105" s="169" t="s">
        <v>35</v>
      </c>
      <c r="K105" s="169" t="s">
        <v>207</v>
      </c>
      <c r="L105" s="169"/>
      <c r="M105" s="169"/>
      <c r="N105" s="169"/>
      <c r="O105" s="137"/>
      <c r="P105" s="158" t="s">
        <v>208</v>
      </c>
    </row>
    <row r="106" spans="1:16" s="5" customFormat="1" ht="76.5">
      <c r="A106" s="97" t="s">
        <v>209</v>
      </c>
      <c r="B106" s="99" t="s">
        <v>210</v>
      </c>
      <c r="C106" s="21"/>
      <c r="D106" s="124">
        <v>565343.71418600949</v>
      </c>
      <c r="E106" s="124">
        <v>135352.56811594203</v>
      </c>
      <c r="F106" s="124"/>
      <c r="G106" s="124">
        <f>D106+E106+F106</f>
        <v>700696.28230195155</v>
      </c>
      <c r="H106" s="169" t="s">
        <v>34</v>
      </c>
      <c r="I106" s="169"/>
      <c r="J106" s="169"/>
      <c r="K106" s="169"/>
      <c r="L106" s="169" t="s">
        <v>37</v>
      </c>
      <c r="M106" s="169" t="s">
        <v>37</v>
      </c>
      <c r="N106" s="169" t="s">
        <v>34</v>
      </c>
      <c r="O106" s="137" t="s">
        <v>112</v>
      </c>
      <c r="P106" s="137"/>
    </row>
    <row r="107" spans="1:16" s="5" customFormat="1" ht="15.75" customHeight="1">
      <c r="A107" s="97" t="s">
        <v>211</v>
      </c>
      <c r="B107" s="98" t="s">
        <v>212</v>
      </c>
      <c r="C107" s="21"/>
      <c r="D107" s="124">
        <v>0</v>
      </c>
      <c r="E107" s="124">
        <v>49425.293040293043</v>
      </c>
      <c r="F107" s="124"/>
      <c r="G107" s="124">
        <f t="shared" ref="G107:G115" si="10">D107+E107+F107</f>
        <v>49425.293040293043</v>
      </c>
      <c r="H107" s="169"/>
      <c r="I107" s="169"/>
      <c r="J107" s="169"/>
      <c r="K107" s="169"/>
      <c r="L107" s="169" t="s">
        <v>37</v>
      </c>
      <c r="M107" s="169" t="s">
        <v>37</v>
      </c>
      <c r="N107" s="169" t="s">
        <v>34</v>
      </c>
      <c r="O107" s="137" t="s">
        <v>98</v>
      </c>
      <c r="P107" s="137"/>
    </row>
    <row r="108" spans="1:16" s="5" customFormat="1">
      <c r="A108" s="97" t="s">
        <v>211</v>
      </c>
      <c r="B108" s="99" t="s">
        <v>213</v>
      </c>
      <c r="C108" s="21"/>
      <c r="D108" s="124">
        <v>296751.53643546969</v>
      </c>
      <c r="E108" s="124">
        <v>0</v>
      </c>
      <c r="F108" s="124"/>
      <c r="G108" s="124">
        <f t="shared" si="10"/>
        <v>296751.53643546969</v>
      </c>
      <c r="H108" s="169" t="s">
        <v>34</v>
      </c>
      <c r="I108" s="169"/>
      <c r="J108" s="169"/>
      <c r="K108" s="169"/>
      <c r="L108" s="169"/>
      <c r="M108" s="169"/>
      <c r="N108" s="169" t="s">
        <v>34</v>
      </c>
      <c r="O108" s="137" t="s">
        <v>98</v>
      </c>
      <c r="P108" s="137" t="s">
        <v>198</v>
      </c>
    </row>
    <row r="109" spans="1:16" s="5" customFormat="1">
      <c r="A109" s="42"/>
      <c r="B109" s="34"/>
      <c r="C109" s="21"/>
      <c r="D109" s="124">
        <v>0</v>
      </c>
      <c r="E109" s="124">
        <v>0</v>
      </c>
      <c r="F109" s="124"/>
      <c r="G109" s="124">
        <f t="shared" si="10"/>
        <v>0</v>
      </c>
      <c r="H109" s="169"/>
      <c r="I109" s="169"/>
      <c r="J109" s="169"/>
      <c r="K109" s="169"/>
      <c r="L109" s="169"/>
      <c r="M109" s="169"/>
      <c r="N109" s="169"/>
      <c r="O109" s="137"/>
      <c r="P109" s="137"/>
    </row>
    <row r="110" spans="1:16" s="5" customFormat="1">
      <c r="A110" s="42" t="s">
        <v>214</v>
      </c>
      <c r="B110" s="34"/>
      <c r="C110" s="21"/>
      <c r="D110" s="124">
        <v>0</v>
      </c>
      <c r="E110" s="124">
        <v>0</v>
      </c>
      <c r="F110" s="124"/>
      <c r="G110" s="124">
        <f t="shared" si="10"/>
        <v>0</v>
      </c>
      <c r="H110" s="169"/>
      <c r="I110" s="169"/>
      <c r="J110" s="169"/>
      <c r="K110" s="169"/>
      <c r="L110" s="169"/>
      <c r="M110" s="169"/>
      <c r="N110" s="169"/>
      <c r="O110" s="137"/>
      <c r="P110" s="137"/>
    </row>
    <row r="111" spans="1:16" s="5" customFormat="1">
      <c r="A111" s="44" t="s">
        <v>215</v>
      </c>
      <c r="B111" s="36" t="s">
        <v>216</v>
      </c>
      <c r="C111" s="21" t="s">
        <v>49</v>
      </c>
      <c r="D111" s="124">
        <v>1203316.1034710745</v>
      </c>
      <c r="E111" s="124">
        <v>82629.324114088144</v>
      </c>
      <c r="F111" s="124"/>
      <c r="G111" s="124">
        <f t="shared" si="10"/>
        <v>1285945.4275851627</v>
      </c>
      <c r="H111" s="169" t="s">
        <v>217</v>
      </c>
      <c r="I111" s="169"/>
      <c r="J111" s="169"/>
      <c r="K111" s="169"/>
      <c r="L111" s="169" t="s">
        <v>34</v>
      </c>
      <c r="M111" s="169" t="s">
        <v>37</v>
      </c>
      <c r="N111" s="169" t="s">
        <v>34</v>
      </c>
      <c r="O111" s="137" t="s">
        <v>98</v>
      </c>
      <c r="P111" s="137" t="s">
        <v>198</v>
      </c>
    </row>
    <row r="112" spans="1:16" s="5" customFormat="1" ht="45">
      <c r="A112" s="43" t="s">
        <v>188</v>
      </c>
      <c r="B112" s="34" t="s">
        <v>218</v>
      </c>
      <c r="C112" s="21" t="s">
        <v>49</v>
      </c>
      <c r="D112" s="124">
        <v>999559.93265993218</v>
      </c>
      <c r="E112" s="124">
        <v>80208.429191641437</v>
      </c>
      <c r="F112" s="124"/>
      <c r="G112" s="124">
        <f t="shared" si="10"/>
        <v>1079768.3618515737</v>
      </c>
      <c r="H112" s="169" t="s">
        <v>34</v>
      </c>
      <c r="I112" s="169"/>
      <c r="J112" s="169"/>
      <c r="K112" s="169"/>
      <c r="L112" s="169" t="s">
        <v>34</v>
      </c>
      <c r="M112" s="169" t="s">
        <v>34</v>
      </c>
      <c r="N112" s="169" t="s">
        <v>34</v>
      </c>
      <c r="O112" s="175" t="s">
        <v>219</v>
      </c>
      <c r="P112" s="137"/>
    </row>
    <row r="113" spans="1:16" s="5" customFormat="1" ht="45">
      <c r="A113" s="44" t="s">
        <v>220</v>
      </c>
      <c r="B113" s="34" t="s">
        <v>221</v>
      </c>
      <c r="C113" s="21" t="s">
        <v>49</v>
      </c>
      <c r="D113" s="124">
        <v>1090851.0101010099</v>
      </c>
      <c r="E113" s="124">
        <v>84748.528957206043</v>
      </c>
      <c r="F113" s="124"/>
      <c r="G113" s="124">
        <f t="shared" si="10"/>
        <v>1175599.5390582159</v>
      </c>
      <c r="H113" s="169" t="s">
        <v>34</v>
      </c>
      <c r="I113" s="169"/>
      <c r="J113" s="169"/>
      <c r="K113" s="169"/>
      <c r="L113" s="169" t="s">
        <v>34</v>
      </c>
      <c r="M113" s="169" t="s">
        <v>34</v>
      </c>
      <c r="N113" s="169" t="s">
        <v>34</v>
      </c>
      <c r="O113" s="175" t="s">
        <v>219</v>
      </c>
      <c r="P113" s="137"/>
    </row>
    <row r="114" spans="1:16" s="5" customFormat="1" ht="45">
      <c r="A114" s="43" t="s">
        <v>222</v>
      </c>
      <c r="B114" s="34" t="s">
        <v>223</v>
      </c>
      <c r="C114" s="21" t="s">
        <v>49</v>
      </c>
      <c r="D114" s="124">
        <v>1101682.1548821547</v>
      </c>
      <c r="E114" s="124">
        <v>84748.528957206043</v>
      </c>
      <c r="F114" s="124"/>
      <c r="G114" s="124">
        <f t="shared" si="10"/>
        <v>1186430.6838393607</v>
      </c>
      <c r="H114" s="169" t="s">
        <v>34</v>
      </c>
      <c r="I114" s="169"/>
      <c r="J114" s="169"/>
      <c r="K114" s="169"/>
      <c r="L114" s="169" t="s">
        <v>34</v>
      </c>
      <c r="M114" s="169" t="s">
        <v>34</v>
      </c>
      <c r="N114" s="169" t="s">
        <v>34</v>
      </c>
      <c r="O114" s="175" t="s">
        <v>219</v>
      </c>
      <c r="P114" s="137"/>
    </row>
    <row r="115" spans="1:16" s="5" customFormat="1">
      <c r="A115" s="43" t="s">
        <v>224</v>
      </c>
      <c r="B115" s="34" t="s">
        <v>225</v>
      </c>
      <c r="C115" s="21" t="s">
        <v>49</v>
      </c>
      <c r="D115" s="124">
        <v>1073830.6397306398</v>
      </c>
      <c r="E115" s="124">
        <v>74154.962837555286</v>
      </c>
      <c r="F115" s="124"/>
      <c r="G115" s="124">
        <f t="shared" si="10"/>
        <v>1147985.602568195</v>
      </c>
      <c r="H115" s="169" t="s">
        <v>34</v>
      </c>
      <c r="I115" s="169"/>
      <c r="J115" s="169"/>
      <c r="K115" s="169"/>
      <c r="L115" s="169" t="s">
        <v>34</v>
      </c>
      <c r="M115" s="169" t="s">
        <v>34</v>
      </c>
      <c r="N115" s="169" t="s">
        <v>34</v>
      </c>
      <c r="O115" s="137" t="s">
        <v>226</v>
      </c>
      <c r="P115" s="137"/>
    </row>
    <row r="116" spans="1:16" s="5" customFormat="1">
      <c r="A116" s="42"/>
      <c r="B116" s="34"/>
      <c r="C116" s="21"/>
      <c r="D116" s="124">
        <v>0</v>
      </c>
      <c r="E116" s="124">
        <v>0</v>
      </c>
      <c r="F116" s="124"/>
      <c r="G116" s="124"/>
      <c r="H116" s="169"/>
      <c r="I116" s="169"/>
      <c r="J116" s="169"/>
      <c r="K116" s="169"/>
      <c r="L116" s="169"/>
      <c r="M116" s="169"/>
      <c r="N116" s="169"/>
      <c r="O116" s="137"/>
      <c r="P116" s="137"/>
    </row>
    <row r="117" spans="1:16" s="5" customFormat="1">
      <c r="A117" s="42" t="s">
        <v>227</v>
      </c>
      <c r="B117" s="36"/>
      <c r="C117" s="21"/>
      <c r="D117" s="124">
        <v>0</v>
      </c>
      <c r="E117" s="124">
        <v>0</v>
      </c>
      <c r="F117" s="124"/>
      <c r="G117" s="124"/>
      <c r="H117" s="169"/>
      <c r="I117" s="169"/>
      <c r="J117" s="169"/>
      <c r="K117" s="169"/>
      <c r="L117" s="169"/>
      <c r="M117" s="169"/>
      <c r="N117" s="169"/>
      <c r="O117" s="137"/>
      <c r="P117" s="137"/>
    </row>
    <row r="118" spans="1:16" s="5" customFormat="1" ht="36" customHeight="1">
      <c r="A118" s="43" t="s">
        <v>228</v>
      </c>
      <c r="B118" s="34" t="s">
        <v>3</v>
      </c>
      <c r="C118" s="21" t="s">
        <v>3</v>
      </c>
      <c r="D118" s="124">
        <v>0</v>
      </c>
      <c r="E118" s="124">
        <v>0</v>
      </c>
      <c r="F118" s="124"/>
      <c r="G118" s="124">
        <v>0</v>
      </c>
      <c r="H118" s="169"/>
      <c r="I118" s="169"/>
      <c r="J118" s="169"/>
      <c r="K118" s="169"/>
      <c r="L118" s="169"/>
      <c r="M118" s="169"/>
      <c r="N118" s="169"/>
      <c r="O118" s="137"/>
      <c r="P118" s="137"/>
    </row>
    <row r="119" spans="1:16" s="5" customFormat="1" ht="45">
      <c r="A119" s="43" t="s">
        <v>229</v>
      </c>
      <c r="B119" s="34" t="s">
        <v>230</v>
      </c>
      <c r="C119" s="21" t="s">
        <v>231</v>
      </c>
      <c r="D119" s="124">
        <v>5773633.276740239</v>
      </c>
      <c r="E119" s="124">
        <v>1267019.4727592266</v>
      </c>
      <c r="F119" s="124"/>
      <c r="G119" s="124">
        <f>D119+E119+F119</f>
        <v>7040652.7494994653</v>
      </c>
      <c r="H119" s="169"/>
      <c r="I119" s="169"/>
      <c r="J119" s="169"/>
      <c r="K119" s="169"/>
      <c r="L119" s="169"/>
      <c r="M119" s="169"/>
      <c r="N119" s="169"/>
      <c r="O119" s="137" t="s">
        <v>98</v>
      </c>
      <c r="P119" s="158" t="s">
        <v>232</v>
      </c>
    </row>
    <row r="120" spans="1:16" s="5" customFormat="1" ht="65.25" customHeight="1">
      <c r="A120" s="97" t="s">
        <v>233</v>
      </c>
      <c r="B120" s="34" t="s">
        <v>234</v>
      </c>
      <c r="C120" s="21" t="s">
        <v>49</v>
      </c>
      <c r="D120" s="124">
        <v>627743.6347673398</v>
      </c>
      <c r="E120" s="124">
        <v>0</v>
      </c>
      <c r="F120" s="124"/>
      <c r="G120" s="124">
        <f>D120+E120+F120</f>
        <v>627743.6347673398</v>
      </c>
      <c r="H120" s="169"/>
      <c r="I120" s="169"/>
      <c r="J120" s="169"/>
      <c r="K120" s="169"/>
      <c r="L120" s="169"/>
      <c r="M120" s="169"/>
      <c r="N120" s="169"/>
      <c r="O120" s="137" t="s">
        <v>98</v>
      </c>
      <c r="P120" s="137" t="s">
        <v>235</v>
      </c>
    </row>
    <row r="121" spans="1:16" s="5" customFormat="1">
      <c r="A121" s="97" t="s">
        <v>236</v>
      </c>
      <c r="B121" s="34" t="s">
        <v>237</v>
      </c>
      <c r="C121" s="21"/>
      <c r="D121" s="124">
        <v>0</v>
      </c>
      <c r="E121" s="124">
        <v>61080.683544303793</v>
      </c>
      <c r="F121" s="124"/>
      <c r="G121" s="124">
        <f>D121+E121+F121</f>
        <v>61080.683544303793</v>
      </c>
      <c r="H121" s="169"/>
      <c r="I121" s="169"/>
      <c r="J121" s="169"/>
      <c r="K121" s="169"/>
      <c r="L121" s="169"/>
      <c r="M121" s="169"/>
      <c r="N121" s="169"/>
      <c r="O121" s="137" t="s">
        <v>98</v>
      </c>
      <c r="P121" s="137" t="s">
        <v>151</v>
      </c>
    </row>
    <row r="122" spans="1:16" s="5" customFormat="1">
      <c r="A122" s="42"/>
      <c r="B122" s="34"/>
      <c r="C122" s="21"/>
      <c r="D122" s="124"/>
      <c r="E122" s="124"/>
      <c r="F122" s="124"/>
      <c r="G122" s="124"/>
      <c r="H122" s="169"/>
      <c r="I122" s="169"/>
      <c r="J122" s="169"/>
      <c r="K122" s="169"/>
      <c r="L122" s="169"/>
      <c r="M122" s="169"/>
      <c r="N122" s="169"/>
      <c r="O122" s="137"/>
      <c r="P122" s="137"/>
    </row>
    <row r="123" spans="1:16" s="5" customFormat="1">
      <c r="A123" s="42" t="s">
        <v>238</v>
      </c>
      <c r="B123" s="34"/>
      <c r="C123" s="21"/>
      <c r="D123" s="124"/>
      <c r="E123" s="124"/>
      <c r="F123" s="124"/>
      <c r="G123" s="124"/>
      <c r="H123" s="169"/>
      <c r="I123" s="169"/>
      <c r="J123" s="169"/>
      <c r="K123" s="169"/>
      <c r="L123" s="169"/>
      <c r="M123" s="169"/>
      <c r="N123" s="169"/>
      <c r="O123" s="137"/>
      <c r="P123" s="137"/>
    </row>
    <row r="124" spans="1:16" s="5" customFormat="1">
      <c r="A124" s="43" t="s">
        <v>239</v>
      </c>
      <c r="B124" s="36" t="s">
        <v>240</v>
      </c>
      <c r="C124" s="21" t="s">
        <v>49</v>
      </c>
      <c r="D124" s="124">
        <v>1866069.6252782193</v>
      </c>
      <c r="E124" s="124">
        <v>264839.15299126878</v>
      </c>
      <c r="F124" s="124"/>
      <c r="G124" s="124">
        <f t="shared" ref="G124:G140" si="11">D124+E124+F124</f>
        <v>2130908.7782694884</v>
      </c>
      <c r="H124" s="169"/>
      <c r="I124" s="169"/>
      <c r="J124" s="169"/>
      <c r="K124" s="169"/>
      <c r="L124" s="169"/>
      <c r="M124" s="169"/>
      <c r="N124" s="169"/>
      <c r="O124" s="137" t="s">
        <v>98</v>
      </c>
      <c r="P124" s="137" t="s">
        <v>151</v>
      </c>
    </row>
    <row r="125" spans="1:16" s="5" customFormat="1">
      <c r="A125" s="44" t="s">
        <v>239</v>
      </c>
      <c r="B125" s="36" t="s">
        <v>241</v>
      </c>
      <c r="C125" s="51"/>
      <c r="D125" s="124">
        <v>91150.413223140466</v>
      </c>
      <c r="E125" s="124">
        <v>16932.238547968882</v>
      </c>
      <c r="F125" s="124"/>
      <c r="G125" s="124">
        <f t="shared" si="11"/>
        <v>108082.65177110935</v>
      </c>
      <c r="H125" s="169"/>
      <c r="I125" s="169"/>
      <c r="J125" s="169"/>
      <c r="K125" s="169"/>
      <c r="L125" s="169"/>
      <c r="M125" s="169"/>
      <c r="N125" s="169"/>
      <c r="O125" s="137" t="s">
        <v>98</v>
      </c>
      <c r="P125" s="137" t="s">
        <v>151</v>
      </c>
    </row>
    <row r="126" spans="1:16" s="5" customFormat="1">
      <c r="A126" s="43" t="s">
        <v>242</v>
      </c>
      <c r="B126" s="34" t="s">
        <v>243</v>
      </c>
      <c r="C126" s="21" t="s">
        <v>49</v>
      </c>
      <c r="D126" s="124">
        <v>2232763.1313131312</v>
      </c>
      <c r="E126" s="124">
        <v>326887.18312065187</v>
      </c>
      <c r="F126" s="124"/>
      <c r="G126" s="124">
        <f t="shared" si="11"/>
        <v>2559650.3144337833</v>
      </c>
      <c r="H126" s="169"/>
      <c r="I126" s="169"/>
      <c r="J126" s="169"/>
      <c r="K126" s="169"/>
      <c r="L126" s="169"/>
      <c r="M126" s="169"/>
      <c r="N126" s="169"/>
      <c r="O126" s="137" t="s">
        <v>98</v>
      </c>
      <c r="P126" s="137" t="s">
        <v>151</v>
      </c>
    </row>
    <row r="127" spans="1:16" s="5" customFormat="1">
      <c r="A127" s="43" t="s">
        <v>242</v>
      </c>
      <c r="B127" s="34" t="s">
        <v>244</v>
      </c>
      <c r="C127" s="21" t="s">
        <v>245</v>
      </c>
      <c r="D127" s="124">
        <v>196507.91245791243</v>
      </c>
      <c r="E127" s="124">
        <v>22700.498827823048</v>
      </c>
      <c r="F127" s="124"/>
      <c r="G127" s="124">
        <f t="shared" si="11"/>
        <v>219208.41128573549</v>
      </c>
      <c r="H127" s="169"/>
      <c r="I127" s="169"/>
      <c r="J127" s="169"/>
      <c r="K127" s="169"/>
      <c r="L127" s="169"/>
      <c r="M127" s="169"/>
      <c r="N127" s="169"/>
      <c r="O127" s="137" t="s">
        <v>98</v>
      </c>
      <c r="P127" s="137" t="s">
        <v>151</v>
      </c>
    </row>
    <row r="128" spans="1:16" s="5" customFormat="1">
      <c r="A128" s="43" t="s">
        <v>246</v>
      </c>
      <c r="B128" s="36" t="s">
        <v>247</v>
      </c>
      <c r="C128" s="21" t="s">
        <v>49</v>
      </c>
      <c r="D128" s="124">
        <v>1174405.5555555555</v>
      </c>
      <c r="E128" s="124">
        <v>55994.563775296854</v>
      </c>
      <c r="F128" s="124"/>
      <c r="G128" s="124">
        <f t="shared" si="11"/>
        <v>1230400.1193308523</v>
      </c>
      <c r="H128" s="169"/>
      <c r="I128" s="169"/>
      <c r="J128" s="169"/>
      <c r="K128" s="169"/>
      <c r="L128" s="169"/>
      <c r="M128" s="169"/>
      <c r="N128" s="169"/>
      <c r="O128" s="137" t="s">
        <v>98</v>
      </c>
      <c r="P128" s="137" t="s">
        <v>151</v>
      </c>
    </row>
    <row r="129" spans="1:16" s="5" customFormat="1">
      <c r="A129" s="43" t="s">
        <v>248</v>
      </c>
      <c r="B129" s="36" t="s">
        <v>249</v>
      </c>
      <c r="C129" s="21" t="s">
        <v>49</v>
      </c>
      <c r="D129" s="124">
        <v>1872886.161844197</v>
      </c>
      <c r="E129" s="124">
        <v>270892.61934535508</v>
      </c>
      <c r="F129" s="124"/>
      <c r="G129" s="124">
        <f t="shared" si="11"/>
        <v>2143778.781189552</v>
      </c>
      <c r="H129" s="169"/>
      <c r="I129" s="169"/>
      <c r="J129" s="169"/>
      <c r="K129" s="169"/>
      <c r="L129" s="169"/>
      <c r="M129" s="169"/>
      <c r="N129" s="169"/>
      <c r="O129" s="137" t="s">
        <v>98</v>
      </c>
      <c r="P129" s="137" t="s">
        <v>151</v>
      </c>
    </row>
    <row r="130" spans="1:16" s="5" customFormat="1">
      <c r="A130" s="43" t="s">
        <v>250</v>
      </c>
      <c r="B130" s="34" t="s">
        <v>251</v>
      </c>
      <c r="C130" s="21" t="s">
        <v>49</v>
      </c>
      <c r="D130" s="124">
        <v>0</v>
      </c>
      <c r="E130" s="124">
        <v>0</v>
      </c>
      <c r="F130" s="124"/>
      <c r="G130" s="124">
        <f t="shared" si="11"/>
        <v>0</v>
      </c>
      <c r="H130" s="169"/>
      <c r="I130" s="169"/>
      <c r="J130" s="169"/>
      <c r="K130" s="169"/>
      <c r="L130" s="169"/>
      <c r="M130" s="169"/>
      <c r="N130" s="169"/>
      <c r="O130" s="137" t="s">
        <v>98</v>
      </c>
      <c r="P130" s="137" t="s">
        <v>151</v>
      </c>
    </row>
    <row r="131" spans="1:16" s="5" customFormat="1">
      <c r="A131" s="44" t="s">
        <v>248</v>
      </c>
      <c r="B131" s="36" t="s">
        <v>252</v>
      </c>
      <c r="C131" s="51"/>
      <c r="D131" s="124">
        <v>0</v>
      </c>
      <c r="E131" s="124">
        <v>0</v>
      </c>
      <c r="F131" s="124"/>
      <c r="G131" s="124">
        <f t="shared" si="11"/>
        <v>0</v>
      </c>
      <c r="H131" s="169"/>
      <c r="I131" s="169"/>
      <c r="J131" s="169"/>
      <c r="K131" s="169"/>
      <c r="L131" s="169"/>
      <c r="M131" s="169"/>
      <c r="N131" s="169"/>
      <c r="O131" s="137" t="s">
        <v>98</v>
      </c>
      <c r="P131" s="137" t="s">
        <v>151</v>
      </c>
    </row>
    <row r="132" spans="1:16" s="5" customFormat="1">
      <c r="A132" s="44" t="s">
        <v>248</v>
      </c>
      <c r="B132" s="36" t="s">
        <v>253</v>
      </c>
      <c r="C132" s="51"/>
      <c r="D132" s="124">
        <v>98746.280991735504</v>
      </c>
      <c r="E132" s="124">
        <v>16932.238547968882</v>
      </c>
      <c r="F132" s="124"/>
      <c r="G132" s="124">
        <f t="shared" si="11"/>
        <v>115678.51953970439</v>
      </c>
      <c r="H132" s="169"/>
      <c r="I132" s="169"/>
      <c r="J132" s="169"/>
      <c r="K132" s="169"/>
      <c r="L132" s="169"/>
      <c r="M132" s="169"/>
      <c r="N132" s="169"/>
      <c r="O132" s="137" t="s">
        <v>98</v>
      </c>
      <c r="P132" s="137" t="s">
        <v>151</v>
      </c>
    </row>
    <row r="133" spans="1:16" s="5" customFormat="1">
      <c r="A133" s="43" t="s">
        <v>248</v>
      </c>
      <c r="B133" s="34" t="s">
        <v>254</v>
      </c>
      <c r="C133" s="21"/>
      <c r="D133" s="124">
        <v>0</v>
      </c>
      <c r="E133" s="124">
        <v>23903.890109890108</v>
      </c>
      <c r="F133" s="124"/>
      <c r="G133" s="124">
        <f t="shared" si="11"/>
        <v>23903.890109890108</v>
      </c>
      <c r="H133" s="169"/>
      <c r="I133" s="169"/>
      <c r="J133" s="169"/>
      <c r="K133" s="169"/>
      <c r="L133" s="169"/>
      <c r="M133" s="169"/>
      <c r="N133" s="169"/>
      <c r="O133" s="137" t="s">
        <v>98</v>
      </c>
      <c r="P133" s="137" t="s">
        <v>151</v>
      </c>
    </row>
    <row r="134" spans="1:16" s="5" customFormat="1">
      <c r="A134" s="43" t="s">
        <v>255</v>
      </c>
      <c r="B134" s="34" t="s">
        <v>256</v>
      </c>
      <c r="C134" s="21" t="s">
        <v>49</v>
      </c>
      <c r="D134" s="124">
        <v>1872240.7407407414</v>
      </c>
      <c r="E134" s="124">
        <v>75668.329426076816</v>
      </c>
      <c r="F134" s="124"/>
      <c r="G134" s="124">
        <f t="shared" si="11"/>
        <v>1947909.0701668181</v>
      </c>
      <c r="H134" s="169"/>
      <c r="I134" s="169"/>
      <c r="J134" s="169"/>
      <c r="K134" s="169"/>
      <c r="L134" s="169"/>
      <c r="M134" s="169"/>
      <c r="N134" s="169"/>
      <c r="O134" s="137" t="s">
        <v>98</v>
      </c>
      <c r="P134" s="137" t="s">
        <v>151</v>
      </c>
    </row>
    <row r="135" spans="1:16" s="5" customFormat="1">
      <c r="A135" s="43" t="s">
        <v>257</v>
      </c>
      <c r="B135" s="34" t="s">
        <v>258</v>
      </c>
      <c r="C135" s="21" t="s">
        <v>49</v>
      </c>
      <c r="D135" s="124">
        <v>1414238.0471380476</v>
      </c>
      <c r="E135" s="124">
        <v>264839.15299126878</v>
      </c>
      <c r="F135" s="124"/>
      <c r="G135" s="124">
        <f t="shared" si="11"/>
        <v>1679077.2001293164</v>
      </c>
      <c r="H135" s="169"/>
      <c r="I135" s="169"/>
      <c r="J135" s="169"/>
      <c r="K135" s="169"/>
      <c r="L135" s="169"/>
      <c r="M135" s="169"/>
      <c r="N135" s="169"/>
      <c r="O135" s="137" t="s">
        <v>98</v>
      </c>
      <c r="P135" s="137" t="s">
        <v>151</v>
      </c>
    </row>
    <row r="136" spans="1:16" s="5" customFormat="1">
      <c r="A136" s="43" t="s">
        <v>259</v>
      </c>
      <c r="B136" s="34" t="s">
        <v>260</v>
      </c>
      <c r="C136" s="21" t="s">
        <v>49</v>
      </c>
      <c r="D136" s="124">
        <v>1667996.2962962966</v>
      </c>
      <c r="E136" s="124">
        <v>145283.19249806754</v>
      </c>
      <c r="F136" s="124"/>
      <c r="G136" s="124">
        <f t="shared" si="11"/>
        <v>1813279.4887943643</v>
      </c>
      <c r="H136" s="169"/>
      <c r="I136" s="169"/>
      <c r="J136" s="169"/>
      <c r="K136" s="169"/>
      <c r="L136" s="169"/>
      <c r="M136" s="169"/>
      <c r="N136" s="169"/>
      <c r="O136" s="137" t="s">
        <v>98</v>
      </c>
      <c r="P136" s="137" t="s">
        <v>151</v>
      </c>
    </row>
    <row r="137" spans="1:16" s="5" customFormat="1">
      <c r="A137" s="43" t="s">
        <v>194</v>
      </c>
      <c r="B137" s="36" t="s">
        <v>261</v>
      </c>
      <c r="C137" s="21" t="s">
        <v>49</v>
      </c>
      <c r="D137" s="124">
        <v>0</v>
      </c>
      <c r="E137" s="124">
        <v>376688.45457868016</v>
      </c>
      <c r="F137" s="124"/>
      <c r="G137" s="124">
        <f t="shared" si="11"/>
        <v>376688.45457868016</v>
      </c>
      <c r="H137" s="169"/>
      <c r="I137" s="169"/>
      <c r="J137" s="169"/>
      <c r="K137" s="169"/>
      <c r="L137" s="169"/>
      <c r="M137" s="169"/>
      <c r="N137" s="169"/>
      <c r="O137" s="137" t="s">
        <v>98</v>
      </c>
      <c r="P137" s="137" t="s">
        <v>151</v>
      </c>
    </row>
    <row r="138" spans="1:16" s="5" customFormat="1">
      <c r="A138" s="43" t="s">
        <v>194</v>
      </c>
      <c r="B138" s="34" t="s">
        <v>262</v>
      </c>
      <c r="C138" s="21"/>
      <c r="D138" s="124">
        <v>0</v>
      </c>
      <c r="E138" s="124">
        <v>26277.326007326006</v>
      </c>
      <c r="F138" s="124"/>
      <c r="G138" s="124">
        <f t="shared" si="11"/>
        <v>26277.326007326006</v>
      </c>
      <c r="H138" s="169"/>
      <c r="I138" s="169"/>
      <c r="J138" s="169"/>
      <c r="K138" s="169"/>
      <c r="L138" s="169"/>
      <c r="M138" s="169"/>
      <c r="N138" s="169"/>
      <c r="O138" s="137" t="s">
        <v>98</v>
      </c>
      <c r="P138" s="137" t="s">
        <v>151</v>
      </c>
    </row>
    <row r="139" spans="1:16" s="5" customFormat="1">
      <c r="A139" s="44" t="s">
        <v>201</v>
      </c>
      <c r="B139" s="36" t="s">
        <v>263</v>
      </c>
      <c r="C139" s="21"/>
      <c r="D139" s="124">
        <v>1771889.5935537189</v>
      </c>
      <c r="E139" s="124">
        <v>101593.43128781328</v>
      </c>
      <c r="F139" s="124"/>
      <c r="G139" s="124">
        <f t="shared" si="11"/>
        <v>1873483.0248415321</v>
      </c>
      <c r="H139" s="169"/>
      <c r="I139" s="169"/>
      <c r="J139" s="169"/>
      <c r="K139" s="169"/>
      <c r="L139" s="169"/>
      <c r="M139" s="169"/>
      <c r="N139" s="169"/>
      <c r="O139" s="137" t="s">
        <v>98</v>
      </c>
      <c r="P139" s="137" t="s">
        <v>151</v>
      </c>
    </row>
    <row r="140" spans="1:16" s="5" customFormat="1">
      <c r="A140" s="43" t="s">
        <v>201</v>
      </c>
      <c r="B140" s="34" t="s">
        <v>264</v>
      </c>
      <c r="C140" s="21"/>
      <c r="D140" s="124">
        <v>0</v>
      </c>
      <c r="E140" s="124">
        <v>12545.304029304029</v>
      </c>
      <c r="F140" s="124"/>
      <c r="G140" s="124">
        <f t="shared" si="11"/>
        <v>12545.304029304029</v>
      </c>
      <c r="H140" s="169"/>
      <c r="I140" s="169"/>
      <c r="J140" s="169"/>
      <c r="K140" s="169"/>
      <c r="L140" s="169"/>
      <c r="M140" s="169"/>
      <c r="N140" s="169"/>
      <c r="O140" s="137" t="s">
        <v>98</v>
      </c>
      <c r="P140" s="137" t="s">
        <v>151</v>
      </c>
    </row>
    <row r="141" spans="1:16" s="5" customFormat="1">
      <c r="A141" s="42"/>
      <c r="B141" s="34"/>
      <c r="C141" s="21"/>
      <c r="D141" s="124"/>
      <c r="E141" s="124"/>
      <c r="F141" s="124"/>
      <c r="G141" s="124"/>
      <c r="H141" s="169"/>
      <c r="I141" s="169"/>
      <c r="J141" s="169"/>
      <c r="K141" s="169"/>
      <c r="L141" s="169"/>
      <c r="M141" s="169"/>
      <c r="N141" s="169"/>
      <c r="O141" s="137"/>
      <c r="P141" s="137"/>
    </row>
    <row r="142" spans="1:16" s="5" customFormat="1" ht="45">
      <c r="A142" s="95" t="s">
        <v>265</v>
      </c>
      <c r="B142" s="34"/>
      <c r="C142" s="21"/>
      <c r="D142" s="124"/>
      <c r="E142" s="124"/>
      <c r="F142" s="124"/>
      <c r="G142" s="124"/>
      <c r="H142" s="169"/>
      <c r="I142" s="169"/>
      <c r="J142" s="169"/>
      <c r="K142" s="169"/>
      <c r="L142" s="169"/>
      <c r="M142" s="169"/>
      <c r="N142" s="169"/>
      <c r="O142" s="137"/>
      <c r="P142" s="137"/>
    </row>
    <row r="143" spans="1:16" s="5" customFormat="1" ht="78" customHeight="1">
      <c r="A143" s="46" t="s">
        <v>233</v>
      </c>
      <c r="B143" s="37" t="s">
        <v>266</v>
      </c>
      <c r="C143" s="23" t="s">
        <v>49</v>
      </c>
      <c r="D143" s="124">
        <v>2076485.1851851849</v>
      </c>
      <c r="E143" s="124">
        <v>0</v>
      </c>
      <c r="F143" s="124"/>
      <c r="G143" s="124">
        <f>D143+E143+F143</f>
        <v>2076485.1851851849</v>
      </c>
      <c r="H143" s="169"/>
      <c r="I143" s="169"/>
      <c r="J143" s="169"/>
      <c r="K143" s="169"/>
      <c r="L143" s="169"/>
      <c r="M143" s="169"/>
      <c r="N143" s="169"/>
      <c r="O143" s="137" t="s">
        <v>98</v>
      </c>
      <c r="P143" s="137" t="s">
        <v>151</v>
      </c>
    </row>
    <row r="144" spans="1:16" s="5" customFormat="1">
      <c r="A144" s="46" t="s">
        <v>233</v>
      </c>
      <c r="B144" s="37" t="s">
        <v>267</v>
      </c>
      <c r="C144" s="23" t="s">
        <v>49</v>
      </c>
      <c r="D144" s="124">
        <v>4527418.5185185196</v>
      </c>
      <c r="E144" s="124">
        <v>0</v>
      </c>
      <c r="F144" s="124"/>
      <c r="G144" s="124">
        <f t="shared" ref="G144:G145" si="12">D144+E144+F144</f>
        <v>4527418.5185185196</v>
      </c>
      <c r="H144" s="169"/>
      <c r="I144" s="169"/>
      <c r="J144" s="169"/>
      <c r="K144" s="169"/>
      <c r="L144" s="169"/>
      <c r="M144" s="169"/>
      <c r="N144" s="169"/>
      <c r="O144" s="137" t="s">
        <v>98</v>
      </c>
      <c r="P144" s="137" t="s">
        <v>151</v>
      </c>
    </row>
    <row r="145" spans="1:16" s="5" customFormat="1" ht="30">
      <c r="A145" s="44" t="s">
        <v>233</v>
      </c>
      <c r="B145" s="36" t="s">
        <v>268</v>
      </c>
      <c r="C145" s="51" t="s">
        <v>49</v>
      </c>
      <c r="D145" s="124">
        <v>550000</v>
      </c>
      <c r="E145" s="124">
        <v>0</v>
      </c>
      <c r="F145" s="124"/>
      <c r="G145" s="124">
        <f t="shared" si="12"/>
        <v>550000</v>
      </c>
      <c r="H145" s="169"/>
      <c r="I145" s="169"/>
      <c r="J145" s="169"/>
      <c r="K145" s="169"/>
      <c r="L145" s="169"/>
      <c r="M145" s="169"/>
      <c r="N145" s="169"/>
      <c r="O145" s="137" t="s">
        <v>98</v>
      </c>
      <c r="P145" s="137" t="s">
        <v>151</v>
      </c>
    </row>
    <row r="146" spans="1:16" s="5" customFormat="1">
      <c r="A146" s="43" t="s">
        <v>269</v>
      </c>
      <c r="B146" s="34" t="s">
        <v>270</v>
      </c>
      <c r="C146" s="21" t="s">
        <v>49</v>
      </c>
      <c r="D146" s="124">
        <v>13381105.723905716</v>
      </c>
      <c r="E146" s="124">
        <v>1762641.6041848296</v>
      </c>
      <c r="F146" s="124"/>
      <c r="G146" s="124">
        <f t="shared" ref="G146:G148" si="13">D146+E146+F146</f>
        <v>15143747.328090545</v>
      </c>
      <c r="H146" s="169"/>
      <c r="I146" s="169"/>
      <c r="J146" s="169"/>
      <c r="K146" s="169"/>
      <c r="L146" s="169"/>
      <c r="M146" s="169"/>
      <c r="N146" s="169"/>
      <c r="O146" s="137" t="s">
        <v>98</v>
      </c>
      <c r="P146" s="137" t="s">
        <v>151</v>
      </c>
    </row>
    <row r="147" spans="1:16" s="5" customFormat="1">
      <c r="A147" s="46" t="s">
        <v>271</v>
      </c>
      <c r="B147" s="50" t="s">
        <v>272</v>
      </c>
      <c r="C147" s="23" t="s">
        <v>33</v>
      </c>
      <c r="D147" s="124">
        <v>6543558.7542087529</v>
      </c>
      <c r="E147" s="124">
        <v>1183292.7358326064</v>
      </c>
      <c r="F147" s="124"/>
      <c r="G147" s="124">
        <f t="shared" si="13"/>
        <v>7726851.4900413593</v>
      </c>
      <c r="H147" s="169"/>
      <c r="I147" s="169"/>
      <c r="J147" s="169"/>
      <c r="K147" s="169"/>
      <c r="L147" s="169"/>
      <c r="M147" s="169"/>
      <c r="N147" s="169"/>
      <c r="O147" s="137" t="s">
        <v>98</v>
      </c>
      <c r="P147" s="137" t="s">
        <v>151</v>
      </c>
    </row>
    <row r="148" spans="1:16" s="5" customFormat="1" ht="62.25" customHeight="1">
      <c r="A148" s="46" t="s">
        <v>273</v>
      </c>
      <c r="B148" s="37" t="s">
        <v>274</v>
      </c>
      <c r="C148" s="23" t="s">
        <v>33</v>
      </c>
      <c r="D148" s="124">
        <v>1141352.0632133449</v>
      </c>
      <c r="E148" s="124">
        <v>255514.7728937729</v>
      </c>
      <c r="F148" s="124"/>
      <c r="G148" s="124">
        <f t="shared" si="13"/>
        <v>1396866.8361071178</v>
      </c>
      <c r="H148" s="169"/>
      <c r="I148" s="169"/>
      <c r="J148" s="169"/>
      <c r="K148" s="169"/>
      <c r="L148" s="169"/>
      <c r="M148" s="169"/>
      <c r="N148" s="169"/>
      <c r="O148" s="137" t="s">
        <v>98</v>
      </c>
      <c r="P148" s="137" t="s">
        <v>151</v>
      </c>
    </row>
    <row r="149" spans="1:16" s="5" customFormat="1" ht="30">
      <c r="A149" s="46" t="s">
        <v>275</v>
      </c>
      <c r="B149" s="36" t="s">
        <v>276</v>
      </c>
      <c r="C149" s="23" t="s">
        <v>33</v>
      </c>
      <c r="D149" s="124">
        <v>15360140.955110317</v>
      </c>
      <c r="E149" s="124">
        <v>2385001.9745963695</v>
      </c>
      <c r="F149" s="124"/>
      <c r="G149" s="124">
        <f t="shared" ref="G149:G153" si="14">D149+E149+F149</f>
        <v>17745142.929706685</v>
      </c>
      <c r="H149" s="169"/>
      <c r="I149" s="169"/>
      <c r="J149" s="169"/>
      <c r="K149" s="169"/>
      <c r="L149" s="169"/>
      <c r="M149" s="169"/>
      <c r="N149" s="169"/>
      <c r="O149" s="137" t="s">
        <v>98</v>
      </c>
      <c r="P149" s="137" t="s">
        <v>151</v>
      </c>
    </row>
    <row r="150" spans="1:16" s="5" customFormat="1">
      <c r="A150" s="43" t="s">
        <v>277</v>
      </c>
      <c r="B150" s="34" t="s">
        <v>278</v>
      </c>
      <c r="C150" s="21" t="s">
        <v>196</v>
      </c>
      <c r="D150" s="124">
        <v>18453764.640267707</v>
      </c>
      <c r="E150" s="124">
        <v>3398209.0462074974</v>
      </c>
      <c r="F150" s="124"/>
      <c r="G150" s="124">
        <f t="shared" si="14"/>
        <v>21851973.686475206</v>
      </c>
      <c r="H150" s="169"/>
      <c r="I150" s="169"/>
      <c r="J150" s="169"/>
      <c r="K150" s="169"/>
      <c r="L150" s="169"/>
      <c r="M150" s="169"/>
      <c r="N150" s="169"/>
      <c r="O150" s="137" t="s">
        <v>98</v>
      </c>
      <c r="P150" s="137" t="s">
        <v>151</v>
      </c>
    </row>
    <row r="151" spans="1:16" s="5" customFormat="1">
      <c r="A151" s="44" t="s">
        <v>279</v>
      </c>
      <c r="B151" s="36" t="s">
        <v>280</v>
      </c>
      <c r="C151" s="21"/>
      <c r="D151" s="124">
        <v>0</v>
      </c>
      <c r="E151" s="124">
        <v>47823.609415867475</v>
      </c>
      <c r="F151" s="124"/>
      <c r="G151" s="124">
        <f t="shared" si="14"/>
        <v>47823.609415867475</v>
      </c>
      <c r="H151" s="169"/>
      <c r="I151" s="169"/>
      <c r="J151" s="169"/>
      <c r="K151" s="169"/>
      <c r="L151" s="169"/>
      <c r="M151" s="169"/>
      <c r="N151" s="169"/>
      <c r="O151" s="137" t="s">
        <v>98</v>
      </c>
      <c r="P151" s="137" t="s">
        <v>151</v>
      </c>
    </row>
    <row r="152" spans="1:16" s="5" customFormat="1">
      <c r="A152" s="44" t="s">
        <v>279</v>
      </c>
      <c r="B152" s="36" t="s">
        <v>281</v>
      </c>
      <c r="C152" s="21"/>
      <c r="D152" s="124">
        <v>30946.127946127952</v>
      </c>
      <c r="E152" s="124">
        <v>34159.72101133391</v>
      </c>
      <c r="F152" s="124"/>
      <c r="G152" s="124">
        <f t="shared" si="14"/>
        <v>65105.848957461858</v>
      </c>
      <c r="H152" s="169"/>
      <c r="I152" s="169"/>
      <c r="J152" s="169"/>
      <c r="K152" s="169"/>
      <c r="L152" s="169"/>
      <c r="M152" s="169"/>
      <c r="N152" s="169"/>
      <c r="O152" s="137" t="s">
        <v>98</v>
      </c>
      <c r="P152" s="137" t="s">
        <v>151</v>
      </c>
    </row>
    <row r="153" spans="1:16" s="5" customFormat="1">
      <c r="A153" s="44" t="s">
        <v>282</v>
      </c>
      <c r="B153" s="36" t="s">
        <v>283</v>
      </c>
      <c r="C153" s="21"/>
      <c r="D153" s="124">
        <v>0</v>
      </c>
      <c r="E153" s="124">
        <v>255566.20253164557</v>
      </c>
      <c r="F153" s="124"/>
      <c r="G153" s="124">
        <f t="shared" si="14"/>
        <v>255566.20253164557</v>
      </c>
      <c r="H153" s="169"/>
      <c r="I153" s="169"/>
      <c r="J153" s="169"/>
      <c r="K153" s="169"/>
      <c r="L153" s="169"/>
      <c r="M153" s="169"/>
      <c r="N153" s="169"/>
      <c r="O153" s="137" t="s">
        <v>98</v>
      </c>
      <c r="P153" s="137" t="s">
        <v>151</v>
      </c>
    </row>
    <row r="154" spans="1:16" s="5" customFormat="1">
      <c r="A154" s="42"/>
      <c r="B154" s="34"/>
      <c r="C154" s="21"/>
      <c r="D154" s="124"/>
      <c r="E154" s="124"/>
      <c r="F154" s="124"/>
      <c r="G154" s="124"/>
      <c r="H154" s="169"/>
      <c r="I154" s="169"/>
      <c r="J154" s="169"/>
      <c r="K154" s="169"/>
      <c r="L154" s="169"/>
      <c r="M154" s="169"/>
      <c r="N154" s="169"/>
      <c r="O154" s="137"/>
      <c r="P154" s="137"/>
    </row>
    <row r="155" spans="1:16" s="5" customFormat="1" ht="45">
      <c r="A155" s="95" t="s">
        <v>265</v>
      </c>
      <c r="B155" s="34"/>
      <c r="C155" s="21"/>
      <c r="D155" s="124"/>
      <c r="E155" s="124"/>
      <c r="F155" s="124"/>
      <c r="G155" s="124"/>
      <c r="H155" s="169"/>
      <c r="I155" s="169"/>
      <c r="J155" s="169"/>
      <c r="K155" s="169"/>
      <c r="L155" s="169"/>
      <c r="M155" s="169"/>
      <c r="N155" s="169"/>
      <c r="O155" s="137"/>
      <c r="P155" s="137"/>
    </row>
    <row r="156" spans="1:16" s="5" customFormat="1">
      <c r="A156" s="43" t="s">
        <v>284</v>
      </c>
      <c r="B156" s="34" t="s">
        <v>285</v>
      </c>
      <c r="C156" s="21" t="s">
        <v>49</v>
      </c>
      <c r="D156" s="124">
        <v>1887713.8047138047</v>
      </c>
      <c r="E156" s="124">
        <v>3102401.5064691501</v>
      </c>
      <c r="F156" s="124"/>
      <c r="G156" s="124">
        <f t="shared" ref="G156:G161" si="15">D156+E156+F156</f>
        <v>4990115.3111829553</v>
      </c>
      <c r="H156" s="169"/>
      <c r="I156" s="169"/>
      <c r="J156" s="169"/>
      <c r="K156" s="169"/>
      <c r="L156" s="169"/>
      <c r="M156" s="169"/>
      <c r="N156" s="169"/>
      <c r="O156" s="137" t="s">
        <v>98</v>
      </c>
      <c r="P156" s="137" t="s">
        <v>151</v>
      </c>
    </row>
    <row r="157" spans="1:16" s="5" customFormat="1">
      <c r="A157" s="43" t="s">
        <v>284</v>
      </c>
      <c r="B157" s="34" t="s">
        <v>3</v>
      </c>
      <c r="C157" s="21" t="s">
        <v>49</v>
      </c>
      <c r="D157" s="124">
        <v>10942550.84175084</v>
      </c>
      <c r="E157" s="124">
        <v>0</v>
      </c>
      <c r="F157" s="124"/>
      <c r="G157" s="124">
        <f t="shared" si="15"/>
        <v>10942550.84175084</v>
      </c>
      <c r="H157" s="169"/>
      <c r="I157" s="169"/>
      <c r="J157" s="169"/>
      <c r="K157" s="169"/>
      <c r="L157" s="169"/>
      <c r="M157" s="169"/>
      <c r="N157" s="169"/>
      <c r="O157" s="137" t="s">
        <v>98</v>
      </c>
      <c r="P157" s="137" t="s">
        <v>151</v>
      </c>
    </row>
    <row r="158" spans="1:16" s="5" customFormat="1">
      <c r="A158" s="44" t="s">
        <v>286</v>
      </c>
      <c r="B158" s="36" t="s">
        <v>287</v>
      </c>
      <c r="C158" s="21" t="s">
        <v>49</v>
      </c>
      <c r="D158" s="124">
        <v>10499384.885764496</v>
      </c>
      <c r="E158" s="124">
        <v>1414483.7545126355</v>
      </c>
      <c r="F158" s="124"/>
      <c r="G158" s="124">
        <f t="shared" si="15"/>
        <v>11913868.640277132</v>
      </c>
      <c r="H158" s="169"/>
      <c r="I158" s="169"/>
      <c r="J158" s="169"/>
      <c r="K158" s="169"/>
      <c r="L158" s="169"/>
      <c r="M158" s="169"/>
      <c r="N158" s="169"/>
      <c r="O158" s="137" t="s">
        <v>98</v>
      </c>
      <c r="P158" s="137" t="s">
        <v>151</v>
      </c>
    </row>
    <row r="159" spans="1:16" s="5" customFormat="1">
      <c r="A159" s="44" t="s">
        <v>288</v>
      </c>
      <c r="B159" s="36" t="s">
        <v>289</v>
      </c>
      <c r="C159" s="21" t="s">
        <v>49</v>
      </c>
      <c r="D159" s="124">
        <v>5169550.673400674</v>
      </c>
      <c r="E159" s="124">
        <v>4207159.1160898721</v>
      </c>
      <c r="F159" s="124"/>
      <c r="G159" s="124">
        <f t="shared" si="15"/>
        <v>9376709.789490547</v>
      </c>
      <c r="H159" s="169"/>
      <c r="I159" s="169"/>
      <c r="J159" s="169"/>
      <c r="K159" s="169"/>
      <c r="L159" s="169"/>
      <c r="M159" s="169"/>
      <c r="N159" s="169"/>
      <c r="O159" s="137" t="s">
        <v>98</v>
      </c>
      <c r="P159" s="137" t="s">
        <v>151</v>
      </c>
    </row>
    <row r="160" spans="1:16" s="5" customFormat="1">
      <c r="A160" s="43" t="s">
        <v>290</v>
      </c>
      <c r="B160" s="34" t="s">
        <v>3</v>
      </c>
      <c r="C160" s="21"/>
      <c r="D160" s="124">
        <v>0</v>
      </c>
      <c r="E160" s="124">
        <v>0</v>
      </c>
      <c r="F160" s="124"/>
      <c r="G160" s="124">
        <f t="shared" si="15"/>
        <v>0</v>
      </c>
      <c r="H160" s="169"/>
      <c r="I160" s="169"/>
      <c r="J160" s="169"/>
      <c r="K160" s="169"/>
      <c r="L160" s="169"/>
      <c r="M160" s="169"/>
      <c r="N160" s="169"/>
      <c r="O160" s="137" t="s">
        <v>98</v>
      </c>
      <c r="P160" s="137" t="s">
        <v>151</v>
      </c>
    </row>
    <row r="161" spans="1:16" s="5" customFormat="1">
      <c r="A161" s="43" t="s">
        <v>288</v>
      </c>
      <c r="B161" s="34" t="s">
        <v>291</v>
      </c>
      <c r="C161" s="21" t="s">
        <v>49</v>
      </c>
      <c r="D161" s="124">
        <v>6040684.1750841755</v>
      </c>
      <c r="E161" s="124">
        <v>0</v>
      </c>
      <c r="F161" s="124"/>
      <c r="G161" s="124">
        <f t="shared" si="15"/>
        <v>6040684.1750841755</v>
      </c>
      <c r="H161" s="169"/>
      <c r="I161" s="169"/>
      <c r="J161" s="169"/>
      <c r="K161" s="169"/>
      <c r="L161" s="169"/>
      <c r="M161" s="169"/>
      <c r="N161" s="169"/>
      <c r="O161" s="137" t="s">
        <v>98</v>
      </c>
      <c r="P161" s="137" t="s">
        <v>151</v>
      </c>
    </row>
    <row r="162" spans="1:16" s="5" customFormat="1">
      <c r="A162" s="46"/>
      <c r="B162" s="37"/>
      <c r="C162" s="21"/>
      <c r="D162" s="124"/>
      <c r="E162" s="124"/>
      <c r="F162" s="124"/>
      <c r="G162" s="124"/>
      <c r="H162" s="169"/>
      <c r="I162" s="169"/>
      <c r="J162" s="169"/>
      <c r="K162" s="169"/>
      <c r="L162" s="169"/>
      <c r="M162" s="169"/>
      <c r="N162" s="169"/>
      <c r="O162" s="137"/>
      <c r="P162" s="137"/>
    </row>
    <row r="163" spans="1:16" s="5" customFormat="1">
      <c r="A163" s="43"/>
      <c r="B163" s="34"/>
      <c r="C163" s="21"/>
      <c r="D163" s="124"/>
      <c r="E163" s="124"/>
      <c r="F163" s="124"/>
      <c r="G163" s="124"/>
      <c r="H163" s="169"/>
      <c r="I163" s="169"/>
      <c r="J163" s="169"/>
      <c r="K163" s="169"/>
      <c r="L163" s="169"/>
      <c r="M163" s="169"/>
      <c r="N163" s="169"/>
      <c r="O163" s="137"/>
      <c r="P163" s="137"/>
    </row>
    <row r="164" spans="1:16" s="5" customFormat="1">
      <c r="A164" s="42" t="s">
        <v>292</v>
      </c>
      <c r="B164" s="34"/>
      <c r="C164" s="21"/>
      <c r="D164" s="124"/>
      <c r="E164" s="124"/>
      <c r="F164" s="124"/>
      <c r="G164" s="124"/>
      <c r="H164" s="169"/>
      <c r="I164" s="169"/>
      <c r="J164" s="169"/>
      <c r="K164" s="169"/>
      <c r="L164" s="169"/>
      <c r="M164" s="169"/>
      <c r="N164" s="169"/>
      <c r="O164" s="137"/>
      <c r="P164" s="137"/>
    </row>
    <row r="165" spans="1:16" s="5" customFormat="1">
      <c r="A165" s="43" t="s">
        <v>293</v>
      </c>
      <c r="B165" s="34" t="s">
        <v>294</v>
      </c>
      <c r="C165" s="21" t="s">
        <v>33</v>
      </c>
      <c r="D165" s="124">
        <v>230548.65319865313</v>
      </c>
      <c r="E165" s="124">
        <v>0</v>
      </c>
      <c r="F165" s="124"/>
      <c r="G165" s="124">
        <f t="shared" ref="G165:G169" si="16">D165+E165+F165</f>
        <v>230548.65319865313</v>
      </c>
      <c r="H165" s="169" t="s">
        <v>34</v>
      </c>
      <c r="I165" s="169"/>
      <c r="J165" s="169"/>
      <c r="K165" s="169"/>
      <c r="L165" s="169" t="s">
        <v>34</v>
      </c>
      <c r="M165" s="169" t="s">
        <v>34</v>
      </c>
      <c r="N165" s="169" t="s">
        <v>34</v>
      </c>
      <c r="O165" s="137" t="s">
        <v>295</v>
      </c>
      <c r="P165" s="137"/>
    </row>
    <row r="166" spans="1:16" s="163" customFormat="1">
      <c r="A166" s="159" t="s">
        <v>296</v>
      </c>
      <c r="B166" s="160" t="s">
        <v>297</v>
      </c>
      <c r="C166" s="161" t="s">
        <v>33</v>
      </c>
      <c r="D166" s="162">
        <v>338860.10101010092</v>
      </c>
      <c r="E166" s="162">
        <v>0</v>
      </c>
      <c r="F166" s="162"/>
      <c r="G166" s="162">
        <f t="shared" si="16"/>
        <v>338860.10101010092</v>
      </c>
      <c r="H166" s="171" t="s">
        <v>34</v>
      </c>
      <c r="I166" s="171" t="s">
        <v>37</v>
      </c>
      <c r="J166" s="171" t="s">
        <v>298</v>
      </c>
      <c r="K166" s="171"/>
      <c r="L166" s="171"/>
      <c r="M166" s="171"/>
      <c r="N166" s="171"/>
      <c r="O166" s="158"/>
      <c r="P166" s="158" t="s">
        <v>299</v>
      </c>
    </row>
    <row r="167" spans="1:16" s="5" customFormat="1" ht="45">
      <c r="A167" s="43" t="s">
        <v>300</v>
      </c>
      <c r="B167" s="34" t="s">
        <v>301</v>
      </c>
      <c r="C167" s="21" t="s">
        <v>33</v>
      </c>
      <c r="D167" s="124">
        <v>184129.46127946128</v>
      </c>
      <c r="E167" s="124">
        <v>0</v>
      </c>
      <c r="F167" s="124"/>
      <c r="G167" s="124">
        <f t="shared" si="16"/>
        <v>184129.46127946128</v>
      </c>
      <c r="H167" s="169" t="s">
        <v>34</v>
      </c>
      <c r="I167" s="169" t="s">
        <v>35</v>
      </c>
      <c r="J167" s="169"/>
      <c r="K167" s="169"/>
      <c r="L167" s="169"/>
      <c r="M167" s="169"/>
      <c r="N167" s="169" t="s">
        <v>34</v>
      </c>
      <c r="O167" s="175" t="s">
        <v>219</v>
      </c>
      <c r="P167" s="137"/>
    </row>
    <row r="168" spans="1:16" s="5" customFormat="1">
      <c r="A168" s="43" t="s">
        <v>302</v>
      </c>
      <c r="B168" s="34" t="s">
        <v>303</v>
      </c>
      <c r="C168" s="21" t="s">
        <v>33</v>
      </c>
      <c r="D168" s="124">
        <v>306366.66666666663</v>
      </c>
      <c r="E168" s="124">
        <v>0</v>
      </c>
      <c r="F168" s="124"/>
      <c r="G168" s="124">
        <f t="shared" si="16"/>
        <v>306366.66666666663</v>
      </c>
      <c r="H168" s="169" t="s">
        <v>34</v>
      </c>
      <c r="I168" s="169"/>
      <c r="J168" s="169"/>
      <c r="K168" s="169"/>
      <c r="L168" s="169"/>
      <c r="M168" s="169"/>
      <c r="N168" s="169" t="s">
        <v>34</v>
      </c>
      <c r="O168" s="137" t="s">
        <v>304</v>
      </c>
      <c r="P168" s="137"/>
    </row>
    <row r="169" spans="1:16" s="5" customFormat="1">
      <c r="A169" s="43" t="s">
        <v>305</v>
      </c>
      <c r="B169" s="34" t="s">
        <v>306</v>
      </c>
      <c r="C169" s="21" t="s">
        <v>307</v>
      </c>
      <c r="D169" s="124">
        <v>153183.33333333331</v>
      </c>
      <c r="E169" s="124">
        <v>0</v>
      </c>
      <c r="F169" s="124"/>
      <c r="G169" s="124">
        <f t="shared" si="16"/>
        <v>153183.33333333331</v>
      </c>
      <c r="H169" s="169" t="s">
        <v>34</v>
      </c>
      <c r="I169" s="169" t="s">
        <v>35</v>
      </c>
      <c r="J169" s="169"/>
      <c r="K169" s="169"/>
      <c r="L169" s="169"/>
      <c r="M169" s="169"/>
      <c r="N169" s="169"/>
      <c r="O169" s="137" t="s">
        <v>308</v>
      </c>
      <c r="P169" s="137" t="s">
        <v>309</v>
      </c>
    </row>
    <row r="170" spans="1:16" s="5" customFormat="1" ht="30">
      <c r="A170" s="43" t="s">
        <v>310</v>
      </c>
      <c r="B170" s="34" t="s">
        <v>311</v>
      </c>
      <c r="C170" s="21" t="s">
        <v>3</v>
      </c>
      <c r="D170" s="124">
        <v>10665582.996632993</v>
      </c>
      <c r="E170" s="124">
        <v>0</v>
      </c>
      <c r="F170" s="124"/>
      <c r="G170" s="124">
        <f>D170+E170+F170</f>
        <v>10665582.996632993</v>
      </c>
      <c r="H170" s="169" t="s">
        <v>34</v>
      </c>
      <c r="I170" s="169"/>
      <c r="J170" s="169"/>
      <c r="K170" s="169"/>
      <c r="L170" s="169" t="s">
        <v>37</v>
      </c>
      <c r="M170" s="169" t="s">
        <v>37</v>
      </c>
      <c r="N170" s="169" t="s">
        <v>34</v>
      </c>
      <c r="O170" s="137" t="s">
        <v>312</v>
      </c>
      <c r="P170" s="137" t="s">
        <v>102</v>
      </c>
    </row>
    <row r="171" spans="1:16" s="5" customFormat="1" ht="42.75" customHeight="1">
      <c r="A171" s="44" t="s">
        <v>313</v>
      </c>
      <c r="B171" s="37" t="s">
        <v>314</v>
      </c>
      <c r="C171" s="23" t="s">
        <v>33</v>
      </c>
      <c r="D171" s="124">
        <v>5415572.3905723896</v>
      </c>
      <c r="E171" s="124">
        <v>0</v>
      </c>
      <c r="F171" s="124"/>
      <c r="G171" s="124">
        <f>D171+E171+F171</f>
        <v>5415572.3905723896</v>
      </c>
      <c r="H171" s="169" t="s">
        <v>34</v>
      </c>
      <c r="I171" s="169"/>
      <c r="J171" s="169"/>
      <c r="K171" s="169"/>
      <c r="L171" s="169" t="s">
        <v>37</v>
      </c>
      <c r="M171" s="169" t="s">
        <v>37</v>
      </c>
      <c r="N171" s="169" t="s">
        <v>34</v>
      </c>
      <c r="O171" s="175" t="s">
        <v>315</v>
      </c>
      <c r="P171" s="137"/>
    </row>
    <row r="172" spans="1:16" s="5" customFormat="1">
      <c r="A172" s="44"/>
      <c r="B172" s="36"/>
      <c r="C172" s="23"/>
      <c r="D172" s="124">
        <v>0</v>
      </c>
      <c r="E172" s="124">
        <v>0</v>
      </c>
      <c r="F172" s="124"/>
      <c r="G172" s="124">
        <v>0</v>
      </c>
      <c r="H172" s="169"/>
      <c r="I172" s="169"/>
      <c r="J172" s="169"/>
      <c r="K172" s="169"/>
      <c r="L172" s="169"/>
      <c r="M172" s="169"/>
      <c r="N172" s="169"/>
      <c r="O172" s="137"/>
      <c r="P172" s="137"/>
    </row>
    <row r="173" spans="1:16" s="5" customFormat="1">
      <c r="A173" s="52" t="s">
        <v>316</v>
      </c>
      <c r="B173" s="40" t="s">
        <v>317</v>
      </c>
      <c r="C173" s="23"/>
      <c r="D173" s="124">
        <v>149325.75142160847</v>
      </c>
      <c r="E173" s="124">
        <v>0</v>
      </c>
      <c r="F173" s="124"/>
      <c r="G173" s="124">
        <f>D173+E173+F173</f>
        <v>149325.75142160847</v>
      </c>
      <c r="H173" s="169" t="s">
        <v>34</v>
      </c>
      <c r="I173" s="169" t="s">
        <v>35</v>
      </c>
      <c r="J173" s="169" t="s">
        <v>35</v>
      </c>
      <c r="K173" s="169" t="s">
        <v>36</v>
      </c>
      <c r="L173" s="169" t="s">
        <v>37</v>
      </c>
      <c r="M173" s="169" t="s">
        <v>318</v>
      </c>
      <c r="N173" s="169" t="s">
        <v>34</v>
      </c>
      <c r="O173" s="137" t="s">
        <v>50</v>
      </c>
      <c r="P173" s="137"/>
    </row>
    <row r="174" spans="1:16" s="5" customFormat="1">
      <c r="A174" s="52"/>
      <c r="B174" s="40"/>
      <c r="C174" s="23"/>
      <c r="D174" s="124"/>
      <c r="E174" s="124">
        <v>0</v>
      </c>
      <c r="F174" s="124"/>
      <c r="G174" s="124"/>
      <c r="H174" s="169"/>
      <c r="I174" s="169"/>
      <c r="J174" s="169"/>
      <c r="K174" s="169"/>
      <c r="L174" s="169"/>
      <c r="M174" s="169"/>
      <c r="N174" s="169"/>
      <c r="O174" s="137"/>
      <c r="P174" s="137"/>
    </row>
    <row r="175" spans="1:16" s="5" customFormat="1">
      <c r="A175" s="42" t="s">
        <v>319</v>
      </c>
      <c r="B175" s="34"/>
      <c r="C175" s="21"/>
      <c r="D175" s="124"/>
      <c r="E175" s="124">
        <v>0</v>
      </c>
      <c r="F175" s="124"/>
      <c r="G175" s="124"/>
      <c r="H175" s="169"/>
      <c r="I175" s="169"/>
      <c r="J175" s="169"/>
      <c r="K175" s="169"/>
      <c r="L175" s="169"/>
      <c r="M175" s="169"/>
      <c r="N175" s="169"/>
      <c r="O175" s="137"/>
      <c r="P175" s="137"/>
    </row>
    <row r="176" spans="1:16" s="5" customFormat="1">
      <c r="A176" s="43" t="s">
        <v>320</v>
      </c>
      <c r="B176" s="34" t="s">
        <v>321</v>
      </c>
      <c r="C176" s="21" t="s">
        <v>33</v>
      </c>
      <c r="D176" s="124">
        <v>80459.932659932645</v>
      </c>
      <c r="E176" s="124">
        <v>0</v>
      </c>
      <c r="F176" s="124"/>
      <c r="G176" s="124">
        <f>D176+E176+F176</f>
        <v>80459.932659932645</v>
      </c>
      <c r="H176" s="169" t="s">
        <v>34</v>
      </c>
      <c r="I176" s="169"/>
      <c r="J176" s="169"/>
      <c r="K176" s="169"/>
      <c r="L176" s="169" t="s">
        <v>34</v>
      </c>
      <c r="M176" s="169" t="s">
        <v>34</v>
      </c>
      <c r="N176" s="169" t="s">
        <v>34</v>
      </c>
      <c r="O176" s="137" t="s">
        <v>34</v>
      </c>
      <c r="P176" s="137"/>
    </row>
    <row r="177" spans="1:16" s="5" customFormat="1">
      <c r="A177" s="43" t="s">
        <v>322</v>
      </c>
      <c r="B177" s="34" t="s">
        <v>321</v>
      </c>
      <c r="C177" s="21" t="s">
        <v>33</v>
      </c>
      <c r="D177" s="124">
        <v>44871.885521885524</v>
      </c>
      <c r="E177" s="124">
        <v>0</v>
      </c>
      <c r="F177" s="124"/>
      <c r="G177" s="124">
        <f>D177+E177+F177</f>
        <v>44871.885521885524</v>
      </c>
      <c r="H177" s="169" t="s">
        <v>34</v>
      </c>
      <c r="I177" s="169"/>
      <c r="J177" s="169"/>
      <c r="K177" s="169"/>
      <c r="L177" s="169" t="s">
        <v>34</v>
      </c>
      <c r="M177" s="169" t="s">
        <v>34</v>
      </c>
      <c r="N177" s="169" t="s">
        <v>34</v>
      </c>
      <c r="O177" s="137" t="s">
        <v>34</v>
      </c>
      <c r="P177" s="137"/>
    </row>
    <row r="178" spans="1:16" s="163" customFormat="1">
      <c r="A178" s="159" t="s">
        <v>323</v>
      </c>
      <c r="B178" s="160" t="s">
        <v>324</v>
      </c>
      <c r="C178" s="161" t="s">
        <v>125</v>
      </c>
      <c r="D178" s="162">
        <v>29398.821548821539</v>
      </c>
      <c r="E178" s="162">
        <v>0</v>
      </c>
      <c r="F178" s="162"/>
      <c r="G178" s="162">
        <f>D178+E178+F178</f>
        <v>29398.821548821539</v>
      </c>
      <c r="H178" s="171"/>
      <c r="I178" s="171"/>
      <c r="J178" s="171"/>
      <c r="K178" s="171"/>
      <c r="L178" s="171"/>
      <c r="M178" s="171"/>
      <c r="N178" s="171"/>
      <c r="O178" s="158"/>
      <c r="P178" s="158" t="s">
        <v>325</v>
      </c>
    </row>
    <row r="179" spans="1:16" s="163" customFormat="1">
      <c r="A179" s="159" t="s">
        <v>326</v>
      </c>
      <c r="B179" s="160" t="s">
        <v>327</v>
      </c>
      <c r="C179" s="161" t="s">
        <v>328</v>
      </c>
      <c r="D179" s="162"/>
      <c r="E179" s="162"/>
      <c r="F179" s="162"/>
      <c r="G179" s="162"/>
      <c r="H179" s="171"/>
      <c r="I179" s="171"/>
      <c r="J179" s="171"/>
      <c r="K179" s="171"/>
      <c r="L179" s="171" t="s">
        <v>226</v>
      </c>
      <c r="M179" s="171" t="s">
        <v>329</v>
      </c>
      <c r="N179" s="171"/>
      <c r="O179" s="158"/>
      <c r="P179" s="158"/>
    </row>
    <row r="180" spans="1:16" s="5" customFormat="1">
      <c r="A180" s="43"/>
      <c r="B180" s="34"/>
      <c r="C180" s="21"/>
      <c r="D180" s="124"/>
      <c r="E180" s="124"/>
      <c r="F180" s="124"/>
      <c r="G180" s="124"/>
      <c r="H180" s="169"/>
      <c r="I180" s="169"/>
      <c r="J180" s="169"/>
      <c r="K180" s="169"/>
      <c r="L180" s="169"/>
      <c r="M180" s="169"/>
      <c r="N180" s="169"/>
      <c r="O180" s="137"/>
      <c r="P180" s="137"/>
    </row>
    <row r="181" spans="1:16" s="5" customFormat="1">
      <c r="A181" s="42" t="s">
        <v>330</v>
      </c>
      <c r="B181" s="34"/>
      <c r="C181" s="21"/>
      <c r="D181" s="124"/>
      <c r="E181" s="124"/>
      <c r="F181" s="124"/>
      <c r="G181" s="124"/>
      <c r="H181" s="169"/>
      <c r="I181" s="169"/>
      <c r="J181" s="169"/>
      <c r="K181" s="169"/>
      <c r="L181" s="169"/>
      <c r="M181" s="169"/>
      <c r="N181" s="169"/>
      <c r="O181" s="137"/>
      <c r="P181" s="137"/>
    </row>
    <row r="182" spans="1:16" s="163" customFormat="1">
      <c r="A182" s="166" t="s">
        <v>331</v>
      </c>
      <c r="B182" s="160"/>
      <c r="C182" s="161"/>
      <c r="D182" s="162"/>
      <c r="E182" s="162"/>
      <c r="F182" s="162"/>
      <c r="G182" s="162"/>
      <c r="H182" s="171"/>
      <c r="I182" s="171"/>
      <c r="J182" s="171"/>
      <c r="K182" s="171"/>
      <c r="L182" s="171"/>
      <c r="M182" s="171"/>
      <c r="N182" s="171"/>
      <c r="O182" s="158"/>
      <c r="P182" s="158"/>
    </row>
    <row r="183" spans="1:16" s="5" customFormat="1">
      <c r="A183" s="43"/>
      <c r="B183" s="34"/>
      <c r="C183" s="21"/>
      <c r="D183" s="124"/>
      <c r="E183" s="124"/>
      <c r="F183" s="124"/>
      <c r="G183" s="124"/>
      <c r="H183" s="169"/>
      <c r="I183" s="169"/>
      <c r="J183" s="169"/>
      <c r="K183" s="169"/>
      <c r="L183" s="169"/>
      <c r="M183" s="169"/>
      <c r="N183" s="169"/>
      <c r="O183" s="137"/>
      <c r="P183" s="137"/>
    </row>
    <row r="184" spans="1:16" s="5" customFormat="1">
      <c r="A184" s="42" t="s">
        <v>114</v>
      </c>
      <c r="B184" s="34"/>
      <c r="C184" s="21"/>
      <c r="D184" s="124"/>
      <c r="E184" s="124"/>
      <c r="F184" s="124"/>
      <c r="G184" s="124"/>
      <c r="H184" s="169"/>
      <c r="I184" s="169"/>
      <c r="J184" s="169"/>
      <c r="K184" s="169"/>
      <c r="L184" s="169"/>
      <c r="M184" s="169"/>
      <c r="N184" s="169"/>
      <c r="O184" s="137"/>
      <c r="P184" s="137"/>
    </row>
    <row r="185" spans="1:16" s="5" customFormat="1">
      <c r="A185" s="40" t="s">
        <v>332</v>
      </c>
      <c r="B185" s="40" t="s">
        <v>333</v>
      </c>
      <c r="C185" s="21"/>
      <c r="D185" s="124">
        <v>31052.784380305606</v>
      </c>
      <c r="E185" s="124">
        <v>0</v>
      </c>
      <c r="F185" s="124"/>
      <c r="G185" s="124">
        <f>D185+E185+F185</f>
        <v>31052.784380305606</v>
      </c>
      <c r="H185" s="169" t="s">
        <v>34</v>
      </c>
      <c r="I185" s="169"/>
      <c r="J185" s="169"/>
      <c r="K185" s="169"/>
      <c r="L185" s="169" t="s">
        <v>34</v>
      </c>
      <c r="M185" s="169" t="s">
        <v>34</v>
      </c>
      <c r="N185" s="169" t="s">
        <v>34</v>
      </c>
      <c r="O185" s="137" t="s">
        <v>34</v>
      </c>
      <c r="P185" s="137"/>
    </row>
    <row r="186" spans="1:16" s="5" customFormat="1">
      <c r="A186" s="40" t="s">
        <v>334</v>
      </c>
      <c r="B186" s="40" t="s">
        <v>333</v>
      </c>
      <c r="C186" s="21"/>
      <c r="D186" s="124">
        <v>31052.784380305606</v>
      </c>
      <c r="E186" s="124">
        <v>0</v>
      </c>
      <c r="F186" s="124"/>
      <c r="G186" s="124">
        <f>D186+E186+F186</f>
        <v>31052.784380305606</v>
      </c>
      <c r="H186" s="169" t="s">
        <v>34</v>
      </c>
      <c r="I186" s="169"/>
      <c r="J186" s="169"/>
      <c r="K186" s="169"/>
      <c r="L186" s="169" t="s">
        <v>34</v>
      </c>
      <c r="M186" s="169" t="s">
        <v>34</v>
      </c>
      <c r="N186" s="169" t="s">
        <v>34</v>
      </c>
      <c r="O186" s="137" t="s">
        <v>34</v>
      </c>
      <c r="P186" s="137"/>
    </row>
    <row r="187" spans="1:16" s="5" customFormat="1">
      <c r="A187" s="40" t="s">
        <v>335</v>
      </c>
      <c r="B187" s="40" t="s">
        <v>333</v>
      </c>
      <c r="C187" s="21"/>
      <c r="D187" s="124">
        <v>0</v>
      </c>
      <c r="E187" s="124">
        <v>0</v>
      </c>
      <c r="F187" s="124"/>
      <c r="G187" s="124">
        <v>0</v>
      </c>
      <c r="H187" s="169" t="s">
        <v>34</v>
      </c>
      <c r="I187" s="169"/>
      <c r="J187" s="169"/>
      <c r="K187" s="169"/>
      <c r="L187" s="169" t="s">
        <v>34</v>
      </c>
      <c r="M187" s="169" t="s">
        <v>34</v>
      </c>
      <c r="N187" s="169" t="s">
        <v>34</v>
      </c>
      <c r="O187" s="137" t="s">
        <v>98</v>
      </c>
      <c r="P187" s="137" t="s">
        <v>336</v>
      </c>
    </row>
    <row r="188" spans="1:16" s="5" customFormat="1">
      <c r="A188" s="40" t="s">
        <v>337</v>
      </c>
      <c r="B188" s="40" t="s">
        <v>338</v>
      </c>
      <c r="C188" s="21"/>
      <c r="D188" s="124">
        <v>13107.707979626482</v>
      </c>
      <c r="E188" s="124">
        <v>0</v>
      </c>
      <c r="F188" s="124"/>
      <c r="G188" s="124">
        <f>D188+E188+F188</f>
        <v>13107.707979626482</v>
      </c>
      <c r="H188" s="169" t="s">
        <v>34</v>
      </c>
      <c r="I188" s="169"/>
      <c r="J188" s="169"/>
      <c r="K188" s="169"/>
      <c r="L188" s="169" t="s">
        <v>34</v>
      </c>
      <c r="M188" s="169" t="s">
        <v>34</v>
      </c>
      <c r="N188" s="169" t="s">
        <v>34</v>
      </c>
      <c r="O188" s="137" t="s">
        <v>34</v>
      </c>
      <c r="P188" s="137"/>
    </row>
    <row r="189" spans="1:16" s="5" customFormat="1">
      <c r="A189" s="40" t="s">
        <v>339</v>
      </c>
      <c r="B189" s="39" t="s">
        <v>340</v>
      </c>
      <c r="C189" s="21"/>
      <c r="D189" s="124">
        <v>0</v>
      </c>
      <c r="E189" s="124">
        <v>15562.30439367311</v>
      </c>
      <c r="F189" s="124"/>
      <c r="G189" s="124">
        <f>D189+E189+F189</f>
        <v>15562.30439367311</v>
      </c>
      <c r="H189" s="169"/>
      <c r="I189" s="169"/>
      <c r="J189" s="169"/>
      <c r="K189" s="169"/>
      <c r="L189" s="169" t="s">
        <v>34</v>
      </c>
      <c r="M189" s="169" t="s">
        <v>34</v>
      </c>
      <c r="N189" s="169" t="s">
        <v>34</v>
      </c>
      <c r="O189" s="137" t="s">
        <v>98</v>
      </c>
      <c r="P189" s="137"/>
    </row>
    <row r="190" spans="1:16" s="5" customFormat="1">
      <c r="A190" s="35"/>
      <c r="B190" s="36"/>
      <c r="C190" s="21"/>
      <c r="D190" s="124"/>
      <c r="E190" s="124"/>
      <c r="F190" s="124"/>
      <c r="G190" s="124"/>
      <c r="H190" s="169"/>
      <c r="I190" s="169"/>
      <c r="J190" s="169"/>
      <c r="K190" s="169"/>
      <c r="L190" s="169"/>
      <c r="M190" s="169"/>
      <c r="N190" s="169"/>
      <c r="O190" s="137"/>
      <c r="P190" s="137"/>
    </row>
    <row r="191" spans="1:16" s="5" customFormat="1">
      <c r="A191" s="33" t="s">
        <v>341</v>
      </c>
      <c r="B191" s="36"/>
      <c r="C191" s="21"/>
      <c r="D191" s="124"/>
      <c r="E191" s="124"/>
      <c r="F191" s="124"/>
      <c r="G191" s="124"/>
      <c r="H191" s="169"/>
      <c r="I191" s="169"/>
      <c r="J191" s="169"/>
      <c r="K191" s="169"/>
      <c r="L191" s="169"/>
      <c r="M191" s="169"/>
      <c r="N191" s="169"/>
      <c r="O191" s="137"/>
      <c r="P191" s="137"/>
    </row>
    <row r="192" spans="1:16" s="5" customFormat="1">
      <c r="A192" s="40" t="s">
        <v>342</v>
      </c>
      <c r="B192" s="40" t="s">
        <v>343</v>
      </c>
      <c r="C192" s="21"/>
      <c r="D192" s="124">
        <v>196615.61969439732</v>
      </c>
      <c r="E192" s="124">
        <v>0</v>
      </c>
      <c r="F192" s="124"/>
      <c r="G192" s="124">
        <f>D192+E192+F192</f>
        <v>196615.61969439732</v>
      </c>
      <c r="H192" s="169" t="s">
        <v>34</v>
      </c>
      <c r="I192" s="169" t="s">
        <v>35</v>
      </c>
      <c r="J192" s="169" t="s">
        <v>35</v>
      </c>
      <c r="K192" s="169"/>
      <c r="L192" s="169" t="s">
        <v>34</v>
      </c>
      <c r="M192" s="169" t="s">
        <v>34</v>
      </c>
      <c r="N192" s="169" t="s">
        <v>34</v>
      </c>
      <c r="O192" s="137" t="s">
        <v>34</v>
      </c>
      <c r="P192" s="137"/>
    </row>
    <row r="193" spans="1:16" s="5" customFormat="1">
      <c r="A193" s="40" t="s">
        <v>344</v>
      </c>
      <c r="B193" s="40" t="s">
        <v>345</v>
      </c>
      <c r="C193" s="21"/>
      <c r="D193" s="124">
        <v>138879.28692699492</v>
      </c>
      <c r="E193" s="124">
        <v>0</v>
      </c>
      <c r="F193" s="124"/>
      <c r="G193" s="124">
        <f>D193+E193+F193</f>
        <v>138879.28692699492</v>
      </c>
      <c r="H193" s="169" t="s">
        <v>34</v>
      </c>
      <c r="I193" s="169" t="s">
        <v>35</v>
      </c>
      <c r="J193" s="169" t="s">
        <v>35</v>
      </c>
      <c r="K193" s="169"/>
      <c r="L193" s="169" t="s">
        <v>34</v>
      </c>
      <c r="M193" s="169" t="s">
        <v>34</v>
      </c>
      <c r="N193" s="169" t="s">
        <v>34</v>
      </c>
      <c r="O193" s="137" t="s">
        <v>226</v>
      </c>
      <c r="P193" s="137"/>
    </row>
    <row r="194" spans="1:16" s="5" customFormat="1">
      <c r="A194" s="35"/>
      <c r="B194" s="36"/>
      <c r="C194" s="21"/>
      <c r="D194" s="124"/>
      <c r="E194" s="124"/>
      <c r="F194" s="124"/>
      <c r="G194" s="124"/>
      <c r="H194" s="169"/>
      <c r="I194" s="169"/>
      <c r="J194" s="169"/>
      <c r="K194" s="169"/>
      <c r="L194" s="169"/>
      <c r="M194" s="169"/>
      <c r="N194" s="169"/>
      <c r="O194" s="137"/>
      <c r="P194" s="137"/>
    </row>
    <row r="195" spans="1:16" s="5" customFormat="1">
      <c r="A195" s="33" t="s">
        <v>346</v>
      </c>
      <c r="B195" s="36"/>
      <c r="C195" s="21"/>
      <c r="D195" s="124"/>
      <c r="E195" s="124"/>
      <c r="F195" s="124"/>
      <c r="G195" s="124"/>
      <c r="H195" s="169"/>
      <c r="I195" s="169"/>
      <c r="J195" s="169"/>
      <c r="K195" s="169"/>
      <c r="L195" s="169"/>
      <c r="M195" s="169"/>
      <c r="N195" s="169"/>
      <c r="O195" s="137"/>
      <c r="P195" s="137"/>
    </row>
    <row r="196" spans="1:16" s="5" customFormat="1">
      <c r="A196" s="40" t="s">
        <v>347</v>
      </c>
      <c r="B196" s="40" t="s">
        <v>348</v>
      </c>
      <c r="C196" s="21"/>
      <c r="D196" s="124">
        <v>1721166.8930390493</v>
      </c>
      <c r="E196" s="124">
        <v>0</v>
      </c>
      <c r="F196" s="124"/>
      <c r="G196" s="124">
        <f>D196+E196+F196</f>
        <v>1721166.8930390493</v>
      </c>
      <c r="H196" s="169" t="s">
        <v>34</v>
      </c>
      <c r="I196" s="169" t="s">
        <v>35</v>
      </c>
      <c r="J196" s="169" t="s">
        <v>35</v>
      </c>
      <c r="K196" s="169"/>
      <c r="L196" s="169" t="s">
        <v>37</v>
      </c>
      <c r="M196" s="169" t="s">
        <v>349</v>
      </c>
      <c r="N196" s="169" t="s">
        <v>34</v>
      </c>
      <c r="O196" s="137" t="s">
        <v>34</v>
      </c>
      <c r="P196" s="137"/>
    </row>
    <row r="197" spans="1:16" s="5" customFormat="1">
      <c r="A197" s="40"/>
      <c r="B197" s="40"/>
      <c r="C197" s="21"/>
      <c r="D197" s="124"/>
      <c r="E197" s="124"/>
      <c r="F197" s="124"/>
      <c r="G197" s="124"/>
      <c r="H197" s="169"/>
      <c r="I197" s="169"/>
      <c r="J197" s="169"/>
      <c r="K197" s="169"/>
      <c r="L197" s="169"/>
      <c r="M197" s="169"/>
      <c r="N197" s="169"/>
      <c r="O197" s="137"/>
      <c r="P197" s="137"/>
    </row>
    <row r="198" spans="1:16" s="5" customFormat="1">
      <c r="A198" s="96" t="s">
        <v>350</v>
      </c>
      <c r="B198" s="40"/>
      <c r="C198" s="21"/>
      <c r="D198" s="124">
        <v>0</v>
      </c>
      <c r="E198" s="124">
        <v>0</v>
      </c>
      <c r="F198" s="124"/>
      <c r="G198" s="124">
        <f>D198+E198+F198</f>
        <v>0</v>
      </c>
      <c r="H198" s="169"/>
      <c r="I198" s="169"/>
      <c r="J198" s="169"/>
      <c r="K198" s="169"/>
      <c r="L198" s="169"/>
      <c r="M198" s="169"/>
      <c r="N198" s="169"/>
      <c r="O198" s="137"/>
      <c r="P198" s="137"/>
    </row>
    <row r="199" spans="1:16" s="5" customFormat="1">
      <c r="A199" s="40"/>
      <c r="B199" s="40"/>
      <c r="C199" s="21"/>
      <c r="D199" s="124"/>
      <c r="E199" s="124"/>
      <c r="F199" s="124"/>
      <c r="G199" s="124"/>
      <c r="H199" s="169"/>
      <c r="I199" s="169"/>
      <c r="J199" s="169"/>
      <c r="K199" s="169"/>
      <c r="L199" s="169"/>
      <c r="M199" s="169"/>
      <c r="N199" s="169"/>
      <c r="O199" s="137"/>
      <c r="P199" s="137"/>
    </row>
    <row r="200" spans="1:16" s="5" customFormat="1">
      <c r="A200" s="96" t="s">
        <v>351</v>
      </c>
      <c r="B200" s="40"/>
      <c r="C200" s="21"/>
      <c r="D200" s="124"/>
      <c r="E200" s="124"/>
      <c r="F200" s="124"/>
      <c r="G200" s="124"/>
      <c r="H200" s="169"/>
      <c r="I200" s="169"/>
      <c r="J200" s="169"/>
      <c r="K200" s="169"/>
      <c r="L200" s="169"/>
      <c r="M200" s="169"/>
      <c r="N200" s="169"/>
      <c r="O200" s="137"/>
      <c r="P200" s="137"/>
    </row>
    <row r="201" spans="1:16" s="5" customFormat="1">
      <c r="A201" s="40" t="s">
        <v>352</v>
      </c>
      <c r="B201" s="40" t="s">
        <v>353</v>
      </c>
      <c r="C201" s="21"/>
      <c r="D201" s="124">
        <v>26215.415959252965</v>
      </c>
      <c r="E201" s="124">
        <v>0</v>
      </c>
      <c r="F201" s="124"/>
      <c r="G201" s="124">
        <f>D201+E201+F201</f>
        <v>26215.415959252965</v>
      </c>
      <c r="H201" s="169"/>
      <c r="I201" s="169"/>
      <c r="J201" s="169"/>
      <c r="K201" s="169"/>
      <c r="L201" s="169" t="s">
        <v>34</v>
      </c>
      <c r="M201" s="169" t="s">
        <v>34</v>
      </c>
      <c r="N201" s="169" t="s">
        <v>34</v>
      </c>
      <c r="O201" s="137" t="s">
        <v>98</v>
      </c>
      <c r="P201" s="137" t="s">
        <v>354</v>
      </c>
    </row>
    <row r="202" spans="1:16" s="5" customFormat="1">
      <c r="A202" s="40"/>
      <c r="B202" s="40"/>
      <c r="C202" s="21"/>
      <c r="D202" s="124"/>
      <c r="E202" s="124"/>
      <c r="F202" s="124"/>
      <c r="G202" s="124"/>
      <c r="H202" s="169"/>
      <c r="I202" s="169"/>
      <c r="J202" s="169"/>
      <c r="K202" s="169"/>
      <c r="L202" s="169"/>
      <c r="M202" s="169"/>
      <c r="N202" s="169"/>
      <c r="O202" s="137"/>
      <c r="P202" s="137"/>
    </row>
    <row r="203" spans="1:16" s="5" customFormat="1">
      <c r="A203" s="96" t="s">
        <v>355</v>
      </c>
      <c r="B203" s="40"/>
      <c r="C203" s="21"/>
      <c r="D203" s="124">
        <v>0</v>
      </c>
      <c r="E203" s="124">
        <v>0</v>
      </c>
      <c r="F203" s="124"/>
      <c r="G203" s="124">
        <f>D203+E203+F203</f>
        <v>0</v>
      </c>
      <c r="H203" s="169"/>
      <c r="I203" s="169"/>
      <c r="J203" s="169"/>
      <c r="K203" s="169"/>
      <c r="L203" s="169"/>
      <c r="M203" s="169"/>
      <c r="N203" s="169"/>
      <c r="O203" s="137"/>
      <c r="P203" s="137"/>
    </row>
    <row r="204" spans="1:16" s="5" customFormat="1">
      <c r="A204" s="40"/>
      <c r="B204" s="40"/>
      <c r="C204" s="21"/>
      <c r="D204" s="124"/>
      <c r="E204" s="124"/>
      <c r="F204" s="124"/>
      <c r="G204" s="124"/>
      <c r="H204" s="169"/>
      <c r="I204" s="169"/>
      <c r="J204" s="169"/>
      <c r="K204" s="169"/>
      <c r="L204" s="169"/>
      <c r="M204" s="169"/>
      <c r="N204" s="169"/>
      <c r="O204" s="137"/>
      <c r="P204" s="137"/>
    </row>
    <row r="205" spans="1:16" s="5" customFormat="1">
      <c r="A205" s="96" t="s">
        <v>356</v>
      </c>
      <c r="B205" s="40"/>
      <c r="C205" s="21"/>
      <c r="D205" s="124"/>
      <c r="E205" s="124"/>
      <c r="F205" s="124"/>
      <c r="G205" s="124"/>
      <c r="H205" s="169"/>
      <c r="I205" s="169"/>
      <c r="J205" s="169"/>
      <c r="K205" s="169"/>
      <c r="L205" s="169"/>
      <c r="M205" s="169"/>
      <c r="N205" s="169"/>
      <c r="O205" s="137"/>
      <c r="P205" s="137"/>
    </row>
    <row r="206" spans="1:16" s="5" customFormat="1">
      <c r="A206" s="40" t="s">
        <v>357</v>
      </c>
      <c r="B206" s="40" t="s">
        <v>358</v>
      </c>
      <c r="C206" s="21"/>
      <c r="D206" s="124">
        <v>7268848.2512733461</v>
      </c>
      <c r="E206" s="124">
        <v>482018.27768014063</v>
      </c>
      <c r="F206" s="124"/>
      <c r="G206" s="124">
        <f>D206+E206+F206</f>
        <v>7750866.5289534871</v>
      </c>
      <c r="H206" s="169"/>
      <c r="I206" s="169"/>
      <c r="J206" s="169"/>
      <c r="K206" s="169"/>
      <c r="L206" s="169"/>
      <c r="M206" s="169"/>
      <c r="N206" s="169"/>
      <c r="O206" s="137" t="s">
        <v>98</v>
      </c>
      <c r="P206" s="137" t="s">
        <v>336</v>
      </c>
    </row>
    <row r="207" spans="1:16" s="5" customFormat="1">
      <c r="A207" s="40" t="s">
        <v>359</v>
      </c>
      <c r="B207" s="40" t="s">
        <v>360</v>
      </c>
      <c r="C207" s="21"/>
      <c r="D207" s="124">
        <v>2770251.6638370124</v>
      </c>
      <c r="E207" s="124">
        <v>636096.10873813718</v>
      </c>
      <c r="F207" s="124"/>
      <c r="G207" s="124">
        <f>D207+E207+F207</f>
        <v>3406347.7725751493</v>
      </c>
      <c r="H207" s="169"/>
      <c r="I207" s="169"/>
      <c r="J207" s="169"/>
      <c r="K207" s="169"/>
      <c r="L207" s="169"/>
      <c r="M207" s="169"/>
      <c r="N207" s="169"/>
      <c r="O207" s="137" t="s">
        <v>98</v>
      </c>
      <c r="P207" s="137" t="s">
        <v>336</v>
      </c>
    </row>
    <row r="208" spans="1:16" s="5" customFormat="1">
      <c r="A208" s="40"/>
      <c r="B208" s="40"/>
      <c r="C208" s="21"/>
      <c r="D208" s="124"/>
      <c r="E208" s="124"/>
      <c r="F208" s="124"/>
      <c r="G208" s="124"/>
      <c r="H208" s="169"/>
      <c r="I208" s="169"/>
      <c r="J208" s="169"/>
      <c r="K208" s="169"/>
      <c r="L208" s="169"/>
      <c r="M208" s="169"/>
      <c r="N208" s="169"/>
      <c r="O208" s="137"/>
      <c r="P208" s="137"/>
    </row>
    <row r="209" spans="1:16" s="5" customFormat="1">
      <c r="A209" s="96" t="s">
        <v>361</v>
      </c>
      <c r="B209" s="40"/>
      <c r="C209" s="21"/>
      <c r="D209" s="124"/>
      <c r="E209" s="124"/>
      <c r="F209" s="124"/>
      <c r="G209" s="124"/>
      <c r="H209" s="169"/>
      <c r="I209" s="169"/>
      <c r="J209" s="169"/>
      <c r="K209" s="169"/>
      <c r="L209" s="169"/>
      <c r="M209" s="169"/>
      <c r="N209" s="169"/>
      <c r="O209" s="137"/>
      <c r="P209" s="137"/>
    </row>
    <row r="210" spans="1:16" s="5" customFormat="1">
      <c r="A210" s="40" t="s">
        <v>362</v>
      </c>
      <c r="B210" s="40" t="s">
        <v>363</v>
      </c>
      <c r="C210" s="21"/>
      <c r="D210" s="124">
        <v>2262952.1561969439</v>
      </c>
      <c r="E210" s="124">
        <v>190741.5184534271</v>
      </c>
      <c r="F210" s="124"/>
      <c r="G210" s="124">
        <f>D210+E210+F210</f>
        <v>2453693.6746503711</v>
      </c>
      <c r="H210" s="169" t="s">
        <v>37</v>
      </c>
      <c r="I210" s="169"/>
      <c r="J210" s="169"/>
      <c r="K210" s="169"/>
      <c r="L210" s="169" t="s">
        <v>37</v>
      </c>
      <c r="M210" s="169" t="s">
        <v>37</v>
      </c>
      <c r="N210" s="169" t="s">
        <v>34</v>
      </c>
      <c r="O210" s="137" t="s">
        <v>98</v>
      </c>
      <c r="P210" s="137" t="s">
        <v>336</v>
      </c>
    </row>
    <row r="211" spans="1:16" s="5" customFormat="1">
      <c r="A211" s="40" t="s">
        <v>362</v>
      </c>
      <c r="B211" s="40" t="s">
        <v>364</v>
      </c>
      <c r="C211" s="21"/>
      <c r="D211" s="124">
        <v>1179069.5415959253</v>
      </c>
      <c r="E211" s="124">
        <v>94475.582425307541</v>
      </c>
      <c r="F211" s="124"/>
      <c r="G211" s="124">
        <f>D211+E211+F211</f>
        <v>1273545.1240212328</v>
      </c>
      <c r="H211" s="169" t="s">
        <v>34</v>
      </c>
      <c r="I211" s="169"/>
      <c r="J211" s="169"/>
      <c r="K211" s="169"/>
      <c r="L211" s="169" t="s">
        <v>34</v>
      </c>
      <c r="M211" s="169" t="s">
        <v>37</v>
      </c>
      <c r="N211" s="169" t="s">
        <v>34</v>
      </c>
      <c r="O211" s="137" t="s">
        <v>34</v>
      </c>
      <c r="P211" s="137" t="s">
        <v>365</v>
      </c>
    </row>
    <row r="212" spans="1:16" s="5" customFormat="1">
      <c r="A212" s="40"/>
      <c r="B212" s="40"/>
      <c r="C212" s="21"/>
      <c r="D212" s="124"/>
      <c r="E212" s="124"/>
      <c r="F212" s="124"/>
      <c r="G212" s="124"/>
      <c r="H212" s="169"/>
      <c r="I212" s="169"/>
      <c r="J212" s="169"/>
      <c r="K212" s="169"/>
      <c r="L212" s="169"/>
      <c r="M212" s="169"/>
      <c r="N212" s="169"/>
      <c r="O212" s="137"/>
      <c r="P212" s="137"/>
    </row>
    <row r="213" spans="1:16" s="5" customFormat="1">
      <c r="A213" s="96" t="s">
        <v>366</v>
      </c>
      <c r="B213" s="40"/>
      <c r="C213" s="21"/>
      <c r="D213" s="124"/>
      <c r="E213" s="124"/>
      <c r="F213" s="124"/>
      <c r="G213" s="124"/>
      <c r="H213" s="169"/>
      <c r="I213" s="169"/>
      <c r="J213" s="169"/>
      <c r="K213" s="169"/>
      <c r="L213" s="169"/>
      <c r="M213" s="169"/>
      <c r="N213" s="169"/>
      <c r="O213" s="137"/>
      <c r="P213" s="137"/>
    </row>
    <row r="214" spans="1:16" s="5" customFormat="1">
      <c r="A214" s="40" t="s">
        <v>367</v>
      </c>
      <c r="B214" s="40" t="s">
        <v>368</v>
      </c>
      <c r="C214" s="21"/>
      <c r="D214" s="124">
        <v>2038716.7232597622</v>
      </c>
      <c r="E214" s="124">
        <v>163610.77539543057</v>
      </c>
      <c r="F214" s="124"/>
      <c r="G214" s="124">
        <f>D214+E214+F214</f>
        <v>2202327.4986551926</v>
      </c>
      <c r="H214" s="169"/>
      <c r="I214" s="169"/>
      <c r="J214" s="169"/>
      <c r="K214" s="169"/>
      <c r="L214" s="169"/>
      <c r="M214" s="169"/>
      <c r="N214" s="169"/>
      <c r="O214" s="137" t="s">
        <v>98</v>
      </c>
      <c r="P214" s="137" t="s">
        <v>336</v>
      </c>
    </row>
    <row r="215" spans="1:16" s="5" customFormat="1">
      <c r="A215" s="40"/>
      <c r="B215" s="40"/>
      <c r="C215" s="21"/>
      <c r="D215" s="124"/>
      <c r="E215" s="124"/>
      <c r="F215" s="124"/>
      <c r="G215" s="124"/>
      <c r="H215" s="169"/>
      <c r="I215" s="169"/>
      <c r="J215" s="169"/>
      <c r="K215" s="169"/>
      <c r="L215" s="169"/>
      <c r="M215" s="169"/>
      <c r="N215" s="169"/>
      <c r="O215" s="137"/>
      <c r="P215" s="137"/>
    </row>
    <row r="216" spans="1:16" s="5" customFormat="1">
      <c r="A216" s="157" t="s">
        <v>369</v>
      </c>
      <c r="B216" s="40"/>
      <c r="C216" s="21"/>
      <c r="D216" s="124">
        <v>0</v>
      </c>
      <c r="E216" s="124">
        <v>0</v>
      </c>
      <c r="F216" s="124"/>
      <c r="G216" s="124">
        <f>D216+E216+F216</f>
        <v>0</v>
      </c>
      <c r="H216" s="169"/>
      <c r="I216" s="169"/>
      <c r="J216" s="169"/>
      <c r="K216" s="169"/>
      <c r="L216" s="169"/>
      <c r="M216" s="169"/>
      <c r="N216" s="169"/>
      <c r="O216" s="137"/>
      <c r="P216" s="137"/>
    </row>
    <row r="217" spans="1:16" s="5" customFormat="1">
      <c r="A217" s="49"/>
      <c r="B217" s="40"/>
      <c r="C217" s="21"/>
      <c r="D217" s="124"/>
      <c r="E217" s="124"/>
      <c r="F217" s="124"/>
      <c r="G217" s="124"/>
      <c r="H217" s="169"/>
      <c r="I217" s="169"/>
      <c r="J217" s="169"/>
      <c r="K217" s="169"/>
      <c r="L217" s="169"/>
      <c r="M217" s="169"/>
      <c r="N217" s="169"/>
      <c r="O217" s="137"/>
      <c r="P217" s="137"/>
    </row>
    <row r="218" spans="1:16" s="5" customFormat="1">
      <c r="A218" s="96" t="s">
        <v>370</v>
      </c>
      <c r="B218" s="40"/>
      <c r="C218" s="21"/>
      <c r="D218" s="124"/>
      <c r="E218" s="124"/>
      <c r="F218" s="124"/>
      <c r="G218" s="124"/>
      <c r="H218" s="169"/>
      <c r="I218" s="169"/>
      <c r="J218" s="169"/>
      <c r="K218" s="169"/>
      <c r="L218" s="169"/>
      <c r="M218" s="169"/>
      <c r="N218" s="169"/>
      <c r="O218" s="137"/>
      <c r="P218" s="137"/>
    </row>
    <row r="219" spans="1:16" s="5" customFormat="1">
      <c r="A219" s="38" t="s">
        <v>371</v>
      </c>
      <c r="B219" s="38" t="s">
        <v>372</v>
      </c>
      <c r="C219" s="21"/>
      <c r="D219" s="124">
        <v>780220.71307300508</v>
      </c>
      <c r="E219" s="124">
        <v>0</v>
      </c>
      <c r="F219" s="124"/>
      <c r="G219" s="124">
        <f>D219+E219+F219</f>
        <v>780220.71307300508</v>
      </c>
      <c r="H219" s="169"/>
      <c r="I219" s="169"/>
      <c r="J219" s="169"/>
      <c r="K219" s="169"/>
      <c r="L219" s="169"/>
      <c r="M219" s="169"/>
      <c r="N219" s="169"/>
      <c r="O219" s="137" t="s">
        <v>373</v>
      </c>
      <c r="P219" s="137" t="s">
        <v>235</v>
      </c>
    </row>
    <row r="220" spans="1:16" s="5" customFormat="1">
      <c r="A220" s="40"/>
      <c r="B220" s="40"/>
      <c r="C220" s="21"/>
      <c r="D220" s="124"/>
      <c r="E220" s="124"/>
      <c r="F220" s="124"/>
      <c r="G220" s="124"/>
      <c r="H220" s="169"/>
      <c r="I220" s="169"/>
      <c r="J220" s="169"/>
      <c r="K220" s="169"/>
      <c r="L220" s="169"/>
      <c r="M220" s="169"/>
      <c r="N220" s="169"/>
      <c r="O220" s="137"/>
      <c r="P220" s="137"/>
    </row>
    <row r="221" spans="1:16" s="5" customFormat="1">
      <c r="A221" s="40"/>
      <c r="B221" s="40"/>
      <c r="C221" s="21"/>
      <c r="D221" s="124"/>
      <c r="E221" s="124"/>
      <c r="F221" s="124"/>
      <c r="G221" s="124"/>
      <c r="H221" s="169"/>
      <c r="I221" s="169"/>
      <c r="J221" s="169"/>
      <c r="K221" s="169"/>
      <c r="L221" s="169"/>
      <c r="M221" s="169"/>
      <c r="N221" s="169"/>
      <c r="O221" s="137"/>
      <c r="P221" s="137"/>
    </row>
    <row r="222" spans="1:16" s="5" customFormat="1">
      <c r="A222" s="40"/>
      <c r="B222" s="40"/>
      <c r="C222" s="21"/>
      <c r="D222" s="124"/>
      <c r="E222" s="124"/>
      <c r="F222" s="124"/>
      <c r="G222" s="124"/>
      <c r="H222" s="169"/>
      <c r="I222" s="169"/>
      <c r="J222" s="169"/>
      <c r="K222" s="169"/>
      <c r="L222" s="169"/>
      <c r="M222" s="169"/>
      <c r="N222" s="169"/>
      <c r="O222" s="137"/>
      <c r="P222" s="137"/>
    </row>
    <row r="223" spans="1:16" s="5" customFormat="1">
      <c r="A223" s="40"/>
      <c r="B223" s="40"/>
      <c r="C223" s="21"/>
      <c r="D223" s="124"/>
      <c r="E223" s="124"/>
      <c r="F223" s="124"/>
      <c r="G223" s="124"/>
      <c r="H223" s="169"/>
      <c r="I223" s="169"/>
      <c r="J223" s="169"/>
      <c r="K223" s="169"/>
      <c r="L223" s="169"/>
      <c r="M223" s="169"/>
      <c r="N223" s="169"/>
      <c r="O223" s="137"/>
      <c r="P223" s="137"/>
    </row>
    <row r="224" spans="1:16" s="5" customFormat="1">
      <c r="A224" s="40"/>
      <c r="B224" s="40"/>
      <c r="C224" s="21"/>
      <c r="D224" s="124"/>
      <c r="E224" s="124"/>
      <c r="F224" s="124"/>
      <c r="G224" s="124"/>
      <c r="H224" s="169"/>
      <c r="I224" s="169"/>
      <c r="J224" s="169"/>
      <c r="K224" s="169"/>
      <c r="L224" s="169"/>
      <c r="M224" s="169"/>
      <c r="N224" s="169"/>
      <c r="O224" s="137"/>
      <c r="P224" s="137"/>
    </row>
    <row r="225" spans="1:16" s="5" customFormat="1">
      <c r="A225" s="22"/>
      <c r="B225" s="20"/>
      <c r="C225" s="21"/>
      <c r="D225" s="124"/>
      <c r="E225" s="124"/>
      <c r="F225" s="124"/>
      <c r="G225" s="124"/>
      <c r="H225" s="169"/>
      <c r="I225" s="169"/>
      <c r="J225" s="169"/>
      <c r="K225" s="169"/>
      <c r="L225" s="169"/>
      <c r="M225" s="169"/>
      <c r="N225" s="169"/>
      <c r="O225" s="137"/>
      <c r="P225" s="137"/>
    </row>
    <row r="226" spans="1:16" s="5" customFormat="1" ht="15.75" thickBot="1">
      <c r="A226" s="22"/>
      <c r="B226" s="20"/>
      <c r="C226" s="21"/>
      <c r="D226" s="138"/>
      <c r="E226" s="138"/>
      <c r="F226" s="138"/>
      <c r="G226" s="138"/>
      <c r="H226" s="169"/>
      <c r="I226" s="169"/>
      <c r="J226" s="169"/>
      <c r="K226" s="169"/>
      <c r="L226" s="169"/>
      <c r="M226" s="169"/>
      <c r="N226" s="169"/>
      <c r="O226" s="137"/>
      <c r="P226" s="137"/>
    </row>
    <row r="227" spans="1:16" s="6" customFormat="1" ht="16.5" thickBot="1">
      <c r="A227" s="24" t="s">
        <v>3</v>
      </c>
      <c r="B227" s="25"/>
      <c r="C227" s="26"/>
      <c r="D227" s="139">
        <f>SUM(D10:D226)</f>
        <v>270132155.92692542</v>
      </c>
      <c r="E227" s="140">
        <f>SUM(E10:E226)</f>
        <v>35702068.875795968</v>
      </c>
      <c r="F227" s="140">
        <f>SUM(F10:F226)</f>
        <v>829817.72151898732</v>
      </c>
      <c r="G227" s="141">
        <f>SUM(G10:G226)</f>
        <v>306664042.52424037</v>
      </c>
      <c r="H227" s="172"/>
      <c r="I227" s="172"/>
      <c r="J227" s="172"/>
      <c r="K227" s="172"/>
      <c r="L227" s="172"/>
      <c r="M227" s="172"/>
      <c r="N227" s="172"/>
      <c r="O227" s="134"/>
      <c r="P227" s="134"/>
    </row>
    <row r="228" spans="1:16" s="9" customFormat="1">
      <c r="A228" s="47"/>
      <c r="B228" s="48"/>
      <c r="C228" s="13"/>
      <c r="D228" s="164">
        <f>D227</f>
        <v>270132155.92692542</v>
      </c>
      <c r="E228" s="131"/>
      <c r="F228" s="165">
        <f>E227+F227</f>
        <v>36531886.597314954</v>
      </c>
      <c r="H228" s="172"/>
      <c r="I228" s="172"/>
      <c r="J228" s="172"/>
      <c r="K228" s="172"/>
      <c r="L228" s="172"/>
      <c r="M228" s="172"/>
      <c r="N228" s="172"/>
      <c r="O228" s="134"/>
      <c r="P228" s="134"/>
    </row>
    <row r="229" spans="1:16" s="9" customFormat="1">
      <c r="A229" s="8"/>
      <c r="B229" s="12"/>
      <c r="C229" s="13"/>
      <c r="D229" s="131"/>
      <c r="E229" s="131"/>
      <c r="F229" s="131"/>
      <c r="G229" s="131"/>
      <c r="H229" s="172"/>
      <c r="I229" s="172"/>
      <c r="J229" s="172"/>
      <c r="K229" s="172"/>
      <c r="L229" s="172"/>
      <c r="M229" s="172"/>
      <c r="N229" s="172"/>
      <c r="O229" s="134"/>
      <c r="P229" s="134"/>
    </row>
    <row r="230" spans="1:16">
      <c r="D230" s="129"/>
      <c r="F230" s="132" t="s">
        <v>374</v>
      </c>
      <c r="G230" s="133">
        <f>D227+E227+F227-G227</f>
        <v>0</v>
      </c>
    </row>
    <row r="231" spans="1:16">
      <c r="D231" s="129"/>
    </row>
    <row r="232" spans="1:16">
      <c r="D232" s="122"/>
    </row>
    <row r="233" spans="1:16">
      <c r="D233" s="122"/>
      <c r="G233" s="130"/>
    </row>
    <row r="234" spans="1:16">
      <c r="D234" s="122"/>
      <c r="G234" s="130" t="s">
        <v>3</v>
      </c>
    </row>
    <row r="235" spans="1:16">
      <c r="D235" s="122"/>
    </row>
    <row r="236" spans="1:16">
      <c r="D236" s="122"/>
    </row>
  </sheetData>
  <mergeCells count="4">
    <mergeCell ref="I5:J5"/>
    <mergeCell ref="L5:N5"/>
    <mergeCell ref="A2:B2"/>
    <mergeCell ref="A4:B4"/>
  </mergeCells>
  <phoneticPr fontId="9" type="noConversion"/>
  <pageMargins left="0.78749999999999998" right="0.78749999999999998" top="1.0249999999999999" bottom="1.0249999999999999" header="0.78749999999999998" footer="0.78749999999999998"/>
  <pageSetup paperSize="9" scale="15" fitToHeight="0" orientation="landscape" useFirstPageNumber="1"/>
  <headerFooter alignWithMargins="0"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4"/>
  <sheetViews>
    <sheetView topLeftCell="A62" zoomScaleNormal="100" workbookViewId="0">
      <selection activeCell="E97" sqref="E97"/>
    </sheetView>
  </sheetViews>
  <sheetFormatPr defaultColWidth="11.5703125" defaultRowHeight="12.75"/>
  <cols>
    <col min="1" max="1" width="12.140625" style="118" customWidth="1"/>
    <col min="2" max="2" width="26.7109375" bestFit="1" customWidth="1"/>
    <col min="3" max="3" width="46.85546875" bestFit="1" customWidth="1"/>
    <col min="4" max="4" width="17" customWidth="1"/>
    <col min="5" max="5" width="18.42578125" customWidth="1"/>
    <col min="6" max="6" width="3.5703125" customWidth="1"/>
    <col min="7" max="7" width="4" customWidth="1"/>
    <col min="8" max="8" width="21" bestFit="1" customWidth="1"/>
    <col min="9" max="9" width="14.7109375" customWidth="1"/>
  </cols>
  <sheetData>
    <row r="1" spans="1:5" ht="13.5" thickBot="1">
      <c r="A1" s="107" t="s">
        <v>375</v>
      </c>
      <c r="B1" s="60"/>
      <c r="C1" s="61"/>
      <c r="D1" s="53"/>
      <c r="E1" s="53"/>
    </row>
    <row r="3" spans="1:5">
      <c r="A3" s="54" t="s">
        <v>376</v>
      </c>
      <c r="B3" s="55" t="s">
        <v>377</v>
      </c>
      <c r="C3" s="55" t="s">
        <v>378</v>
      </c>
      <c r="D3" s="55" t="s">
        <v>379</v>
      </c>
      <c r="E3" s="145" t="s">
        <v>380</v>
      </c>
    </row>
    <row r="4" spans="1:5">
      <c r="A4" s="108" t="s">
        <v>381</v>
      </c>
      <c r="B4" s="57" t="s">
        <v>382</v>
      </c>
      <c r="C4" s="57" t="s">
        <v>383</v>
      </c>
      <c r="D4" s="58" t="s">
        <v>384</v>
      </c>
      <c r="E4" s="146">
        <v>42000</v>
      </c>
    </row>
    <row r="5" spans="1:5">
      <c r="A5" s="108" t="s">
        <v>385</v>
      </c>
      <c r="B5" s="57" t="s">
        <v>386</v>
      </c>
      <c r="C5" s="59" t="s">
        <v>387</v>
      </c>
      <c r="D5" s="58" t="s">
        <v>388</v>
      </c>
      <c r="E5" s="147">
        <v>33000</v>
      </c>
    </row>
    <row r="6" spans="1:5">
      <c r="A6" s="108" t="s">
        <v>389</v>
      </c>
      <c r="B6" s="57" t="s">
        <v>386</v>
      </c>
      <c r="C6" s="57" t="s">
        <v>390</v>
      </c>
      <c r="D6" s="58" t="s">
        <v>391</v>
      </c>
      <c r="E6" s="147">
        <v>27000</v>
      </c>
    </row>
    <row r="7" spans="1:5">
      <c r="A7" s="108" t="s">
        <v>392</v>
      </c>
      <c r="B7" s="57" t="s">
        <v>386</v>
      </c>
      <c r="C7" s="57" t="s">
        <v>393</v>
      </c>
      <c r="D7" s="58" t="s">
        <v>394</v>
      </c>
      <c r="E7" s="147">
        <v>30000</v>
      </c>
    </row>
    <row r="8" spans="1:5">
      <c r="A8" s="108" t="s">
        <v>395</v>
      </c>
      <c r="B8" s="57" t="s">
        <v>386</v>
      </c>
      <c r="C8" s="57" t="s">
        <v>393</v>
      </c>
      <c r="D8" s="58" t="s">
        <v>396</v>
      </c>
      <c r="E8" s="147">
        <v>30000</v>
      </c>
    </row>
    <row r="9" spans="1:5">
      <c r="A9" s="108" t="s">
        <v>397</v>
      </c>
      <c r="B9" s="57" t="s">
        <v>382</v>
      </c>
      <c r="C9" s="57" t="s">
        <v>383</v>
      </c>
      <c r="D9" s="58" t="s">
        <v>398</v>
      </c>
      <c r="E9" s="147">
        <v>39000</v>
      </c>
    </row>
    <row r="10" spans="1:5">
      <c r="A10" s="108" t="s">
        <v>399</v>
      </c>
      <c r="B10" s="57" t="s">
        <v>386</v>
      </c>
      <c r="C10" s="57" t="s">
        <v>393</v>
      </c>
      <c r="D10" s="58" t="s">
        <v>400</v>
      </c>
      <c r="E10" s="147">
        <v>30000</v>
      </c>
    </row>
    <row r="11" spans="1:5">
      <c r="A11" s="108" t="s">
        <v>401</v>
      </c>
      <c r="B11" s="57" t="s">
        <v>386</v>
      </c>
      <c r="C11" s="59" t="s">
        <v>387</v>
      </c>
      <c r="D11" s="58" t="s">
        <v>402</v>
      </c>
      <c r="E11" s="147">
        <v>35000</v>
      </c>
    </row>
    <row r="12" spans="1:5">
      <c r="A12" s="108" t="s">
        <v>403</v>
      </c>
      <c r="B12" s="57" t="s">
        <v>404</v>
      </c>
      <c r="C12" s="57" t="s">
        <v>405</v>
      </c>
      <c r="D12" s="58" t="s">
        <v>406</v>
      </c>
      <c r="E12" s="147">
        <v>30000</v>
      </c>
    </row>
    <row r="13" spans="1:5">
      <c r="A13" s="108" t="s">
        <v>407</v>
      </c>
      <c r="B13" s="57" t="s">
        <v>386</v>
      </c>
      <c r="C13" s="59" t="s">
        <v>387</v>
      </c>
      <c r="D13" s="58" t="s">
        <v>408</v>
      </c>
      <c r="E13" s="147">
        <v>35000</v>
      </c>
    </row>
    <row r="14" spans="1:5">
      <c r="A14" s="108" t="s">
        <v>409</v>
      </c>
      <c r="B14" s="57" t="s">
        <v>410</v>
      </c>
      <c r="C14" s="57" t="s">
        <v>411</v>
      </c>
      <c r="D14" s="56" t="s">
        <v>412</v>
      </c>
      <c r="E14" s="147">
        <v>225000</v>
      </c>
    </row>
    <row r="15" spans="1:5">
      <c r="A15" s="109" t="s">
        <v>413</v>
      </c>
      <c r="B15" s="72" t="s">
        <v>386</v>
      </c>
      <c r="C15" s="73" t="s">
        <v>387</v>
      </c>
      <c r="D15" s="74" t="s">
        <v>414</v>
      </c>
      <c r="E15" s="75">
        <v>38500</v>
      </c>
    </row>
    <row r="16" spans="1:5">
      <c r="A16" s="109" t="s">
        <v>415</v>
      </c>
      <c r="B16" s="72" t="s">
        <v>386</v>
      </c>
      <c r="C16" s="73" t="s">
        <v>387</v>
      </c>
      <c r="D16" s="74" t="s">
        <v>416</v>
      </c>
      <c r="E16" s="75">
        <v>38500</v>
      </c>
    </row>
    <row r="17" spans="1:9">
      <c r="A17" s="109" t="s">
        <v>417</v>
      </c>
      <c r="B17" s="72" t="s">
        <v>386</v>
      </c>
      <c r="C17" s="73" t="s">
        <v>387</v>
      </c>
      <c r="D17" s="74" t="s">
        <v>418</v>
      </c>
      <c r="E17" s="75">
        <v>38500</v>
      </c>
    </row>
    <row r="18" spans="1:9">
      <c r="A18" s="109" t="s">
        <v>419</v>
      </c>
      <c r="B18" s="72" t="s">
        <v>386</v>
      </c>
      <c r="C18" s="73" t="s">
        <v>387</v>
      </c>
      <c r="D18" s="74" t="s">
        <v>420</v>
      </c>
      <c r="E18" s="75">
        <v>38500</v>
      </c>
    </row>
    <row r="19" spans="1:9">
      <c r="A19" s="109" t="s">
        <v>421</v>
      </c>
      <c r="B19" s="72" t="s">
        <v>386</v>
      </c>
      <c r="C19" s="73" t="s">
        <v>387</v>
      </c>
      <c r="D19" s="74" t="s">
        <v>422</v>
      </c>
      <c r="E19" s="75">
        <v>38500</v>
      </c>
      <c r="F19" s="65"/>
      <c r="G19" s="65"/>
      <c r="H19" s="65"/>
      <c r="I19" s="65"/>
    </row>
    <row r="20" spans="1:9">
      <c r="A20" s="109" t="s">
        <v>423</v>
      </c>
      <c r="B20" s="72" t="s">
        <v>382</v>
      </c>
      <c r="C20" s="72" t="s">
        <v>424</v>
      </c>
      <c r="D20" s="74" t="s">
        <v>425</v>
      </c>
      <c r="E20" s="75">
        <v>26933</v>
      </c>
      <c r="F20" s="67"/>
      <c r="G20" s="67"/>
      <c r="H20" s="67"/>
      <c r="I20" s="67"/>
    </row>
    <row r="21" spans="1:9">
      <c r="A21" s="109" t="s">
        <v>426</v>
      </c>
      <c r="B21" s="72" t="s">
        <v>386</v>
      </c>
      <c r="C21" s="72" t="s">
        <v>427</v>
      </c>
      <c r="D21" s="74" t="s">
        <v>428</v>
      </c>
      <c r="E21" s="75">
        <v>52000</v>
      </c>
      <c r="F21" s="67"/>
      <c r="G21" s="67"/>
      <c r="H21" s="67"/>
      <c r="I21" s="67"/>
    </row>
    <row r="22" spans="1:9">
      <c r="A22" s="109" t="s">
        <v>429</v>
      </c>
      <c r="B22" s="72" t="s">
        <v>386</v>
      </c>
      <c r="C22" s="72" t="s">
        <v>427</v>
      </c>
      <c r="D22" s="74" t="s">
        <v>430</v>
      </c>
      <c r="E22" s="75">
        <v>52000</v>
      </c>
      <c r="F22" s="67"/>
      <c r="G22" s="67"/>
      <c r="H22" s="67"/>
      <c r="I22" s="68"/>
    </row>
    <row r="23" spans="1:9">
      <c r="A23" s="109" t="s">
        <v>431</v>
      </c>
      <c r="B23" s="72" t="s">
        <v>386</v>
      </c>
      <c r="C23" s="72" t="s">
        <v>427</v>
      </c>
      <c r="D23" s="74" t="s">
        <v>432</v>
      </c>
      <c r="E23" s="75">
        <v>52000</v>
      </c>
      <c r="F23" s="67"/>
      <c r="G23" s="67"/>
      <c r="H23" s="67"/>
      <c r="I23" s="67"/>
    </row>
    <row r="24" spans="1:9">
      <c r="A24" s="109" t="s">
        <v>433</v>
      </c>
      <c r="B24" s="72" t="s">
        <v>386</v>
      </c>
      <c r="C24" s="72" t="s">
        <v>393</v>
      </c>
      <c r="D24" s="74" t="s">
        <v>434</v>
      </c>
      <c r="E24" s="75">
        <v>32299</v>
      </c>
      <c r="F24" s="67"/>
      <c r="G24" s="67"/>
      <c r="H24" s="67"/>
      <c r="I24" s="67"/>
    </row>
    <row r="25" spans="1:9">
      <c r="A25" s="109" t="s">
        <v>435</v>
      </c>
      <c r="B25" s="72" t="s">
        <v>386</v>
      </c>
      <c r="C25" s="72" t="s">
        <v>393</v>
      </c>
      <c r="D25" s="74" t="s">
        <v>436</v>
      </c>
      <c r="E25" s="75">
        <v>39011</v>
      </c>
      <c r="F25" s="67"/>
      <c r="G25" s="67"/>
      <c r="H25" s="67"/>
      <c r="I25" s="67"/>
    </row>
    <row r="26" spans="1:9">
      <c r="A26" s="109" t="s">
        <v>437</v>
      </c>
      <c r="B26" s="72" t="s">
        <v>386</v>
      </c>
      <c r="C26" s="72" t="s">
        <v>393</v>
      </c>
      <c r="D26" s="74" t="s">
        <v>438</v>
      </c>
      <c r="E26" s="75">
        <v>39011</v>
      </c>
      <c r="F26" s="67"/>
      <c r="G26" s="67"/>
      <c r="H26" s="67"/>
      <c r="I26" s="67"/>
    </row>
    <row r="27" spans="1:9">
      <c r="A27" s="109" t="s">
        <v>439</v>
      </c>
      <c r="B27" s="72" t="s">
        <v>404</v>
      </c>
      <c r="C27" s="73" t="s">
        <v>440</v>
      </c>
      <c r="D27" s="74" t="s">
        <v>441</v>
      </c>
      <c r="E27" s="75">
        <v>62421</v>
      </c>
      <c r="F27" s="67"/>
      <c r="G27" s="67"/>
      <c r="H27" s="67"/>
      <c r="I27" s="67"/>
    </row>
    <row r="28" spans="1:9">
      <c r="A28" s="109" t="s">
        <v>442</v>
      </c>
      <c r="B28" s="72" t="s">
        <v>386</v>
      </c>
      <c r="C28" s="72" t="s">
        <v>443</v>
      </c>
      <c r="D28" s="74" t="s">
        <v>444</v>
      </c>
      <c r="E28" s="75">
        <v>37800</v>
      </c>
      <c r="F28" s="67"/>
      <c r="G28" s="67"/>
      <c r="H28" s="67"/>
      <c r="I28" s="67"/>
    </row>
    <row r="29" spans="1:9">
      <c r="A29" s="109" t="s">
        <v>445</v>
      </c>
      <c r="B29" s="72" t="s">
        <v>386</v>
      </c>
      <c r="C29" s="72" t="s">
        <v>443</v>
      </c>
      <c r="D29" s="74" t="s">
        <v>446</v>
      </c>
      <c r="E29" s="75">
        <v>38100</v>
      </c>
      <c r="F29" s="67"/>
      <c r="G29" s="67"/>
      <c r="H29" s="67"/>
      <c r="I29" s="67"/>
    </row>
    <row r="30" spans="1:9">
      <c r="A30" s="109" t="s">
        <v>447</v>
      </c>
      <c r="B30" s="72" t="s">
        <v>386</v>
      </c>
      <c r="C30" s="72" t="s">
        <v>443</v>
      </c>
      <c r="D30" s="74" t="s">
        <v>448</v>
      </c>
      <c r="E30" s="75">
        <v>38100</v>
      </c>
      <c r="F30" s="67"/>
      <c r="G30" s="67"/>
      <c r="H30" s="67"/>
      <c r="I30" s="67"/>
    </row>
    <row r="31" spans="1:9">
      <c r="A31" s="109" t="s">
        <v>449</v>
      </c>
      <c r="B31" s="72" t="s">
        <v>386</v>
      </c>
      <c r="C31" s="72" t="s">
        <v>450</v>
      </c>
      <c r="D31" s="74" t="s">
        <v>451</v>
      </c>
      <c r="E31" s="75">
        <v>47000</v>
      </c>
      <c r="F31" s="67"/>
      <c r="G31" s="67"/>
      <c r="H31" s="67"/>
      <c r="I31" s="67"/>
    </row>
    <row r="32" spans="1:9">
      <c r="A32" s="109" t="s">
        <v>452</v>
      </c>
      <c r="B32" s="72" t="s">
        <v>386</v>
      </c>
      <c r="C32" s="72" t="s">
        <v>453</v>
      </c>
      <c r="D32" s="74" t="s">
        <v>454</v>
      </c>
      <c r="E32" s="75">
        <v>95000</v>
      </c>
    </row>
    <row r="33" spans="1:5">
      <c r="A33" s="110" t="s">
        <v>455</v>
      </c>
      <c r="B33" s="76" t="s">
        <v>386</v>
      </c>
      <c r="C33" s="76" t="s">
        <v>450</v>
      </c>
      <c r="D33" s="77" t="s">
        <v>456</v>
      </c>
      <c r="E33" s="75">
        <v>55500</v>
      </c>
    </row>
    <row r="34" spans="1:5">
      <c r="A34" s="110" t="s">
        <v>457</v>
      </c>
      <c r="B34" s="76" t="s">
        <v>386</v>
      </c>
      <c r="C34" s="76" t="s">
        <v>450</v>
      </c>
      <c r="D34" s="77" t="s">
        <v>458</v>
      </c>
      <c r="E34" s="75">
        <v>55500</v>
      </c>
    </row>
    <row r="35" spans="1:5" s="11" customFormat="1">
      <c r="A35" s="110" t="s">
        <v>459</v>
      </c>
      <c r="B35" s="76" t="s">
        <v>404</v>
      </c>
      <c r="C35" s="76" t="s">
        <v>393</v>
      </c>
      <c r="D35" s="77" t="s">
        <v>460</v>
      </c>
      <c r="E35" s="75">
        <v>28188</v>
      </c>
    </row>
    <row r="36" spans="1:5" s="11" customFormat="1">
      <c r="A36" s="110" t="s">
        <v>461</v>
      </c>
      <c r="B36" s="76" t="s">
        <v>404</v>
      </c>
      <c r="C36" s="76" t="s">
        <v>393</v>
      </c>
      <c r="D36" s="77" t="s">
        <v>462</v>
      </c>
      <c r="E36" s="75">
        <v>28188</v>
      </c>
    </row>
    <row r="37" spans="1:5" s="11" customFormat="1">
      <c r="A37" s="110" t="s">
        <v>463</v>
      </c>
      <c r="B37" s="76" t="s">
        <v>410</v>
      </c>
      <c r="C37" s="76" t="s">
        <v>464</v>
      </c>
      <c r="D37" s="89" t="s">
        <v>465</v>
      </c>
      <c r="E37" s="75">
        <v>250000</v>
      </c>
    </row>
    <row r="38" spans="1:5" s="11" customFormat="1">
      <c r="A38" s="110" t="s">
        <v>466</v>
      </c>
      <c r="B38" s="76" t="s">
        <v>467</v>
      </c>
      <c r="C38" s="76" t="s">
        <v>468</v>
      </c>
      <c r="D38" s="91" t="s">
        <v>469</v>
      </c>
      <c r="E38" s="88">
        <v>14000</v>
      </c>
    </row>
    <row r="39" spans="1:5" s="11" customFormat="1">
      <c r="A39" s="110" t="s">
        <v>470</v>
      </c>
      <c r="B39" s="76" t="s">
        <v>471</v>
      </c>
      <c r="C39" s="76" t="s">
        <v>468</v>
      </c>
      <c r="D39" s="89" t="s">
        <v>472</v>
      </c>
      <c r="E39" s="75">
        <v>14000</v>
      </c>
    </row>
    <row r="40" spans="1:5">
      <c r="A40" s="110" t="s">
        <v>473</v>
      </c>
      <c r="B40" s="76" t="s">
        <v>474</v>
      </c>
      <c r="C40" s="76" t="s">
        <v>387</v>
      </c>
      <c r="D40" s="89" t="s">
        <v>475</v>
      </c>
      <c r="E40" s="88">
        <v>38800</v>
      </c>
    </row>
    <row r="41" spans="1:5">
      <c r="A41" s="110" t="s">
        <v>476</v>
      </c>
      <c r="B41" s="76" t="s">
        <v>474</v>
      </c>
      <c r="C41" s="76" t="s">
        <v>387</v>
      </c>
      <c r="D41" s="89" t="s">
        <v>477</v>
      </c>
      <c r="E41" s="88">
        <v>38800</v>
      </c>
    </row>
    <row r="42" spans="1:5">
      <c r="A42" s="110" t="s">
        <v>478</v>
      </c>
      <c r="B42" s="76" t="s">
        <v>474</v>
      </c>
      <c r="C42" s="76" t="s">
        <v>387</v>
      </c>
      <c r="D42" s="89" t="s">
        <v>479</v>
      </c>
      <c r="E42" s="88">
        <v>38800</v>
      </c>
    </row>
    <row r="43" spans="1:5">
      <c r="A43" s="110" t="s">
        <v>480</v>
      </c>
      <c r="B43" s="76" t="s">
        <v>474</v>
      </c>
      <c r="C43" s="76" t="s">
        <v>387</v>
      </c>
      <c r="D43" s="89" t="s">
        <v>481</v>
      </c>
      <c r="E43" s="88">
        <v>38800</v>
      </c>
    </row>
    <row r="44" spans="1:5">
      <c r="A44" s="110" t="s">
        <v>482</v>
      </c>
      <c r="B44" s="76" t="s">
        <v>474</v>
      </c>
      <c r="C44" s="76" t="s">
        <v>387</v>
      </c>
      <c r="D44" s="89" t="s">
        <v>483</v>
      </c>
      <c r="E44" s="88">
        <v>38800</v>
      </c>
    </row>
    <row r="45" spans="1:5">
      <c r="A45" s="110" t="s">
        <v>484</v>
      </c>
      <c r="B45" s="76" t="s">
        <v>474</v>
      </c>
      <c r="C45" s="76" t="s">
        <v>387</v>
      </c>
      <c r="D45" s="89" t="s">
        <v>485</v>
      </c>
      <c r="E45" s="88">
        <v>38800</v>
      </c>
    </row>
    <row r="46" spans="1:5">
      <c r="A46" s="110" t="s">
        <v>486</v>
      </c>
      <c r="B46" s="76" t="s">
        <v>474</v>
      </c>
      <c r="C46" s="76" t="s">
        <v>387</v>
      </c>
      <c r="D46" s="89" t="s">
        <v>487</v>
      </c>
      <c r="E46" s="88">
        <v>38800</v>
      </c>
    </row>
    <row r="47" spans="1:5">
      <c r="A47" s="111" t="s">
        <v>488</v>
      </c>
      <c r="B47" s="92" t="s">
        <v>474</v>
      </c>
      <c r="C47" s="92" t="s">
        <v>387</v>
      </c>
      <c r="D47" s="93" t="s">
        <v>489</v>
      </c>
      <c r="E47" s="94">
        <v>38800</v>
      </c>
    </row>
    <row r="48" spans="1:5" s="82" customFormat="1">
      <c r="A48" s="110" t="s">
        <v>490</v>
      </c>
      <c r="B48" s="76" t="s">
        <v>491</v>
      </c>
      <c r="C48" s="76" t="s">
        <v>492</v>
      </c>
      <c r="D48" s="89" t="s">
        <v>493</v>
      </c>
      <c r="E48" s="75">
        <v>37619</v>
      </c>
    </row>
    <row r="49" spans="1:8" s="82" customFormat="1">
      <c r="A49" s="110" t="s">
        <v>494</v>
      </c>
      <c r="B49" s="76" t="s">
        <v>491</v>
      </c>
      <c r="C49" s="76" t="s">
        <v>495</v>
      </c>
      <c r="D49" s="91" t="s">
        <v>496</v>
      </c>
      <c r="E49" s="88">
        <v>42943</v>
      </c>
      <c r="F49"/>
      <c r="G49"/>
      <c r="H49" t="s">
        <v>497</v>
      </c>
    </row>
    <row r="50" spans="1:8">
      <c r="A50" s="112"/>
      <c r="B50" s="53"/>
      <c r="C50" s="53"/>
      <c r="D50" s="81" t="s">
        <v>498</v>
      </c>
      <c r="E50" s="148">
        <f>E4+E5+E6+E7+E8+E9+E10+E11+E12+E13+E14+E15+E16+E17+E18+E19+E20+E21+E22+E23+E24+E25+E26+E27+E28+E29+E30+E31+E32+E33+E34+E35+E36+E37+E38+E39+E40+E41+E42+E43+E44+E45+E46+E47+E48+E49</f>
        <v>2196513</v>
      </c>
      <c r="F50" s="71"/>
    </row>
    <row r="51" spans="1:8">
      <c r="A51" s="112"/>
      <c r="B51" s="53"/>
      <c r="C51" s="53"/>
      <c r="D51" s="62"/>
      <c r="E51" s="149"/>
    </row>
    <row r="52" spans="1:8" s="11" customFormat="1" hidden="1">
      <c r="A52" s="110" t="s">
        <v>499</v>
      </c>
      <c r="B52" s="76" t="s">
        <v>404</v>
      </c>
      <c r="C52" s="76" t="s">
        <v>500</v>
      </c>
      <c r="D52" s="77" t="s">
        <v>501</v>
      </c>
      <c r="E52" s="75">
        <v>31514</v>
      </c>
    </row>
    <row r="53" spans="1:8" ht="13.5" thickBot="1">
      <c r="A53" s="112"/>
      <c r="B53" s="53"/>
      <c r="C53" s="53"/>
      <c r="D53" s="53"/>
      <c r="E53" s="106" t="s">
        <v>3</v>
      </c>
    </row>
    <row r="54" spans="1:8" ht="13.5" thickBot="1">
      <c r="A54" s="113" t="s">
        <v>502</v>
      </c>
      <c r="B54" s="60"/>
      <c r="C54" s="61"/>
      <c r="D54" s="53"/>
      <c r="E54" s="64"/>
    </row>
    <row r="55" spans="1:8">
      <c r="A55" s="112"/>
      <c r="B55" s="53"/>
      <c r="C55" s="53"/>
      <c r="D55" s="53"/>
      <c r="E55" s="66"/>
    </row>
    <row r="56" spans="1:8">
      <c r="A56" s="54" t="s">
        <v>376</v>
      </c>
      <c r="B56" s="55" t="s">
        <v>377</v>
      </c>
      <c r="C56" s="55" t="s">
        <v>378</v>
      </c>
      <c r="D56" s="150" t="s">
        <v>379</v>
      </c>
      <c r="E56" s="63" t="s">
        <v>380</v>
      </c>
      <c r="F56" s="69"/>
    </row>
    <row r="57" spans="1:8">
      <c r="A57" s="151" t="s">
        <v>503</v>
      </c>
      <c r="B57" s="152" t="s">
        <v>504</v>
      </c>
      <c r="C57" s="152" t="s">
        <v>505</v>
      </c>
      <c r="D57" s="152" t="s">
        <v>506</v>
      </c>
      <c r="E57" s="153">
        <v>10000</v>
      </c>
      <c r="F57" s="154"/>
      <c r="G57">
        <v>1</v>
      </c>
    </row>
    <row r="58" spans="1:8">
      <c r="A58" s="151">
        <v>2214</v>
      </c>
      <c r="B58" s="152" t="s">
        <v>507</v>
      </c>
      <c r="C58" s="152" t="s">
        <v>508</v>
      </c>
      <c r="D58" s="152"/>
      <c r="E58" s="153">
        <v>13000</v>
      </c>
      <c r="F58" s="154"/>
      <c r="G58">
        <v>2</v>
      </c>
    </row>
    <row r="59" spans="1:8">
      <c r="A59" s="151">
        <v>2256</v>
      </c>
      <c r="B59" s="152" t="s">
        <v>509</v>
      </c>
      <c r="C59" s="152" t="s">
        <v>510</v>
      </c>
      <c r="D59" s="152"/>
      <c r="E59" s="153">
        <v>12000</v>
      </c>
      <c r="F59" s="154"/>
      <c r="G59">
        <v>3</v>
      </c>
    </row>
    <row r="60" spans="1:8">
      <c r="A60" s="151">
        <v>3006</v>
      </c>
      <c r="B60" s="152" t="s">
        <v>511</v>
      </c>
      <c r="C60" s="152" t="s">
        <v>512</v>
      </c>
      <c r="D60" s="152"/>
      <c r="E60" s="153">
        <v>13000</v>
      </c>
      <c r="F60" s="154"/>
      <c r="G60">
        <v>4</v>
      </c>
    </row>
    <row r="61" spans="1:8">
      <c r="A61" s="151" t="s">
        <v>513</v>
      </c>
      <c r="B61" s="152" t="s">
        <v>514</v>
      </c>
      <c r="C61" s="152" t="s">
        <v>515</v>
      </c>
      <c r="D61" s="152"/>
      <c r="E61" s="153">
        <v>14000</v>
      </c>
      <c r="F61" s="154"/>
      <c r="G61">
        <v>5</v>
      </c>
    </row>
    <row r="62" spans="1:8">
      <c r="A62" s="151" t="s">
        <v>516</v>
      </c>
      <c r="B62" s="152" t="s">
        <v>514</v>
      </c>
      <c r="C62" s="152" t="s">
        <v>515</v>
      </c>
      <c r="D62" s="152"/>
      <c r="E62" s="153">
        <v>14000</v>
      </c>
      <c r="F62" s="154"/>
      <c r="G62">
        <v>6</v>
      </c>
    </row>
    <row r="63" spans="1:8">
      <c r="A63" s="151" t="s">
        <v>517</v>
      </c>
      <c r="B63" s="152" t="s">
        <v>511</v>
      </c>
      <c r="C63" s="152" t="s">
        <v>518</v>
      </c>
      <c r="D63" s="152"/>
      <c r="E63" s="153">
        <v>14000</v>
      </c>
      <c r="F63" s="155"/>
      <c r="G63">
        <v>7</v>
      </c>
    </row>
    <row r="64" spans="1:8">
      <c r="A64" s="151" t="s">
        <v>519</v>
      </c>
      <c r="B64" s="152" t="s">
        <v>504</v>
      </c>
      <c r="C64" s="152" t="s">
        <v>520</v>
      </c>
      <c r="D64" s="152" t="s">
        <v>521</v>
      </c>
      <c r="E64" s="153">
        <v>85000</v>
      </c>
      <c r="F64" s="155"/>
      <c r="G64">
        <v>8</v>
      </c>
    </row>
    <row r="65" spans="1:7">
      <c r="A65" s="114" t="s">
        <v>522</v>
      </c>
      <c r="B65" s="152" t="s">
        <v>523</v>
      </c>
      <c r="C65" s="152" t="s">
        <v>524</v>
      </c>
      <c r="D65" s="152"/>
      <c r="E65" s="146">
        <v>4000</v>
      </c>
      <c r="F65" s="53"/>
      <c r="G65">
        <v>9</v>
      </c>
    </row>
    <row r="66" spans="1:7">
      <c r="A66" s="114" t="s">
        <v>525</v>
      </c>
      <c r="B66" s="152" t="s">
        <v>523</v>
      </c>
      <c r="C66" s="152" t="s">
        <v>524</v>
      </c>
      <c r="D66" s="152"/>
      <c r="E66" s="146">
        <v>4000</v>
      </c>
      <c r="F66" s="53"/>
      <c r="G66">
        <v>10</v>
      </c>
    </row>
    <row r="67" spans="1:7">
      <c r="A67" s="151" t="s">
        <v>526</v>
      </c>
      <c r="B67" s="152" t="s">
        <v>527</v>
      </c>
      <c r="C67" s="152" t="s">
        <v>528</v>
      </c>
      <c r="D67" s="152" t="s">
        <v>529</v>
      </c>
      <c r="E67" s="153">
        <v>85000</v>
      </c>
      <c r="G67">
        <v>11</v>
      </c>
    </row>
    <row r="68" spans="1:7" s="80" customFormat="1">
      <c r="A68" s="114" t="s">
        <v>530</v>
      </c>
      <c r="B68" s="78" t="s">
        <v>531</v>
      </c>
      <c r="C68" s="78" t="s">
        <v>532</v>
      </c>
      <c r="D68" s="103" t="s">
        <v>533</v>
      </c>
      <c r="E68" s="79">
        <v>75000</v>
      </c>
      <c r="G68">
        <v>12</v>
      </c>
    </row>
    <row r="69" spans="1:7">
      <c r="A69" s="151" t="s">
        <v>534</v>
      </c>
      <c r="B69" s="152" t="s">
        <v>504</v>
      </c>
      <c r="C69" s="152" t="s">
        <v>535</v>
      </c>
      <c r="D69" s="103" t="s">
        <v>536</v>
      </c>
      <c r="E69" s="153">
        <v>54000</v>
      </c>
      <c r="G69">
        <v>13</v>
      </c>
    </row>
    <row r="70" spans="1:7">
      <c r="A70" s="151" t="s">
        <v>537</v>
      </c>
      <c r="B70" s="152" t="s">
        <v>538</v>
      </c>
      <c r="C70" s="152" t="s">
        <v>539</v>
      </c>
      <c r="D70" s="152"/>
      <c r="E70" s="153">
        <v>63000</v>
      </c>
      <c r="G70">
        <v>14</v>
      </c>
    </row>
    <row r="71" spans="1:7">
      <c r="A71" s="151" t="s">
        <v>540</v>
      </c>
      <c r="B71" s="152" t="s">
        <v>514</v>
      </c>
      <c r="C71" s="152" t="s">
        <v>515</v>
      </c>
      <c r="D71" s="152"/>
      <c r="E71" s="153">
        <v>13000</v>
      </c>
      <c r="G71">
        <v>15</v>
      </c>
    </row>
    <row r="72" spans="1:7">
      <c r="A72" s="151" t="s">
        <v>541</v>
      </c>
      <c r="B72" s="152" t="s">
        <v>504</v>
      </c>
      <c r="C72" s="152" t="s">
        <v>542</v>
      </c>
      <c r="D72" s="152" t="s">
        <v>543</v>
      </c>
      <c r="E72" s="153">
        <v>83000</v>
      </c>
      <c r="G72">
        <v>16</v>
      </c>
    </row>
    <row r="73" spans="1:7">
      <c r="A73" s="110" t="s">
        <v>544</v>
      </c>
      <c r="B73" s="76" t="s">
        <v>545</v>
      </c>
      <c r="C73" s="76" t="s">
        <v>546</v>
      </c>
      <c r="D73" s="76" t="s">
        <v>547</v>
      </c>
      <c r="E73" s="79">
        <v>85000</v>
      </c>
      <c r="G73">
        <v>17</v>
      </c>
    </row>
    <row r="74" spans="1:7">
      <c r="A74" s="110" t="s">
        <v>548</v>
      </c>
      <c r="B74" s="76" t="s">
        <v>504</v>
      </c>
      <c r="C74" s="76" t="s">
        <v>549</v>
      </c>
      <c r="D74" s="76" t="s">
        <v>550</v>
      </c>
      <c r="E74" s="79">
        <v>113700</v>
      </c>
      <c r="G74">
        <v>18</v>
      </c>
    </row>
    <row r="75" spans="1:7">
      <c r="A75" s="110" t="s">
        <v>551</v>
      </c>
      <c r="B75" s="76" t="s">
        <v>552</v>
      </c>
      <c r="C75" s="76" t="s">
        <v>553</v>
      </c>
      <c r="D75" s="76" t="s">
        <v>554</v>
      </c>
      <c r="E75" s="79">
        <v>122100</v>
      </c>
      <c r="G75">
        <v>19</v>
      </c>
    </row>
    <row r="76" spans="1:7">
      <c r="A76" s="110" t="s">
        <v>555</v>
      </c>
      <c r="B76" s="76" t="s">
        <v>504</v>
      </c>
      <c r="C76" s="76" t="s">
        <v>535</v>
      </c>
      <c r="D76" s="76" t="s">
        <v>556</v>
      </c>
      <c r="E76" s="79">
        <v>64450</v>
      </c>
      <c r="G76">
        <v>20</v>
      </c>
    </row>
    <row r="77" spans="1:7">
      <c r="A77" s="110" t="s">
        <v>557</v>
      </c>
      <c r="B77" s="76" t="s">
        <v>558</v>
      </c>
      <c r="C77" s="76" t="s">
        <v>559</v>
      </c>
      <c r="D77" s="76" t="s">
        <v>560</v>
      </c>
      <c r="E77" s="79">
        <v>89500</v>
      </c>
      <c r="G77">
        <v>21</v>
      </c>
    </row>
    <row r="78" spans="1:7">
      <c r="A78" s="110" t="s">
        <v>561</v>
      </c>
      <c r="B78" s="76" t="s">
        <v>558</v>
      </c>
      <c r="C78" s="76" t="s">
        <v>559</v>
      </c>
      <c r="D78" s="76" t="s">
        <v>562</v>
      </c>
      <c r="E78" s="79">
        <v>89500</v>
      </c>
      <c r="G78">
        <v>22</v>
      </c>
    </row>
    <row r="79" spans="1:7">
      <c r="A79" s="110" t="s">
        <v>563</v>
      </c>
      <c r="B79" s="76" t="s">
        <v>504</v>
      </c>
      <c r="C79" s="76" t="s">
        <v>564</v>
      </c>
      <c r="D79" s="76" t="s">
        <v>565</v>
      </c>
      <c r="E79" s="79">
        <v>97250</v>
      </c>
      <c r="G79">
        <v>23</v>
      </c>
    </row>
    <row r="80" spans="1:7">
      <c r="A80" s="110" t="s">
        <v>566</v>
      </c>
      <c r="B80" s="76" t="s">
        <v>567</v>
      </c>
      <c r="C80" s="76" t="s">
        <v>568</v>
      </c>
      <c r="D80" s="76" t="s">
        <v>569</v>
      </c>
      <c r="E80" s="79">
        <v>49200</v>
      </c>
      <c r="G80">
        <v>24</v>
      </c>
    </row>
    <row r="81" spans="1:8">
      <c r="A81" s="110" t="s">
        <v>570</v>
      </c>
      <c r="B81" s="76" t="s">
        <v>567</v>
      </c>
      <c r="C81" s="76" t="s">
        <v>568</v>
      </c>
      <c r="D81" s="76" t="s">
        <v>571</v>
      </c>
      <c r="E81" s="79">
        <v>49200</v>
      </c>
      <c r="G81">
        <v>25</v>
      </c>
    </row>
    <row r="82" spans="1:8">
      <c r="A82" s="110" t="s">
        <v>572</v>
      </c>
      <c r="B82" s="90" t="s">
        <v>573</v>
      </c>
      <c r="C82" s="76" t="s">
        <v>574</v>
      </c>
      <c r="D82" s="76" t="s">
        <v>575</v>
      </c>
      <c r="E82" s="79">
        <v>25500</v>
      </c>
      <c r="G82">
        <v>26</v>
      </c>
    </row>
    <row r="83" spans="1:8">
      <c r="A83" s="110" t="s">
        <v>576</v>
      </c>
      <c r="B83" s="76" t="s">
        <v>527</v>
      </c>
      <c r="C83" s="76" t="s">
        <v>577</v>
      </c>
      <c r="D83" s="76" t="s">
        <v>578</v>
      </c>
      <c r="E83" s="79">
        <v>90000</v>
      </c>
      <c r="G83">
        <v>27</v>
      </c>
    </row>
    <row r="84" spans="1:8">
      <c r="A84" s="110" t="s">
        <v>579</v>
      </c>
      <c r="B84" s="76" t="s">
        <v>527</v>
      </c>
      <c r="C84" s="76" t="s">
        <v>577</v>
      </c>
      <c r="D84" s="76" t="s">
        <v>580</v>
      </c>
      <c r="E84" s="79">
        <v>90000</v>
      </c>
      <c r="G84">
        <v>28</v>
      </c>
    </row>
    <row r="85" spans="1:8">
      <c r="A85" s="110" t="s">
        <v>581</v>
      </c>
      <c r="B85" s="76" t="s">
        <v>582</v>
      </c>
      <c r="C85" s="76" t="s">
        <v>583</v>
      </c>
      <c r="D85" s="76"/>
      <c r="E85" s="79">
        <v>3200</v>
      </c>
      <c r="G85">
        <v>29</v>
      </c>
    </row>
    <row r="86" spans="1:8" s="82" customFormat="1">
      <c r="A86" s="115" t="s">
        <v>584</v>
      </c>
      <c r="B86" s="76" t="s">
        <v>545</v>
      </c>
      <c r="C86" s="76" t="s">
        <v>585</v>
      </c>
      <c r="D86" s="102" t="s">
        <v>586</v>
      </c>
      <c r="E86" s="100">
        <v>110000</v>
      </c>
      <c r="G86">
        <v>30</v>
      </c>
    </row>
    <row r="87" spans="1:8" s="82" customFormat="1">
      <c r="A87" s="115" t="s">
        <v>587</v>
      </c>
      <c r="B87" s="76" t="s">
        <v>588</v>
      </c>
      <c r="C87" s="76" t="s">
        <v>589</v>
      </c>
      <c r="D87" s="102"/>
      <c r="E87" s="100">
        <v>2800</v>
      </c>
      <c r="G87">
        <v>31</v>
      </c>
    </row>
    <row r="88" spans="1:8" s="82" customFormat="1">
      <c r="A88" s="115" t="s">
        <v>490</v>
      </c>
      <c r="B88" s="76" t="s">
        <v>590</v>
      </c>
      <c r="C88" s="76" t="s">
        <v>591</v>
      </c>
      <c r="D88" s="102"/>
      <c r="E88" s="100">
        <v>4400</v>
      </c>
      <c r="G88">
        <v>32</v>
      </c>
    </row>
    <row r="89" spans="1:8" s="82" customFormat="1">
      <c r="A89" s="115" t="s">
        <v>592</v>
      </c>
      <c r="B89" s="76" t="s">
        <v>593</v>
      </c>
      <c r="C89" s="76" t="s">
        <v>594</v>
      </c>
      <c r="D89" s="102"/>
      <c r="E89" s="100">
        <v>10500</v>
      </c>
      <c r="G89">
        <v>33</v>
      </c>
    </row>
    <row r="90" spans="1:8" s="82" customFormat="1">
      <c r="A90" s="115"/>
      <c r="B90" s="76" t="s">
        <v>567</v>
      </c>
      <c r="C90" s="102" t="s">
        <v>595</v>
      </c>
      <c r="D90" s="102" t="s">
        <v>596</v>
      </c>
      <c r="E90" s="100">
        <v>79860</v>
      </c>
      <c r="F90"/>
      <c r="G90">
        <v>34</v>
      </c>
      <c r="H90" t="s">
        <v>597</v>
      </c>
    </row>
    <row r="91" spans="1:8" s="82" customFormat="1">
      <c r="A91" s="115" t="s">
        <v>598</v>
      </c>
      <c r="B91" s="76" t="s">
        <v>599</v>
      </c>
      <c r="C91" s="102" t="s">
        <v>518</v>
      </c>
      <c r="D91" s="102"/>
      <c r="E91" s="100">
        <v>15020</v>
      </c>
      <c r="F91"/>
      <c r="G91">
        <v>35</v>
      </c>
      <c r="H91" t="s">
        <v>597</v>
      </c>
    </row>
    <row r="92" spans="1:8" s="82" customFormat="1">
      <c r="A92" s="115" t="s">
        <v>600</v>
      </c>
      <c r="B92" s="76" t="s">
        <v>601</v>
      </c>
      <c r="C92" s="102" t="s">
        <v>602</v>
      </c>
      <c r="D92" s="102"/>
      <c r="E92" s="100">
        <v>13870</v>
      </c>
      <c r="F92"/>
      <c r="G92">
        <v>36</v>
      </c>
      <c r="H92" t="s">
        <v>597</v>
      </c>
    </row>
    <row r="93" spans="1:8" s="82" customFormat="1">
      <c r="A93" s="115" t="s">
        <v>603</v>
      </c>
      <c r="B93" s="76" t="s">
        <v>604</v>
      </c>
      <c r="C93" s="102" t="s">
        <v>605</v>
      </c>
      <c r="D93" s="102" t="s">
        <v>606</v>
      </c>
      <c r="E93" s="100">
        <v>35300</v>
      </c>
      <c r="F93"/>
      <c r="G93">
        <v>37</v>
      </c>
      <c r="H93" t="s">
        <v>597</v>
      </c>
    </row>
    <row r="94" spans="1:8" s="82" customFormat="1">
      <c r="A94" s="115" t="s">
        <v>607</v>
      </c>
      <c r="B94" s="76" t="s">
        <v>608</v>
      </c>
      <c r="C94" s="102" t="s">
        <v>609</v>
      </c>
      <c r="D94" s="102"/>
      <c r="E94" s="100">
        <v>7000</v>
      </c>
      <c r="F94"/>
      <c r="G94">
        <v>38</v>
      </c>
      <c r="H94" t="s">
        <v>597</v>
      </c>
    </row>
    <row r="95" spans="1:8" s="82" customFormat="1">
      <c r="A95" s="115" t="s">
        <v>610</v>
      </c>
      <c r="B95" s="76" t="s">
        <v>611</v>
      </c>
      <c r="C95" s="102" t="s">
        <v>612</v>
      </c>
      <c r="D95" s="102"/>
      <c r="E95" s="100">
        <v>5880</v>
      </c>
      <c r="F95"/>
      <c r="G95">
        <v>39</v>
      </c>
      <c r="H95" t="s">
        <v>597</v>
      </c>
    </row>
    <row r="96" spans="1:8">
      <c r="A96" s="112"/>
      <c r="B96" s="53"/>
      <c r="C96" s="83" t="s">
        <v>498</v>
      </c>
      <c r="D96" s="83"/>
      <c r="E96" s="84">
        <f>E57+E58+E59+E60+E61+E62+E63+E64+E65+E66+E67+E68+E69+E70+E71+E72+E73+E74+E75+E76+E77+E78+E79+E80+E81+E82+E83+E84+E85+E86+E87+E88+E89+E90+E91+E92+E93+E94+E95</f>
        <v>1809230</v>
      </c>
      <c r="F96" s="71"/>
      <c r="G96">
        <v>40</v>
      </c>
      <c r="H96" s="104">
        <f>E50+E96</f>
        <v>4005743</v>
      </c>
    </row>
    <row r="97" spans="1:8">
      <c r="A97" s="116"/>
      <c r="E97" s="105" t="s">
        <v>3</v>
      </c>
      <c r="H97" s="105" t="s">
        <v>3</v>
      </c>
    </row>
    <row r="99" spans="1:8">
      <c r="A99" s="117" t="s">
        <v>15</v>
      </c>
      <c r="B99" s="10" t="s">
        <v>613</v>
      </c>
    </row>
    <row r="100" spans="1:8">
      <c r="A100" s="116" t="s">
        <v>614</v>
      </c>
    </row>
    <row r="101" spans="1:8">
      <c r="A101" s="116"/>
    </row>
    <row r="102" spans="1:8">
      <c r="A102" s="116" t="s">
        <v>615</v>
      </c>
    </row>
    <row r="103" spans="1:8">
      <c r="A103" s="116"/>
    </row>
    <row r="104" spans="1:8">
      <c r="A104" s="116" t="s">
        <v>616</v>
      </c>
    </row>
    <row r="105" spans="1:8">
      <c r="A105" s="116" t="s">
        <v>617</v>
      </c>
    </row>
    <row r="106" spans="1:8">
      <c r="A106" s="116"/>
    </row>
    <row r="107" spans="1:8">
      <c r="A107" s="116" t="s">
        <v>618</v>
      </c>
    </row>
    <row r="108" spans="1:8">
      <c r="A108" s="116"/>
    </row>
    <row r="109" spans="1:8">
      <c r="A109" s="116" t="s">
        <v>619</v>
      </c>
    </row>
    <row r="110" spans="1:8">
      <c r="A110" s="116"/>
    </row>
    <row r="111" spans="1:8">
      <c r="A111" s="116" t="s">
        <v>620</v>
      </c>
    </row>
    <row r="112" spans="1:8">
      <c r="A112" s="116" t="s">
        <v>621</v>
      </c>
    </row>
    <row r="113" spans="1:5">
      <c r="A113" s="116"/>
    </row>
    <row r="114" spans="1:5">
      <c r="A114" s="116" t="s">
        <v>622</v>
      </c>
    </row>
    <row r="115" spans="1:5">
      <c r="A115" s="116"/>
    </row>
    <row r="116" spans="1:5" s="11" customFormat="1">
      <c r="A116" s="116" t="s">
        <v>623</v>
      </c>
    </row>
    <row r="117" spans="1:5" s="11" customFormat="1">
      <c r="A117" s="116"/>
    </row>
    <row r="118" spans="1:5" s="11" customFormat="1">
      <c r="A118" s="86"/>
      <c r="B118" s="85" t="s">
        <v>624</v>
      </c>
      <c r="C118" s="85" t="s">
        <v>625</v>
      </c>
      <c r="D118" s="85"/>
      <c r="E118" s="85"/>
    </row>
    <row r="119" spans="1:5" s="11" customFormat="1">
      <c r="A119" s="86" t="s">
        <v>626</v>
      </c>
      <c r="B119" s="86" t="s">
        <v>627</v>
      </c>
      <c r="C119" s="85" t="s">
        <v>628</v>
      </c>
      <c r="D119" s="85"/>
      <c r="E119" s="85"/>
    </row>
    <row r="120" spans="1:5" s="11" customFormat="1">
      <c r="A120" s="86" t="s">
        <v>626</v>
      </c>
      <c r="B120" s="86" t="s">
        <v>629</v>
      </c>
      <c r="C120" s="85" t="s">
        <v>630</v>
      </c>
      <c r="D120" s="85"/>
      <c r="E120" s="85"/>
    </row>
    <row r="121" spans="1:5" s="11" customFormat="1">
      <c r="A121" s="86" t="s">
        <v>626</v>
      </c>
      <c r="B121" s="86" t="s">
        <v>631</v>
      </c>
      <c r="C121" s="85" t="s">
        <v>632</v>
      </c>
      <c r="D121" s="85"/>
      <c r="E121" s="85"/>
    </row>
    <row r="122" spans="1:5" s="11" customFormat="1">
      <c r="A122" s="86" t="s">
        <v>626</v>
      </c>
      <c r="B122" s="86" t="s">
        <v>633</v>
      </c>
      <c r="C122" s="85" t="s">
        <v>634</v>
      </c>
      <c r="D122" s="85"/>
      <c r="E122" s="85"/>
    </row>
    <row r="123" spans="1:5" s="11" customFormat="1">
      <c r="A123" s="86" t="s">
        <v>626</v>
      </c>
      <c r="B123" s="86">
        <v>2193</v>
      </c>
      <c r="C123" s="85"/>
      <c r="D123" s="85" t="s">
        <v>635</v>
      </c>
      <c r="E123" s="85"/>
    </row>
    <row r="124" spans="1:5" s="11" customFormat="1">
      <c r="A124" s="86" t="s">
        <v>626</v>
      </c>
      <c r="B124" s="86" t="s">
        <v>636</v>
      </c>
      <c r="C124" s="85" t="s">
        <v>637</v>
      </c>
      <c r="D124" s="85"/>
      <c r="E124" s="85"/>
    </row>
    <row r="125" spans="1:5" s="11" customFormat="1">
      <c r="A125" s="86" t="s">
        <v>638</v>
      </c>
      <c r="B125" s="86" t="s">
        <v>639</v>
      </c>
      <c r="C125" s="85" t="s">
        <v>640</v>
      </c>
      <c r="D125" s="85"/>
      <c r="E125" s="85"/>
    </row>
    <row r="126" spans="1:5" s="11" customFormat="1">
      <c r="A126" s="86" t="s">
        <v>638</v>
      </c>
      <c r="B126" s="86">
        <v>4004</v>
      </c>
      <c r="C126" s="85" t="s">
        <v>641</v>
      </c>
      <c r="D126" s="85"/>
      <c r="E126" s="85"/>
    </row>
    <row r="127" spans="1:5" s="11" customFormat="1">
      <c r="A127" s="86" t="s">
        <v>642</v>
      </c>
      <c r="B127" s="86" t="s">
        <v>643</v>
      </c>
      <c r="C127" s="85"/>
      <c r="D127" s="85" t="s">
        <v>644</v>
      </c>
      <c r="E127" s="85"/>
    </row>
    <row r="130" spans="1:3">
      <c r="A130" s="86" t="s">
        <v>626</v>
      </c>
      <c r="B130" s="86" t="s">
        <v>645</v>
      </c>
      <c r="C130" s="85" t="s">
        <v>646</v>
      </c>
    </row>
    <row r="131" spans="1:3">
      <c r="A131" s="86" t="s">
        <v>626</v>
      </c>
      <c r="B131" s="86" t="s">
        <v>647</v>
      </c>
      <c r="C131" s="85" t="s">
        <v>648</v>
      </c>
    </row>
    <row r="132" spans="1:3">
      <c r="A132" s="86" t="s">
        <v>626</v>
      </c>
      <c r="B132" s="86" t="s">
        <v>649</v>
      </c>
      <c r="C132" s="85" t="s">
        <v>650</v>
      </c>
    </row>
    <row r="133" spans="1:3">
      <c r="A133" s="86" t="s">
        <v>626</v>
      </c>
      <c r="B133" s="86" t="s">
        <v>651</v>
      </c>
      <c r="C133" s="85" t="s">
        <v>652</v>
      </c>
    </row>
    <row r="134" spans="1:3">
      <c r="A134" s="86" t="s">
        <v>626</v>
      </c>
      <c r="B134" s="86" t="s">
        <v>653</v>
      </c>
      <c r="C134" s="85" t="s">
        <v>654</v>
      </c>
    </row>
  </sheetData>
  <phoneticPr fontId="9" type="noConversion"/>
  <pageMargins left="0.70866141732283461" right="0.70866141732283461" top="0.74803149606299213" bottom="0.74803149606299213" header="0.31496062992125984" footer="0.31496062992125984"/>
  <pageSetup paperSize="9" scale="79" fitToHeight="0" orientation="landscape" horizontalDpi="300" verticalDpi="300"/>
  <headerFooter alignWithMargins="0">
    <oddHeader>&amp;C&amp;A</oddHeader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9A89EAD9EE214DB780E96C8A1DBCE1" ma:contentTypeVersion="6" ma:contentTypeDescription="Een nieuw document maken." ma:contentTypeScope="" ma:versionID="cafd69cb6d8c2b7f0fa4e0ab8622f0a4">
  <xsd:schema xmlns:xsd="http://www.w3.org/2001/XMLSchema" xmlns:xs="http://www.w3.org/2001/XMLSchema" xmlns:p="http://schemas.microsoft.com/office/2006/metadata/properties" xmlns:ns2="1e941cf5-6927-42fa-96a8-079190812446" xmlns:ns3="6dc715b5-cb8a-4dc7-98db-e4e74e0d7543" targetNamespace="http://schemas.microsoft.com/office/2006/metadata/properties" ma:root="true" ma:fieldsID="d69e7fe56c8bc84b7e44486783540b9b" ns2:_="" ns3:_="">
    <xsd:import namespace="1e941cf5-6927-42fa-96a8-079190812446"/>
    <xsd:import namespace="6dc715b5-cb8a-4dc7-98db-e4e74e0d75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41cf5-6927-42fa-96a8-079190812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c715b5-cb8a-4dc7-98db-e4e74e0d754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C92D38-8AEB-4CA4-9BED-6E9D585AD41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D4AAEF0-23EF-4B0A-8D5C-20F624BC7F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42CF2C-622C-447D-94D9-81EB9251BE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941cf5-6927-42fa-96a8-079190812446"/>
    <ds:schemaRef ds:uri="6dc715b5-cb8a-4dc7-98db-e4e74e0d75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5</vt:i4>
      </vt:variant>
    </vt:vector>
  </HeadingPairs>
  <TitlesOfParts>
    <vt:vector size="8" baseType="lpstr">
      <vt:lpstr>Gem. bezit 01-01-2024</vt:lpstr>
      <vt:lpstr>Rollend Materieel</vt:lpstr>
      <vt:lpstr>Blanco</vt:lpstr>
      <vt:lpstr>ign</vt:lpstr>
      <vt:lpstr>igo</vt:lpstr>
      <vt:lpstr>iin</vt:lpstr>
      <vt:lpstr>iio</vt:lpstr>
      <vt:lpstr>premienieuw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Gaby de Hek (NNAM BV)</dc:creator>
  <cp:keywords/>
  <dc:description/>
  <cp:lastModifiedBy>John van der Woude</cp:lastModifiedBy>
  <cp:revision/>
  <dcterms:created xsi:type="dcterms:W3CDTF">2010-01-26T09:51:25Z</dcterms:created>
  <dcterms:modified xsi:type="dcterms:W3CDTF">2024-09-12T12:55:44Z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0x0101003B9A89EAD9EE214DB780E96C8A1DBCE1</vt:lpwstr>
  </property>
</Properties>
</file>