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trechtcloud.sharepoint.com/sites/AanbestedingenInkoop-encontractmanagement-Team-MO-Aanbestedingen/Gedeelde documenten/EA/2023FH017 EA Kantoorartikelen en drukwerk (vh 2023-FH-005)/05 Nota van Inlichtingen/2. NVI #2/"/>
    </mc:Choice>
  </mc:AlternateContent>
  <xr:revisionPtr revIDLastSave="15" documentId="8_{924D50F5-2027-47F4-ADF7-7FD87433454E}" xr6:coauthVersionLast="47" xr6:coauthVersionMax="47" xr10:uidLastSave="{F1A87A93-2C99-49C4-964C-00C52803C4BB}"/>
  <bookViews>
    <workbookView xWindow="-120" yWindow="-120" windowWidth="29040" windowHeight="15840" xr2:uid="{00000000-000D-0000-FFFF-FFFF00000000}"/>
  </bookViews>
  <sheets>
    <sheet name="Voorblad" sheetId="4" r:id="rId1"/>
    <sheet name="Sub 1 prijs Kern ASS" sheetId="6" r:id="rId2"/>
    <sheet name="Sub 2 prijs papier en drukwerk" sheetId="2" r:id="rId3"/>
    <sheet name="Sub 3 kortingspercentage rest" sheetId="3" r:id="rId4"/>
  </sheets>
  <definedNames>
    <definedName name="_xlnm.Print_Area" localSheetId="1">'Sub 1 prijs Kern ASS'!$A$1:$K$22</definedName>
    <definedName name="_xlnm.Print_Area" localSheetId="2">'Sub 2 prijs papier en drukwerk'!$A$1:$L$32</definedName>
    <definedName name="_xlnm.Print_Area" localSheetId="3">'Sub 3 kortingspercentage rest'!$A$1:$G$12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6" l="1"/>
  <c r="G4" i="6"/>
  <c r="G5" i="6"/>
  <c r="G6" i="6"/>
  <c r="G7" i="6"/>
  <c r="G8" i="6"/>
  <c r="G9" i="6"/>
  <c r="G10" i="6"/>
  <c r="G11" i="6"/>
  <c r="G12" i="6"/>
  <c r="G13" i="6"/>
  <c r="G14" i="6"/>
  <c r="G15" i="6"/>
  <c r="G16" i="6"/>
  <c r="G17" i="6"/>
  <c r="G18" i="6"/>
  <c r="G19" i="6"/>
  <c r="G20" i="6"/>
  <c r="G21" i="6"/>
  <c r="I5" i="6"/>
  <c r="C17" i="2"/>
  <c r="C6" i="2"/>
  <c r="C7" i="2"/>
  <c r="C8" i="2"/>
  <c r="C9" i="2"/>
  <c r="C10" i="2"/>
  <c r="C11" i="2"/>
  <c r="C12" i="2"/>
  <c r="C13" i="2"/>
  <c r="C14" i="2"/>
  <c r="C15" i="2"/>
  <c r="C16" i="2"/>
  <c r="C5" i="2"/>
  <c r="H15" i="2"/>
  <c r="I15" i="2" s="1"/>
  <c r="D11" i="3"/>
  <c r="B7" i="4" s="1"/>
  <c r="H6" i="2"/>
  <c r="H7" i="2"/>
  <c r="H8" i="2"/>
  <c r="H9" i="2"/>
  <c r="H10" i="2"/>
  <c r="H11" i="2"/>
  <c r="H12" i="2"/>
  <c r="H13" i="2"/>
  <c r="H14" i="2"/>
  <c r="H16" i="2"/>
  <c r="H17" i="2"/>
  <c r="H5" i="2"/>
  <c r="K5" i="6" l="1"/>
  <c r="E13" i="4"/>
  <c r="I16" i="2" l="1"/>
  <c r="I17" i="2"/>
  <c r="I21" i="6"/>
  <c r="K21" i="6" s="1"/>
  <c r="I14" i="6"/>
  <c r="K14" i="6" s="1"/>
  <c r="I9" i="6"/>
  <c r="K9" i="6" s="1"/>
  <c r="I10" i="6" l="1"/>
  <c r="K10" i="6" s="1"/>
  <c r="I18" i="6"/>
  <c r="K18" i="6" s="1"/>
  <c r="I11" i="6"/>
  <c r="K11" i="6" s="1"/>
  <c r="I19" i="6"/>
  <c r="K19" i="6" s="1"/>
  <c r="I12" i="6"/>
  <c r="K12" i="6" s="1"/>
  <c r="I20" i="6"/>
  <c r="K20" i="6" s="1"/>
  <c r="I4" i="6"/>
  <c r="K4" i="6" s="1"/>
  <c r="I13" i="6"/>
  <c r="K13" i="6" s="1"/>
  <c r="I6" i="6"/>
  <c r="K6" i="6" s="1"/>
  <c r="I7" i="6"/>
  <c r="K7" i="6" s="1"/>
  <c r="I15" i="6"/>
  <c r="K15" i="6" s="1"/>
  <c r="I8" i="6"/>
  <c r="K8" i="6" s="1"/>
  <c r="I16" i="6"/>
  <c r="K16" i="6" s="1"/>
  <c r="I17" i="6"/>
  <c r="K17" i="6" s="1"/>
  <c r="I3" i="6"/>
  <c r="K3" i="6" s="1"/>
  <c r="K22" i="6" l="1"/>
  <c r="B5" i="4" s="1"/>
  <c r="B29" i="2"/>
  <c r="B28" i="2"/>
  <c r="I23" i="2"/>
  <c r="I22" i="2"/>
  <c r="I25" i="2" s="1"/>
  <c r="E29" i="2" s="1"/>
  <c r="I14" i="2"/>
  <c r="I13" i="2"/>
  <c r="I12" i="2"/>
  <c r="I11" i="2"/>
  <c r="I10" i="2"/>
  <c r="I9" i="2"/>
  <c r="I8" i="2"/>
  <c r="I7" i="2"/>
  <c r="I6" i="2"/>
  <c r="I5" i="2" l="1"/>
  <c r="I18" i="2" s="1"/>
  <c r="E28" i="2" s="1"/>
  <c r="E31" i="2" s="1"/>
  <c r="B6" i="4" s="1"/>
  <c r="B8" i="4" s="1"/>
  <c r="B17" i="4" s="1"/>
</calcChain>
</file>

<file path=xl/sharedStrings.xml><?xml version="1.0" encoding="utf-8"?>
<sst xmlns="http://schemas.openxmlformats.org/spreadsheetml/2006/main" count="97" uniqueCount="94">
  <si>
    <t>Bijlage 09 - Prijsinvulformulier aanbesteding Kantoorartikelen, papier &amp; kantoordrukwerk</t>
  </si>
  <si>
    <t>Inschrijver dient onderstaand grijs geacreerde cellen in te vullen en de geel gearceerde cellen in tab 'Sub 1 prijs Basis ASS' en tab 'Sub 2 prijs Aanvullend ASS'. Inschrijver kan geen rechten ontlenen aan de opgegeven aantallen in dit prijsinvulformulier. Het wijzigen van het format of het wijzigen van de niet-gearceerde cellen, al dan niet met als oogmerk het veranderen van de rekenmethodiek, zal tot terzijdelegging van de Inschrijving leiden en daarmee tot uitsluiting van de aanbestedingsprocedure. De prijzen per product, opslagpercentages en de all-in prijs voor de uitvoering, dienen te worden gegeven op basis van maximaal 2 decimalen. 
Daarnaast dient Inschrijver zich bij het opgeven van de prijzen en opslagpercentages te conformeren aan alle gestelde voorwaarden zoals opgenomen in het Beschrijvend document en het Programma van Eisen.
Inschrijver dient kosten ten behoeve van leveringen in prijs te verdisconteren, het is niet toegestaan om apart kosten voor levering in rekening te brengen. Enige uitzondering betreft spoedleveringen, conform EIS 49.
Het restassortiment wordt niet meegenomen in de totaalprijs voor het berekenen van de inschrijvingsom. De inschrijvingsom (cel B17) dient ingediend te worden bij de inschrijving</t>
  </si>
  <si>
    <t>Basisassortiment</t>
  </si>
  <si>
    <t>Papier en drukwerk</t>
  </si>
  <si>
    <t>Rest assortiment</t>
  </si>
  <si>
    <t>Totaalprijs basis- en aanvullend assortiment (kern) per jaar</t>
  </si>
  <si>
    <t>Leveringsvariant (Rack-Jobbing)</t>
  </si>
  <si>
    <t>Omschrijving</t>
  </si>
  <si>
    <t xml:space="preserve">Prijs per kast per service bezoek </t>
  </si>
  <si>
    <t>Aantal kasten*</t>
  </si>
  <si>
    <t>Fictieve frequentie service bezoek per jaar (= prijs per 8 locaties)</t>
  </si>
  <si>
    <t>Totaalprijs per jaar</t>
  </si>
  <si>
    <t>All-in prijs voor uitvoering</t>
  </si>
  <si>
    <t>* Op basis van huidige gegevens. Dit kan wijzigen tijdens de looptijd van de overeenkomst</t>
  </si>
  <si>
    <t xml:space="preserve">Inschrijvingsom**: </t>
  </si>
  <si>
    <t>** Inschrijvingssom is het basisassortiment + papier en drukwerk + kortingspercentage restassortiment per jaar</t>
  </si>
  <si>
    <t>Ondertekening inschrijver</t>
  </si>
  <si>
    <t>Naam</t>
  </si>
  <si>
    <t>Plaats</t>
  </si>
  <si>
    <t>Datum</t>
  </si>
  <si>
    <t>Handtekening</t>
  </si>
  <si>
    <t>Prijsinvulformulier Gunningscriterium 5 prijs - Kernassortiment</t>
  </si>
  <si>
    <t>Productbeschrijving</t>
  </si>
  <si>
    <t>Artikelnummer huidige leverancier (Quantore)</t>
  </si>
  <si>
    <t>Omschrijving Inschrijver</t>
  </si>
  <si>
    <t>Verpakkingseenheid Inschrijver</t>
  </si>
  <si>
    <t>Aantal stuks per verpakkingseenheid Inschrijver</t>
  </si>
  <si>
    <t>Prijs per verpakkingseenheid (€) -Inschrijver</t>
  </si>
  <si>
    <t>Prijs per stuk - Inschrijver</t>
  </si>
  <si>
    <t>Marge</t>
  </si>
  <si>
    <t>Prijs per stuk - Gemeente</t>
  </si>
  <si>
    <t>Aantal stuks afname per jaar</t>
  </si>
  <si>
    <t>Prijs per jaar</t>
  </si>
  <si>
    <t>Balpen blauw</t>
  </si>
  <si>
    <t>Balpen  zwart</t>
  </si>
  <si>
    <t>Balpen rood</t>
  </si>
  <si>
    <t>Collegeblok A5</t>
  </si>
  <si>
    <t>091218</t>
  </si>
  <si>
    <t>Dossiermap (in kleur)</t>
  </si>
  <si>
    <t>Kladblok</t>
  </si>
  <si>
    <t>091258</t>
  </si>
  <si>
    <t>Markeerstift (Geel/Roze)</t>
  </si>
  <si>
    <t>Memoblok 76X76</t>
  </si>
  <si>
    <t>Memoblok 76X126</t>
  </si>
  <si>
    <t>Nietjes</t>
  </si>
  <si>
    <t>Nietmachine</t>
  </si>
  <si>
    <t>Ontnieter</t>
  </si>
  <si>
    <t>Perforator</t>
  </si>
  <si>
    <t>Reinigingsdoekjes</t>
  </si>
  <si>
    <t>Schrift A5</t>
  </si>
  <si>
    <t>011319</t>
  </si>
  <si>
    <t>Spiraalblok A4</t>
  </si>
  <si>
    <t>091239</t>
  </si>
  <si>
    <t>Tabbladen A4 10-delig</t>
  </si>
  <si>
    <t>Things To Do Today-notitieboek</t>
  </si>
  <si>
    <t xml:space="preserve">Whiteboardstiften </t>
  </si>
  <si>
    <t>Totaalprijs basisassortiment</t>
  </si>
  <si>
    <t>Prijsinvulformulier Gunningscriterium 5 prijs</t>
  </si>
  <si>
    <t>Subgunningscriterium 2 prijs papier en kantoordrukwerk</t>
  </si>
  <si>
    <t>Artikelnummer</t>
  </si>
  <si>
    <t>Artikelomschrijving</t>
  </si>
  <si>
    <t>Aantal op jaarbasis</t>
  </si>
  <si>
    <t>Stuks per verpakking</t>
  </si>
  <si>
    <t>Aantal verpakkingen</t>
  </si>
  <si>
    <t>Prijs per verpakking - Inschrijver</t>
  </si>
  <si>
    <t>Marge - Inschrijver</t>
  </si>
  <si>
    <t>Prijs per verpakking - Gemeente</t>
  </si>
  <si>
    <t>Totaal per jaar per product</t>
  </si>
  <si>
    <t xml:space="preserve">ENVELOP C5 MET VENSTER GEGOMD (500) </t>
  </si>
  <si>
    <t>ENVELOP C5 ZONDER VENSTER GEGOMD (500)</t>
  </si>
  <si>
    <t>BRIEFPAPIER UTRECHT ALGEMEEN (1000)</t>
  </si>
  <si>
    <t>ENVELOP C4 MET VENSTER GEGOMD (250)</t>
  </si>
  <si>
    <t>ENVELOP C4 ZONDER VENSTER GEGOMD (250)</t>
  </si>
  <si>
    <t>ENVELOP C5 MET VENSTER GEGOMD JEUGDGEZONDHEIDSZORG (500)</t>
  </si>
  <si>
    <t>ENVELOP C5 MET VENSTER LINKS GEGOMD MET PORT BETAALD (500)</t>
  </si>
  <si>
    <t>BRIEFPAPIER UTRECHT JEUGDGEZONDHEIDSZORG</t>
  </si>
  <si>
    <t>BLOKBODEMENVELOP (125)</t>
  </si>
  <si>
    <t>ENVELOP C5 ZONDER VENSTER STRIPLOCK JEUGDGEZONDHEIDSZORG ANTWOORDENVELOP (500)</t>
  </si>
  <si>
    <t>Visitekaartjes enkelzijdig (25 stuks)</t>
  </si>
  <si>
    <t>Wit papier A4</t>
  </si>
  <si>
    <t>Wit papier A3</t>
  </si>
  <si>
    <t>Subtotaal Kantoordrukwerk en papier</t>
  </si>
  <si>
    <t>Jaarvolume</t>
  </si>
  <si>
    <t>Prijs per item gebaseerd op geschat jaarvolume</t>
  </si>
  <si>
    <t>Spoedleveringen binnen 24 uur</t>
  </si>
  <si>
    <t xml:space="preserve">Kosten drukproeven </t>
  </si>
  <si>
    <t>Subtotaal Overige werkzaamheden</t>
  </si>
  <si>
    <t>Totalen</t>
  </si>
  <si>
    <t>Totale fictieve projectprijs per jaar (Beoordelingsprijs)</t>
  </si>
  <si>
    <t>Prijsinvulformulier Gunningscriterium 4 prijs</t>
  </si>
  <si>
    <t>Subgunningscriterium 3 kortingspercentage restassortiment in combinatie met catalogusprijs</t>
  </si>
  <si>
    <t>Vul hier het kortingspercentage op de gehele productcatalogus in</t>
  </si>
  <si>
    <t xml:space="preserve">kortingspercentage: </t>
  </si>
  <si>
    <t xml:space="preserve">Zoals omschreven in paragraaf 1.3 van het document ‘Inschrijfleidraad’ bestaat er naast de contractproducten een zogenaamd restassortiment. Dit restassortiment bestaat uit overige artikelen die nodig zijn bij de dagelijkse bedrijfsprocessen in een kantooromgeving en die niet vooraf bekend is. U dient in het prijsinvulformulier aan te geven (welk kortingspercentage u biedt) welke marge u rekent voor het restassortiment ten opzichte van uw (catalogusprijs) inkoopprijs. De catalogus die u hiervoor gebruikt is vantoepassing gedurende de gehele looptijd van de overeenkomst en is inclusief alle kosten zoals en zover van toepassing, maar niet uitputtend: uitvoering, nazorg, overhead, reis- en andere kosten.  Het (kortingspercentage) margepercentage staat vast gedurende de looptijd van de overeenkomst. 
U overlegt uw gehele productcatalogus en bijhorende prijslijsten en geeft één (kortingspercentage) percentage op dat geldt voor alle producten in deze productcatalogus.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</si>
</sst>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_-"/>
    <numFmt numFmtId="165" formatCode="_(&quot;€&quot;* #,##0.00_);_(&quot;€&quot;* \(#,##0.00\);_(&quot;€&quot;* &quot;-&quot;??_);_(@_)"/>
    <numFmt numFmtId="166" formatCode="&quot;€&quot;\ #,##0.00"/>
  </numFmts>
  <fonts count="23">
    <font>
      <sz val="11"/>
      <color theme="1"/>
      <name val="Calibri"/>
      <family val="2"/>
      <scheme val="minor"/>
    </font>
    <font>
      <sz val="11"/>
      <color theme="1"/>
      <name val="Calibri"/>
      <family val="2"/>
      <scheme val="minor"/>
    </font>
    <font>
      <b/>
      <sz val="11"/>
      <color theme="1"/>
      <name val="Calibri"/>
      <family val="2"/>
      <scheme val="minor"/>
    </font>
    <font>
      <sz val="28"/>
      <color theme="1"/>
      <name val="Lucida Sans Unicode"/>
      <family val="2"/>
    </font>
    <font>
      <sz val="10"/>
      <name val="Lucida Sans Unicode"/>
      <family val="2"/>
    </font>
    <font>
      <b/>
      <sz val="10"/>
      <name val="Lucida Sans Unicode"/>
      <family val="2"/>
    </font>
    <font>
      <b/>
      <sz val="12"/>
      <name val="Lucida Sans Unicode"/>
      <family val="2"/>
    </font>
    <font>
      <b/>
      <sz val="9"/>
      <color theme="0"/>
      <name val="Lucida Sans Unicode"/>
      <family val="2"/>
    </font>
    <font>
      <b/>
      <sz val="9"/>
      <color theme="0"/>
      <name val="Verdana"/>
      <family val="2"/>
    </font>
    <font>
      <b/>
      <sz val="10"/>
      <color theme="1"/>
      <name val="Verdana"/>
      <family val="2"/>
    </font>
    <font>
      <sz val="9"/>
      <color theme="1"/>
      <name val="Verdana"/>
      <family val="2"/>
    </font>
    <font>
      <b/>
      <sz val="10"/>
      <name val="Verdana"/>
      <family val="2"/>
    </font>
    <font>
      <sz val="10"/>
      <name val="Verdana"/>
      <family val="2"/>
    </font>
    <font>
      <i/>
      <sz val="8"/>
      <color theme="1"/>
      <name val="Verdana"/>
      <family val="2"/>
    </font>
    <font>
      <sz val="10"/>
      <color theme="0"/>
      <name val="Lucida Sans Unicode"/>
      <family val="2"/>
    </font>
    <font>
      <b/>
      <sz val="10"/>
      <color theme="0"/>
      <name val="Verdana"/>
      <family val="2"/>
    </font>
    <font>
      <b/>
      <sz val="16"/>
      <color theme="0"/>
      <name val="Verdana"/>
      <family val="2"/>
    </font>
    <font>
      <b/>
      <sz val="12"/>
      <color theme="0"/>
      <name val="Verdana"/>
      <family val="2"/>
    </font>
    <font>
      <sz val="11"/>
      <color theme="0"/>
      <name val="Calibri"/>
      <family val="2"/>
      <scheme val="minor"/>
    </font>
    <font>
      <sz val="16"/>
      <color theme="0"/>
      <name val="Lucida Sans Unicode"/>
      <family val="2"/>
    </font>
    <font>
      <sz val="10"/>
      <color theme="1"/>
      <name val="Verdana"/>
      <family val="2"/>
    </font>
    <font>
      <b/>
      <sz val="11"/>
      <color theme="1"/>
      <name val="Arial"/>
      <family val="2"/>
    </font>
    <font>
      <sz val="11"/>
      <color theme="1"/>
      <name val="Arial"/>
      <family val="2"/>
    </font>
  </fonts>
  <fills count="7">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rgb="FFC00000"/>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8">
    <xf numFmtId="0" fontId="0" fillId="0" borderId="0" xfId="0"/>
    <xf numFmtId="0" fontId="0" fillId="2" borderId="0" xfId="0" applyFill="1"/>
    <xf numFmtId="0" fontId="4" fillId="2" borderId="0" xfId="0" applyFont="1" applyFill="1"/>
    <xf numFmtId="0" fontId="4" fillId="0" borderId="1" xfId="0" applyFont="1" applyBorder="1"/>
    <xf numFmtId="3" fontId="4" fillId="0" borderId="1" xfId="0" applyNumberFormat="1" applyFont="1" applyBorder="1"/>
    <xf numFmtId="164" fontId="4" fillId="0" borderId="1" xfId="0" applyNumberFormat="1" applyFont="1" applyBorder="1"/>
    <xf numFmtId="0" fontId="5" fillId="0" borderId="1" xfId="0" applyFont="1" applyBorder="1"/>
    <xf numFmtId="164" fontId="6" fillId="0" borderId="1" xfId="0" applyNumberFormat="1" applyFont="1" applyBorder="1"/>
    <xf numFmtId="0" fontId="0" fillId="0" borderId="6" xfId="0" applyBorder="1" applyAlignment="1">
      <alignment horizontal="right"/>
    </xf>
    <xf numFmtId="0" fontId="0" fillId="4" borderId="6" xfId="0" applyFill="1" applyBorder="1"/>
    <xf numFmtId="165" fontId="9" fillId="0" borderId="8" xfId="0" applyNumberFormat="1" applyFont="1" applyBorder="1"/>
    <xf numFmtId="165" fontId="9" fillId="0" borderId="12" xfId="0" applyNumberFormat="1" applyFont="1" applyBorder="1"/>
    <xf numFmtId="165" fontId="9" fillId="0" borderId="10" xfId="0" applyNumberFormat="1" applyFont="1" applyBorder="1"/>
    <xf numFmtId="44" fontId="11" fillId="0" borderId="1" xfId="1" applyFont="1" applyFill="1" applyBorder="1" applyAlignment="1" applyProtection="1">
      <alignment horizontal="left" vertical="top"/>
    </xf>
    <xf numFmtId="44" fontId="11" fillId="0" borderId="1" xfId="1" applyFont="1" applyFill="1" applyBorder="1" applyAlignment="1" applyProtection="1">
      <alignment horizontal="left" vertical="top" wrapText="1"/>
    </xf>
    <xf numFmtId="44" fontId="12" fillId="0" borderId="1" xfId="1" applyFont="1" applyFill="1" applyBorder="1" applyAlignment="1" applyProtection="1">
      <alignment horizontal="left" vertical="top" wrapText="1"/>
    </xf>
    <xf numFmtId="0" fontId="12" fillId="0" borderId="1" xfId="1" applyNumberFormat="1" applyFont="1" applyFill="1" applyBorder="1" applyAlignment="1" applyProtection="1">
      <alignment horizontal="left" vertical="top"/>
    </xf>
    <xf numFmtId="0" fontId="0" fillId="0" borderId="15" xfId="0" applyBorder="1"/>
    <xf numFmtId="0" fontId="0" fillId="0" borderId="17" xfId="0" applyBorder="1"/>
    <xf numFmtId="0" fontId="0" fillId="0" borderId="18" xfId="0" applyBorder="1" applyAlignment="1">
      <alignment horizontal="right"/>
    </xf>
    <xf numFmtId="0" fontId="0" fillId="4" borderId="18" xfId="0" applyFill="1" applyBorder="1"/>
    <xf numFmtId="0" fontId="0" fillId="0" borderId="18" xfId="0" applyBorder="1"/>
    <xf numFmtId="0" fontId="8" fillId="5" borderId="20" xfId="0" applyFont="1" applyFill="1" applyBorder="1" applyAlignment="1">
      <alignment horizontal="left" vertical="top" wrapText="1"/>
    </xf>
    <xf numFmtId="0" fontId="8" fillId="5" borderId="21" xfId="0" applyFont="1" applyFill="1" applyBorder="1" applyAlignment="1">
      <alignment horizontal="left" vertical="top" wrapText="1"/>
    </xf>
    <xf numFmtId="0" fontId="8" fillId="5" borderId="22" xfId="0" applyFont="1" applyFill="1" applyBorder="1" applyAlignment="1">
      <alignment horizontal="left" vertical="top" wrapText="1"/>
    </xf>
    <xf numFmtId="0" fontId="0" fillId="0" borderId="23" xfId="0" applyBorder="1"/>
    <xf numFmtId="0" fontId="2" fillId="0" borderId="13" xfId="0" applyFont="1" applyBorder="1"/>
    <xf numFmtId="0" fontId="14" fillId="5" borderId="1" xfId="0" applyFont="1" applyFill="1" applyBorder="1"/>
    <xf numFmtId="0" fontId="14" fillId="5" borderId="1" xfId="0" applyFont="1" applyFill="1" applyBorder="1" applyAlignment="1">
      <alignment wrapText="1"/>
    </xf>
    <xf numFmtId="0" fontId="15" fillId="5" borderId="9" xfId="0" applyFont="1" applyFill="1" applyBorder="1"/>
    <xf numFmtId="0" fontId="15" fillId="5" borderId="7" xfId="0" applyFont="1" applyFill="1" applyBorder="1"/>
    <xf numFmtId="0" fontId="15" fillId="5" borderId="11" xfId="0" applyFont="1" applyFill="1" applyBorder="1"/>
    <xf numFmtId="165" fontId="12" fillId="4" borderId="1" xfId="1" applyNumberFormat="1" applyFont="1" applyFill="1" applyBorder="1" applyAlignment="1" applyProtection="1">
      <alignment horizontal="left" vertical="top"/>
      <protection locked="0"/>
    </xf>
    <xf numFmtId="0" fontId="17" fillId="5" borderId="13" xfId="0" applyFont="1" applyFill="1" applyBorder="1"/>
    <xf numFmtId="165" fontId="17" fillId="5" borderId="14" xfId="0" applyNumberFormat="1" applyFont="1" applyFill="1" applyBorder="1"/>
    <xf numFmtId="0" fontId="18" fillId="5" borderId="2" xfId="0" applyFont="1" applyFill="1" applyBorder="1" applyAlignment="1">
      <alignment wrapText="1"/>
    </xf>
    <xf numFmtId="3" fontId="0" fillId="0" borderId="18" xfId="0" applyNumberFormat="1" applyBorder="1"/>
    <xf numFmtId="3" fontId="0" fillId="0" borderId="6" xfId="0" applyNumberFormat="1" applyBorder="1"/>
    <xf numFmtId="0" fontId="3" fillId="0" borderId="0" xfId="0" applyFont="1"/>
    <xf numFmtId="9" fontId="0" fillId="4" borderId="18" xfId="2" applyFont="1" applyFill="1" applyBorder="1"/>
    <xf numFmtId="9" fontId="0" fillId="4" borderId="6" xfId="2" applyFont="1" applyFill="1" applyBorder="1"/>
    <xf numFmtId="166" fontId="0" fillId="0" borderId="19" xfId="0" applyNumberFormat="1" applyBorder="1"/>
    <xf numFmtId="166" fontId="0" fillId="0" borderId="16" xfId="0" applyNumberFormat="1" applyBorder="1"/>
    <xf numFmtId="166" fontId="0" fillId="0" borderId="24" xfId="0" applyNumberFormat="1" applyBorder="1"/>
    <xf numFmtId="44" fontId="0" fillId="2" borderId="0" xfId="0" applyNumberFormat="1" applyFill="1"/>
    <xf numFmtId="0" fontId="7" fillId="5" borderId="5" xfId="0" applyFont="1" applyFill="1" applyBorder="1" applyAlignment="1">
      <alignment horizontal="center" vertical="center"/>
    </xf>
    <xf numFmtId="44" fontId="0" fillId="0" borderId="0" xfId="1" applyFont="1" applyAlignment="1">
      <alignment vertical="center"/>
    </xf>
    <xf numFmtId="9" fontId="0" fillId="4" borderId="6" xfId="2" applyFont="1" applyFill="1" applyBorder="1" applyAlignment="1">
      <alignment vertical="center"/>
    </xf>
    <xf numFmtId="0" fontId="13" fillId="2" borderId="0" xfId="0" applyFont="1" applyFill="1"/>
    <xf numFmtId="0" fontId="10" fillId="2" borderId="0" xfId="0" applyFont="1" applyFill="1"/>
    <xf numFmtId="0" fontId="10" fillId="2" borderId="0" xfId="0" applyFont="1" applyFill="1" applyProtection="1">
      <protection locked="0"/>
    </xf>
    <xf numFmtId="0" fontId="22" fillId="2" borderId="26" xfId="0" applyFont="1" applyFill="1" applyBorder="1"/>
    <xf numFmtId="0" fontId="22" fillId="2" borderId="27" xfId="0" applyFont="1" applyFill="1" applyBorder="1"/>
    <xf numFmtId="0" fontId="22" fillId="0" borderId="27" xfId="0" applyFont="1" applyBorder="1"/>
    <xf numFmtId="0" fontId="22" fillId="2" borderId="28" xfId="0" applyFont="1" applyFill="1" applyBorder="1"/>
    <xf numFmtId="0" fontId="22" fillId="2" borderId="0" xfId="0" applyFont="1" applyFill="1"/>
    <xf numFmtId="0" fontId="22" fillId="0" borderId="0" xfId="0" applyFont="1"/>
    <xf numFmtId="0" fontId="13" fillId="2" borderId="26" xfId="0" applyFont="1" applyFill="1" applyBorder="1"/>
    <xf numFmtId="0" fontId="13" fillId="2" borderId="27" xfId="0" applyFont="1" applyFill="1" applyBorder="1"/>
    <xf numFmtId="0" fontId="10" fillId="2" borderId="27" xfId="0" applyFont="1" applyFill="1" applyBorder="1"/>
    <xf numFmtId="0" fontId="4" fillId="6" borderId="1" xfId="0" applyFont="1" applyFill="1" applyBorder="1"/>
    <xf numFmtId="0" fontId="0" fillId="0" borderId="1" xfId="0" applyBorder="1" applyAlignment="1">
      <alignment horizontal="right"/>
    </xf>
    <xf numFmtId="0" fontId="20" fillId="0" borderId="7" xfId="0" applyFont="1" applyBorder="1" applyAlignment="1">
      <alignment horizontal="left" vertical="top" wrapText="1"/>
    </xf>
    <xf numFmtId="0" fontId="20" fillId="0" borderId="8" xfId="0" applyFont="1" applyBorder="1" applyAlignment="1">
      <alignment horizontal="left" vertical="top" wrapText="1"/>
    </xf>
    <xf numFmtId="0" fontId="20" fillId="0" borderId="9" xfId="0" applyFont="1" applyBorder="1" applyAlignment="1">
      <alignment horizontal="left" vertical="top" wrapText="1"/>
    </xf>
    <xf numFmtId="0" fontId="20" fillId="0" borderId="10" xfId="0" applyFont="1" applyBorder="1" applyAlignment="1">
      <alignment horizontal="left" vertical="top" wrapText="1"/>
    </xf>
    <xf numFmtId="0" fontId="15" fillId="5" borderId="1" xfId="0" applyFont="1" applyFill="1" applyBorder="1" applyAlignment="1">
      <alignment horizontal="left" vertical="top"/>
    </xf>
    <xf numFmtId="0" fontId="16" fillId="5" borderId="0" xfId="0" applyFont="1" applyFill="1" applyAlignment="1">
      <alignment horizontal="left" vertical="top" wrapText="1"/>
    </xf>
    <xf numFmtId="0" fontId="16" fillId="5" borderId="25" xfId="0" applyFont="1" applyFill="1" applyBorder="1" applyAlignment="1">
      <alignment horizontal="left" vertical="top" wrapText="1"/>
    </xf>
    <xf numFmtId="0" fontId="21" fillId="2" borderId="26" xfId="0" applyFont="1" applyFill="1" applyBorder="1" applyAlignment="1">
      <alignment horizontal="left"/>
    </xf>
    <xf numFmtId="0" fontId="21" fillId="2" borderId="0" xfId="0" applyFont="1" applyFill="1" applyAlignment="1">
      <alignment horizontal="left"/>
    </xf>
    <xf numFmtId="0" fontId="3" fillId="0" borderId="25" xfId="0" applyFont="1" applyBorder="1" applyAlignment="1">
      <alignment horizontal="left" vertical="top"/>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6" fillId="3" borderId="2" xfId="0" applyFont="1" applyFill="1" applyBorder="1" applyAlignment="1">
      <alignment horizontal="left"/>
    </xf>
    <xf numFmtId="0" fontId="6" fillId="3" borderId="3" xfId="0" applyFont="1" applyFill="1" applyBorder="1" applyAlignment="1">
      <alignment horizontal="left"/>
    </xf>
    <xf numFmtId="0" fontId="6" fillId="3" borderId="4" xfId="0" applyFont="1" applyFill="1" applyBorder="1" applyAlignment="1">
      <alignment horizontal="left"/>
    </xf>
    <xf numFmtId="0" fontId="3" fillId="0" borderId="0" xfId="0" applyFont="1" applyAlignment="1">
      <alignment horizontal="left"/>
    </xf>
    <xf numFmtId="0" fontId="0" fillId="2" borderId="0" xfId="0" applyFill="1" applyAlignment="1">
      <alignment horizontal="center"/>
    </xf>
    <xf numFmtId="0" fontId="19" fillId="5" borderId="0" xfId="0" applyFont="1" applyFill="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0" fontId="19" fillId="5" borderId="0" xfId="0" applyFont="1" applyFill="1" applyAlignment="1">
      <alignment horizontal="left" wrapText="1"/>
    </xf>
    <xf numFmtId="0" fontId="0" fillId="2" borderId="0" xfId="0" applyFill="1" applyAlignment="1">
      <alignment horizontal="left" vertical="center" wrapText="1"/>
    </xf>
    <xf numFmtId="0" fontId="0" fillId="2" borderId="0" xfId="0" applyFill="1" applyAlignment="1">
      <alignment horizontal="left"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9</xdr:col>
      <xdr:colOff>285750</xdr:colOff>
      <xdr:row>0</xdr:row>
      <xdr:rowOff>0</xdr:rowOff>
    </xdr:from>
    <xdr:to>
      <xdr:col>11</xdr:col>
      <xdr:colOff>514349</xdr:colOff>
      <xdr:row>2</xdr:row>
      <xdr:rowOff>135081</xdr:rowOff>
    </xdr:to>
    <xdr:pic>
      <xdr:nvPicPr>
        <xdr:cNvPr id="2" name="Picture 4" descr="GU_logo_rgb">
          <a:extLst>
            <a:ext uri="{FF2B5EF4-FFF2-40B4-BE49-F238E27FC236}">
              <a16:creationId xmlns:a16="http://schemas.microsoft.com/office/drawing/2014/main" id="{7039D599-1116-4F6A-95E6-3008CE0EE1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06250" y="0"/>
          <a:ext cx="1600199" cy="820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285750</xdr:colOff>
      <xdr:row>0</xdr:row>
      <xdr:rowOff>0</xdr:rowOff>
    </xdr:from>
    <xdr:to>
      <xdr:col>6</xdr:col>
      <xdr:colOff>514349</xdr:colOff>
      <xdr:row>2</xdr:row>
      <xdr:rowOff>135081</xdr:rowOff>
    </xdr:to>
    <xdr:pic>
      <xdr:nvPicPr>
        <xdr:cNvPr id="2" name="Picture 4" descr="GU_logo_rgb">
          <a:extLst>
            <a:ext uri="{FF2B5EF4-FFF2-40B4-BE49-F238E27FC236}">
              <a16:creationId xmlns:a16="http://schemas.microsoft.com/office/drawing/2014/main" id="{DB99E717-7CBB-48EF-85B2-021F36E8A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625" y="0"/>
          <a:ext cx="1600199" cy="11637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view="pageBreakPreview" zoomScale="90" zoomScaleNormal="100" zoomScaleSheetLayoutView="90" workbookViewId="0">
      <selection activeCell="B13" sqref="B13"/>
    </sheetView>
  </sheetViews>
  <sheetFormatPr defaultRowHeight="15"/>
  <cols>
    <col min="1" max="1" width="84.7109375" customWidth="1"/>
    <col min="2" max="2" width="39.7109375" bestFit="1" customWidth="1"/>
    <col min="3" max="3" width="27.28515625" customWidth="1"/>
    <col min="4" max="4" width="40.42578125" customWidth="1"/>
    <col min="5" max="5" width="26.28515625" customWidth="1"/>
  </cols>
  <sheetData>
    <row r="1" spans="1:5" ht="19.5" customHeight="1">
      <c r="A1" s="67" t="s">
        <v>0</v>
      </c>
      <c r="B1" s="67"/>
      <c r="C1" s="1"/>
      <c r="D1" s="1"/>
      <c r="E1" s="1"/>
    </row>
    <row r="2" spans="1:5" ht="20.25" customHeight="1" thickBot="1">
      <c r="A2" s="68"/>
      <c r="B2" s="68"/>
      <c r="C2" s="1"/>
      <c r="D2" s="1"/>
      <c r="E2" s="1"/>
    </row>
    <row r="3" spans="1:5" ht="189" customHeight="1">
      <c r="A3" s="62" t="s">
        <v>1</v>
      </c>
      <c r="B3" s="63"/>
      <c r="C3" s="1"/>
      <c r="D3" s="1"/>
      <c r="E3" s="1"/>
    </row>
    <row r="4" spans="1:5" ht="12" customHeight="1" thickBot="1">
      <c r="A4" s="64"/>
      <c r="B4" s="65"/>
      <c r="C4" s="1"/>
      <c r="D4" s="1"/>
      <c r="E4" s="1"/>
    </row>
    <row r="5" spans="1:5">
      <c r="A5" s="30" t="s">
        <v>2</v>
      </c>
      <c r="B5" s="10">
        <f>'Sub 1 prijs Kern ASS'!K22</f>
        <v>0</v>
      </c>
      <c r="C5" s="1"/>
      <c r="D5" s="1"/>
      <c r="E5" s="1"/>
    </row>
    <row r="6" spans="1:5">
      <c r="A6" s="31" t="s">
        <v>3</v>
      </c>
      <c r="B6" s="11">
        <f>'Sub 2 prijs papier en drukwerk'!E31</f>
        <v>0</v>
      </c>
      <c r="C6" s="1"/>
      <c r="D6" s="1"/>
      <c r="E6" s="1"/>
    </row>
    <row r="7" spans="1:5">
      <c r="A7" s="31" t="s">
        <v>4</v>
      </c>
      <c r="B7" s="11">
        <f>'Sub 3 kortingspercentage rest'!D11</f>
        <v>37000</v>
      </c>
      <c r="C7" s="1"/>
      <c r="D7" s="1"/>
      <c r="E7" s="1"/>
    </row>
    <row r="8" spans="1:5" ht="15.75" thickBot="1">
      <c r="A8" s="29" t="s">
        <v>5</v>
      </c>
      <c r="B8" s="12">
        <f>B5+B6+B7</f>
        <v>37000</v>
      </c>
      <c r="C8" s="1"/>
      <c r="D8" s="1"/>
      <c r="E8" s="1"/>
    </row>
    <row r="9" spans="1:5">
      <c r="A9" s="1"/>
      <c r="B9" s="1"/>
      <c r="C9" s="1"/>
      <c r="D9" s="1"/>
      <c r="E9" s="1"/>
    </row>
    <row r="10" spans="1:5">
      <c r="A10" s="1"/>
      <c r="B10" s="1"/>
      <c r="C10" s="1"/>
      <c r="D10" s="1"/>
      <c r="E10" s="1"/>
    </row>
    <row r="11" spans="1:5">
      <c r="A11" s="66" t="s">
        <v>6</v>
      </c>
      <c r="B11" s="66"/>
      <c r="C11" s="66"/>
      <c r="D11" s="66"/>
      <c r="E11" s="66"/>
    </row>
    <row r="12" spans="1:5" ht="25.5">
      <c r="A12" s="13" t="s">
        <v>7</v>
      </c>
      <c r="B12" s="14" t="s">
        <v>8</v>
      </c>
      <c r="C12" s="14" t="s">
        <v>9</v>
      </c>
      <c r="D12" s="14" t="s">
        <v>10</v>
      </c>
      <c r="E12" s="13" t="s">
        <v>11</v>
      </c>
    </row>
    <row r="13" spans="1:5">
      <c r="A13" s="15" t="s">
        <v>12</v>
      </c>
      <c r="B13" s="32">
        <v>0</v>
      </c>
      <c r="C13" s="16">
        <v>8</v>
      </c>
      <c r="D13" s="16">
        <v>12</v>
      </c>
      <c r="E13" s="13">
        <f>(B13*C13)*D13</f>
        <v>0</v>
      </c>
    </row>
    <row r="14" spans="1:5">
      <c r="A14" s="48" t="s">
        <v>13</v>
      </c>
      <c r="B14" s="49"/>
      <c r="C14" s="49"/>
      <c r="D14" s="49"/>
      <c r="E14" s="49"/>
    </row>
    <row r="15" spans="1:5">
      <c r="A15" s="48"/>
      <c r="B15" s="49"/>
      <c r="C15" s="49"/>
      <c r="D15" s="49"/>
      <c r="E15" s="49"/>
    </row>
    <row r="16" spans="1:5" ht="15.75" thickBot="1">
      <c r="A16" s="48"/>
      <c r="B16" s="49"/>
      <c r="C16" s="50"/>
      <c r="D16" s="49"/>
      <c r="E16" s="49"/>
    </row>
    <row r="17" spans="1:5" ht="16.5" thickBot="1">
      <c r="A17" s="33" t="s">
        <v>14</v>
      </c>
      <c r="B17" s="34">
        <f>B8+E13</f>
        <v>37000</v>
      </c>
      <c r="C17" s="49"/>
      <c r="D17" s="49"/>
      <c r="E17" s="49"/>
    </row>
    <row r="18" spans="1:5">
      <c r="A18" s="48" t="s">
        <v>15</v>
      </c>
      <c r="B18" s="49"/>
      <c r="C18" s="49"/>
      <c r="D18" s="49"/>
      <c r="E18" s="49"/>
    </row>
    <row r="19" spans="1:5">
      <c r="A19" s="58"/>
      <c r="B19" s="59"/>
      <c r="C19" s="59"/>
      <c r="D19" s="59"/>
      <c r="E19" s="59"/>
    </row>
    <row r="20" spans="1:5">
      <c r="A20" s="57"/>
      <c r="B20" s="49"/>
      <c r="C20" s="49"/>
      <c r="D20" s="49"/>
      <c r="E20" s="49"/>
    </row>
    <row r="21" spans="1:5">
      <c r="A21" s="69" t="s">
        <v>16</v>
      </c>
      <c r="B21" s="70"/>
      <c r="C21" s="70"/>
      <c r="D21" s="55"/>
      <c r="E21" s="55"/>
    </row>
    <row r="22" spans="1:5">
      <c r="A22" s="51"/>
      <c r="B22" s="55"/>
      <c r="C22" s="55"/>
      <c r="D22" s="55"/>
      <c r="E22" s="55"/>
    </row>
    <row r="23" spans="1:5">
      <c r="A23" s="51" t="s">
        <v>17</v>
      </c>
      <c r="B23" s="52"/>
      <c r="C23" s="52"/>
      <c r="D23" s="55"/>
      <c r="E23" s="55"/>
    </row>
    <row r="24" spans="1:5">
      <c r="A24" s="51"/>
      <c r="B24" s="55"/>
      <c r="C24" s="55"/>
      <c r="D24" s="55"/>
      <c r="E24" s="55"/>
    </row>
    <row r="25" spans="1:5">
      <c r="A25" s="51" t="s">
        <v>18</v>
      </c>
      <c r="B25" s="53"/>
      <c r="C25" s="52"/>
      <c r="D25" s="55"/>
      <c r="E25" s="55"/>
    </row>
    <row r="26" spans="1:5">
      <c r="A26" s="51"/>
      <c r="B26" s="56"/>
      <c r="C26" s="55"/>
      <c r="D26" s="55"/>
      <c r="E26" s="55"/>
    </row>
    <row r="27" spans="1:5">
      <c r="A27" s="51" t="s">
        <v>19</v>
      </c>
      <c r="B27" s="52"/>
      <c r="C27" s="52"/>
      <c r="D27" s="55"/>
      <c r="E27" s="55"/>
    </row>
    <row r="28" spans="1:5">
      <c r="A28" s="51"/>
      <c r="B28" s="55"/>
      <c r="C28" s="55"/>
      <c r="D28" s="55"/>
      <c r="E28" s="55"/>
    </row>
    <row r="29" spans="1:5">
      <c r="A29" s="51"/>
      <c r="B29" s="55"/>
      <c r="C29" s="55"/>
      <c r="D29" s="55"/>
      <c r="E29" s="55"/>
    </row>
    <row r="30" spans="1:5">
      <c r="A30" s="51"/>
      <c r="B30" s="55"/>
      <c r="C30" s="55"/>
      <c r="D30" s="55"/>
      <c r="E30" s="55"/>
    </row>
    <row r="31" spans="1:5">
      <c r="A31" s="51" t="s">
        <v>20</v>
      </c>
      <c r="B31" s="52"/>
      <c r="C31" s="52"/>
      <c r="D31" s="55"/>
      <c r="E31" s="55"/>
    </row>
    <row r="32" spans="1:5">
      <c r="A32" s="54"/>
      <c r="B32" s="52"/>
      <c r="C32" s="52"/>
      <c r="D32" s="55"/>
      <c r="E32" s="55"/>
    </row>
  </sheetData>
  <protectedRanges>
    <protectedRange sqref="B13 B23:C31" name="Bereik3"/>
    <protectedRange sqref="B23 B25 B27 B31" name="Bereik1"/>
    <protectedRange sqref="B23:E23 B25:E25 B27:E27 B31:E31" name="Bereik2"/>
  </protectedRanges>
  <mergeCells count="4">
    <mergeCell ref="A3:B4"/>
    <mergeCell ref="A11:E11"/>
    <mergeCell ref="A1:B2"/>
    <mergeCell ref="A21:C21"/>
  </mergeCells>
  <pageMargins left="0.7" right="0.7" top="0.75" bottom="0.75" header="0.3" footer="0.3"/>
  <pageSetup paperSize="9" scale="4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2"/>
  <sheetViews>
    <sheetView view="pageBreakPreview" zoomScaleNormal="100" zoomScaleSheetLayoutView="100" workbookViewId="0">
      <selection activeCell="G3" sqref="G3"/>
    </sheetView>
  </sheetViews>
  <sheetFormatPr defaultRowHeight="15"/>
  <cols>
    <col min="1" max="1" width="29.7109375" bestFit="1" customWidth="1"/>
    <col min="2" max="2" width="17.140625" customWidth="1"/>
    <col min="3" max="3" width="25.85546875" customWidth="1"/>
    <col min="4" max="6" width="21.7109375" customWidth="1"/>
    <col min="7" max="7" width="16.7109375" bestFit="1" customWidth="1"/>
    <col min="9" max="9" width="16.7109375" bestFit="1" customWidth="1"/>
    <col min="11" max="11" width="16.7109375" bestFit="1" customWidth="1"/>
  </cols>
  <sheetData>
    <row r="1" spans="1:16" ht="35.25" thickBot="1">
      <c r="A1" s="71" t="s">
        <v>21</v>
      </c>
      <c r="B1" s="71"/>
      <c r="C1" s="71"/>
      <c r="D1" s="71"/>
      <c r="E1" s="71"/>
      <c r="F1" s="71"/>
      <c r="G1" s="71"/>
      <c r="H1" s="71"/>
      <c r="I1" s="71"/>
      <c r="J1" s="71"/>
      <c r="K1" s="71"/>
      <c r="L1" s="38"/>
      <c r="M1" s="38"/>
      <c r="N1" s="38"/>
      <c r="O1" s="38"/>
      <c r="P1" s="38"/>
    </row>
    <row r="2" spans="1:16" ht="45.75" thickBot="1">
      <c r="A2" s="22" t="s">
        <v>22</v>
      </c>
      <c r="B2" s="23" t="s">
        <v>23</v>
      </c>
      <c r="C2" s="23" t="s">
        <v>24</v>
      </c>
      <c r="D2" s="23" t="s">
        <v>25</v>
      </c>
      <c r="E2" s="23" t="s">
        <v>26</v>
      </c>
      <c r="F2" s="23" t="s">
        <v>27</v>
      </c>
      <c r="G2" s="23" t="s">
        <v>28</v>
      </c>
      <c r="H2" s="23" t="s">
        <v>29</v>
      </c>
      <c r="I2" s="23" t="s">
        <v>30</v>
      </c>
      <c r="J2" s="23" t="s">
        <v>31</v>
      </c>
      <c r="K2" s="24" t="s">
        <v>32</v>
      </c>
    </row>
    <row r="3" spans="1:16">
      <c r="A3" s="18" t="s">
        <v>33</v>
      </c>
      <c r="B3" s="19">
        <v>600043</v>
      </c>
      <c r="C3" s="20"/>
      <c r="D3" s="20"/>
      <c r="E3" s="20"/>
      <c r="F3" s="20"/>
      <c r="G3" s="61" t="str">
        <f>IFERROR(F3/E3,"0")</f>
        <v>0</v>
      </c>
      <c r="H3" s="39"/>
      <c r="I3" s="21">
        <f>(G3+(G3*H3))</f>
        <v>0</v>
      </c>
      <c r="J3" s="36">
        <v>19245</v>
      </c>
      <c r="K3" s="41">
        <f>J3*I3</f>
        <v>0</v>
      </c>
    </row>
    <row r="4" spans="1:16">
      <c r="A4" s="17" t="s">
        <v>34</v>
      </c>
      <c r="B4" s="8">
        <v>600041</v>
      </c>
      <c r="C4" s="9"/>
      <c r="D4" s="9"/>
      <c r="E4" s="9"/>
      <c r="F4" s="9"/>
      <c r="G4" s="61" t="str">
        <f t="shared" ref="G4:G21" si="0">IFERROR(F4/E4,"0")</f>
        <v>0</v>
      </c>
      <c r="H4" s="40"/>
      <c r="I4" s="21">
        <f t="shared" ref="I4:I21" si="1">(G4+(G4*H4))</f>
        <v>0</v>
      </c>
      <c r="J4" s="37">
        <v>10104</v>
      </c>
      <c r="K4" s="42">
        <f t="shared" ref="K4:K21" si="2">J4*I4</f>
        <v>0</v>
      </c>
    </row>
    <row r="5" spans="1:16">
      <c r="A5" s="17" t="s">
        <v>35</v>
      </c>
      <c r="B5" s="8">
        <v>616402</v>
      </c>
      <c r="C5" s="9"/>
      <c r="D5" s="9"/>
      <c r="E5" s="9"/>
      <c r="F5" s="9"/>
      <c r="G5" s="61" t="str">
        <f t="shared" si="0"/>
        <v>0</v>
      </c>
      <c r="H5" s="40"/>
      <c r="I5" s="21">
        <f t="shared" si="1"/>
        <v>0</v>
      </c>
      <c r="J5" s="37">
        <v>2897</v>
      </c>
      <c r="K5" s="42">
        <f>J5*I5</f>
        <v>0</v>
      </c>
    </row>
    <row r="6" spans="1:16">
      <c r="A6" s="17" t="s">
        <v>36</v>
      </c>
      <c r="B6" s="8" t="s">
        <v>37</v>
      </c>
      <c r="C6" s="9"/>
      <c r="D6" s="9"/>
      <c r="E6" s="9"/>
      <c r="F6" s="9"/>
      <c r="G6" s="61" t="str">
        <f t="shared" si="0"/>
        <v>0</v>
      </c>
      <c r="H6" s="40"/>
      <c r="I6" s="21">
        <f t="shared" si="1"/>
        <v>0</v>
      </c>
      <c r="J6" s="37">
        <v>5376</v>
      </c>
      <c r="K6" s="42">
        <f t="shared" si="2"/>
        <v>0</v>
      </c>
    </row>
    <row r="7" spans="1:16">
      <c r="A7" s="17" t="s">
        <v>38</v>
      </c>
      <c r="B7" s="8">
        <v>510060</v>
      </c>
      <c r="C7" s="9"/>
      <c r="D7" s="9"/>
      <c r="E7" s="9"/>
      <c r="F7" s="9"/>
      <c r="G7" s="61" t="str">
        <f t="shared" si="0"/>
        <v>0</v>
      </c>
      <c r="H7" s="40"/>
      <c r="I7" s="21">
        <f t="shared" si="1"/>
        <v>0</v>
      </c>
      <c r="J7" s="37">
        <v>6529</v>
      </c>
      <c r="K7" s="42">
        <f t="shared" si="2"/>
        <v>0</v>
      </c>
    </row>
    <row r="8" spans="1:16">
      <c r="A8" s="17" t="s">
        <v>39</v>
      </c>
      <c r="B8" s="8" t="s">
        <v>40</v>
      </c>
      <c r="C8" s="9"/>
      <c r="D8" s="9"/>
      <c r="E8" s="9"/>
      <c r="F8" s="9"/>
      <c r="G8" s="61" t="str">
        <f t="shared" si="0"/>
        <v>0</v>
      </c>
      <c r="H8" s="40"/>
      <c r="I8" s="21">
        <f t="shared" si="1"/>
        <v>0</v>
      </c>
      <c r="J8" s="37">
        <v>930</v>
      </c>
      <c r="K8" s="42">
        <f t="shared" si="2"/>
        <v>0</v>
      </c>
    </row>
    <row r="9" spans="1:16">
      <c r="A9" s="17" t="s">
        <v>41</v>
      </c>
      <c r="B9" s="8">
        <v>635425</v>
      </c>
      <c r="C9" s="9"/>
      <c r="D9" s="9"/>
      <c r="E9" s="9"/>
      <c r="F9" s="9"/>
      <c r="G9" s="61" t="str">
        <f t="shared" si="0"/>
        <v>0</v>
      </c>
      <c r="H9" s="40"/>
      <c r="I9" s="21">
        <f t="shared" si="1"/>
        <v>0</v>
      </c>
      <c r="J9" s="37">
        <v>3831</v>
      </c>
      <c r="K9" s="42">
        <f t="shared" si="2"/>
        <v>0</v>
      </c>
    </row>
    <row r="10" spans="1:16">
      <c r="A10" s="17" t="s">
        <v>42</v>
      </c>
      <c r="B10" s="8">
        <v>392478</v>
      </c>
      <c r="C10" s="9"/>
      <c r="D10" s="9"/>
      <c r="E10" s="9"/>
      <c r="F10" s="9"/>
      <c r="G10" s="61" t="str">
        <f t="shared" si="0"/>
        <v>0</v>
      </c>
      <c r="H10" s="40"/>
      <c r="I10" s="21">
        <f t="shared" si="1"/>
        <v>0</v>
      </c>
      <c r="J10" s="37">
        <v>2969</v>
      </c>
      <c r="K10" s="42">
        <f t="shared" si="2"/>
        <v>0</v>
      </c>
    </row>
    <row r="11" spans="1:16">
      <c r="A11" s="17" t="s">
        <v>43</v>
      </c>
      <c r="B11" s="8">
        <v>392479</v>
      </c>
      <c r="C11" s="9"/>
      <c r="D11" s="9"/>
      <c r="E11" s="9"/>
      <c r="F11" s="9"/>
      <c r="G11" s="61" t="str">
        <f t="shared" si="0"/>
        <v>0</v>
      </c>
      <c r="H11" s="40"/>
      <c r="I11" s="21">
        <f t="shared" si="1"/>
        <v>0</v>
      </c>
      <c r="J11" s="37">
        <v>2492</v>
      </c>
      <c r="K11" s="42">
        <f t="shared" si="2"/>
        <v>0</v>
      </c>
    </row>
    <row r="12" spans="1:16">
      <c r="A12" s="17" t="s">
        <v>44</v>
      </c>
      <c r="B12" s="8">
        <v>300601</v>
      </c>
      <c r="C12" s="9"/>
      <c r="D12" s="9"/>
      <c r="E12" s="9"/>
      <c r="F12" s="9"/>
      <c r="G12" s="61" t="str">
        <f t="shared" si="0"/>
        <v>0</v>
      </c>
      <c r="H12" s="40"/>
      <c r="I12" s="21">
        <f t="shared" si="1"/>
        <v>0</v>
      </c>
      <c r="J12" s="37">
        <v>382</v>
      </c>
      <c r="K12" s="42">
        <f t="shared" si="2"/>
        <v>0</v>
      </c>
    </row>
    <row r="13" spans="1:16">
      <c r="A13" s="17" t="s">
        <v>45</v>
      </c>
      <c r="B13" s="8">
        <v>300731</v>
      </c>
      <c r="C13" s="9"/>
      <c r="D13" s="9"/>
      <c r="E13" s="9"/>
      <c r="F13" s="9"/>
      <c r="G13" s="61" t="str">
        <f t="shared" si="0"/>
        <v>0</v>
      </c>
      <c r="H13" s="40"/>
      <c r="I13" s="21">
        <f t="shared" si="1"/>
        <v>0</v>
      </c>
      <c r="J13" s="37">
        <v>92</v>
      </c>
      <c r="K13" s="42">
        <f t="shared" si="2"/>
        <v>0</v>
      </c>
    </row>
    <row r="14" spans="1:16">
      <c r="A14" s="17" t="s">
        <v>46</v>
      </c>
      <c r="B14" s="8">
        <v>307903</v>
      </c>
      <c r="C14" s="9"/>
      <c r="D14" s="9"/>
      <c r="E14" s="9"/>
      <c r="F14" s="9"/>
      <c r="G14" s="61" t="str">
        <f t="shared" si="0"/>
        <v>0</v>
      </c>
      <c r="H14" s="40"/>
      <c r="I14" s="21">
        <f t="shared" si="1"/>
        <v>0</v>
      </c>
      <c r="J14" s="37">
        <v>28</v>
      </c>
      <c r="K14" s="42">
        <f t="shared" si="2"/>
        <v>0</v>
      </c>
    </row>
    <row r="15" spans="1:16">
      <c r="A15" s="17" t="s">
        <v>47</v>
      </c>
      <c r="B15" s="8">
        <v>310127</v>
      </c>
      <c r="C15" s="9"/>
      <c r="D15" s="9"/>
      <c r="E15" s="9"/>
      <c r="F15" s="9"/>
      <c r="G15" s="61" t="str">
        <f t="shared" si="0"/>
        <v>0</v>
      </c>
      <c r="H15" s="40"/>
      <c r="I15" s="21">
        <f t="shared" si="1"/>
        <v>0</v>
      </c>
      <c r="J15" s="37">
        <v>32</v>
      </c>
      <c r="K15" s="42">
        <f t="shared" si="2"/>
        <v>0</v>
      </c>
    </row>
    <row r="16" spans="1:16">
      <c r="A16" s="17" t="s">
        <v>48</v>
      </c>
      <c r="B16" s="8">
        <v>701562</v>
      </c>
      <c r="C16" s="9"/>
      <c r="D16" s="9"/>
      <c r="E16" s="9"/>
      <c r="F16" s="9"/>
      <c r="G16" s="61" t="str">
        <f t="shared" si="0"/>
        <v>0</v>
      </c>
      <c r="H16" s="40"/>
      <c r="I16" s="21">
        <f t="shared" si="1"/>
        <v>0</v>
      </c>
      <c r="J16" s="37">
        <v>1455</v>
      </c>
      <c r="K16" s="42">
        <f t="shared" si="2"/>
        <v>0</v>
      </c>
    </row>
    <row r="17" spans="1:11">
      <c r="A17" s="17" t="s">
        <v>49</v>
      </c>
      <c r="B17" s="8" t="s">
        <v>50</v>
      </c>
      <c r="C17" s="9"/>
      <c r="D17" s="9"/>
      <c r="E17" s="9"/>
      <c r="F17" s="9"/>
      <c r="G17" s="61" t="str">
        <f t="shared" si="0"/>
        <v>0</v>
      </c>
      <c r="H17" s="40"/>
      <c r="I17" s="21">
        <f t="shared" si="1"/>
        <v>0</v>
      </c>
      <c r="J17" s="37">
        <v>3161</v>
      </c>
      <c r="K17" s="42">
        <f t="shared" si="2"/>
        <v>0</v>
      </c>
    </row>
    <row r="18" spans="1:11">
      <c r="A18" s="17" t="s">
        <v>51</v>
      </c>
      <c r="B18" s="8" t="s">
        <v>52</v>
      </c>
      <c r="C18" s="9"/>
      <c r="D18" s="9"/>
      <c r="E18" s="9"/>
      <c r="F18" s="9"/>
      <c r="G18" s="61" t="str">
        <f t="shared" si="0"/>
        <v>0</v>
      </c>
      <c r="H18" s="40"/>
      <c r="I18" s="21">
        <f t="shared" si="1"/>
        <v>0</v>
      </c>
      <c r="J18" s="37">
        <v>1463</v>
      </c>
      <c r="K18" s="42">
        <f t="shared" si="2"/>
        <v>0</v>
      </c>
    </row>
    <row r="19" spans="1:11">
      <c r="A19" s="17" t="s">
        <v>53</v>
      </c>
      <c r="B19" s="8">
        <v>270278</v>
      </c>
      <c r="C19" s="9"/>
      <c r="D19" s="9"/>
      <c r="E19" s="9"/>
      <c r="F19" s="9"/>
      <c r="G19" s="61" t="str">
        <f t="shared" si="0"/>
        <v>0</v>
      </c>
      <c r="H19" s="40"/>
      <c r="I19" s="21">
        <f t="shared" si="1"/>
        <v>0</v>
      </c>
      <c r="J19" s="37">
        <v>99</v>
      </c>
      <c r="K19" s="42">
        <f t="shared" si="2"/>
        <v>0</v>
      </c>
    </row>
    <row r="20" spans="1:11">
      <c r="A20" s="17" t="s">
        <v>54</v>
      </c>
      <c r="B20" s="8">
        <v>235677</v>
      </c>
      <c r="C20" s="9"/>
      <c r="D20" s="9"/>
      <c r="E20" s="9"/>
      <c r="F20" s="9"/>
      <c r="G20" s="61" t="str">
        <f t="shared" si="0"/>
        <v>0</v>
      </c>
      <c r="H20" s="40"/>
      <c r="I20" s="21">
        <f t="shared" si="1"/>
        <v>0</v>
      </c>
      <c r="J20" s="37">
        <v>623</v>
      </c>
      <c r="K20" s="42">
        <f t="shared" si="2"/>
        <v>0</v>
      </c>
    </row>
    <row r="21" spans="1:11" ht="15.75" thickBot="1">
      <c r="A21" s="17" t="s">
        <v>55</v>
      </c>
      <c r="B21" s="8">
        <v>630453</v>
      </c>
      <c r="C21" s="9"/>
      <c r="D21" s="9"/>
      <c r="E21" s="9"/>
      <c r="F21" s="9"/>
      <c r="G21" s="61" t="str">
        <f t="shared" si="0"/>
        <v>0</v>
      </c>
      <c r="H21" s="40"/>
      <c r="I21" s="21">
        <f t="shared" si="1"/>
        <v>0</v>
      </c>
      <c r="J21" s="37">
        <v>4013</v>
      </c>
      <c r="K21" s="42">
        <f t="shared" si="2"/>
        <v>0</v>
      </c>
    </row>
    <row r="22" spans="1:11" ht="15.75" thickBot="1">
      <c r="A22" s="26" t="s">
        <v>56</v>
      </c>
      <c r="B22" s="25"/>
      <c r="C22" s="25"/>
      <c r="D22" s="25"/>
      <c r="E22" s="25"/>
      <c r="F22" s="25"/>
      <c r="G22" s="25"/>
      <c r="H22" s="25"/>
      <c r="I22" s="25"/>
      <c r="J22" s="25"/>
      <c r="K22" s="43">
        <f>SUM(K3:K21)</f>
        <v>0</v>
      </c>
    </row>
  </sheetData>
  <protectedRanges>
    <protectedRange sqref="H3:H21 C3:F21" name="Bereik1"/>
  </protectedRanges>
  <mergeCells count="1">
    <mergeCell ref="A1:K1"/>
  </mergeCells>
  <pageMargins left="0.7" right="0.7" top="0.75" bottom="0.75" header="0.3" footer="0.3"/>
  <pageSetup paperSize="9" scale="42" orientation="portrait" r:id="rId1"/>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57"/>
  <sheetViews>
    <sheetView view="pageBreakPreview" zoomScaleNormal="100" zoomScaleSheetLayoutView="100" workbookViewId="0">
      <selection activeCell="I5" sqref="I5"/>
    </sheetView>
  </sheetViews>
  <sheetFormatPr defaultRowHeight="15"/>
  <cols>
    <col min="1" max="1" width="16.5703125" customWidth="1"/>
    <col min="2" max="2" width="91.85546875" bestFit="1" customWidth="1"/>
    <col min="3" max="3" width="19.7109375" customWidth="1"/>
    <col min="4" max="4" width="10.85546875" customWidth="1"/>
    <col min="5" max="5" width="19.85546875" customWidth="1"/>
    <col min="6" max="8" width="16.140625" customWidth="1"/>
    <col min="9" max="9" width="13.85546875" bestFit="1" customWidth="1"/>
    <col min="10" max="33" width="9.140625" style="1"/>
    <col min="252" max="252" width="13.140625" bestFit="1" customWidth="1"/>
    <col min="253" max="253" width="58.28515625" bestFit="1" customWidth="1"/>
    <col min="254" max="254" width="19.7109375" customWidth="1"/>
    <col min="255" max="255" width="19" bestFit="1" customWidth="1"/>
    <col min="256" max="256" width="10.85546875" customWidth="1"/>
    <col min="257" max="257" width="19.85546875" customWidth="1"/>
    <col min="258" max="258" width="16.140625" customWidth="1"/>
    <col min="259" max="259" width="13.85546875" bestFit="1" customWidth="1"/>
    <col min="508" max="508" width="13.140625" bestFit="1" customWidth="1"/>
    <col min="509" max="509" width="58.28515625" bestFit="1" customWidth="1"/>
    <col min="510" max="510" width="19.7109375" customWidth="1"/>
    <col min="511" max="511" width="19" bestFit="1" customWidth="1"/>
    <col min="512" max="512" width="10.85546875" customWidth="1"/>
    <col min="513" max="513" width="19.85546875" customWidth="1"/>
    <col min="514" max="514" width="16.140625" customWidth="1"/>
    <col min="515" max="515" width="13.85546875" bestFit="1" customWidth="1"/>
    <col min="764" max="764" width="13.140625" bestFit="1" customWidth="1"/>
    <col min="765" max="765" width="58.28515625" bestFit="1" customWidth="1"/>
    <col min="766" max="766" width="19.7109375" customWidth="1"/>
    <col min="767" max="767" width="19" bestFit="1" customWidth="1"/>
    <col min="768" max="768" width="10.85546875" customWidth="1"/>
    <col min="769" max="769" width="19.85546875" customWidth="1"/>
    <col min="770" max="770" width="16.140625" customWidth="1"/>
    <col min="771" max="771" width="13.85546875" bestFit="1" customWidth="1"/>
    <col min="1020" max="1020" width="13.140625" bestFit="1" customWidth="1"/>
    <col min="1021" max="1021" width="58.28515625" bestFit="1" customWidth="1"/>
    <col min="1022" max="1022" width="19.7109375" customWidth="1"/>
    <col min="1023" max="1023" width="19" bestFit="1" customWidth="1"/>
    <col min="1024" max="1024" width="10.85546875" customWidth="1"/>
    <col min="1025" max="1025" width="19.85546875" customWidth="1"/>
    <col min="1026" max="1026" width="16.140625" customWidth="1"/>
    <col min="1027" max="1027" width="13.85546875" bestFit="1" customWidth="1"/>
    <col min="1276" max="1276" width="13.140625" bestFit="1" customWidth="1"/>
    <col min="1277" max="1277" width="58.28515625" bestFit="1" customWidth="1"/>
    <col min="1278" max="1278" width="19.7109375" customWidth="1"/>
    <col min="1279" max="1279" width="19" bestFit="1" customWidth="1"/>
    <col min="1280" max="1280" width="10.85546875" customWidth="1"/>
    <col min="1281" max="1281" width="19.85546875" customWidth="1"/>
    <col min="1282" max="1282" width="16.140625" customWidth="1"/>
    <col min="1283" max="1283" width="13.85546875" bestFit="1" customWidth="1"/>
    <col min="1532" max="1532" width="13.140625" bestFit="1" customWidth="1"/>
    <col min="1533" max="1533" width="58.28515625" bestFit="1" customWidth="1"/>
    <col min="1534" max="1534" width="19.7109375" customWidth="1"/>
    <col min="1535" max="1535" width="19" bestFit="1" customWidth="1"/>
    <col min="1536" max="1536" width="10.85546875" customWidth="1"/>
    <col min="1537" max="1537" width="19.85546875" customWidth="1"/>
    <col min="1538" max="1538" width="16.140625" customWidth="1"/>
    <col min="1539" max="1539" width="13.85546875" bestFit="1" customWidth="1"/>
    <col min="1788" max="1788" width="13.140625" bestFit="1" customWidth="1"/>
    <col min="1789" max="1789" width="58.28515625" bestFit="1" customWidth="1"/>
    <col min="1790" max="1790" width="19.7109375" customWidth="1"/>
    <col min="1791" max="1791" width="19" bestFit="1" customWidth="1"/>
    <col min="1792" max="1792" width="10.85546875" customWidth="1"/>
    <col min="1793" max="1793" width="19.85546875" customWidth="1"/>
    <col min="1794" max="1794" width="16.140625" customWidth="1"/>
    <col min="1795" max="1795" width="13.85546875" bestFit="1" customWidth="1"/>
    <col min="2044" max="2044" width="13.140625" bestFit="1" customWidth="1"/>
    <col min="2045" max="2045" width="58.28515625" bestFit="1" customWidth="1"/>
    <col min="2046" max="2046" width="19.7109375" customWidth="1"/>
    <col min="2047" max="2047" width="19" bestFit="1" customWidth="1"/>
    <col min="2048" max="2048" width="10.85546875" customWidth="1"/>
    <col min="2049" max="2049" width="19.85546875" customWidth="1"/>
    <col min="2050" max="2050" width="16.140625" customWidth="1"/>
    <col min="2051" max="2051" width="13.85546875" bestFit="1" customWidth="1"/>
    <col min="2300" max="2300" width="13.140625" bestFit="1" customWidth="1"/>
    <col min="2301" max="2301" width="58.28515625" bestFit="1" customWidth="1"/>
    <col min="2302" max="2302" width="19.7109375" customWidth="1"/>
    <col min="2303" max="2303" width="19" bestFit="1" customWidth="1"/>
    <col min="2304" max="2304" width="10.85546875" customWidth="1"/>
    <col min="2305" max="2305" width="19.85546875" customWidth="1"/>
    <col min="2306" max="2306" width="16.140625" customWidth="1"/>
    <col min="2307" max="2307" width="13.85546875" bestFit="1" customWidth="1"/>
    <col min="2556" max="2556" width="13.140625" bestFit="1" customWidth="1"/>
    <col min="2557" max="2557" width="58.28515625" bestFit="1" customWidth="1"/>
    <col min="2558" max="2558" width="19.7109375" customWidth="1"/>
    <col min="2559" max="2559" width="19" bestFit="1" customWidth="1"/>
    <col min="2560" max="2560" width="10.85546875" customWidth="1"/>
    <col min="2561" max="2561" width="19.85546875" customWidth="1"/>
    <col min="2562" max="2562" width="16.140625" customWidth="1"/>
    <col min="2563" max="2563" width="13.85546875" bestFit="1" customWidth="1"/>
    <col min="2812" max="2812" width="13.140625" bestFit="1" customWidth="1"/>
    <col min="2813" max="2813" width="58.28515625" bestFit="1" customWidth="1"/>
    <col min="2814" max="2814" width="19.7109375" customWidth="1"/>
    <col min="2815" max="2815" width="19" bestFit="1" customWidth="1"/>
    <col min="2816" max="2816" width="10.85546875" customWidth="1"/>
    <col min="2817" max="2817" width="19.85546875" customWidth="1"/>
    <col min="2818" max="2818" width="16.140625" customWidth="1"/>
    <col min="2819" max="2819" width="13.85546875" bestFit="1" customWidth="1"/>
    <col min="3068" max="3068" width="13.140625" bestFit="1" customWidth="1"/>
    <col min="3069" max="3069" width="58.28515625" bestFit="1" customWidth="1"/>
    <col min="3070" max="3070" width="19.7109375" customWidth="1"/>
    <col min="3071" max="3071" width="19" bestFit="1" customWidth="1"/>
    <col min="3072" max="3072" width="10.85546875" customWidth="1"/>
    <col min="3073" max="3073" width="19.85546875" customWidth="1"/>
    <col min="3074" max="3074" width="16.140625" customWidth="1"/>
    <col min="3075" max="3075" width="13.85546875" bestFit="1" customWidth="1"/>
    <col min="3324" max="3324" width="13.140625" bestFit="1" customWidth="1"/>
    <col min="3325" max="3325" width="58.28515625" bestFit="1" customWidth="1"/>
    <col min="3326" max="3326" width="19.7109375" customWidth="1"/>
    <col min="3327" max="3327" width="19" bestFit="1" customWidth="1"/>
    <col min="3328" max="3328" width="10.85546875" customWidth="1"/>
    <col min="3329" max="3329" width="19.85546875" customWidth="1"/>
    <col min="3330" max="3330" width="16.140625" customWidth="1"/>
    <col min="3331" max="3331" width="13.85546875" bestFit="1" customWidth="1"/>
    <col min="3580" max="3580" width="13.140625" bestFit="1" customWidth="1"/>
    <col min="3581" max="3581" width="58.28515625" bestFit="1" customWidth="1"/>
    <col min="3582" max="3582" width="19.7109375" customWidth="1"/>
    <col min="3583" max="3583" width="19" bestFit="1" customWidth="1"/>
    <col min="3584" max="3584" width="10.85546875" customWidth="1"/>
    <col min="3585" max="3585" width="19.85546875" customWidth="1"/>
    <col min="3586" max="3586" width="16.140625" customWidth="1"/>
    <col min="3587" max="3587" width="13.85546875" bestFit="1" customWidth="1"/>
    <col min="3836" max="3836" width="13.140625" bestFit="1" customWidth="1"/>
    <col min="3837" max="3837" width="58.28515625" bestFit="1" customWidth="1"/>
    <col min="3838" max="3838" width="19.7109375" customWidth="1"/>
    <col min="3839" max="3839" width="19" bestFit="1" customWidth="1"/>
    <col min="3840" max="3840" width="10.85546875" customWidth="1"/>
    <col min="3841" max="3841" width="19.85546875" customWidth="1"/>
    <col min="3842" max="3842" width="16.140625" customWidth="1"/>
    <col min="3843" max="3843" width="13.85546875" bestFit="1" customWidth="1"/>
    <col min="4092" max="4092" width="13.140625" bestFit="1" customWidth="1"/>
    <col min="4093" max="4093" width="58.28515625" bestFit="1" customWidth="1"/>
    <col min="4094" max="4094" width="19.7109375" customWidth="1"/>
    <col min="4095" max="4095" width="19" bestFit="1" customWidth="1"/>
    <col min="4096" max="4096" width="10.85546875" customWidth="1"/>
    <col min="4097" max="4097" width="19.85546875" customWidth="1"/>
    <col min="4098" max="4098" width="16.140625" customWidth="1"/>
    <col min="4099" max="4099" width="13.85546875" bestFit="1" customWidth="1"/>
    <col min="4348" max="4348" width="13.140625" bestFit="1" customWidth="1"/>
    <col min="4349" max="4349" width="58.28515625" bestFit="1" customWidth="1"/>
    <col min="4350" max="4350" width="19.7109375" customWidth="1"/>
    <col min="4351" max="4351" width="19" bestFit="1" customWidth="1"/>
    <col min="4352" max="4352" width="10.85546875" customWidth="1"/>
    <col min="4353" max="4353" width="19.85546875" customWidth="1"/>
    <col min="4354" max="4354" width="16.140625" customWidth="1"/>
    <col min="4355" max="4355" width="13.85546875" bestFit="1" customWidth="1"/>
    <col min="4604" max="4604" width="13.140625" bestFit="1" customWidth="1"/>
    <col min="4605" max="4605" width="58.28515625" bestFit="1" customWidth="1"/>
    <col min="4606" max="4606" width="19.7109375" customWidth="1"/>
    <col min="4607" max="4607" width="19" bestFit="1" customWidth="1"/>
    <col min="4608" max="4608" width="10.85546875" customWidth="1"/>
    <col min="4609" max="4609" width="19.85546875" customWidth="1"/>
    <col min="4610" max="4610" width="16.140625" customWidth="1"/>
    <col min="4611" max="4611" width="13.85546875" bestFit="1" customWidth="1"/>
    <col min="4860" max="4860" width="13.140625" bestFit="1" customWidth="1"/>
    <col min="4861" max="4861" width="58.28515625" bestFit="1" customWidth="1"/>
    <col min="4862" max="4862" width="19.7109375" customWidth="1"/>
    <col min="4863" max="4863" width="19" bestFit="1" customWidth="1"/>
    <col min="4864" max="4864" width="10.85546875" customWidth="1"/>
    <col min="4865" max="4865" width="19.85546875" customWidth="1"/>
    <col min="4866" max="4866" width="16.140625" customWidth="1"/>
    <col min="4867" max="4867" width="13.85546875" bestFit="1" customWidth="1"/>
    <col min="5116" max="5116" width="13.140625" bestFit="1" customWidth="1"/>
    <col min="5117" max="5117" width="58.28515625" bestFit="1" customWidth="1"/>
    <col min="5118" max="5118" width="19.7109375" customWidth="1"/>
    <col min="5119" max="5119" width="19" bestFit="1" customWidth="1"/>
    <col min="5120" max="5120" width="10.85546875" customWidth="1"/>
    <col min="5121" max="5121" width="19.85546875" customWidth="1"/>
    <col min="5122" max="5122" width="16.140625" customWidth="1"/>
    <col min="5123" max="5123" width="13.85546875" bestFit="1" customWidth="1"/>
    <col min="5372" max="5372" width="13.140625" bestFit="1" customWidth="1"/>
    <col min="5373" max="5373" width="58.28515625" bestFit="1" customWidth="1"/>
    <col min="5374" max="5374" width="19.7109375" customWidth="1"/>
    <col min="5375" max="5375" width="19" bestFit="1" customWidth="1"/>
    <col min="5376" max="5376" width="10.85546875" customWidth="1"/>
    <col min="5377" max="5377" width="19.85546875" customWidth="1"/>
    <col min="5378" max="5378" width="16.140625" customWidth="1"/>
    <col min="5379" max="5379" width="13.85546875" bestFit="1" customWidth="1"/>
    <col min="5628" max="5628" width="13.140625" bestFit="1" customWidth="1"/>
    <col min="5629" max="5629" width="58.28515625" bestFit="1" customWidth="1"/>
    <col min="5630" max="5630" width="19.7109375" customWidth="1"/>
    <col min="5631" max="5631" width="19" bestFit="1" customWidth="1"/>
    <col min="5632" max="5632" width="10.85546875" customWidth="1"/>
    <col min="5633" max="5633" width="19.85546875" customWidth="1"/>
    <col min="5634" max="5634" width="16.140625" customWidth="1"/>
    <col min="5635" max="5635" width="13.85546875" bestFit="1" customWidth="1"/>
    <col min="5884" max="5884" width="13.140625" bestFit="1" customWidth="1"/>
    <col min="5885" max="5885" width="58.28515625" bestFit="1" customWidth="1"/>
    <col min="5886" max="5886" width="19.7109375" customWidth="1"/>
    <col min="5887" max="5887" width="19" bestFit="1" customWidth="1"/>
    <col min="5888" max="5888" width="10.85546875" customWidth="1"/>
    <col min="5889" max="5889" width="19.85546875" customWidth="1"/>
    <col min="5890" max="5890" width="16.140625" customWidth="1"/>
    <col min="5891" max="5891" width="13.85546875" bestFit="1" customWidth="1"/>
    <col min="6140" max="6140" width="13.140625" bestFit="1" customWidth="1"/>
    <col min="6141" max="6141" width="58.28515625" bestFit="1" customWidth="1"/>
    <col min="6142" max="6142" width="19.7109375" customWidth="1"/>
    <col min="6143" max="6143" width="19" bestFit="1" customWidth="1"/>
    <col min="6144" max="6144" width="10.85546875" customWidth="1"/>
    <col min="6145" max="6145" width="19.85546875" customWidth="1"/>
    <col min="6146" max="6146" width="16.140625" customWidth="1"/>
    <col min="6147" max="6147" width="13.85546875" bestFit="1" customWidth="1"/>
    <col min="6396" max="6396" width="13.140625" bestFit="1" customWidth="1"/>
    <col min="6397" max="6397" width="58.28515625" bestFit="1" customWidth="1"/>
    <col min="6398" max="6398" width="19.7109375" customWidth="1"/>
    <col min="6399" max="6399" width="19" bestFit="1" customWidth="1"/>
    <col min="6400" max="6400" width="10.85546875" customWidth="1"/>
    <col min="6401" max="6401" width="19.85546875" customWidth="1"/>
    <col min="6402" max="6402" width="16.140625" customWidth="1"/>
    <col min="6403" max="6403" width="13.85546875" bestFit="1" customWidth="1"/>
    <col min="6652" max="6652" width="13.140625" bestFit="1" customWidth="1"/>
    <col min="6653" max="6653" width="58.28515625" bestFit="1" customWidth="1"/>
    <col min="6654" max="6654" width="19.7109375" customWidth="1"/>
    <col min="6655" max="6655" width="19" bestFit="1" customWidth="1"/>
    <col min="6656" max="6656" width="10.85546875" customWidth="1"/>
    <col min="6657" max="6657" width="19.85546875" customWidth="1"/>
    <col min="6658" max="6658" width="16.140625" customWidth="1"/>
    <col min="6659" max="6659" width="13.85546875" bestFit="1" customWidth="1"/>
    <col min="6908" max="6908" width="13.140625" bestFit="1" customWidth="1"/>
    <col min="6909" max="6909" width="58.28515625" bestFit="1" customWidth="1"/>
    <col min="6910" max="6910" width="19.7109375" customWidth="1"/>
    <col min="6911" max="6911" width="19" bestFit="1" customWidth="1"/>
    <col min="6912" max="6912" width="10.85546875" customWidth="1"/>
    <col min="6913" max="6913" width="19.85546875" customWidth="1"/>
    <col min="6914" max="6914" width="16.140625" customWidth="1"/>
    <col min="6915" max="6915" width="13.85546875" bestFit="1" customWidth="1"/>
    <col min="7164" max="7164" width="13.140625" bestFit="1" customWidth="1"/>
    <col min="7165" max="7165" width="58.28515625" bestFit="1" customWidth="1"/>
    <col min="7166" max="7166" width="19.7109375" customWidth="1"/>
    <col min="7167" max="7167" width="19" bestFit="1" customWidth="1"/>
    <col min="7168" max="7168" width="10.85546875" customWidth="1"/>
    <col min="7169" max="7169" width="19.85546875" customWidth="1"/>
    <col min="7170" max="7170" width="16.140625" customWidth="1"/>
    <col min="7171" max="7171" width="13.85546875" bestFit="1" customWidth="1"/>
    <col min="7420" max="7420" width="13.140625" bestFit="1" customWidth="1"/>
    <col min="7421" max="7421" width="58.28515625" bestFit="1" customWidth="1"/>
    <col min="7422" max="7422" width="19.7109375" customWidth="1"/>
    <col min="7423" max="7423" width="19" bestFit="1" customWidth="1"/>
    <col min="7424" max="7424" width="10.85546875" customWidth="1"/>
    <col min="7425" max="7425" width="19.85546875" customWidth="1"/>
    <col min="7426" max="7426" width="16.140625" customWidth="1"/>
    <col min="7427" max="7427" width="13.85546875" bestFit="1" customWidth="1"/>
    <col min="7676" max="7676" width="13.140625" bestFit="1" customWidth="1"/>
    <col min="7677" max="7677" width="58.28515625" bestFit="1" customWidth="1"/>
    <col min="7678" max="7678" width="19.7109375" customWidth="1"/>
    <col min="7679" max="7679" width="19" bestFit="1" customWidth="1"/>
    <col min="7680" max="7680" width="10.85546875" customWidth="1"/>
    <col min="7681" max="7681" width="19.85546875" customWidth="1"/>
    <col min="7682" max="7682" width="16.140625" customWidth="1"/>
    <col min="7683" max="7683" width="13.85546875" bestFit="1" customWidth="1"/>
    <col min="7932" max="7932" width="13.140625" bestFit="1" customWidth="1"/>
    <col min="7933" max="7933" width="58.28515625" bestFit="1" customWidth="1"/>
    <col min="7934" max="7934" width="19.7109375" customWidth="1"/>
    <col min="7935" max="7935" width="19" bestFit="1" customWidth="1"/>
    <col min="7936" max="7936" width="10.85546875" customWidth="1"/>
    <col min="7937" max="7937" width="19.85546875" customWidth="1"/>
    <col min="7938" max="7938" width="16.140625" customWidth="1"/>
    <col min="7939" max="7939" width="13.85546875" bestFit="1" customWidth="1"/>
    <col min="8188" max="8188" width="13.140625" bestFit="1" customWidth="1"/>
    <col min="8189" max="8189" width="58.28515625" bestFit="1" customWidth="1"/>
    <col min="8190" max="8190" width="19.7109375" customWidth="1"/>
    <col min="8191" max="8191" width="19" bestFit="1" customWidth="1"/>
    <col min="8192" max="8192" width="10.85546875" customWidth="1"/>
    <col min="8193" max="8193" width="19.85546875" customWidth="1"/>
    <col min="8194" max="8194" width="16.140625" customWidth="1"/>
    <col min="8195" max="8195" width="13.85546875" bestFit="1" customWidth="1"/>
    <col min="8444" max="8444" width="13.140625" bestFit="1" customWidth="1"/>
    <col min="8445" max="8445" width="58.28515625" bestFit="1" customWidth="1"/>
    <col min="8446" max="8446" width="19.7109375" customWidth="1"/>
    <col min="8447" max="8447" width="19" bestFit="1" customWidth="1"/>
    <col min="8448" max="8448" width="10.85546875" customWidth="1"/>
    <col min="8449" max="8449" width="19.85546875" customWidth="1"/>
    <col min="8450" max="8450" width="16.140625" customWidth="1"/>
    <col min="8451" max="8451" width="13.85546875" bestFit="1" customWidth="1"/>
    <col min="8700" max="8700" width="13.140625" bestFit="1" customWidth="1"/>
    <col min="8701" max="8701" width="58.28515625" bestFit="1" customWidth="1"/>
    <col min="8702" max="8702" width="19.7109375" customWidth="1"/>
    <col min="8703" max="8703" width="19" bestFit="1" customWidth="1"/>
    <col min="8704" max="8704" width="10.85546875" customWidth="1"/>
    <col min="8705" max="8705" width="19.85546875" customWidth="1"/>
    <col min="8706" max="8706" width="16.140625" customWidth="1"/>
    <col min="8707" max="8707" width="13.85546875" bestFit="1" customWidth="1"/>
    <col min="8956" max="8956" width="13.140625" bestFit="1" customWidth="1"/>
    <col min="8957" max="8957" width="58.28515625" bestFit="1" customWidth="1"/>
    <col min="8958" max="8958" width="19.7109375" customWidth="1"/>
    <col min="8959" max="8959" width="19" bestFit="1" customWidth="1"/>
    <col min="8960" max="8960" width="10.85546875" customWidth="1"/>
    <col min="8961" max="8961" width="19.85546875" customWidth="1"/>
    <col min="8962" max="8962" width="16.140625" customWidth="1"/>
    <col min="8963" max="8963" width="13.85546875" bestFit="1" customWidth="1"/>
    <col min="9212" max="9212" width="13.140625" bestFit="1" customWidth="1"/>
    <col min="9213" max="9213" width="58.28515625" bestFit="1" customWidth="1"/>
    <col min="9214" max="9214" width="19.7109375" customWidth="1"/>
    <col min="9215" max="9215" width="19" bestFit="1" customWidth="1"/>
    <col min="9216" max="9216" width="10.85546875" customWidth="1"/>
    <col min="9217" max="9217" width="19.85546875" customWidth="1"/>
    <col min="9218" max="9218" width="16.140625" customWidth="1"/>
    <col min="9219" max="9219" width="13.85546875" bestFit="1" customWidth="1"/>
    <col min="9468" max="9468" width="13.140625" bestFit="1" customWidth="1"/>
    <col min="9469" max="9469" width="58.28515625" bestFit="1" customWidth="1"/>
    <col min="9470" max="9470" width="19.7109375" customWidth="1"/>
    <col min="9471" max="9471" width="19" bestFit="1" customWidth="1"/>
    <col min="9472" max="9472" width="10.85546875" customWidth="1"/>
    <col min="9473" max="9473" width="19.85546875" customWidth="1"/>
    <col min="9474" max="9474" width="16.140625" customWidth="1"/>
    <col min="9475" max="9475" width="13.85546875" bestFit="1" customWidth="1"/>
    <col min="9724" max="9724" width="13.140625" bestFit="1" customWidth="1"/>
    <col min="9725" max="9725" width="58.28515625" bestFit="1" customWidth="1"/>
    <col min="9726" max="9726" width="19.7109375" customWidth="1"/>
    <col min="9727" max="9727" width="19" bestFit="1" customWidth="1"/>
    <col min="9728" max="9728" width="10.85546875" customWidth="1"/>
    <col min="9729" max="9729" width="19.85546875" customWidth="1"/>
    <col min="9730" max="9730" width="16.140625" customWidth="1"/>
    <col min="9731" max="9731" width="13.85546875" bestFit="1" customWidth="1"/>
    <col min="9980" max="9980" width="13.140625" bestFit="1" customWidth="1"/>
    <col min="9981" max="9981" width="58.28515625" bestFit="1" customWidth="1"/>
    <col min="9982" max="9982" width="19.7109375" customWidth="1"/>
    <col min="9983" max="9983" width="19" bestFit="1" customWidth="1"/>
    <col min="9984" max="9984" width="10.85546875" customWidth="1"/>
    <col min="9985" max="9985" width="19.85546875" customWidth="1"/>
    <col min="9986" max="9986" width="16.140625" customWidth="1"/>
    <col min="9987" max="9987" width="13.85546875" bestFit="1" customWidth="1"/>
    <col min="10236" max="10236" width="13.140625" bestFit="1" customWidth="1"/>
    <col min="10237" max="10237" width="58.28515625" bestFit="1" customWidth="1"/>
    <col min="10238" max="10238" width="19.7109375" customWidth="1"/>
    <col min="10239" max="10239" width="19" bestFit="1" customWidth="1"/>
    <col min="10240" max="10240" width="10.85546875" customWidth="1"/>
    <col min="10241" max="10241" width="19.85546875" customWidth="1"/>
    <col min="10242" max="10242" width="16.140625" customWidth="1"/>
    <col min="10243" max="10243" width="13.85546875" bestFit="1" customWidth="1"/>
    <col min="10492" max="10492" width="13.140625" bestFit="1" customWidth="1"/>
    <col min="10493" max="10493" width="58.28515625" bestFit="1" customWidth="1"/>
    <col min="10494" max="10494" width="19.7109375" customWidth="1"/>
    <col min="10495" max="10495" width="19" bestFit="1" customWidth="1"/>
    <col min="10496" max="10496" width="10.85546875" customWidth="1"/>
    <col min="10497" max="10497" width="19.85546875" customWidth="1"/>
    <col min="10498" max="10498" width="16.140625" customWidth="1"/>
    <col min="10499" max="10499" width="13.85546875" bestFit="1" customWidth="1"/>
    <col min="10748" max="10748" width="13.140625" bestFit="1" customWidth="1"/>
    <col min="10749" max="10749" width="58.28515625" bestFit="1" customWidth="1"/>
    <col min="10750" max="10750" width="19.7109375" customWidth="1"/>
    <col min="10751" max="10751" width="19" bestFit="1" customWidth="1"/>
    <col min="10752" max="10752" width="10.85546875" customWidth="1"/>
    <col min="10753" max="10753" width="19.85546875" customWidth="1"/>
    <col min="10754" max="10754" width="16.140625" customWidth="1"/>
    <col min="10755" max="10755" width="13.85546875" bestFit="1" customWidth="1"/>
    <col min="11004" max="11004" width="13.140625" bestFit="1" customWidth="1"/>
    <col min="11005" max="11005" width="58.28515625" bestFit="1" customWidth="1"/>
    <col min="11006" max="11006" width="19.7109375" customWidth="1"/>
    <col min="11007" max="11007" width="19" bestFit="1" customWidth="1"/>
    <col min="11008" max="11008" width="10.85546875" customWidth="1"/>
    <col min="11009" max="11009" width="19.85546875" customWidth="1"/>
    <col min="11010" max="11010" width="16.140625" customWidth="1"/>
    <col min="11011" max="11011" width="13.85546875" bestFit="1" customWidth="1"/>
    <col min="11260" max="11260" width="13.140625" bestFit="1" customWidth="1"/>
    <col min="11261" max="11261" width="58.28515625" bestFit="1" customWidth="1"/>
    <col min="11262" max="11262" width="19.7109375" customWidth="1"/>
    <col min="11263" max="11263" width="19" bestFit="1" customWidth="1"/>
    <col min="11264" max="11264" width="10.85546875" customWidth="1"/>
    <col min="11265" max="11265" width="19.85546875" customWidth="1"/>
    <col min="11266" max="11266" width="16.140625" customWidth="1"/>
    <col min="11267" max="11267" width="13.85546875" bestFit="1" customWidth="1"/>
    <col min="11516" max="11516" width="13.140625" bestFit="1" customWidth="1"/>
    <col min="11517" max="11517" width="58.28515625" bestFit="1" customWidth="1"/>
    <col min="11518" max="11518" width="19.7109375" customWidth="1"/>
    <col min="11519" max="11519" width="19" bestFit="1" customWidth="1"/>
    <col min="11520" max="11520" width="10.85546875" customWidth="1"/>
    <col min="11521" max="11521" width="19.85546875" customWidth="1"/>
    <col min="11522" max="11522" width="16.140625" customWidth="1"/>
    <col min="11523" max="11523" width="13.85546875" bestFit="1" customWidth="1"/>
    <col min="11772" max="11772" width="13.140625" bestFit="1" customWidth="1"/>
    <col min="11773" max="11773" width="58.28515625" bestFit="1" customWidth="1"/>
    <col min="11774" max="11774" width="19.7109375" customWidth="1"/>
    <col min="11775" max="11775" width="19" bestFit="1" customWidth="1"/>
    <col min="11776" max="11776" width="10.85546875" customWidth="1"/>
    <col min="11777" max="11777" width="19.85546875" customWidth="1"/>
    <col min="11778" max="11778" width="16.140625" customWidth="1"/>
    <col min="11779" max="11779" width="13.85546875" bestFit="1" customWidth="1"/>
    <col min="12028" max="12028" width="13.140625" bestFit="1" customWidth="1"/>
    <col min="12029" max="12029" width="58.28515625" bestFit="1" customWidth="1"/>
    <col min="12030" max="12030" width="19.7109375" customWidth="1"/>
    <col min="12031" max="12031" width="19" bestFit="1" customWidth="1"/>
    <col min="12032" max="12032" width="10.85546875" customWidth="1"/>
    <col min="12033" max="12033" width="19.85546875" customWidth="1"/>
    <col min="12034" max="12034" width="16.140625" customWidth="1"/>
    <col min="12035" max="12035" width="13.85546875" bestFit="1" customWidth="1"/>
    <col min="12284" max="12284" width="13.140625" bestFit="1" customWidth="1"/>
    <col min="12285" max="12285" width="58.28515625" bestFit="1" customWidth="1"/>
    <col min="12286" max="12286" width="19.7109375" customWidth="1"/>
    <col min="12287" max="12287" width="19" bestFit="1" customWidth="1"/>
    <col min="12288" max="12288" width="10.85546875" customWidth="1"/>
    <col min="12289" max="12289" width="19.85546875" customWidth="1"/>
    <col min="12290" max="12290" width="16.140625" customWidth="1"/>
    <col min="12291" max="12291" width="13.85546875" bestFit="1" customWidth="1"/>
    <col min="12540" max="12540" width="13.140625" bestFit="1" customWidth="1"/>
    <col min="12541" max="12541" width="58.28515625" bestFit="1" customWidth="1"/>
    <col min="12542" max="12542" width="19.7109375" customWidth="1"/>
    <col min="12543" max="12543" width="19" bestFit="1" customWidth="1"/>
    <col min="12544" max="12544" width="10.85546875" customWidth="1"/>
    <col min="12545" max="12545" width="19.85546875" customWidth="1"/>
    <col min="12546" max="12546" width="16.140625" customWidth="1"/>
    <col min="12547" max="12547" width="13.85546875" bestFit="1" customWidth="1"/>
    <col min="12796" max="12796" width="13.140625" bestFit="1" customWidth="1"/>
    <col min="12797" max="12797" width="58.28515625" bestFit="1" customWidth="1"/>
    <col min="12798" max="12798" width="19.7109375" customWidth="1"/>
    <col min="12799" max="12799" width="19" bestFit="1" customWidth="1"/>
    <col min="12800" max="12800" width="10.85546875" customWidth="1"/>
    <col min="12801" max="12801" width="19.85546875" customWidth="1"/>
    <col min="12802" max="12802" width="16.140625" customWidth="1"/>
    <col min="12803" max="12803" width="13.85546875" bestFit="1" customWidth="1"/>
    <col min="13052" max="13052" width="13.140625" bestFit="1" customWidth="1"/>
    <col min="13053" max="13053" width="58.28515625" bestFit="1" customWidth="1"/>
    <col min="13054" max="13054" width="19.7109375" customWidth="1"/>
    <col min="13055" max="13055" width="19" bestFit="1" customWidth="1"/>
    <col min="13056" max="13056" width="10.85546875" customWidth="1"/>
    <col min="13057" max="13057" width="19.85546875" customWidth="1"/>
    <col min="13058" max="13058" width="16.140625" customWidth="1"/>
    <col min="13059" max="13059" width="13.85546875" bestFit="1" customWidth="1"/>
    <col min="13308" max="13308" width="13.140625" bestFit="1" customWidth="1"/>
    <col min="13309" max="13309" width="58.28515625" bestFit="1" customWidth="1"/>
    <col min="13310" max="13310" width="19.7109375" customWidth="1"/>
    <col min="13311" max="13311" width="19" bestFit="1" customWidth="1"/>
    <col min="13312" max="13312" width="10.85546875" customWidth="1"/>
    <col min="13313" max="13313" width="19.85546875" customWidth="1"/>
    <col min="13314" max="13314" width="16.140625" customWidth="1"/>
    <col min="13315" max="13315" width="13.85546875" bestFit="1" customWidth="1"/>
    <col min="13564" max="13564" width="13.140625" bestFit="1" customWidth="1"/>
    <col min="13565" max="13565" width="58.28515625" bestFit="1" customWidth="1"/>
    <col min="13566" max="13566" width="19.7109375" customWidth="1"/>
    <col min="13567" max="13567" width="19" bestFit="1" customWidth="1"/>
    <col min="13568" max="13568" width="10.85546875" customWidth="1"/>
    <col min="13569" max="13569" width="19.85546875" customWidth="1"/>
    <col min="13570" max="13570" width="16.140625" customWidth="1"/>
    <col min="13571" max="13571" width="13.85546875" bestFit="1" customWidth="1"/>
    <col min="13820" max="13820" width="13.140625" bestFit="1" customWidth="1"/>
    <col min="13821" max="13821" width="58.28515625" bestFit="1" customWidth="1"/>
    <col min="13822" max="13822" width="19.7109375" customWidth="1"/>
    <col min="13823" max="13823" width="19" bestFit="1" customWidth="1"/>
    <col min="13824" max="13824" width="10.85546875" customWidth="1"/>
    <col min="13825" max="13825" width="19.85546875" customWidth="1"/>
    <col min="13826" max="13826" width="16.140625" customWidth="1"/>
    <col min="13827" max="13827" width="13.85546875" bestFit="1" customWidth="1"/>
    <col min="14076" max="14076" width="13.140625" bestFit="1" customWidth="1"/>
    <col min="14077" max="14077" width="58.28515625" bestFit="1" customWidth="1"/>
    <col min="14078" max="14078" width="19.7109375" customWidth="1"/>
    <col min="14079" max="14079" width="19" bestFit="1" customWidth="1"/>
    <col min="14080" max="14080" width="10.85546875" customWidth="1"/>
    <col min="14081" max="14081" width="19.85546875" customWidth="1"/>
    <col min="14082" max="14082" width="16.140625" customWidth="1"/>
    <col min="14083" max="14083" width="13.85546875" bestFit="1" customWidth="1"/>
    <col min="14332" max="14332" width="13.140625" bestFit="1" customWidth="1"/>
    <col min="14333" max="14333" width="58.28515625" bestFit="1" customWidth="1"/>
    <col min="14334" max="14334" width="19.7109375" customWidth="1"/>
    <col min="14335" max="14335" width="19" bestFit="1" customWidth="1"/>
    <col min="14336" max="14336" width="10.85546875" customWidth="1"/>
    <col min="14337" max="14337" width="19.85546875" customWidth="1"/>
    <col min="14338" max="14338" width="16.140625" customWidth="1"/>
    <col min="14339" max="14339" width="13.85546875" bestFit="1" customWidth="1"/>
    <col min="14588" max="14588" width="13.140625" bestFit="1" customWidth="1"/>
    <col min="14589" max="14589" width="58.28515625" bestFit="1" customWidth="1"/>
    <col min="14590" max="14590" width="19.7109375" customWidth="1"/>
    <col min="14591" max="14591" width="19" bestFit="1" customWidth="1"/>
    <col min="14592" max="14592" width="10.85546875" customWidth="1"/>
    <col min="14593" max="14593" width="19.85546875" customWidth="1"/>
    <col min="14594" max="14594" width="16.140625" customWidth="1"/>
    <col min="14595" max="14595" width="13.85546875" bestFit="1" customWidth="1"/>
    <col min="14844" max="14844" width="13.140625" bestFit="1" customWidth="1"/>
    <col min="14845" max="14845" width="58.28515625" bestFit="1" customWidth="1"/>
    <col min="14846" max="14846" width="19.7109375" customWidth="1"/>
    <col min="14847" max="14847" width="19" bestFit="1" customWidth="1"/>
    <col min="14848" max="14848" width="10.85546875" customWidth="1"/>
    <col min="14849" max="14849" width="19.85546875" customWidth="1"/>
    <col min="14850" max="14850" width="16.140625" customWidth="1"/>
    <col min="14851" max="14851" width="13.85546875" bestFit="1" customWidth="1"/>
    <col min="15100" max="15100" width="13.140625" bestFit="1" customWidth="1"/>
    <col min="15101" max="15101" width="58.28515625" bestFit="1" customWidth="1"/>
    <col min="15102" max="15102" width="19.7109375" customWidth="1"/>
    <col min="15103" max="15103" width="19" bestFit="1" customWidth="1"/>
    <col min="15104" max="15104" width="10.85546875" customWidth="1"/>
    <col min="15105" max="15105" width="19.85546875" customWidth="1"/>
    <col min="15106" max="15106" width="16.140625" customWidth="1"/>
    <col min="15107" max="15107" width="13.85546875" bestFit="1" customWidth="1"/>
    <col min="15356" max="15356" width="13.140625" bestFit="1" customWidth="1"/>
    <col min="15357" max="15357" width="58.28515625" bestFit="1" customWidth="1"/>
    <col min="15358" max="15358" width="19.7109375" customWidth="1"/>
    <col min="15359" max="15359" width="19" bestFit="1" customWidth="1"/>
    <col min="15360" max="15360" width="10.85546875" customWidth="1"/>
    <col min="15361" max="15361" width="19.85546875" customWidth="1"/>
    <col min="15362" max="15362" width="16.140625" customWidth="1"/>
    <col min="15363" max="15363" width="13.85546875" bestFit="1" customWidth="1"/>
    <col min="15612" max="15612" width="13.140625" bestFit="1" customWidth="1"/>
    <col min="15613" max="15613" width="58.28515625" bestFit="1" customWidth="1"/>
    <col min="15614" max="15614" width="19.7109375" customWidth="1"/>
    <col min="15615" max="15615" width="19" bestFit="1" customWidth="1"/>
    <col min="15616" max="15616" width="10.85546875" customWidth="1"/>
    <col min="15617" max="15617" width="19.85546875" customWidth="1"/>
    <col min="15618" max="15618" width="16.140625" customWidth="1"/>
    <col min="15619" max="15619" width="13.85546875" bestFit="1" customWidth="1"/>
    <col min="15868" max="15868" width="13.140625" bestFit="1" customWidth="1"/>
    <col min="15869" max="15869" width="58.28515625" bestFit="1" customWidth="1"/>
    <col min="15870" max="15870" width="19.7109375" customWidth="1"/>
    <col min="15871" max="15871" width="19" bestFit="1" customWidth="1"/>
    <col min="15872" max="15872" width="10.85546875" customWidth="1"/>
    <col min="15873" max="15873" width="19.85546875" customWidth="1"/>
    <col min="15874" max="15874" width="16.140625" customWidth="1"/>
    <col min="15875" max="15875" width="13.85546875" bestFit="1" customWidth="1"/>
    <col min="16124" max="16124" width="13.140625" bestFit="1" customWidth="1"/>
    <col min="16125" max="16125" width="58.28515625" bestFit="1" customWidth="1"/>
    <col min="16126" max="16126" width="19.7109375" customWidth="1"/>
    <col min="16127" max="16127" width="19" bestFit="1" customWidth="1"/>
    <col min="16128" max="16128" width="10.85546875" customWidth="1"/>
    <col min="16129" max="16129" width="19.85546875" customWidth="1"/>
    <col min="16130" max="16130" width="16.140625" customWidth="1"/>
    <col min="16131" max="16131" width="13.85546875" bestFit="1" customWidth="1"/>
  </cols>
  <sheetData>
    <row r="1" spans="1:12" ht="34.5">
      <c r="A1" s="78" t="s">
        <v>57</v>
      </c>
      <c r="B1" s="78"/>
      <c r="C1" s="78"/>
      <c r="D1" s="78"/>
      <c r="E1" s="78"/>
      <c r="F1" s="78"/>
      <c r="G1" s="78"/>
      <c r="H1" s="78"/>
      <c r="I1" s="78"/>
      <c r="J1" s="79"/>
      <c r="K1" s="79"/>
      <c r="L1" s="79"/>
    </row>
    <row r="2" spans="1:12" ht="19.5">
      <c r="A2" s="80" t="s">
        <v>58</v>
      </c>
      <c r="B2" s="80"/>
      <c r="C2" s="80"/>
      <c r="D2" s="80"/>
      <c r="E2" s="80"/>
      <c r="F2" s="80"/>
      <c r="G2" s="80"/>
      <c r="H2" s="80"/>
      <c r="I2" s="80"/>
      <c r="J2" s="79"/>
      <c r="K2" s="79"/>
      <c r="L2" s="79"/>
    </row>
    <row r="3" spans="1:12">
      <c r="A3" s="2"/>
      <c r="B3" s="2"/>
      <c r="C3" s="2"/>
      <c r="D3" s="2"/>
      <c r="E3" s="2"/>
      <c r="F3" s="2"/>
      <c r="G3" s="2"/>
      <c r="H3" s="2"/>
      <c r="I3" s="2"/>
    </row>
    <row r="4" spans="1:12" ht="39">
      <c r="A4" s="27" t="s">
        <v>59</v>
      </c>
      <c r="B4" s="27" t="s">
        <v>60</v>
      </c>
      <c r="C4" s="27" t="s">
        <v>61</v>
      </c>
      <c r="D4" s="28" t="s">
        <v>62</v>
      </c>
      <c r="E4" s="28" t="s">
        <v>63</v>
      </c>
      <c r="F4" s="28" t="s">
        <v>64</v>
      </c>
      <c r="G4" s="28" t="s">
        <v>65</v>
      </c>
      <c r="H4" s="28" t="s">
        <v>66</v>
      </c>
      <c r="I4" s="28" t="s">
        <v>67</v>
      </c>
    </row>
    <row r="5" spans="1:12">
      <c r="A5" s="3">
        <v>1</v>
      </c>
      <c r="B5" s="60" t="s">
        <v>68</v>
      </c>
      <c r="C5" s="4">
        <f>E5*D5</f>
        <v>600000</v>
      </c>
      <c r="D5" s="3">
        <v>500</v>
      </c>
      <c r="E5" s="4">
        <v>1200</v>
      </c>
      <c r="F5" s="9"/>
      <c r="G5" s="40"/>
      <c r="H5" s="5">
        <f>(F5+(F5*G5))</f>
        <v>0</v>
      </c>
      <c r="I5" s="5">
        <f>E5*H5</f>
        <v>0</v>
      </c>
    </row>
    <row r="6" spans="1:12">
      <c r="A6" s="3">
        <v>2</v>
      </c>
      <c r="B6" s="60" t="s">
        <v>69</v>
      </c>
      <c r="C6" s="4">
        <f t="shared" ref="C6:C15" si="0">E6*D6</f>
        <v>600000</v>
      </c>
      <c r="D6" s="3">
        <v>500</v>
      </c>
      <c r="E6" s="4">
        <v>1200</v>
      </c>
      <c r="F6" s="9"/>
      <c r="G6" s="40"/>
      <c r="H6" s="5">
        <f t="shared" ref="H6:H17" si="1">(F6+(F6*G6))</f>
        <v>0</v>
      </c>
      <c r="I6" s="5">
        <f t="shared" ref="I6:I17" si="2">E6*H6</f>
        <v>0</v>
      </c>
    </row>
    <row r="7" spans="1:12">
      <c r="A7" s="3">
        <v>3</v>
      </c>
      <c r="B7" s="60" t="s">
        <v>70</v>
      </c>
      <c r="C7" s="4">
        <f t="shared" si="0"/>
        <v>800000</v>
      </c>
      <c r="D7" s="3">
        <v>1000</v>
      </c>
      <c r="E7" s="4">
        <v>800</v>
      </c>
      <c r="F7" s="9"/>
      <c r="G7" s="40"/>
      <c r="H7" s="5">
        <f t="shared" si="1"/>
        <v>0</v>
      </c>
      <c r="I7" s="5">
        <f t="shared" si="2"/>
        <v>0</v>
      </c>
    </row>
    <row r="8" spans="1:12">
      <c r="A8" s="3">
        <v>4</v>
      </c>
      <c r="B8" s="60" t="s">
        <v>71</v>
      </c>
      <c r="C8" s="4">
        <f t="shared" si="0"/>
        <v>11250</v>
      </c>
      <c r="D8" s="3">
        <v>250</v>
      </c>
      <c r="E8" s="4">
        <v>45</v>
      </c>
      <c r="F8" s="9"/>
      <c r="G8" s="40"/>
      <c r="H8" s="5">
        <f t="shared" si="1"/>
        <v>0</v>
      </c>
      <c r="I8" s="5">
        <f t="shared" si="2"/>
        <v>0</v>
      </c>
    </row>
    <row r="9" spans="1:12">
      <c r="A9" s="3">
        <v>5</v>
      </c>
      <c r="B9" s="60" t="s">
        <v>72</v>
      </c>
      <c r="C9" s="4">
        <f t="shared" si="0"/>
        <v>11250</v>
      </c>
      <c r="D9" s="3">
        <v>250</v>
      </c>
      <c r="E9" s="4">
        <v>45</v>
      </c>
      <c r="F9" s="9"/>
      <c r="G9" s="40"/>
      <c r="H9" s="5">
        <f t="shared" si="1"/>
        <v>0</v>
      </c>
      <c r="I9" s="5">
        <f t="shared" si="2"/>
        <v>0</v>
      </c>
    </row>
    <row r="10" spans="1:12">
      <c r="A10" s="3">
        <v>6</v>
      </c>
      <c r="B10" s="60" t="s">
        <v>73</v>
      </c>
      <c r="C10" s="4">
        <f t="shared" si="0"/>
        <v>37000</v>
      </c>
      <c r="D10" s="3">
        <v>500</v>
      </c>
      <c r="E10" s="4">
        <v>74</v>
      </c>
      <c r="F10" s="9"/>
      <c r="G10" s="40"/>
      <c r="H10" s="5">
        <f t="shared" si="1"/>
        <v>0</v>
      </c>
      <c r="I10" s="5">
        <f t="shared" si="2"/>
        <v>0</v>
      </c>
    </row>
    <row r="11" spans="1:12">
      <c r="A11" s="3">
        <v>7</v>
      </c>
      <c r="B11" s="60" t="s">
        <v>74</v>
      </c>
      <c r="C11" s="4">
        <f t="shared" si="0"/>
        <v>200000</v>
      </c>
      <c r="D11" s="3">
        <v>500</v>
      </c>
      <c r="E11" s="4">
        <v>400</v>
      </c>
      <c r="F11" s="9"/>
      <c r="G11" s="40"/>
      <c r="H11" s="5">
        <f t="shared" si="1"/>
        <v>0</v>
      </c>
      <c r="I11" s="5">
        <f t="shared" si="2"/>
        <v>0</v>
      </c>
    </row>
    <row r="12" spans="1:12">
      <c r="A12" s="3">
        <v>8</v>
      </c>
      <c r="B12" s="60" t="s">
        <v>75</v>
      </c>
      <c r="C12" s="4">
        <f t="shared" si="0"/>
        <v>50000</v>
      </c>
      <c r="D12" s="3">
        <v>500</v>
      </c>
      <c r="E12" s="4">
        <v>100</v>
      </c>
      <c r="F12" s="9"/>
      <c r="G12" s="40"/>
      <c r="H12" s="5">
        <f t="shared" si="1"/>
        <v>0</v>
      </c>
      <c r="I12" s="5">
        <f t="shared" si="2"/>
        <v>0</v>
      </c>
    </row>
    <row r="13" spans="1:12">
      <c r="A13" s="3">
        <v>9</v>
      </c>
      <c r="B13" s="60" t="s">
        <v>76</v>
      </c>
      <c r="C13" s="4">
        <f t="shared" si="0"/>
        <v>1250</v>
      </c>
      <c r="D13" s="3">
        <v>125</v>
      </c>
      <c r="E13" s="4">
        <v>10</v>
      </c>
      <c r="F13" s="9"/>
      <c r="G13" s="40"/>
      <c r="H13" s="5">
        <f t="shared" si="1"/>
        <v>0</v>
      </c>
      <c r="I13" s="5">
        <f t="shared" si="2"/>
        <v>0</v>
      </c>
    </row>
    <row r="14" spans="1:12">
      <c r="A14" s="3">
        <v>12</v>
      </c>
      <c r="B14" s="60" t="s">
        <v>77</v>
      </c>
      <c r="C14" s="4">
        <f t="shared" si="0"/>
        <v>7000</v>
      </c>
      <c r="D14" s="4">
        <v>500</v>
      </c>
      <c r="E14" s="4">
        <v>14</v>
      </c>
      <c r="F14" s="9"/>
      <c r="G14" s="40"/>
      <c r="H14" s="5">
        <f t="shared" si="1"/>
        <v>0</v>
      </c>
      <c r="I14" s="5">
        <f t="shared" si="2"/>
        <v>0</v>
      </c>
    </row>
    <row r="15" spans="1:12">
      <c r="A15" s="3">
        <v>14</v>
      </c>
      <c r="B15" s="3" t="s">
        <v>78</v>
      </c>
      <c r="C15" s="4">
        <f t="shared" si="0"/>
        <v>13750</v>
      </c>
      <c r="D15" s="4">
        <v>25</v>
      </c>
      <c r="E15" s="4">
        <v>550</v>
      </c>
      <c r="F15" s="9"/>
      <c r="G15" s="40"/>
      <c r="H15" s="5">
        <f>(F15+(F15*G15))</f>
        <v>0</v>
      </c>
      <c r="I15" s="5">
        <f>E15*H15</f>
        <v>0</v>
      </c>
    </row>
    <row r="16" spans="1:12">
      <c r="A16" s="3">
        <v>15</v>
      </c>
      <c r="B16" s="3" t="s">
        <v>79</v>
      </c>
      <c r="C16" s="4">
        <f>E16*D16</f>
        <v>3000000</v>
      </c>
      <c r="D16" s="4">
        <v>500</v>
      </c>
      <c r="E16" s="4">
        <v>6000</v>
      </c>
      <c r="F16" s="9"/>
      <c r="G16" s="40"/>
      <c r="H16" s="5">
        <f t="shared" si="1"/>
        <v>0</v>
      </c>
      <c r="I16" s="5">
        <f t="shared" si="2"/>
        <v>0</v>
      </c>
    </row>
    <row r="17" spans="1:9">
      <c r="A17" s="3">
        <v>16</v>
      </c>
      <c r="B17" s="3" t="s">
        <v>80</v>
      </c>
      <c r="C17" s="4">
        <f>E17*D17</f>
        <v>130000</v>
      </c>
      <c r="D17" s="4">
        <v>500</v>
      </c>
      <c r="E17" s="4">
        <v>260</v>
      </c>
      <c r="F17" s="9"/>
      <c r="G17" s="40"/>
      <c r="H17" s="5">
        <f t="shared" si="1"/>
        <v>0</v>
      </c>
      <c r="I17" s="5">
        <f t="shared" si="2"/>
        <v>0</v>
      </c>
    </row>
    <row r="18" spans="1:9">
      <c r="A18" s="3"/>
      <c r="B18" s="3"/>
      <c r="C18" s="4"/>
      <c r="D18" s="3"/>
      <c r="E18" s="6" t="s">
        <v>81</v>
      </c>
      <c r="F18" s="5"/>
      <c r="G18" s="5"/>
      <c r="H18" s="5"/>
      <c r="I18" s="5">
        <f>SUM(I5:I17)</f>
        <v>0</v>
      </c>
    </row>
    <row r="19" spans="1:9">
      <c r="A19" s="2"/>
      <c r="B19" s="2"/>
      <c r="C19" s="2"/>
      <c r="D19" s="2"/>
      <c r="E19" s="2"/>
      <c r="F19" s="2"/>
      <c r="G19" s="2"/>
      <c r="H19" s="2"/>
      <c r="I19" s="2"/>
    </row>
    <row r="20" spans="1:9">
      <c r="A20" s="2"/>
      <c r="B20" s="2"/>
      <c r="C20" s="2"/>
      <c r="D20" s="2"/>
      <c r="E20" s="2"/>
      <c r="F20" s="2"/>
      <c r="G20" s="2"/>
      <c r="H20" s="2"/>
      <c r="I20" s="2"/>
    </row>
    <row r="21" spans="1:9" ht="51.75">
      <c r="A21" s="27" t="s">
        <v>59</v>
      </c>
      <c r="B21" s="27" t="s">
        <v>7</v>
      </c>
      <c r="C21" s="27" t="s">
        <v>82</v>
      </c>
      <c r="D21" s="28"/>
      <c r="E21" s="27"/>
      <c r="F21" s="28" t="s">
        <v>83</v>
      </c>
      <c r="G21" s="28"/>
      <c r="H21" s="28"/>
      <c r="I21" s="28" t="s">
        <v>67</v>
      </c>
    </row>
    <row r="22" spans="1:9">
      <c r="A22" s="3">
        <v>1</v>
      </c>
      <c r="B22" s="3" t="s">
        <v>84</v>
      </c>
      <c r="C22" s="4">
        <v>25</v>
      </c>
      <c r="D22" s="4"/>
      <c r="E22" s="3"/>
      <c r="F22" s="9"/>
      <c r="G22" s="3"/>
      <c r="H22" s="3"/>
      <c r="I22" s="5">
        <f>C22*F22</f>
        <v>0</v>
      </c>
    </row>
    <row r="23" spans="1:9">
      <c r="A23" s="3">
        <v>2</v>
      </c>
      <c r="B23" s="3" t="s">
        <v>85</v>
      </c>
      <c r="C23" s="4">
        <v>25</v>
      </c>
      <c r="D23" s="4"/>
      <c r="E23" s="3"/>
      <c r="F23" s="9"/>
      <c r="G23" s="3"/>
      <c r="H23" s="3"/>
      <c r="I23" s="5">
        <f>C23*F23</f>
        <v>0</v>
      </c>
    </row>
    <row r="24" spans="1:9">
      <c r="A24" s="3"/>
      <c r="B24" s="3"/>
      <c r="C24" s="4"/>
      <c r="D24" s="4"/>
      <c r="E24" s="3"/>
      <c r="F24" s="3"/>
      <c r="G24" s="3"/>
      <c r="H24" s="3"/>
      <c r="I24" s="5"/>
    </row>
    <row r="25" spans="1:9">
      <c r="A25" s="3"/>
      <c r="B25" s="3"/>
      <c r="C25" s="3"/>
      <c r="D25" s="3"/>
      <c r="E25" s="6" t="s">
        <v>86</v>
      </c>
      <c r="F25" s="3"/>
      <c r="G25" s="3"/>
      <c r="H25" s="3"/>
      <c r="I25" s="5">
        <f>SUM(I22:I24)</f>
        <v>0</v>
      </c>
    </row>
    <row r="26" spans="1:9">
      <c r="A26" s="2"/>
      <c r="B26" s="2"/>
      <c r="C26" s="2"/>
      <c r="D26" s="2"/>
      <c r="E26" s="2"/>
      <c r="F26" s="2"/>
      <c r="G26" s="2"/>
      <c r="H26" s="2"/>
      <c r="I26" s="2"/>
    </row>
    <row r="27" spans="1:9">
      <c r="A27" s="2"/>
      <c r="B27" s="81" t="s">
        <v>87</v>
      </c>
      <c r="C27" s="81"/>
      <c r="D27" s="81"/>
      <c r="E27" s="3"/>
      <c r="F27" s="1"/>
      <c r="G27" s="1"/>
      <c r="H27" s="1"/>
      <c r="I27" s="1"/>
    </row>
    <row r="28" spans="1:9">
      <c r="A28" s="2"/>
      <c r="B28" s="82" t="str">
        <f>E18</f>
        <v>Subtotaal Kantoordrukwerk en papier</v>
      </c>
      <c r="C28" s="83"/>
      <c r="D28" s="84"/>
      <c r="E28" s="5">
        <f>I18</f>
        <v>0</v>
      </c>
      <c r="F28" s="1"/>
      <c r="G28" s="1"/>
      <c r="H28" s="1"/>
      <c r="I28" s="1"/>
    </row>
    <row r="29" spans="1:9">
      <c r="A29" s="2"/>
      <c r="B29" s="82" t="str">
        <f>E25</f>
        <v>Subtotaal Overige werkzaamheden</v>
      </c>
      <c r="C29" s="83"/>
      <c r="D29" s="84"/>
      <c r="E29" s="5">
        <f>I25</f>
        <v>0</v>
      </c>
      <c r="F29" s="2"/>
      <c r="G29" s="2"/>
      <c r="H29" s="2"/>
      <c r="I29" s="2"/>
    </row>
    <row r="30" spans="1:9">
      <c r="A30" s="2"/>
      <c r="B30" s="72"/>
      <c r="C30" s="73"/>
      <c r="D30" s="73"/>
      <c r="E30" s="74"/>
      <c r="F30" s="2"/>
      <c r="G30" s="2"/>
      <c r="H30" s="2"/>
      <c r="I30" s="2"/>
    </row>
    <row r="31" spans="1:9" ht="16.5">
      <c r="A31" s="2"/>
      <c r="B31" s="75" t="s">
        <v>88</v>
      </c>
      <c r="C31" s="76"/>
      <c r="D31" s="77"/>
      <c r="E31" s="7">
        <f>SUM(E28:E30)</f>
        <v>0</v>
      </c>
      <c r="F31" s="2"/>
      <c r="G31" s="2"/>
      <c r="H31" s="2"/>
      <c r="I31" s="2"/>
    </row>
    <row r="32" spans="1:9">
      <c r="A32" s="2"/>
      <c r="B32" s="2"/>
      <c r="C32" s="2"/>
      <c r="D32" s="2"/>
      <c r="E32" s="2"/>
      <c r="F32" s="2"/>
      <c r="G32" s="2"/>
      <c r="H32" s="2"/>
      <c r="I32" s="2"/>
    </row>
    <row r="33" spans="1:9">
      <c r="A33" s="1"/>
      <c r="B33" s="1"/>
      <c r="C33" s="1"/>
      <c r="D33" s="1"/>
      <c r="E33" s="1"/>
      <c r="F33" s="1"/>
      <c r="G33" s="1"/>
      <c r="H33" s="1"/>
      <c r="I33" s="1"/>
    </row>
    <row r="34" spans="1:9">
      <c r="A34" s="1"/>
      <c r="B34" s="1"/>
      <c r="C34" s="1"/>
      <c r="D34" s="1"/>
      <c r="E34" s="1"/>
      <c r="F34" s="1"/>
      <c r="G34" s="1"/>
      <c r="H34" s="1"/>
      <c r="I34" s="1"/>
    </row>
    <row r="35" spans="1:9">
      <c r="A35" s="1"/>
      <c r="B35" s="1"/>
      <c r="C35" s="1"/>
      <c r="D35" s="1"/>
      <c r="E35" s="1"/>
      <c r="F35" s="1"/>
      <c r="G35" s="1"/>
      <c r="H35" s="1"/>
      <c r="I35" s="1"/>
    </row>
    <row r="36" spans="1:9">
      <c r="A36" s="1"/>
      <c r="B36" s="1"/>
      <c r="C36" s="1"/>
      <c r="D36" s="1"/>
      <c r="E36" s="1"/>
      <c r="F36" s="1"/>
      <c r="G36" s="1"/>
      <c r="H36" s="1"/>
      <c r="I36" s="1"/>
    </row>
    <row r="37" spans="1:9">
      <c r="A37" s="1"/>
      <c r="B37" s="1"/>
      <c r="C37" s="1"/>
      <c r="D37" s="1"/>
      <c r="E37" s="1"/>
      <c r="F37" s="1"/>
      <c r="G37" s="1"/>
      <c r="H37" s="1"/>
      <c r="I37" s="1"/>
    </row>
    <row r="38" spans="1:9">
      <c r="A38" s="1"/>
      <c r="B38" s="1"/>
      <c r="C38" s="1"/>
      <c r="D38" s="1"/>
      <c r="E38" s="1"/>
      <c r="F38" s="1"/>
      <c r="G38" s="1"/>
      <c r="H38" s="1"/>
      <c r="I38" s="1"/>
    </row>
    <row r="39" spans="1:9">
      <c r="A39" s="1"/>
      <c r="B39" s="1"/>
      <c r="C39" s="1"/>
      <c r="D39" s="1"/>
      <c r="E39" s="1"/>
      <c r="F39" s="1"/>
      <c r="G39" s="1"/>
      <c r="H39" s="1"/>
      <c r="I39" s="1"/>
    </row>
    <row r="40" spans="1:9">
      <c r="A40" s="1"/>
      <c r="B40" s="1"/>
      <c r="C40" s="1"/>
      <c r="D40" s="1"/>
      <c r="E40" s="1"/>
      <c r="F40" s="1"/>
      <c r="G40" s="1"/>
      <c r="H40" s="1"/>
      <c r="I40" s="1"/>
    </row>
    <row r="41" spans="1:9">
      <c r="A41" s="1"/>
      <c r="B41" s="1"/>
      <c r="C41" s="1"/>
      <c r="D41" s="1"/>
      <c r="E41" s="1"/>
      <c r="F41" s="1"/>
      <c r="G41" s="1"/>
      <c r="H41" s="1"/>
      <c r="I41" s="1"/>
    </row>
    <row r="42" spans="1:9">
      <c r="A42" s="1"/>
      <c r="B42" s="1"/>
      <c r="C42" s="1"/>
      <c r="D42" s="1"/>
      <c r="E42" s="1"/>
      <c r="F42" s="1"/>
      <c r="G42" s="1"/>
      <c r="H42" s="1"/>
      <c r="I42" s="1"/>
    </row>
    <row r="43" spans="1:9">
      <c r="A43" s="1"/>
      <c r="B43" s="1"/>
      <c r="C43" s="1"/>
      <c r="D43" s="1"/>
      <c r="E43" s="1"/>
      <c r="F43" s="1"/>
      <c r="G43" s="1"/>
      <c r="H43" s="1"/>
      <c r="I43" s="1"/>
    </row>
    <row r="44" spans="1:9">
      <c r="A44" s="1"/>
      <c r="B44" s="1"/>
      <c r="C44" s="1"/>
      <c r="D44" s="1"/>
      <c r="E44" s="1"/>
      <c r="F44" s="1"/>
      <c r="G44" s="1"/>
      <c r="H44" s="1"/>
      <c r="I44" s="1"/>
    </row>
    <row r="45" spans="1:9">
      <c r="A45" s="1"/>
      <c r="B45" s="1"/>
      <c r="C45" s="1"/>
      <c r="D45" s="1"/>
      <c r="E45" s="1"/>
      <c r="F45" s="1"/>
      <c r="G45" s="1"/>
      <c r="H45" s="1"/>
      <c r="I45" s="1"/>
    </row>
    <row r="46" spans="1:9">
      <c r="A46" s="1"/>
      <c r="B46" s="1"/>
      <c r="C46" s="1"/>
      <c r="D46" s="1"/>
      <c r="E46" s="1"/>
      <c r="F46" s="1"/>
      <c r="G46" s="1"/>
      <c r="H46" s="1"/>
      <c r="I46" s="1"/>
    </row>
    <row r="47" spans="1:9">
      <c r="A47" s="1"/>
      <c r="B47" s="1"/>
      <c r="C47" s="1"/>
      <c r="D47" s="1"/>
      <c r="E47" s="1"/>
      <c r="F47" s="1"/>
      <c r="G47" s="1"/>
      <c r="H47" s="1"/>
      <c r="I47" s="1"/>
    </row>
    <row r="48" spans="1:9">
      <c r="A48" s="1"/>
      <c r="B48" s="1"/>
      <c r="C48" s="1"/>
      <c r="D48" s="1"/>
      <c r="E48" s="1"/>
      <c r="F48" s="1"/>
      <c r="G48" s="1"/>
      <c r="H48" s="1"/>
      <c r="I48" s="1"/>
    </row>
    <row r="49" spans="1:9">
      <c r="A49" s="1"/>
      <c r="B49" s="1"/>
      <c r="C49" s="1"/>
      <c r="D49" s="1"/>
      <c r="E49" s="1"/>
      <c r="F49" s="1"/>
      <c r="G49" s="1"/>
      <c r="H49" s="1"/>
      <c r="I49" s="1"/>
    </row>
    <row r="50" spans="1:9">
      <c r="A50" s="1"/>
      <c r="B50" s="1"/>
      <c r="C50" s="1"/>
      <c r="D50" s="1"/>
      <c r="E50" s="1"/>
      <c r="F50" s="1"/>
      <c r="G50" s="1"/>
      <c r="H50" s="1"/>
      <c r="I50" s="1"/>
    </row>
    <row r="51" spans="1:9">
      <c r="A51" s="1"/>
      <c r="B51" s="1"/>
      <c r="C51" s="1"/>
      <c r="D51" s="1"/>
      <c r="E51" s="1"/>
      <c r="F51" s="1"/>
      <c r="G51" s="1"/>
      <c r="H51" s="1"/>
      <c r="I51" s="1"/>
    </row>
    <row r="52" spans="1:9">
      <c r="A52" s="1"/>
      <c r="B52" s="1"/>
      <c r="C52" s="1"/>
      <c r="D52" s="1"/>
      <c r="E52" s="1"/>
      <c r="F52" s="1"/>
      <c r="G52" s="1"/>
      <c r="H52" s="1"/>
      <c r="I52" s="1"/>
    </row>
    <row r="53" spans="1:9">
      <c r="A53" s="1"/>
      <c r="B53" s="1"/>
      <c r="C53" s="1"/>
      <c r="D53" s="1"/>
      <c r="E53" s="1"/>
      <c r="F53" s="1"/>
      <c r="G53" s="1"/>
      <c r="H53" s="1"/>
      <c r="I53" s="1"/>
    </row>
    <row r="54" spans="1:9">
      <c r="A54" s="1"/>
      <c r="B54" s="1"/>
      <c r="C54" s="1"/>
      <c r="D54" s="1"/>
      <c r="E54" s="1"/>
      <c r="F54" s="1"/>
      <c r="G54" s="1"/>
      <c r="H54" s="1"/>
      <c r="I54" s="1"/>
    </row>
    <row r="55" spans="1:9">
      <c r="A55" s="1"/>
      <c r="B55" s="1"/>
      <c r="C55" s="1"/>
      <c r="D55" s="1"/>
      <c r="E55" s="1"/>
      <c r="F55" s="1"/>
      <c r="G55" s="1"/>
      <c r="H55" s="1"/>
      <c r="I55" s="1"/>
    </row>
    <row r="56" spans="1:9">
      <c r="A56" s="1"/>
      <c r="B56" s="1"/>
      <c r="C56" s="1"/>
      <c r="D56" s="1"/>
      <c r="E56" s="1"/>
      <c r="F56" s="1"/>
      <c r="G56" s="1"/>
      <c r="H56" s="1"/>
      <c r="I56" s="1"/>
    </row>
    <row r="57" spans="1:9">
      <c r="B57" s="1"/>
      <c r="C57" s="1"/>
      <c r="D57" s="1"/>
      <c r="E57" s="1"/>
      <c r="F57" s="1"/>
      <c r="G57" s="1"/>
      <c r="H57" s="1"/>
      <c r="I57" s="1"/>
    </row>
  </sheetData>
  <protectedRanges>
    <protectedRange sqref="F22:F23 F5:G17" name="Bereik1"/>
  </protectedRanges>
  <mergeCells count="8">
    <mergeCell ref="B30:E30"/>
    <mergeCell ref="B31:D31"/>
    <mergeCell ref="A1:I1"/>
    <mergeCell ref="J1:L2"/>
    <mergeCell ref="A2:I2"/>
    <mergeCell ref="B27:D27"/>
    <mergeCell ref="B28:D28"/>
    <mergeCell ref="B29:D29"/>
  </mergeCells>
  <pageMargins left="0.7" right="0.7" top="0.75" bottom="0.75" header="0.3" footer="0.3"/>
  <pageSetup paperSize="9" scale="3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3"/>
  <sheetViews>
    <sheetView view="pageBreakPreview" zoomScaleNormal="100" zoomScaleSheetLayoutView="100" workbookViewId="0">
      <selection activeCell="A8" sqref="A8"/>
    </sheetView>
  </sheetViews>
  <sheetFormatPr defaultRowHeight="15"/>
  <cols>
    <col min="1" max="1" width="44.85546875" customWidth="1"/>
    <col min="2" max="2" width="27.85546875" customWidth="1"/>
    <col min="3" max="3" width="31.42578125" customWidth="1"/>
    <col min="4" max="4" width="29.42578125" customWidth="1"/>
  </cols>
  <sheetData>
    <row r="1" spans="1:9" ht="34.5">
      <c r="A1" s="78" t="s">
        <v>89</v>
      </c>
      <c r="B1" s="78"/>
      <c r="C1" s="78"/>
      <c r="D1" s="78"/>
      <c r="E1" s="79"/>
      <c r="F1" s="79"/>
      <c r="G1" s="79"/>
      <c r="H1" s="1"/>
      <c r="I1" s="1"/>
    </row>
    <row r="2" spans="1:9" ht="39" customHeight="1">
      <c r="A2" s="85" t="s">
        <v>90</v>
      </c>
      <c r="B2" s="85"/>
      <c r="C2" s="85"/>
      <c r="D2" s="85"/>
      <c r="E2" s="79"/>
      <c r="F2" s="79"/>
      <c r="G2" s="79"/>
      <c r="H2" s="1"/>
      <c r="I2" s="1"/>
    </row>
    <row r="3" spans="1:9">
      <c r="A3" s="1"/>
      <c r="B3" s="1"/>
      <c r="C3" s="1"/>
      <c r="D3" s="1"/>
      <c r="E3" s="1"/>
      <c r="F3" s="1"/>
      <c r="G3" s="1"/>
      <c r="H3" s="1"/>
      <c r="I3" s="1"/>
    </row>
    <row r="4" spans="1:9">
      <c r="A4" s="86" t="s">
        <v>93</v>
      </c>
      <c r="B4" s="86"/>
      <c r="C4" s="86"/>
      <c r="D4" s="86"/>
      <c r="E4" s="1"/>
      <c r="F4" s="1"/>
      <c r="G4" s="1"/>
      <c r="H4" s="1"/>
      <c r="I4" s="1"/>
    </row>
    <row r="5" spans="1:9">
      <c r="A5" s="86"/>
      <c r="B5" s="86"/>
      <c r="C5" s="86"/>
      <c r="D5" s="86"/>
      <c r="E5" s="1"/>
      <c r="F5" s="1"/>
      <c r="G5" s="1"/>
      <c r="H5" s="1"/>
      <c r="I5" s="1"/>
    </row>
    <row r="6" spans="1:9">
      <c r="A6" s="86"/>
      <c r="B6" s="86"/>
      <c r="C6" s="86"/>
      <c r="D6" s="86"/>
      <c r="E6" s="1"/>
      <c r="F6" s="1"/>
      <c r="G6" s="1"/>
      <c r="H6" s="1"/>
      <c r="I6" s="1"/>
    </row>
    <row r="7" spans="1:9" ht="90.75" customHeight="1">
      <c r="A7" s="86"/>
      <c r="B7" s="86"/>
      <c r="C7" s="86"/>
      <c r="D7" s="86"/>
      <c r="E7" s="1"/>
      <c r="F7" s="1"/>
      <c r="G7" s="1"/>
      <c r="H7" s="1"/>
      <c r="I7" s="1"/>
    </row>
    <row r="8" spans="1:9" ht="4.5" customHeight="1">
      <c r="A8" s="1"/>
      <c r="B8" s="1"/>
      <c r="C8" s="1"/>
      <c r="D8" s="1"/>
      <c r="E8" s="1"/>
      <c r="F8" s="1"/>
      <c r="G8" s="1"/>
      <c r="H8" s="1"/>
      <c r="I8" s="1"/>
    </row>
    <row r="9" spans="1:9" ht="7.5" customHeight="1">
      <c r="A9" s="87"/>
      <c r="B9" s="87"/>
      <c r="C9" s="87"/>
      <c r="D9" s="87"/>
      <c r="E9" s="1"/>
      <c r="F9" s="1"/>
      <c r="G9" s="1"/>
      <c r="H9" s="1"/>
      <c r="I9" s="1"/>
    </row>
    <row r="10" spans="1:9" ht="30">
      <c r="A10" s="35" t="s">
        <v>91</v>
      </c>
      <c r="B10" s="45" t="s">
        <v>92</v>
      </c>
      <c r="C10" s="46">
        <v>37000</v>
      </c>
      <c r="D10" s="47">
        <v>0</v>
      </c>
      <c r="E10" s="1"/>
      <c r="F10" s="1"/>
      <c r="G10" s="1"/>
      <c r="H10" s="1"/>
      <c r="I10" s="1"/>
    </row>
    <row r="11" spans="1:9">
      <c r="A11" s="1"/>
      <c r="B11" s="1"/>
      <c r="C11" s="1"/>
      <c r="D11" s="44">
        <f>(C10-(C10*D10))</f>
        <v>37000</v>
      </c>
      <c r="E11" s="1"/>
      <c r="F11" s="1"/>
      <c r="G11" s="1"/>
      <c r="H11" s="1"/>
      <c r="I11" s="1"/>
    </row>
    <row r="12" spans="1:9">
      <c r="A12" s="1"/>
      <c r="B12" s="1"/>
      <c r="C12" s="1"/>
      <c r="D12" s="1"/>
      <c r="E12" s="1"/>
      <c r="F12" s="1"/>
      <c r="G12" s="1"/>
      <c r="H12" s="1"/>
      <c r="I12" s="1"/>
    </row>
    <row r="13" spans="1:9">
      <c r="A13" s="1"/>
      <c r="B13" s="1"/>
      <c r="C13" s="1"/>
      <c r="D13" s="1"/>
      <c r="E13" s="1"/>
      <c r="F13" s="1"/>
      <c r="G13" s="1"/>
      <c r="H13" s="1"/>
      <c r="I13" s="1"/>
    </row>
    <row r="14" spans="1:9">
      <c r="A14" s="1"/>
      <c r="B14" s="1"/>
      <c r="C14" s="1"/>
      <c r="D14" s="1"/>
      <c r="E14" s="1"/>
      <c r="F14" s="1"/>
      <c r="G14" s="1"/>
      <c r="H14" s="1"/>
      <c r="I14" s="1"/>
    </row>
    <row r="15" spans="1:9">
      <c r="A15" s="1"/>
      <c r="B15" s="1"/>
      <c r="C15" s="1"/>
      <c r="D15" s="1"/>
      <c r="E15" s="1"/>
      <c r="F15" s="1"/>
      <c r="G15" s="1"/>
      <c r="H15" s="1"/>
      <c r="I15" s="1"/>
    </row>
    <row r="16" spans="1:9">
      <c r="A16" s="1"/>
      <c r="B16" s="1"/>
      <c r="C16" s="1"/>
      <c r="D16" s="1"/>
      <c r="E16" s="1"/>
      <c r="F16" s="1"/>
      <c r="G16" s="1"/>
      <c r="H16" s="1"/>
      <c r="I16" s="1"/>
    </row>
    <row r="17" spans="1:9">
      <c r="A17" s="1"/>
      <c r="B17" s="1"/>
      <c r="C17" s="1"/>
      <c r="D17" s="1"/>
      <c r="E17" s="1"/>
      <c r="F17" s="1"/>
      <c r="G17" s="1"/>
      <c r="H17" s="1"/>
      <c r="I17" s="1"/>
    </row>
    <row r="18" spans="1:9">
      <c r="A18" s="1"/>
      <c r="B18" s="1"/>
      <c r="C18" s="1"/>
      <c r="D18" s="1"/>
      <c r="E18" s="1"/>
      <c r="F18" s="1"/>
      <c r="G18" s="1"/>
      <c r="H18" s="1"/>
      <c r="I18" s="1"/>
    </row>
    <row r="19" spans="1:9">
      <c r="A19" s="1"/>
      <c r="B19" s="1"/>
      <c r="C19" s="1"/>
      <c r="D19" s="1"/>
      <c r="E19" s="1"/>
      <c r="F19" s="1"/>
      <c r="G19" s="1"/>
      <c r="H19" s="1"/>
      <c r="I19" s="1"/>
    </row>
    <row r="20" spans="1:9">
      <c r="A20" s="1"/>
      <c r="B20" s="1"/>
      <c r="C20" s="1"/>
      <c r="D20" s="1"/>
      <c r="E20" s="1"/>
      <c r="F20" s="1"/>
      <c r="G20" s="1"/>
      <c r="H20" s="1"/>
      <c r="I20" s="1"/>
    </row>
    <row r="21" spans="1:9">
      <c r="A21" s="1"/>
      <c r="B21" s="1"/>
      <c r="C21" s="1"/>
      <c r="D21" s="1"/>
      <c r="E21" s="1"/>
      <c r="F21" s="1"/>
      <c r="G21" s="1"/>
      <c r="H21" s="1"/>
      <c r="I21" s="1"/>
    </row>
    <row r="22" spans="1:9">
      <c r="A22" s="1"/>
      <c r="B22" s="1"/>
      <c r="C22" s="1"/>
      <c r="D22" s="1"/>
      <c r="E22" s="1"/>
      <c r="F22" s="1"/>
      <c r="G22" s="1"/>
      <c r="H22" s="1"/>
      <c r="I22" s="1"/>
    </row>
    <row r="23" spans="1:9">
      <c r="A23" s="1"/>
      <c r="B23" s="1"/>
      <c r="C23" s="1"/>
      <c r="D23" s="1"/>
      <c r="E23" s="1"/>
      <c r="F23" s="1"/>
      <c r="G23" s="1"/>
      <c r="H23" s="1"/>
      <c r="I23" s="1"/>
    </row>
  </sheetData>
  <sheetProtection algorithmName="SHA-512" hashValue="Etz4j5XqvFShkwrBjOZ74PyZwfESxtebf9VwqUTNtuas1EObJX9zLTzeFKQiIfRKcx6kWQ36bQ9eUlOzTheW0A==" saltValue="zbpC+6RZt4QW71ukTDpEtw==" spinCount="100000" sheet="1" objects="1" scenarios="1"/>
  <protectedRanges>
    <protectedRange sqref="D10" name="Bereik1"/>
  </protectedRanges>
  <mergeCells count="5">
    <mergeCell ref="A1:D1"/>
    <mergeCell ref="E1:G2"/>
    <mergeCell ref="A2:D2"/>
    <mergeCell ref="A4:D7"/>
    <mergeCell ref="A9:D9"/>
  </mergeCells>
  <pageMargins left="0.7" right="0.7" top="0.75" bottom="0.75" header="0.3" footer="0.3"/>
  <pageSetup paperSize="9" scale="54" orientation="portrait" r:id="rId1"/>
  <colBreaks count="1" manualBreakCount="1">
    <brk id="7"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A5F2B006CF7248860356749DC49D25" ma:contentTypeVersion="13" ma:contentTypeDescription="Een nieuw document maken." ma:contentTypeScope="" ma:versionID="64faf2582b06fac2b349f8e6e90ad789">
  <xsd:schema xmlns:xsd="http://www.w3.org/2001/XMLSchema" xmlns:xs="http://www.w3.org/2001/XMLSchema" xmlns:p="http://schemas.microsoft.com/office/2006/metadata/properties" xmlns:ns2="38f5d0e0-8e43-4b02-8a68-99db94ab9463" xmlns:ns3="6cf66a80-8636-49e4-abb7-f112782f0662" targetNamespace="http://schemas.microsoft.com/office/2006/metadata/properties" ma:root="true" ma:fieldsID="25f579f58b9c39a5c9f006ce53e7c9cc" ns2:_="" ns3:_="">
    <xsd:import namespace="38f5d0e0-8e43-4b02-8a68-99db94ab9463"/>
    <xsd:import namespace="6cf66a80-8636-49e4-abb7-f112782f066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f5d0e0-8e43-4b02-8a68-99db94ab94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f66a80-8636-49e4-abb7-f112782f0662"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8f5d0e0-8e43-4b02-8a68-99db94ab946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2FE893-87DE-4222-A760-000288C6F2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f5d0e0-8e43-4b02-8a68-99db94ab9463"/>
    <ds:schemaRef ds:uri="6cf66a80-8636-49e4-abb7-f112782f06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FD326E-A844-4639-8B10-D878F71F70F5}">
  <ds:schemaRefs>
    <ds:schemaRef ds:uri="http://schemas.microsoft.com/office/2006/metadata/properties"/>
    <ds:schemaRef ds:uri="http://schemas.microsoft.com/office/infopath/2007/PartnerControls"/>
    <ds:schemaRef ds:uri="38f5d0e0-8e43-4b02-8a68-99db94ab9463"/>
  </ds:schemaRefs>
</ds:datastoreItem>
</file>

<file path=customXml/itemProps3.xml><?xml version="1.0" encoding="utf-8"?>
<ds:datastoreItem xmlns:ds="http://schemas.openxmlformats.org/officeDocument/2006/customXml" ds:itemID="{313C47F1-267B-41D8-9E5F-027E24A09E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Voorblad</vt:lpstr>
      <vt:lpstr>Sub 1 prijs Kern ASS</vt:lpstr>
      <vt:lpstr>Sub 2 prijs papier en drukwerk</vt:lpstr>
      <vt:lpstr>Sub 3 kortingspercentage rest</vt:lpstr>
      <vt:lpstr>'Sub 1 prijs Kern ASS'!Afdrukbereik</vt:lpstr>
      <vt:lpstr>'Sub 2 prijs papier en drukwerk'!Afdrukbereik</vt:lpstr>
      <vt:lpstr>'Sub 3 kortingspercentage rest'!Afdrukbereik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 Roy de</dc:creator>
  <cp:keywords/>
  <dc:description/>
  <cp:lastModifiedBy>Nas, Roy de</cp:lastModifiedBy>
  <cp:revision/>
  <dcterms:created xsi:type="dcterms:W3CDTF">2024-06-12T07:34:57Z</dcterms:created>
  <dcterms:modified xsi:type="dcterms:W3CDTF">2024-09-17T06:13:13Z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0x01010002A5F2B006CF7248860356749DC49D25</vt:lpwstr>
  </property>
  <property fmtid="{D5CDD505-2E9C-101B-9397-08002B2CF9AE}" pid="3" name="MediaServiceImageTags">
    <vt:lpwstr/>
  </property>
</Properties>
</file>