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gemehv-my.sharepoint.com/personal/barry_verbeek_eindhoven_nl/Documents/#2. Projecten/f. Aanschaf, onderhoud en keuring Sportinventaris/07. Nvi/NvI II/"/>
    </mc:Choice>
  </mc:AlternateContent>
  <xr:revisionPtr revIDLastSave="1608" documentId="8_{FE8F6C47-B1A6-4771-8AF8-F022C46D8CB7}" xr6:coauthVersionLast="47" xr6:coauthVersionMax="47" xr10:uidLastSave="{686FF684-659D-41D0-B7A0-2B21F23601A7}"/>
  <bookViews>
    <workbookView xWindow="-110" yWindow="-110" windowWidth="38620" windowHeight="21220" activeTab="3" xr2:uid="{B845353F-8FDB-4D92-9CE2-330042E05419}"/>
  </bookViews>
  <sheets>
    <sheet name="Verzamelblad" sheetId="2" r:id="rId1"/>
    <sheet name="Inspectie" sheetId="1" r:id="rId2"/>
    <sheet name="Manuurtarief" sheetId="3" r:id="rId3"/>
    <sheet name="Sportinventaris" sheetId="6" r:id="rId4"/>
    <sheet name="Kortingspercentage" sheetId="5" r:id="rId5"/>
  </sheets>
  <definedNames>
    <definedName name="_xlnm.Print_Area" localSheetId="3">Sportinventaris!$A$1:$G$80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8" i="6" l="1"/>
  <c r="F67" i="6"/>
  <c r="F65" i="6"/>
  <c r="F64" i="6"/>
  <c r="F63" i="6"/>
  <c r="F62" i="6"/>
  <c r="F61" i="6"/>
  <c r="F59" i="6"/>
  <c r="F58" i="6"/>
  <c r="F57" i="6"/>
  <c r="F56" i="6"/>
  <c r="F55" i="6"/>
  <c r="F54" i="6"/>
  <c r="F53" i="6"/>
  <c r="F52" i="6"/>
  <c r="F51" i="6"/>
  <c r="F50" i="6"/>
  <c r="F49" i="6"/>
  <c r="F48" i="6"/>
  <c r="F47" i="6"/>
  <c r="F46" i="6"/>
  <c r="F45" i="6"/>
  <c r="F44" i="6"/>
  <c r="F43" i="6"/>
  <c r="F42" i="6"/>
  <c r="F41" i="6"/>
  <c r="F40" i="6"/>
  <c r="F38" i="6"/>
  <c r="F37" i="6"/>
  <c r="F36" i="6"/>
  <c r="F35" i="6"/>
  <c r="F34" i="6"/>
  <c r="F33" i="6"/>
  <c r="F32" i="6"/>
  <c r="F31" i="6"/>
  <c r="F30" i="6"/>
  <c r="F29" i="6"/>
  <c r="F28" i="6"/>
  <c r="F27" i="6"/>
  <c r="F26" i="6"/>
  <c r="F25" i="6"/>
  <c r="F24" i="6"/>
  <c r="F23" i="6"/>
  <c r="F22" i="6"/>
  <c r="F21" i="6"/>
  <c r="F20" i="6"/>
  <c r="F19" i="6"/>
  <c r="F17" i="6"/>
  <c r="F16" i="6"/>
  <c r="F15" i="6"/>
  <c r="F14" i="6"/>
  <c r="F13" i="6"/>
  <c r="F12" i="6"/>
  <c r="F11" i="6"/>
  <c r="F10" i="6"/>
  <c r="F9" i="6"/>
  <c r="F8" i="6"/>
  <c r="F7" i="6"/>
  <c r="F6" i="6"/>
  <c r="D4" i="5"/>
  <c r="D5" i="5" s="1"/>
  <c r="B20" i="2" s="1"/>
  <c r="D5" i="3"/>
  <c r="D6" i="3" s="1"/>
  <c r="B18" i="2" s="1"/>
  <c r="D31" i="1"/>
  <c r="D33" i="1"/>
  <c r="D34" i="1"/>
  <c r="D32" i="1"/>
  <c r="D27" i="1"/>
  <c r="D23" i="1"/>
  <c r="D25" i="1"/>
  <c r="D29" i="1"/>
  <c r="D24" i="1"/>
  <c r="D28" i="1"/>
  <c r="D30" i="1"/>
  <c r="D26" i="1"/>
  <c r="D7" i="1"/>
  <c r="D8" i="1"/>
  <c r="D17" i="1"/>
  <c r="D13" i="1"/>
  <c r="D11" i="1"/>
  <c r="D20" i="1"/>
  <c r="D9" i="1"/>
  <c r="D5" i="1"/>
  <c r="D19" i="1"/>
  <c r="D18" i="1"/>
  <c r="D35" i="1" s="1"/>
  <c r="D12" i="1"/>
  <c r="D15" i="1"/>
  <c r="D14" i="1"/>
  <c r="D16" i="1"/>
  <c r="D6" i="1"/>
  <c r="D10" i="1"/>
  <c r="D22" i="1"/>
  <c r="D21" i="1"/>
  <c r="F69" i="6" l="1"/>
  <c r="B19" i="2" s="1"/>
  <c r="B17" i="2"/>
  <c r="B22" i="2" l="1"/>
</calcChain>
</file>

<file path=xl/sharedStrings.xml><?xml version="1.0" encoding="utf-8"?>
<sst xmlns="http://schemas.openxmlformats.org/spreadsheetml/2006/main" count="213" uniqueCount="205">
  <si>
    <t>Standaardformulier D: Prijzenblad</t>
  </si>
  <si>
    <t xml:space="preserve">De hierna te noemen Inschrijver: </t>
  </si>
  <si>
    <t xml:space="preserve">Gevestigd te: </t>
  </si>
  <si>
    <t>Toelichting:</t>
  </si>
  <si>
    <t>Inschijver vult alleen alle gele cellen in. De rest wordt automatisch doorgerekend.</t>
  </si>
  <si>
    <t>Inschrijver vult alle  tabbladen volledig (met bedragen) in.</t>
  </si>
  <si>
    <t xml:space="preserve">Alle tarieven voor levering en/of uit te voeren werkzaamheden zijn all-in tarieven en bevatten alle kosten die nodig zijn voor het uitvoeren van de werkzaamheden en zijn inclusief  overhead, garantie, gereedschappen en materialen, reiskosten (voorrijkosten), arbeidsloon, opleidingskosten, uitvoeringskosten, algemene kosten, winst en risico, afschrijvingskosten en dergelijke. </t>
  </si>
  <si>
    <t xml:space="preserve">De materialen uit de sportinvenatrislijst zijn exclusief montage en projectbegeleidingskosten. </t>
  </si>
  <si>
    <t xml:space="preserve">Het is derhalve niet toegestaan om enige nadere vorm van kosten separaat bij Opdrachtgever in rekening te brengen.  </t>
  </si>
  <si>
    <t>Prijzen</t>
  </si>
  <si>
    <t>Subtotaal 1 Inspectie</t>
  </si>
  <si>
    <t>Subtotaal 2 Manuurtarief</t>
  </si>
  <si>
    <t>Subtotaal 3 Sportinventaris</t>
  </si>
  <si>
    <t>Subtotaal 4 Kortingspercentage</t>
  </si>
  <si>
    <t>Totale inschrijfprijs</t>
  </si>
  <si>
    <t>Inschrijver verklaart dat:</t>
  </si>
  <si>
    <t xml:space="preserve">Deze aanbieding wordt gedaan overeenkomstig de bepalingen van de Europese aanbesteding "Aanschaf, onderhoud en inspecties sportinventaris" en met inachneming van de bepalingen en gegevens zoals opgenomen in het Beschrijvend Document en de eventuele Nota's van Inlichtingen. </t>
  </si>
  <si>
    <t>Ondertekening:</t>
  </si>
  <si>
    <t>Plaats:</t>
  </si>
  <si>
    <t>Datum:</t>
  </si>
  <si>
    <t>Naam:</t>
  </si>
  <si>
    <t>Functie:</t>
  </si>
  <si>
    <t>Handtekening:</t>
  </si>
  <si>
    <t>Inspectie incl. preventief onderhoud (conform paragraaf … Beschrijvend Document)</t>
  </si>
  <si>
    <t>Locatie</t>
  </si>
  <si>
    <t>Bedrag per inspectie* (excl. btw)</t>
  </si>
  <si>
    <t>Aantal inspecties 
(op basis van initiele looptijd Raamovereenkomst)</t>
  </si>
  <si>
    <t>Gymzaal Barierweg</t>
  </si>
  <si>
    <t>Gymzaal Bordeauxlaan</t>
  </si>
  <si>
    <t>Gymzaal De springkuil (Tongelreep)</t>
  </si>
  <si>
    <t>Gymzaal De Toeloop</t>
  </si>
  <si>
    <t>Gymzaal Don boscostraat</t>
  </si>
  <si>
    <t>Gymzaal Grebbeberg</t>
  </si>
  <si>
    <t>Gymzaal Heideveldstraat</t>
  </si>
  <si>
    <t>Gymzaal Hendrik Staetslaan</t>
  </si>
  <si>
    <t>Gymzaal Karregat</t>
  </si>
  <si>
    <t>Gymzaal Klipperstraat</t>
  </si>
  <si>
    <t>Gymzaal Maria van Bourgondielaan</t>
  </si>
  <si>
    <t>Gymzaal Pieter Poststraat</t>
  </si>
  <si>
    <t>Gymzaal Piuslaan</t>
  </si>
  <si>
    <t>Gymzaal Spil Boschdijk</t>
  </si>
  <si>
    <t>Gymzaal Strijp dorp</t>
  </si>
  <si>
    <t>Gymzaal T Hofke</t>
  </si>
  <si>
    <t>Gymzaal Tuinstraat</t>
  </si>
  <si>
    <t>Gymzaal Vlokhovenseweg</t>
  </si>
  <si>
    <t>Sporthal Achtse Barrier</t>
  </si>
  <si>
    <t>Sporthal De Tennishal</t>
  </si>
  <si>
    <t>Sporthal Genderbeemd</t>
  </si>
  <si>
    <t>Sporthal Indoor Sportcentrum</t>
  </si>
  <si>
    <t>Sporthal Meerrijk</t>
  </si>
  <si>
    <t>Sporthal Strijp</t>
  </si>
  <si>
    <t>Sporthal Tivoli</t>
  </si>
  <si>
    <t>Sporthal Vijfkamp sporthal</t>
  </si>
  <si>
    <t>Turnhal Vijfkamp</t>
  </si>
  <si>
    <t>Sporthal Fontys zaal 1,2,3</t>
  </si>
  <si>
    <t>Sporthal Fontys zaal 4</t>
  </si>
  <si>
    <t>Sporthal Fontys zaal 5</t>
  </si>
  <si>
    <t>Subtotaal 1</t>
  </si>
  <si>
    <t xml:space="preserve">* Uitgaande van 1 inspectie op jaarbasis met uitzondering van specifieke topsportlocaties welke in overleg twee keer per jaar geïnspecteerd worden. </t>
  </si>
  <si>
    <t>Werkzaamheden (conform paragraaf … Beschrijvend Document)</t>
  </si>
  <si>
    <t>Dienst</t>
  </si>
  <si>
    <t>Fictieve hoeveelheid (uur)</t>
  </si>
  <si>
    <t>All-in uurtarief
(excl. btw)</t>
  </si>
  <si>
    <t>Subtotaal</t>
  </si>
  <si>
    <t>Manuurtarief monteur t.b.v. onderhoud, montage en installatie</t>
  </si>
  <si>
    <t>Subtotaal 2</t>
  </si>
  <si>
    <t>Sportinventaris</t>
  </si>
  <si>
    <t>Artikel</t>
  </si>
  <si>
    <t>Minimale eisen</t>
  </si>
  <si>
    <t>Artikelnummer + omschrijving + verwijzing naar catalogus</t>
  </si>
  <si>
    <t>Aantal</t>
  </si>
  <si>
    <t>Netto prijs per stuk (Excl. Btw)</t>
  </si>
  <si>
    <t>Alternatief aangeboden 
ja/nee</t>
  </si>
  <si>
    <t>Plafondtoestellen</t>
  </si>
  <si>
    <t>Plafondunit elektrisch (nieuwste model)</t>
  </si>
  <si>
    <t>Multifunctionele plafondunit elektrisch met hijsband met 2 draaiwartels aan het uiteinde. T.b.v. het inhangen en ophijsen van verschillende attributen zoals turnringen, klimtouwen en touwladders etc. Hijsvermogen +/- 100kg per unit. Levering exclusief bekabelde bedieningspaneel. De elektrische bekabeling dient van bouwwege aangebracht te worden.</t>
  </si>
  <si>
    <t>Bedieningskast t.b.v. Plafondunit elektrisch</t>
  </si>
  <si>
    <t>Bedieningskast (t.b.v. 2 -8 plafondunits) via bekabelde aansturing.  Eenvoudige en eenduidige bediening waarbij de functie kan worden geselecteerd en met één centrale activatie ingezet kan worden. Bij het loslaten van deze knop stoppen de units ook direct. De besturingskast kan met een sleutelschakelaar worden vergrendeld of in gebruik worden genomen. De elektrische bekabeling dient van bouwwege aangebracht te worden.</t>
  </si>
  <si>
    <t>Plafondunit handbediend 1 voudig</t>
  </si>
  <si>
    <t>1-voudige plafondunit voor het hijsen van diverse attributen of toestellen. Voorzien van vastzetinrichting met een dubbele veiligheidsvergrendeling en veiligheidsketting (4m). Het systeem is belastbaar tot 5 KN. Hart op hart afstand van de koorden is +/- 50-60 cm. Voorzien van draaiwartels voor het ophangen van bijvoorbeeld ringen, klimtouwen en trapezestokken. Uitvoering conform NEN-EN 12655.</t>
  </si>
  <si>
    <t>Plafondunit handbediend 2 voudig</t>
  </si>
  <si>
    <t>2-voudige plafondunit voor het hijsen van diverse attributen of toestellen. Voorzien van vastzetinrichting met een dubbele veiligheidsvergrendeling en veiligheidsketting (4m). Het systeem is belastbaar tot 5 KN. Hart op hart afstand van de koorden is +/- 50-60 cm. Voorzien van draaiwartels voor het ophangen van bijvoorbeeld ringen, klimtouwen en trapezestokken. Uitvoering conform NEN-EN 12655.</t>
  </si>
  <si>
    <t>Plafondunit handbediend 3 voudig</t>
  </si>
  <si>
    <t>3-voudige plafondunit voor het hijsen van diverse attributen of toestellen. Voorzien van vastzetinrichting met een dubbele veiligheidsvergrendeling en veiligheidsketting (4m). Het systeem is belastbaar tot 5 KN. Hart op hart afstand van de koorden is +/- 50-60 cm. Voorzien van draaiwartels voor het ophangen van bijvoorbeeld ringen, klimtouwen en trapezestokken. Uitvoering conform NEN-EN 12655.</t>
  </si>
  <si>
    <t>Klimtouwrail recht voor 6 touwen h.o.h. 100 cm</t>
  </si>
  <si>
    <t>Klimtouwinstallatie met rails inclusief 6 loopwagens. De hartafstand van de touwen is +/- 90-100 cm. Levering compleet met blokkeerinrichting, bedieningstouw, kikker en opbergbeugel.</t>
  </si>
  <si>
    <t>Klimtouwrail met bocht 10 touwen h.o.h.100 cm</t>
  </si>
  <si>
    <t>Klimtouwinstallatie met rail en bocht (max 6 m) inclusief 10 loopwagens. De hartafstand van de touwen is +/- 90-100 cm. Levering compleet  met blokkeerinrichting, bedieningstouw, kikker en opbergbeugel.</t>
  </si>
  <si>
    <t>Klimtouw GZ (Lengte variend tussen 500-550cm). gevlochten met leren sok</t>
  </si>
  <si>
    <t>Klimtouw ten behoeve van een zaalhoogte van 550 cm. Gevlochten hennep touw met aan de onderkant afgewerkt met een lederen sok om uitrafelen te voorkomen. Aan de bovenzijde teruggesplitst om een stalen ring en onwrikbaar in een aluminium konus bevestigd. Het klimtouw wordt scharnierend aan de loopwagen opgehangen. Bestemd voor zaalhoogte 550cm. Voldoet aan de NEN 3345 normering.</t>
  </si>
  <si>
    <t>Klimtouw SH (Lengte variend tussen 600-700cm). gevlochten met leren sok</t>
  </si>
  <si>
    <t>Klimtouw ten behoeve van een zaalhoogte van 700 cm. Gevlochten hennep touw met aan de onderkant afgewerkt met een lederen sok om uitrafelen te voorkomen. Aan de bovenzijde teruggesplitst om een stalen ring en onwrikbaar in een aluminium konus bevestigd. Het klimtouw wordt scharnierend aan de loopwagen opgehangen. Bestemd voor zaalhoogte 700cm. Voldoet aan de NEN 3345 normering.</t>
  </si>
  <si>
    <t>Klimtouw GZ (Lengte variend tussen 500-550cm). gevlochten met knopen,  leren sok</t>
  </si>
  <si>
    <t>Klimtouw ten behoeve van een zaalhoogte van 550 cm. Gevlochten hennep touw met om de 50 cm een knoop zodat het uitermate geschikt is voor minder behendige klimmers. Aan de onderkant afgewerkt met een lederen sok om uitrafelen te voorkomen. Aan de bovenzijde teruggesplitst om een stalen ring en onwrikbaar in een aluminium konus bevestigd. Het klimtouw wordt scharnierend aan de loopwagen opgehangen. Bestemd voor zaalhoogte 550cm. Voldoet aan de NEN 3345 normering.</t>
  </si>
  <si>
    <t>Klimtouw SH (Lengte variend tussen 600-700cm). gevlochten met knopen, leren sok</t>
  </si>
  <si>
    <t>Klimtouw ten behoeve van een zaalhoogte van 700 cm. Gevlochten hennep touw met om de 50 cm een knoop zodat het uitermate geschikt is voor minder behendige klimmers. Aan de onderkant afgewerkt met een lederen sok om uitrafelen te voorkomen. Aan de bovenzijde teruggesplitst om een stalen ring en onwrikbaar in een aluminium konus bevestigd. Het klimtouw wordt scharnierend aan de loopwagen opgehangen. Bestemd voor zaalhoogte 700cm. Voldoet aan de NEN 3345 normering.</t>
  </si>
  <si>
    <t>Tussenconstructie t.b.v. plafondtoestel</t>
  </si>
  <si>
    <t>Prijs per bevestigingspunt en gebaseerd op uitvoering tijdens voormontage. Maximale lengte 30 cm</t>
  </si>
  <si>
    <t>(Wand)toestellen</t>
  </si>
  <si>
    <t>Elektrisch 4-vaks klimraam</t>
  </si>
  <si>
    <t>Elektrisch bedienbaar 4-vaks klimraam  bestaande uit aluminium/stalen stijlen met ronde sporten van essenhout met een diameter van 35mm. Aan de bovenzijde voorzien van een metalen sport die te gebruiken is als duikelstang. De stijlen zijn aan de onderzijde uitgerust met nylon wielen die voorzien zijn van een rubberen rand om vloerbeschadiging te voorkomen. Door middel van een elektromotor met thermische beveiliging kan het klimraam met één druk op de knop bediend worden.  Hierdoor is er geen beperking in stand of hellingshoek en kan het klimraam op elke hoogte horizontaal gebruikt worden. Voorzien van ingebouwde valbeveiliging en slim beveiligingssysteem dat de bandtoevoer blokkeert wanneer het rek weerstand ondervindt tijdens het uitrollen. In verticale stand kan het klimraam op de vloer worden gefixeerd door middel van 3 zelfsluitende vloerautomaten. Bij niet gebruik wordt het klimraam vlak tegen de wand geklapt en vastgezet door middel van 2 beklede haken. De afmeting van het raam bedraagt 415 x 300 cm (hxb). Inclusief 3 zelfsluitende vloerautomaten en valbeveiliging. Bekabeling door derden.</t>
  </si>
  <si>
    <t>Sleutelschakelaar op/inbouw</t>
  </si>
  <si>
    <t>Sleutelschakelaar (in of opbouw) tbv bediening van een klimraam. Elektrische bekabeling inclusief C-form wandcontactdoos (5-polig) aan te brengen door een erkend installateur.</t>
  </si>
  <si>
    <t>Basket 120x90cm, gasveer 100 cm, Wit</t>
  </si>
  <si>
    <t>Basket 180x105cm, gasveer 100 cm, inclusief dunkring, Wit</t>
  </si>
  <si>
    <t>Basket 180x105 cm. Wit fiberglas bord met wedstrijddunkring en -net. Ophijsbaar middels gasveersysteem en 100 cm voor de muur. Instelbare hoogten: 305 - 280 - 260 cm. Levering inclusief achterframe, bedieningsstok en opberging.</t>
  </si>
  <si>
    <t>Volleybalpaal ø 101 mm exclusief strips</t>
  </si>
  <si>
    <t xml:space="preserve">Volleybalpaal, verstevigde ronde geanodiseerde aluminium zuil met aan 2 zijden een ingebouwd sleufprofiel. Zuillengte 300cm en weegt ongeveer 16 kg. Ter bescherming van de sportvloer is de zuil voorzien van een stootnok en beschermdoppen aan de boven en onderzijde. </t>
  </si>
  <si>
    <t>Volleystrip spanzijde met ingebouwde touw/katrol verspanning t.b.v. Volleybalpaal</t>
  </si>
  <si>
    <t>Een lange- en korte strip waarvan de lange strip voorzien is van een gesloten spansysteem. Het touw kan hiermee niet in de war raken. Obstakelvrij afgedekt door een koker. Het volleybalnet kan met deze glijstrips in een keer op iedere gewenste hoogte worden gebracht.</t>
  </si>
  <si>
    <t>Volleystrip vaste zijde met netbevestigingen (kort+lang) t.b.v. Volleybalpaal</t>
  </si>
  <si>
    <t>Een lange- en korte strip met 2 vaste haken waaraan het net kan worden gehangen. Het volleybalnet kan met deze glijstrips in een keer op iedere gewenste hoogte worden gebracht.</t>
  </si>
  <si>
    <t xml:space="preserve">Volleybalnet wedstrijd </t>
  </si>
  <si>
    <t xml:space="preserve">Volleybalnet wedstrijd, netafmeting  950 x 100cm, maaswijdte 10 x 10cm, knooploos net.  Netband aan de bovenzijde 7 cm en aan de onderzijde 5 cm (wit). Het net heeft twee uitneembare glasfiber stabiliseringsstaven en een 8-puntsbevestiging. Wordt geleverd exclusief spaninrichting, antennes en antennetassen. Conform de laatste F.I.V.B. reglementen. </t>
  </si>
  <si>
    <t>Volleybalnet met stokken (training)</t>
  </si>
  <si>
    <t>Volleybalnet met stokken (training ), netafmeting  950 x 100cm. Maaswijdte 10x10cm, knooploosnet voorzien van 2 vaste spanstokken. Netband aan de bovenzijde 5 cm breed en aan de onderzijde 2,5cm. Met kevlar koord. Koordlengte 1100 cm.</t>
  </si>
  <si>
    <t>Badmintonnet wedstrijd</t>
  </si>
  <si>
    <t>Badmintonnet wedstrijd. Breedte 610cm. Hoogte 76 cm. Mazen 19 mm. vierkant. Witte bovenband. Zijkanten en onderkant afgebiesd. Koord van 4 mm. Volgens de geldende voorschriften.</t>
  </si>
  <si>
    <t>Badmintonnet wedstrijd 3x aan koord (30 mtr.)</t>
  </si>
  <si>
    <t>Badmintonnet wedstrijd 3x aan koord (30 mtr.) Breedte 610cm. Hoogte 76 cm. mazen 19 mm. vierkant. Witte bovenband. Zijkanten en onderkant afgebiesd. 3 netten op koord van 4 mm.Volgens de geldende voorschriften.</t>
  </si>
  <si>
    <t>Badmintonnet wedstrijd 4x aan koord (40 mtr.)</t>
  </si>
  <si>
    <t>Badmintonnet wedstrijd 4x aan koord (40 mtr.) Breedte 610cm. Hoogte 76 cm. mazen 19 mm. vierkant. Witte bovenband. Zijkanten en onderkant afgebiesd. 4 netten op koord van 4 mm.Volgens de geldende voorschriften.</t>
  </si>
  <si>
    <t>Badminton ondersteuningspaal</t>
  </si>
  <si>
    <t>Badminton ondersteuningspaal voorzien van een zware kunststof voet, vervaardigd van niet strepende polyurethaan, waardoor losse rubberranden overbodig zijn. De paal is voorzien van een oranjekleurig kunststof opzetstuk met gleuf voor ondersteuning van het badmintonnet. Nethoogte 155 cm.</t>
  </si>
  <si>
    <t>Springkorfbalpaal + kunststof mand, voet ø 70 cm</t>
  </si>
  <si>
    <t>De springkorfbalpaal is traploos in hoogte verstelbaar van 2,40 tot maximaal 3,50m. De Schotelvoet heeft een diameter van 70cm en is niet strepend. Inclusief lijnhouder, beugel en trainingsmand. Voorzien van cijfers voor hoogte-instelling.</t>
  </si>
  <si>
    <t>Wedstrijdkorfbalmand IKF/KNKV</t>
  </si>
  <si>
    <t>Wedstrijdkorfbalmand uit geel kunststof IKF/KNKV. Wedstrijdmand volgens de officiële normen van de IKF, voorgeschreven voor alle korfbalwedstrijden. De mand is gemaakt van een zeer sterke kunststof, kleur geel en geschikt voor in- en outdoorgebruik.</t>
  </si>
  <si>
    <t>Korfbalmand (training) kunststof</t>
  </si>
  <si>
    <t>Kunststof korfbalmand geel (training). Kunststof korfbalmand voor schoolgebruik en trainingen, kleur geel, exclusief beugel.</t>
  </si>
  <si>
    <t>Handbaldoel IHF met klapbeugel 150 cm. diep</t>
  </si>
  <si>
    <t>IHF gecertificeerd doel (150 cm diep) met inklapbare zijbeugels en een opklapbare achterbeugel. Doel geschikt voor handbal/zaalvoetbal/hockey. Zeer stabiele, dikwandige aluminium uitvoering met afgeronde hoeken en metalen achterconstructie. Afmeting 300x200x150 cm. diep. Wit gecoat met blauw of rode markeringsbanen. Levering exclusief vloerbevestigingen en net.</t>
  </si>
  <si>
    <t>Doelnet 300x200 cm. MW 4,5 x 4,5 cm. Wit. T.b.v IHF doel 150 cm. diep</t>
  </si>
  <si>
    <t>Doelnet 300x200 cm. MW 4,5 x 4,5 cm. (wit) t.b.v. IHF doel 150 cm. Diep. Minimaal ø 2,2 mm. Het net is rondom afgewerkt met band en voorzien van een spankoord.</t>
  </si>
  <si>
    <t>Handbaldoel met klapbeugel 100cm diep</t>
  </si>
  <si>
    <t>Allround aluminium zaalhandbaldoel met aan de achterzijde 2 inklapbare zijbeugels en een opklapbare achterbeugel. Net bevestiging met kunststof haken. Afmeting 300 x 200 x 80/100 cm
Levering exclusief vloerbevestigingen en net.</t>
  </si>
  <si>
    <t>Doelnet 300x200 cm, MW 4x4 cm. Wit</t>
  </si>
  <si>
    <t>Doelnet 300x200 cm, 4x4 cm, Min ø 2,8 mm, wit, dubbeldraads. Doelafmeting. 300x200x80/100 cm. Het net is rondom afgewerkt met band en voorzien van een spankoord. Het net is tevens geschikt voor zaalvoetbal en zaalhockey. Geschikt voor bovenstaand doel.</t>
  </si>
  <si>
    <t>Verplaatsbare toestellen</t>
  </si>
  <si>
    <t>Turnmat bisonyl 150x100x6 cm met richtloper en lederen hoeken</t>
  </si>
  <si>
    <t>Turnmat met een afmeting van  150x100x6 cm. De bovenzijde van de hoes is bisonyl met richtloper en aan de onderzijde voorzien van topkwaliteit antislip. Alle hoeken zijn voorzien van lederen versterkingsstukken, rondom koppelbaar middels klittenbandsysteem en de vulling is geschikt voor voortgezet onderwijs (Stevige onderlaag en zachte bovenlaag - combivulling). Gewicht circa 10kg.</t>
  </si>
  <si>
    <t xml:space="preserve">Hoes t.b.v. Turnmat 150x100x6 cm met richtloper en lederen hoeken - bisonyl </t>
  </si>
  <si>
    <t>Hoes t.b.v. bovenstaande turnmat.</t>
  </si>
  <si>
    <t>Landingsmat Bisonyl 300x200x30 cm met lederen hoeken</t>
  </si>
  <si>
    <t>Landingsmat met een afmeting van 200x300x30 cm. De hoes bestaat uit een bovenzijde van bisonyl (brandklasse M2) en is daardoor hygiënisch en duurzaam. De onderzijde is van topkwaliteit antislip en de twee delen zijn verbonden met een stevige rits. De mat is rondom voorzien van handgrepen en de hoeken (boven en onderzijde) zijn voorzien van lederen versterkingsstukken (8). De vulling is geschikt voor voortgezet onderwijs (stevige onderlaag en zachte bovenlaag - combivulling).</t>
  </si>
  <si>
    <t>Hoes compleet 300x200x30cm. Bisonyl</t>
  </si>
  <si>
    <t>Hoes compleet 300x200x30 cm. De hoes is van bisonyl en aan de onderzijde voorzien van een anti-slip laag. Voorzien van lederen hoeken op de boven en onderzijde van de hoes/mat.</t>
  </si>
  <si>
    <t>Lange mat 5-6 meter Canvas</t>
  </si>
  <si>
    <t xml:space="preserve">Lange mat samengesteld uit segmenten van +/- 10cm breed waardoor de mat probleemloos opgerold kan worden. Vulling: combinatievulling. De bovenzijde is voorzien van canvas doek en de onderzijde voorzien van topkwaliteit antislip. De mat is koppelbaar middels klittenband. </t>
  </si>
  <si>
    <t>Turnbank 300 cm. verrolbaar + houten evenwichtslat 7 cm</t>
  </si>
  <si>
    <t xml:space="preserve">Turnbank 300 cm. verrolbaar + houten evenwichtslat 7 cm. Stevig metalen onderstel met schoorstangen om doorbuigen van de turnbank te voorkomen inclusief verrolinrichting. Het bankblad is uitgevoerd met hardhouten bovenblad. Aan beide uiteinden bevinden zich inhaakbeugels en ophangogen waardoor de bank gecombineerd kan worden met andere toestellen. De rubber vloerbeschermers zijn dusdanig geprofileerd dat de bank probleemloos en stabiel gestapeld kan worden. De bank is aan de onderzijde voorzien van een 7 cm brede houten evenwichtslat. </t>
  </si>
  <si>
    <t>Turnbank 360 cm. verrolbaar + houten evenwichtslat 7 cm</t>
  </si>
  <si>
    <t xml:space="preserve">Turnbank 360 cm. verrolbaar + houten evenwichtslat 7 cm. Stevig metalen onderstel met schoorstangen om doorbuigen van de turnbank te voorkomen inclusief verrolinrichting. Het bankblad is uitgevoerd met hardhouten bovenblad. Aan beide uiteinden bevinden zich inhaakbeugels en ophangogen waardoor de bank gecombineerd kan worden met andere toestellen. De rubber vloerbeschermers zijn dusdanig geprofileerd dat de bank probleemloos en stabiel gestapeld kan worden. De bank is aan de onderzijde voorzien van een 7 cm brede houten evenwichtslat. </t>
  </si>
  <si>
    <t>Magic bloc 120x90x60 cm</t>
  </si>
  <si>
    <t>Het interieur bestaat uit polyether. Rondom bekleed met anti-slip en tevens voorzien van meerdere handgrepen. Afmeting 120 X 90 X 60 (lxbxh).</t>
  </si>
  <si>
    <t>Magic bloc 120x90x30 cm</t>
  </si>
  <si>
    <t>Het interieur bestaat uit polyether. Rondom bekleed met anti-slip en tevens voorzien van meerdere handgrepen. Afmeting 120 X 90 X 30 (lxbxh).</t>
  </si>
  <si>
    <t>Magic bloc 120x60x45 cm</t>
  </si>
  <si>
    <t>Het interieur bestaat uit polyether. Rondom bekleed met anti-slip en tevens voorzien van meerdere handgrepen. Afmeting 120 X 60 X 45 (lxbxh).</t>
  </si>
  <si>
    <t>Trapezoïde kastmodel 120x60 cm</t>
  </si>
  <si>
    <t>Trapezoïde kastmodel 120x60 cm. Samengesteld uit stabiele metalen frames (min. ø 32x2 mm) met rubberen beschermingen op alle zijden. Compleet met dekplank. Hoogte 110 cm. Grondvlakte 180x120 cm.</t>
  </si>
  <si>
    <t>Springplank Budapest</t>
  </si>
  <si>
    <t>Springplank vervaardigd uit een duurzame en veerkrachtige houten constructie. Het drievoudige veersysteem met extra gebogen bovenblad is voorzien van dempende vulling en robuuste naaldvilt bekleding. Voorzien van rubberen antislip vloerbeschermers. Afmeting: 120 X 60 X 21 cm.</t>
  </si>
  <si>
    <t>Minitrampoline 112x112cm</t>
  </si>
  <si>
    <t>Dek minitrampoline 112x112</t>
  </si>
  <si>
    <t>Totaalafdekrand voor een minitrampoline van 112 cm</t>
  </si>
  <si>
    <t>Stalen veer 185mm t.b.v. minitrampoline</t>
  </si>
  <si>
    <t>Stalen veer t.b.v. openeind en minitrampoline 112/125. Afmeting 185 mm. Ø 32 mm</t>
  </si>
  <si>
    <t xml:space="preserve">Stalen veer 235mm t.b.v. Grand master </t>
  </si>
  <si>
    <t>Stalen veer t.b.v. een master en grandmaster trampolines en voor de stelpoot
van een minitramp 112/125. Afmeting lengte 235 mm, Ø 30 mm</t>
  </si>
  <si>
    <t>Open-eind minitrampoline</t>
  </si>
  <si>
    <t xml:space="preserve">Open-eind minitrampoline. Stabiel gegalvaniseerd stalen frame met 32 stalen veren en een springdoek van gevlochten 13 mm band. Het frame is in hoogte instelbaar en samenklapbaar. Inclusief beschermpad over de veren en het onderstel is voorzien van rubberen antislip vloerbeschermers. Afmeting 120x120 cm. Springdoek 60x70 cm. Gewicht ca. 36 kg. Conform DIN 7918. </t>
  </si>
  <si>
    <t>Brugligger met stift 'Spieth'</t>
  </si>
  <si>
    <t>Glasfiber ligger t.b.v. damesbrug en rekstokinstallatie rond model met houten
ommanteling. Aan de uiteinden voorzien van een metalen eindverbinding.
Deze ligger past eveneens op de kop van een rekstokinstallatie.</t>
  </si>
  <si>
    <t>brugligger zonder stift "Spieth"</t>
  </si>
  <si>
    <t>Glasfiber ligger t.b.v. damesbrug vrijstaand rond model met houten ommanteling.
Aan de uiteinden voorzien van een metalen eindverbinding. Deze ligger
past eveneens op de kop van een rekstokinstallatie.</t>
  </si>
  <si>
    <t>Opbergmaterialen</t>
  </si>
  <si>
    <t>Transportwagen t.b.v. landingsmatten</t>
  </si>
  <si>
    <t>Transportwagen geschikt voor het opbergen en transporteren van 2 landingsmatten met een afm. van 300 x 200 x 30 cm, 2 minitramps en 2 springplanken. Uitgevoerd met 4 zwenkwielen en een minimale vrije doorrijhoogte van 225 cm.</t>
  </si>
  <si>
    <t>Transportwagen t.bv. turnmatten 150 horizontaal</t>
  </si>
  <si>
    <t>Transportwagen voor de horizontale opberging van turn- of judomatten met een afmeting van 100x150 cm. De metalen wagen is uitgevoerd met zware bok- en zwenkwielen met een breed loopvlak en voorzien van een gesloten multiplex bodem. Uitgevoerd met een duwbeugel waardoor de wagen goed bedienbaar is. Maximale belasting 400 kg.</t>
  </si>
  <si>
    <t>Transportwagen met klapbeugel t.b.v. lange mat</t>
  </si>
  <si>
    <t>Transportwagen met geheel metalen uitvoering, geschikt voor het opbergen en transporteren van 2 lange turnmatten van 5 meter of 1 lange turnmat van 10 meter. De wagen is voorzien van 2 vaste wielen en 2 zwenkwielen. Gemakkelijk laden en te lossen door een klapbare beugel, die de wielen blokkeert als hij op de grond rust.</t>
  </si>
  <si>
    <t>Transportwagen t.b.v. zaalhockeybalken</t>
  </si>
  <si>
    <t>Transportwagen (metalen uitvoering), geschikt voor het transporteren en opbergen van ca. 40 hockeybalken. De wagen is voorzien van 2 zwenkwielen en 2 bokwielen. Afmeting 180 x 90 x 80 (lxbxh) buitenwerks.</t>
  </si>
  <si>
    <t>Ballenwagen 40</t>
  </si>
  <si>
    <t>Ballenwagen (metalen uitvoering) met 4 opbergvakken, afsluitbaar en voorzien van zwenkwielen. Inclusief hangslot</t>
  </si>
  <si>
    <t>Stelposten</t>
  </si>
  <si>
    <t>Specificatie aan te leveren door inschrijver</t>
  </si>
  <si>
    <t>Subtotaal 3</t>
  </si>
  <si>
    <t>Beschrijvingen van bovengenoemde artikelen zijn zoveel mogelijk generiek gemaakt. Inschrijver dient per artikel aan te geven of voldan wordt aan de minimale eisen. Indien dit niet het geval is, is het toegestaan een gelijkwaardig alternatief aan te bieden. In een dergelijk geval is het aan inschrijver om de gelijkwaardigheid op basis van motivatie aan te tonen. Deze motivatie vermeldt inschrijver in kolom "Artikelnummer + omschrijving + verwijzing naar catalogus".</t>
  </si>
  <si>
    <t xml:space="preserve">Deze aanbieding wordt gedaan overeenkomstig de bepalingen van de Europese aanbesteding "Aanschaf, onderhoud en inspecteies sportinventaris" en met inachneming van de bepalingen en gegevens zoals opgenomen in het Beschrijvend Document en de eventuele Nota's van Inlichtingen. </t>
  </si>
  <si>
    <t>Fictieve order 
(looptijd Raamovereenkomst 24 maanden)</t>
  </si>
  <si>
    <t>Korting %</t>
  </si>
  <si>
    <t>Kortingspercentage op catalogusprijs voor het volledige assortiment  sportinventaris</t>
  </si>
  <si>
    <t>Subtotaal 4</t>
  </si>
  <si>
    <t>Beschrijvingen van de artikelen zijn gebaseerd op afnames van diverse leveranciers. Indien dit het inschrijven bemoeilijkt is het toegestaan een vergelijkbaar artikel aan te bieden (inclusief) motivatie.</t>
  </si>
  <si>
    <t>Innovatie bewergingsonderwijs a € 15.000,--</t>
  </si>
  <si>
    <t>Urban sports a € 15.000,--</t>
  </si>
  <si>
    <t>Verklaart zich door ondertekening van dit prijzenblad bereid nadere opdrachten met betrekking tot aanschaf, onderhoud en inspecties sportinventaris tegen onderstaande tarieven uit te voeren:</t>
  </si>
  <si>
    <t>Standaardformulier D: Prijzenblad VERSIE 2.0</t>
  </si>
  <si>
    <t xml:space="preserve">Minitrampoline. In hoogte verstelbare trampoline met een gegalvaniseerd stalen frame met 28 stalen veren en een geweven nylon springdoek (60 x 60cm gesloten). De hoogte van het onderstel is aan de achterzijde en aan de voorzijde instelbaar. De trampoline is extra veilig doordat deze geen uitstekende delen bevat en geen zichtbare veren aan de bovenzijde door het standaard topdek. Het onderstel is voorzien van  rubberen antislip vloerbeschermers. </t>
  </si>
  <si>
    <t>Springkast Multi</t>
  </si>
  <si>
    <t>Springkast bestaande uit vier delen. Een pyramide vormig onderstel uit 1 stuk met dekplank (vast of uitneembaar). Één recht tussendeel met inhaakopeningen aan beide kopse kanten. Één recht tussendeel met inhaakopeningen aan beide kopse kanten één lange zijde 2 inhaakopeningen en één lange zijde 1 inhaakopening. Tevens uitgevoerd met 2 insteekgaten tbv koppelbuizen aan één lange zijde van het kastdeel of extra zijopeniningen om verbindingen te maken. Afgewerkt met een topkwaliteit leder. Inclusief zeer stabiele verrolinrichting en een met naaldvilt beklede uitneembare dekplank. Afmeting 1372x737/542x1028 mm (lxbxh). Conform NEN-EN 916 norm.</t>
  </si>
  <si>
    <r>
      <t>Basket 120x90 cm. Wit</t>
    </r>
    <r>
      <rPr>
        <sz val="10"/>
        <color rgb="FFFF0000"/>
        <rFont val="Aptos Narrow"/>
        <family val="2"/>
        <scheme val="minor"/>
      </rPr>
      <t xml:space="preserve"> basketbalbord</t>
    </r>
    <r>
      <rPr>
        <sz val="10"/>
        <color theme="1"/>
        <rFont val="Aptos Narrow"/>
        <family val="2"/>
        <scheme val="minor"/>
      </rPr>
      <t xml:space="preserve"> met </t>
    </r>
    <r>
      <rPr>
        <sz val="10"/>
        <color rgb="FFFF0000"/>
        <rFont val="Aptos Narrow"/>
        <family val="2"/>
        <scheme val="minor"/>
      </rPr>
      <t>basketbalring</t>
    </r>
    <r>
      <rPr>
        <sz val="10"/>
        <color theme="1"/>
        <rFont val="Aptos Narrow"/>
        <family val="2"/>
        <scheme val="minor"/>
      </rPr>
      <t xml:space="preserve"> en -net. Ophijsbaar middels gasveersysteem en 100 cm voor de muur. Instelbare hoogten: 305 - 280 - 260 cm. Levering inclusief achterframe, bedieningsstok en opberging.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</si>
</sst>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Aptos Narrow"/>
      <family val="2"/>
      <scheme val="minor"/>
    </font>
    <font>
      <b/>
      <sz val="10"/>
      <color theme="1"/>
      <name val="Aptos Narrow"/>
      <family val="2"/>
      <scheme val="minor"/>
    </font>
    <font>
      <sz val="10"/>
      <color theme="1"/>
      <name val="Aptos Narrow"/>
      <family val="2"/>
      <scheme val="minor"/>
    </font>
    <font>
      <i/>
      <sz val="10"/>
      <color theme="1"/>
      <name val="Aptos Narrow"/>
      <family val="2"/>
      <scheme val="minor"/>
    </font>
    <font>
      <sz val="10"/>
      <name val="Aptos Narrow"/>
      <family val="2"/>
      <scheme val="minor"/>
    </font>
    <font>
      <sz val="10"/>
      <color rgb="FF000000"/>
      <name val="Aptos Narrow"/>
      <family val="2"/>
      <scheme val="minor"/>
    </font>
    <font>
      <sz val="11"/>
      <color theme="1"/>
      <name val="Aptos Narrow"/>
      <family val="2"/>
      <scheme val="minor"/>
    </font>
    <font>
      <sz val="10"/>
      <color theme="1"/>
      <name val="Arial"/>
      <family val="2"/>
    </font>
    <font>
      <b/>
      <sz val="11"/>
      <color theme="3"/>
      <name val="Arial"/>
      <family val="2"/>
    </font>
    <font>
      <b/>
      <sz val="10"/>
      <name val="Aptos Narrow"/>
      <family val="2"/>
      <scheme val="minor"/>
    </font>
    <font>
      <b/>
      <i/>
      <sz val="10"/>
      <color theme="1"/>
      <name val="Aptos Narrow"/>
      <family val="2"/>
      <scheme val="minor"/>
    </font>
    <font>
      <b/>
      <sz val="10"/>
      <color rgb="FFFF0000"/>
      <name val="Aptos Narrow"/>
      <family val="2"/>
      <scheme val="minor"/>
    </font>
    <font>
      <sz val="10"/>
      <color rgb="FFFF0000"/>
      <name val="Aptos Narrow"/>
      <family val="2"/>
      <scheme val="minor"/>
    </font>
  </fonts>
  <fills count="6">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theme="0" tint="-0.14996795556505021"/>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44" fontId="6" fillId="0" borderId="0" applyFont="0" applyFill="0" applyBorder="0" applyAlignment="0" applyProtection="0"/>
    <xf numFmtId="0" fontId="7" fillId="0" borderId="0"/>
    <xf numFmtId="9" fontId="7" fillId="0" borderId="0" applyFont="0" applyFill="0" applyBorder="0" applyAlignment="0" applyProtection="0"/>
    <xf numFmtId="44" fontId="7" fillId="0" borderId="0" applyFont="0" applyFill="0" applyBorder="0" applyAlignment="0" applyProtection="0"/>
    <xf numFmtId="0" fontId="8" fillId="0" borderId="0" applyNumberFormat="0" applyFill="0" applyBorder="0" applyAlignment="0" applyProtection="0"/>
  </cellStyleXfs>
  <cellXfs count="67">
    <xf numFmtId="0" fontId="0" fillId="0" borderId="0" xfId="0"/>
    <xf numFmtId="44" fontId="2" fillId="2" borderId="1" xfId="0" applyNumberFormat="1" applyFont="1" applyFill="1" applyBorder="1" applyProtection="1">
      <protection locked="0"/>
    </xf>
    <xf numFmtId="44" fontId="2" fillId="2" borderId="1" xfId="0" applyNumberFormat="1" applyFont="1" applyFill="1" applyBorder="1" applyAlignment="1" applyProtection="1">
      <alignment vertical="center"/>
      <protection locked="0"/>
    </xf>
    <xf numFmtId="44" fontId="4" fillId="2" borderId="1" xfId="0" applyNumberFormat="1" applyFont="1" applyFill="1" applyBorder="1" applyAlignment="1" applyProtection="1">
      <alignment vertical="center"/>
      <protection locked="0"/>
    </xf>
    <xf numFmtId="10" fontId="2" fillId="2" borderId="1" xfId="0" applyNumberFormat="1" applyFont="1" applyFill="1" applyBorder="1" applyProtection="1">
      <protection locked="0"/>
    </xf>
    <xf numFmtId="0" fontId="2" fillId="2" borderId="1" xfId="0" applyFont="1" applyFill="1" applyBorder="1" applyAlignment="1" applyProtection="1">
      <alignment horizontal="left" vertical="top"/>
      <protection locked="0"/>
    </xf>
    <xf numFmtId="49" fontId="1" fillId="0" borderId="0" xfId="0" applyNumberFormat="1" applyFont="1"/>
    <xf numFmtId="0" fontId="2" fillId="0" borderId="0" xfId="0" applyFont="1"/>
    <xf numFmtId="49" fontId="2" fillId="4" borderId="1" xfId="0" applyNumberFormat="1" applyFont="1" applyFill="1" applyBorder="1" applyAlignment="1">
      <alignment horizontal="left" vertical="top" wrapText="1"/>
    </xf>
    <xf numFmtId="0" fontId="9" fillId="0" borderId="1" xfId="0" applyFont="1" applyBorder="1" applyAlignment="1">
      <alignment horizontal="center" wrapText="1"/>
    </xf>
    <xf numFmtId="44" fontId="2" fillId="0" borderId="1" xfId="0" applyNumberFormat="1" applyFont="1" applyBorder="1" applyAlignment="1">
      <alignment horizontal="center"/>
    </xf>
    <xf numFmtId="44" fontId="2" fillId="0" borderId="1" xfId="0" applyNumberFormat="1" applyFont="1" applyBorder="1"/>
    <xf numFmtId="49" fontId="1" fillId="0" borderId="1" xfId="0" applyNumberFormat="1" applyFont="1" applyBorder="1" applyAlignment="1">
      <alignment horizontal="center" vertical="top" wrapText="1"/>
    </xf>
    <xf numFmtId="44" fontId="1" fillId="0" borderId="1" xfId="1" applyFont="1" applyBorder="1" applyAlignment="1" applyProtection="1">
      <alignment vertical="center"/>
    </xf>
    <xf numFmtId="49" fontId="3" fillId="0" borderId="0" xfId="0" applyNumberFormat="1" applyFont="1" applyAlignment="1">
      <alignment horizontal="left" vertical="top" wrapText="1"/>
    </xf>
    <xf numFmtId="0" fontId="1" fillId="0" borderId="0" xfId="0" applyFont="1"/>
    <xf numFmtId="49" fontId="1" fillId="0" borderId="1" xfId="0" applyNumberFormat="1" applyFont="1" applyBorder="1"/>
    <xf numFmtId="0" fontId="1" fillId="0" borderId="1" xfId="0" applyFont="1" applyBorder="1"/>
    <xf numFmtId="0" fontId="1" fillId="0" borderId="1" xfId="0" applyFont="1" applyBorder="1" applyAlignment="1">
      <alignment wrapText="1"/>
    </xf>
    <xf numFmtId="0" fontId="1" fillId="0" borderId="1" xfId="0" applyFont="1" applyBorder="1" applyAlignment="1">
      <alignment horizontal="center" wrapText="1"/>
    </xf>
    <xf numFmtId="0" fontId="1" fillId="0" borderId="1" xfId="0" applyFont="1" applyBorder="1" applyAlignment="1">
      <alignment horizontal="center"/>
    </xf>
    <xf numFmtId="49" fontId="2" fillId="0" borderId="1" xfId="0" applyNumberFormat="1" applyFont="1" applyBorder="1" applyAlignment="1">
      <alignment horizontal="left" vertical="top" wrapText="1"/>
    </xf>
    <xf numFmtId="3" fontId="1" fillId="0" borderId="1" xfId="0" applyNumberFormat="1" applyFont="1" applyBorder="1" applyAlignment="1">
      <alignment horizontal="center" vertical="center"/>
    </xf>
    <xf numFmtId="44" fontId="2" fillId="0" borderId="1" xfId="0" applyNumberFormat="1" applyFont="1" applyBorder="1" applyAlignment="1">
      <alignment vertical="center"/>
    </xf>
    <xf numFmtId="49" fontId="1" fillId="0" borderId="1" xfId="0" applyNumberFormat="1" applyFont="1" applyBorder="1" applyAlignment="1">
      <alignment horizontal="left" vertical="top" wrapText="1"/>
    </xf>
    <xf numFmtId="44" fontId="2" fillId="5" borderId="1" xfId="0" applyNumberFormat="1" applyFont="1" applyFill="1" applyBorder="1" applyAlignment="1">
      <alignment vertical="center"/>
    </xf>
    <xf numFmtId="49" fontId="4" fillId="0" borderId="1" xfId="0" applyNumberFormat="1" applyFont="1" applyBorder="1" applyAlignment="1">
      <alignment horizontal="left" vertical="top" wrapText="1"/>
    </xf>
    <xf numFmtId="49" fontId="9" fillId="0" borderId="1" xfId="0" applyNumberFormat="1" applyFont="1" applyBorder="1" applyAlignment="1">
      <alignment horizontal="left" vertical="top" wrapText="1"/>
    </xf>
    <xf numFmtId="44" fontId="4" fillId="0" borderId="1" xfId="1" applyFont="1" applyBorder="1" applyAlignment="1" applyProtection="1">
      <alignment horizontal="left" vertical="top" wrapText="1"/>
    </xf>
    <xf numFmtId="49" fontId="3" fillId="0" borderId="0" xfId="0" applyNumberFormat="1" applyFont="1" applyAlignment="1">
      <alignment vertical="top" wrapText="1"/>
    </xf>
    <xf numFmtId="49" fontId="2" fillId="0" borderId="0" xfId="0" applyNumberFormat="1" applyFont="1"/>
    <xf numFmtId="49" fontId="2" fillId="2" borderId="1" xfId="0" applyNumberFormat="1" applyFont="1" applyFill="1" applyBorder="1" applyAlignment="1" applyProtection="1">
      <alignment horizontal="left" vertical="top" wrapText="1"/>
      <protection locked="0"/>
    </xf>
    <xf numFmtId="49" fontId="4" fillId="2" borderId="1" xfId="0" applyNumberFormat="1" applyFont="1" applyFill="1" applyBorder="1" applyAlignment="1" applyProtection="1">
      <alignment horizontal="left" vertical="top" wrapText="1"/>
      <protection locked="0"/>
    </xf>
    <xf numFmtId="0" fontId="1" fillId="0" borderId="1" xfId="0" applyFont="1" applyBorder="1" applyAlignment="1">
      <alignment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0" xfId="0" applyFont="1" applyAlignment="1">
      <alignment vertical="center"/>
    </xf>
    <xf numFmtId="0" fontId="2" fillId="0" borderId="1" xfId="0" applyFont="1" applyBorder="1" applyAlignment="1">
      <alignment horizontal="center"/>
    </xf>
    <xf numFmtId="44" fontId="1" fillId="0" borderId="1" xfId="0" applyNumberFormat="1" applyFont="1" applyBorder="1"/>
    <xf numFmtId="0" fontId="2" fillId="0" borderId="1" xfId="0" applyFont="1" applyBorder="1"/>
    <xf numFmtId="0" fontId="5" fillId="3" borderId="1" xfId="0" applyFont="1" applyFill="1" applyBorder="1" applyAlignment="1">
      <alignment vertical="center"/>
    </xf>
    <xf numFmtId="49" fontId="1" fillId="0" borderId="0" xfId="0" applyNumberFormat="1" applyFont="1" applyAlignment="1">
      <alignment horizontal="left" vertical="top"/>
    </xf>
    <xf numFmtId="0" fontId="2" fillId="0" borderId="0" xfId="0" applyFont="1" applyAlignment="1">
      <alignment horizontal="left" vertical="top"/>
    </xf>
    <xf numFmtId="49" fontId="2" fillId="0" borderId="1" xfId="0" applyNumberFormat="1" applyFont="1" applyBorder="1" applyAlignment="1">
      <alignment horizontal="left" vertical="top"/>
    </xf>
    <xf numFmtId="49" fontId="2" fillId="0" borderId="0" xfId="0" applyNumberFormat="1" applyFont="1" applyAlignment="1">
      <alignment horizontal="left" vertical="top"/>
    </xf>
    <xf numFmtId="0" fontId="2" fillId="0" borderId="0" xfId="0" applyFont="1" applyAlignment="1">
      <alignment horizontal="center"/>
    </xf>
    <xf numFmtId="0" fontId="3" fillId="0" borderId="0" xfId="0" applyFont="1"/>
    <xf numFmtId="44" fontId="2" fillId="0" borderId="0" xfId="0" applyNumberFormat="1" applyFont="1" applyAlignment="1">
      <alignment horizontal="left" vertical="top"/>
    </xf>
    <xf numFmtId="44" fontId="1" fillId="0" borderId="0" xfId="0" applyNumberFormat="1" applyFont="1" applyAlignment="1">
      <alignment horizontal="left" vertical="top"/>
    </xf>
    <xf numFmtId="49" fontId="2" fillId="0" borderId="0" xfId="0" applyNumberFormat="1" applyFont="1" applyAlignment="1">
      <alignment vertical="top" wrapText="1"/>
    </xf>
    <xf numFmtId="49" fontId="1" fillId="0" borderId="1" xfId="0" applyNumberFormat="1" applyFont="1" applyBorder="1" applyAlignment="1">
      <alignment horizontal="left" vertical="top"/>
    </xf>
    <xf numFmtId="0" fontId="1" fillId="0" borderId="1" xfId="0" applyFont="1" applyBorder="1" applyAlignment="1">
      <alignment horizontal="left" vertical="top"/>
    </xf>
    <xf numFmtId="0" fontId="1" fillId="0" borderId="0" xfId="0" applyFont="1" applyAlignment="1">
      <alignment horizontal="left" vertical="top"/>
    </xf>
    <xf numFmtId="49" fontId="11" fillId="0" borderId="0" xfId="0" applyNumberFormat="1" applyFont="1" applyAlignment="1">
      <alignment horizontal="left" vertical="top"/>
    </xf>
    <xf numFmtId="49" fontId="12" fillId="0" borderId="1" xfId="0" applyNumberFormat="1" applyFont="1" applyBorder="1" applyAlignment="1">
      <alignment horizontal="left" vertical="top" wrapText="1"/>
    </xf>
    <xf numFmtId="49" fontId="1" fillId="0" borderId="5" xfId="0" applyNumberFormat="1" applyFont="1" applyBorder="1" applyAlignment="1">
      <alignment horizontal="left" vertical="top"/>
    </xf>
    <xf numFmtId="49" fontId="1" fillId="0" borderId="0" xfId="0" applyNumberFormat="1" applyFont="1" applyAlignment="1">
      <alignment horizontal="left" vertical="top"/>
    </xf>
    <xf numFmtId="0" fontId="2" fillId="2" borderId="1" xfId="0" applyFont="1" applyFill="1" applyBorder="1" applyAlignment="1" applyProtection="1">
      <alignment horizontal="left" vertical="top"/>
      <protection locked="0"/>
    </xf>
    <xf numFmtId="49" fontId="3" fillId="0" borderId="0" xfId="0" applyNumberFormat="1" applyFont="1" applyAlignment="1">
      <alignment horizontal="left" vertical="top" wrapText="1"/>
    </xf>
    <xf numFmtId="49" fontId="10" fillId="0" borderId="0" xfId="0" applyNumberFormat="1" applyFont="1" applyAlignment="1">
      <alignment horizontal="left" vertical="top" wrapText="1"/>
    </xf>
    <xf numFmtId="49" fontId="10" fillId="0" borderId="0" xfId="0" applyNumberFormat="1" applyFont="1" applyAlignment="1">
      <alignment horizontal="left" vertical="top"/>
    </xf>
    <xf numFmtId="0" fontId="1" fillId="0" borderId="1" xfId="0" applyFont="1" applyBorder="1" applyAlignment="1">
      <alignment horizontal="right"/>
    </xf>
    <xf numFmtId="0" fontId="3" fillId="0" borderId="5" xfId="0" applyFont="1" applyBorder="1" applyAlignment="1">
      <alignment horizontal="left"/>
    </xf>
    <xf numFmtId="49" fontId="1" fillId="0" borderId="2" xfId="0" applyNumberFormat="1" applyFont="1" applyBorder="1" applyAlignment="1">
      <alignment horizontal="right" vertical="center"/>
    </xf>
    <xf numFmtId="49" fontId="1" fillId="0" borderId="3" xfId="0" applyNumberFormat="1" applyFont="1" applyBorder="1" applyAlignment="1">
      <alignment horizontal="right" vertical="center"/>
    </xf>
    <xf numFmtId="49" fontId="1" fillId="0" borderId="4" xfId="0" applyNumberFormat="1" applyFont="1" applyBorder="1" applyAlignment="1">
      <alignment horizontal="right" vertical="center"/>
    </xf>
    <xf numFmtId="49" fontId="1" fillId="0" borderId="1" xfId="0" applyNumberFormat="1" applyFont="1" applyBorder="1" applyAlignment="1">
      <alignment horizontal="right" vertical="center"/>
    </xf>
  </cellXfs>
  <cellStyles count="6">
    <cellStyle name="Kop 4 2" xfId="5" xr:uid="{DE6D3309-158F-4665-B41C-13FE2E4EF18A}"/>
    <cellStyle name="Procent 2" xfId="3" xr:uid="{317DD5CA-9B76-4E1F-9A7E-14F2B1DD37E5}"/>
    <cellStyle name="Standaard" xfId="0" builtinId="0"/>
    <cellStyle name="Standaard 2" xfId="2" xr:uid="{E551C64F-6009-4442-819F-7D1CEE4BD4CB}"/>
    <cellStyle name="Valuta" xfId="1" builtinId="4"/>
    <cellStyle name="Valuta 2" xfId="4" xr:uid="{14F2A0DF-B02D-4172-89F2-DF81501827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D3128-3934-4894-97B4-E04D5DE169D8}">
  <dimension ref="A1:E37"/>
  <sheetViews>
    <sheetView view="pageBreakPreview" zoomScale="110" zoomScaleNormal="100" zoomScaleSheetLayoutView="110" workbookViewId="0">
      <selection activeCell="D18" sqref="D18"/>
    </sheetView>
  </sheetViews>
  <sheetFormatPr defaultColWidth="8.81640625" defaultRowHeight="18" customHeight="1" x14ac:dyDescent="0.35"/>
  <cols>
    <col min="1" max="1" width="54.08984375" bestFit="1" customWidth="1"/>
    <col min="2" max="2" width="63.90625" customWidth="1"/>
    <col min="3" max="3" width="7.08984375" bestFit="1" customWidth="1"/>
  </cols>
  <sheetData>
    <row r="1" spans="1:5" ht="18" customHeight="1" x14ac:dyDescent="0.35">
      <c r="A1" s="53" t="s">
        <v>200</v>
      </c>
      <c r="B1" s="42"/>
      <c r="C1" s="7"/>
    </row>
    <row r="2" spans="1:5" ht="18" customHeight="1" x14ac:dyDescent="0.35">
      <c r="A2" s="41"/>
      <c r="B2" s="42"/>
      <c r="C2" s="7"/>
    </row>
    <row r="3" spans="1:5" ht="18" customHeight="1" x14ac:dyDescent="0.35">
      <c r="A3" s="43" t="s">
        <v>1</v>
      </c>
      <c r="B3" s="5"/>
    </row>
    <row r="4" spans="1:5" ht="18" customHeight="1" x14ac:dyDescent="0.35">
      <c r="A4" s="43" t="s">
        <v>2</v>
      </c>
      <c r="B4" s="5"/>
    </row>
    <row r="5" spans="1:5" ht="18" customHeight="1" x14ac:dyDescent="0.35">
      <c r="A5" s="44"/>
      <c r="B5" s="42"/>
      <c r="C5" s="45"/>
    </row>
    <row r="6" spans="1:5" ht="32.25" customHeight="1" x14ac:dyDescent="0.35">
      <c r="A6" s="58" t="s">
        <v>199</v>
      </c>
      <c r="B6" s="58"/>
      <c r="C6" s="45"/>
    </row>
    <row r="7" spans="1:5" ht="14.5" x14ac:dyDescent="0.35">
      <c r="A7" s="14"/>
      <c r="B7" s="14"/>
      <c r="C7" s="45"/>
    </row>
    <row r="8" spans="1:5" s="7" customFormat="1" ht="13" x14ac:dyDescent="0.3">
      <c r="A8" s="41" t="s">
        <v>3</v>
      </c>
      <c r="B8" s="52"/>
    </row>
    <row r="9" spans="1:5" s="7" customFormat="1" ht="13" x14ac:dyDescent="0.3">
      <c r="A9" s="60" t="s">
        <v>4</v>
      </c>
      <c r="B9" s="60"/>
      <c r="C9" s="46"/>
      <c r="D9" s="46"/>
      <c r="E9" s="46"/>
    </row>
    <row r="10" spans="1:5" s="7" customFormat="1" ht="13" x14ac:dyDescent="0.3">
      <c r="A10" s="60" t="s">
        <v>5</v>
      </c>
      <c r="B10" s="60"/>
      <c r="C10" s="46"/>
      <c r="D10" s="46"/>
      <c r="E10" s="46"/>
    </row>
    <row r="11" spans="1:5" s="7" customFormat="1" ht="39.5" customHeight="1" x14ac:dyDescent="0.3">
      <c r="A11" s="59" t="s">
        <v>6</v>
      </c>
      <c r="B11" s="59"/>
      <c r="C11" s="46"/>
      <c r="D11" s="46"/>
      <c r="E11" s="46"/>
    </row>
    <row r="12" spans="1:5" s="7" customFormat="1" ht="13" x14ac:dyDescent="0.3">
      <c r="A12" s="60" t="s">
        <v>7</v>
      </c>
      <c r="B12" s="60"/>
      <c r="C12" s="46"/>
      <c r="D12" s="46"/>
      <c r="E12" s="46"/>
    </row>
    <row r="13" spans="1:5" s="7" customFormat="1" ht="30.75" customHeight="1" x14ac:dyDescent="0.3">
      <c r="A13" s="59" t="s">
        <v>196</v>
      </c>
      <c r="B13" s="59"/>
    </row>
    <row r="14" spans="1:5" s="7" customFormat="1" ht="13.25" customHeight="1" x14ac:dyDescent="0.3">
      <c r="A14" s="59" t="s">
        <v>8</v>
      </c>
      <c r="B14" s="59"/>
      <c r="C14" s="46"/>
      <c r="D14" s="46"/>
      <c r="E14" s="46"/>
    </row>
    <row r="15" spans="1:5" ht="18" customHeight="1" x14ac:dyDescent="0.35">
      <c r="A15" s="44"/>
      <c r="B15" s="42"/>
      <c r="C15" s="45"/>
    </row>
    <row r="16" spans="1:5" ht="18" customHeight="1" x14ac:dyDescent="0.35">
      <c r="A16" s="41" t="s">
        <v>9</v>
      </c>
      <c r="B16" s="42"/>
      <c r="C16" s="45"/>
    </row>
    <row r="17" spans="1:5" ht="18" customHeight="1" x14ac:dyDescent="0.35">
      <c r="A17" s="44" t="s">
        <v>10</v>
      </c>
      <c r="B17" s="47">
        <f>Inspectie!D35</f>
        <v>0</v>
      </c>
      <c r="C17" s="45"/>
    </row>
    <row r="18" spans="1:5" ht="18" customHeight="1" x14ac:dyDescent="0.35">
      <c r="A18" s="44" t="s">
        <v>11</v>
      </c>
      <c r="B18" s="47">
        <f>Manuurtarief!D6</f>
        <v>0</v>
      </c>
      <c r="C18" s="7"/>
    </row>
    <row r="19" spans="1:5" ht="18" customHeight="1" x14ac:dyDescent="0.35">
      <c r="A19" s="44" t="s">
        <v>12</v>
      </c>
      <c r="B19" s="47">
        <f>Sportinventaris!F69</f>
        <v>30000</v>
      </c>
      <c r="C19" s="7"/>
    </row>
    <row r="20" spans="1:5" ht="18" customHeight="1" x14ac:dyDescent="0.35">
      <c r="A20" s="44" t="s">
        <v>13</v>
      </c>
      <c r="B20" s="47">
        <f>Kortingspercentage!D5</f>
        <v>75000</v>
      </c>
    </row>
    <row r="21" spans="1:5" ht="18" customHeight="1" x14ac:dyDescent="0.35">
      <c r="A21" s="42"/>
      <c r="B21" s="42"/>
    </row>
    <row r="22" spans="1:5" ht="18" customHeight="1" x14ac:dyDescent="0.35">
      <c r="A22" s="41" t="s">
        <v>14</v>
      </c>
      <c r="B22" s="48">
        <f>B17+B18+B19+B20</f>
        <v>105000</v>
      </c>
    </row>
    <row r="23" spans="1:5" ht="18" customHeight="1" x14ac:dyDescent="0.35">
      <c r="A23" s="42"/>
      <c r="B23" s="42"/>
    </row>
    <row r="24" spans="1:5" ht="18" customHeight="1" x14ac:dyDescent="0.35">
      <c r="A24" s="42"/>
      <c r="B24" s="42"/>
    </row>
    <row r="25" spans="1:5" ht="18" customHeight="1" x14ac:dyDescent="0.35">
      <c r="A25" s="41" t="s">
        <v>15</v>
      </c>
      <c r="B25" s="42"/>
      <c r="D25" s="7"/>
      <c r="E25" s="7"/>
    </row>
    <row r="26" spans="1:5" ht="43.5" customHeight="1" x14ac:dyDescent="0.35">
      <c r="A26" s="58" t="s">
        <v>16</v>
      </c>
      <c r="B26" s="58"/>
      <c r="D26" s="49"/>
      <c r="E26" s="7"/>
    </row>
    <row r="27" spans="1:5" ht="18" customHeight="1" x14ac:dyDescent="0.35">
      <c r="A27" s="44"/>
      <c r="B27" s="42"/>
      <c r="D27" s="7"/>
      <c r="E27" s="7"/>
    </row>
    <row r="28" spans="1:5" ht="18" customHeight="1" x14ac:dyDescent="0.35">
      <c r="A28" s="41" t="s">
        <v>17</v>
      </c>
      <c r="B28" s="42"/>
      <c r="C28" s="7"/>
      <c r="D28" s="7"/>
      <c r="E28" s="7"/>
    </row>
    <row r="29" spans="1:5" ht="18" customHeight="1" x14ac:dyDescent="0.35">
      <c r="A29" s="50" t="s">
        <v>18</v>
      </c>
      <c r="B29" s="5"/>
      <c r="C29" s="49"/>
    </row>
    <row r="30" spans="1:5" ht="18" customHeight="1" x14ac:dyDescent="0.35">
      <c r="A30" s="51" t="s">
        <v>19</v>
      </c>
      <c r="B30" s="5"/>
      <c r="C30" s="7"/>
      <c r="D30" s="7"/>
    </row>
    <row r="31" spans="1:5" ht="18" customHeight="1" x14ac:dyDescent="0.35">
      <c r="A31" s="50" t="s">
        <v>20</v>
      </c>
      <c r="B31" s="5"/>
      <c r="C31" s="7"/>
    </row>
    <row r="32" spans="1:5" ht="18" customHeight="1" x14ac:dyDescent="0.35">
      <c r="A32" s="51" t="s">
        <v>21</v>
      </c>
      <c r="B32" s="5"/>
      <c r="D32" s="7"/>
      <c r="E32" s="7"/>
    </row>
    <row r="33" spans="1:5" ht="18" customHeight="1" x14ac:dyDescent="0.35">
      <c r="A33" s="55" t="s">
        <v>22</v>
      </c>
      <c r="B33" s="57"/>
      <c r="C33" s="7"/>
      <c r="D33" s="7"/>
      <c r="E33" s="7"/>
    </row>
    <row r="34" spans="1:5" ht="18" customHeight="1" x14ac:dyDescent="0.35">
      <c r="A34" s="56"/>
      <c r="B34" s="57"/>
      <c r="D34" s="7"/>
      <c r="E34" s="7"/>
    </row>
    <row r="35" spans="1:5" ht="18" customHeight="1" x14ac:dyDescent="0.35">
      <c r="A35" s="56"/>
      <c r="B35" s="57"/>
      <c r="C35" s="7"/>
    </row>
    <row r="36" spans="1:5" ht="18" customHeight="1" x14ac:dyDescent="0.35">
      <c r="C36" s="7"/>
    </row>
    <row r="37" spans="1:5" ht="18" customHeight="1" x14ac:dyDescent="0.35">
      <c r="C37" s="7"/>
    </row>
  </sheetData>
  <sheetProtection algorithmName="SHA-512" hashValue="ZOQQoNZSEF5RaevfeIZM9sTpbI4vWUzwJoVxonLCoXEslYEO+vKQH08SNzNZ4FLDVwNi095F3O7GP510BzWiLA==" saltValue="JBoHayDHsB55APE+gSUM0A==" spinCount="100000" sheet="1" objects="1" scenarios="1"/>
  <mergeCells count="10">
    <mergeCell ref="A33:A35"/>
    <mergeCell ref="B33:B35"/>
    <mergeCell ref="A6:B6"/>
    <mergeCell ref="A26:B26"/>
    <mergeCell ref="A11:B11"/>
    <mergeCell ref="A14:B14"/>
    <mergeCell ref="A13:B13"/>
    <mergeCell ref="A9:B9"/>
    <mergeCell ref="A10:B10"/>
    <mergeCell ref="A12:B12"/>
  </mergeCells>
  <pageMargins left="0.7" right="0.7" top="0.75" bottom="0.75" header="0.3" footer="0.3"/>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E4A16-E9EB-43F5-9BE9-46F0B529995B}">
  <dimension ref="A1:D36"/>
  <sheetViews>
    <sheetView zoomScaleNormal="100" workbookViewId="0">
      <selection activeCell="C22" sqref="C22"/>
    </sheetView>
  </sheetViews>
  <sheetFormatPr defaultColWidth="71.54296875" defaultRowHeight="13" x14ac:dyDescent="0.3"/>
  <cols>
    <col min="1" max="1" width="32.453125" style="30" customWidth="1"/>
    <col min="2" max="2" width="71.54296875" style="7" bestFit="1"/>
    <col min="3" max="3" width="20.08984375" style="7" customWidth="1"/>
    <col min="4" max="4" width="20" style="7" bestFit="1" customWidth="1"/>
    <col min="5" max="5" width="14.08984375" style="7" bestFit="1" customWidth="1"/>
    <col min="6" max="16384" width="71.54296875" style="7"/>
  </cols>
  <sheetData>
    <row r="1" spans="1:4" x14ac:dyDescent="0.3">
      <c r="A1" s="6" t="s">
        <v>0</v>
      </c>
    </row>
    <row r="3" spans="1:4" x14ac:dyDescent="0.3">
      <c r="A3" s="6" t="s">
        <v>23</v>
      </c>
    </row>
    <row r="4" spans="1:4" ht="52" x14ac:dyDescent="0.3">
      <c r="A4" s="16" t="s">
        <v>24</v>
      </c>
      <c r="B4" s="17" t="s">
        <v>25</v>
      </c>
      <c r="C4" s="19" t="s">
        <v>26</v>
      </c>
      <c r="D4" s="39"/>
    </row>
    <row r="5" spans="1:4" x14ac:dyDescent="0.3">
      <c r="A5" s="40" t="s">
        <v>27</v>
      </c>
      <c r="B5" s="1">
        <v>0</v>
      </c>
      <c r="C5" s="37">
        <v>2</v>
      </c>
      <c r="D5" s="11">
        <f t="shared" ref="D5:D34" si="0">B5*C5</f>
        <v>0</v>
      </c>
    </row>
    <row r="6" spans="1:4" x14ac:dyDescent="0.3">
      <c r="A6" s="40" t="s">
        <v>28</v>
      </c>
      <c r="B6" s="1">
        <v>0</v>
      </c>
      <c r="C6" s="37">
        <v>2</v>
      </c>
      <c r="D6" s="11">
        <f t="shared" si="0"/>
        <v>0</v>
      </c>
    </row>
    <row r="7" spans="1:4" x14ac:dyDescent="0.3">
      <c r="A7" s="40" t="s">
        <v>29</v>
      </c>
      <c r="B7" s="1">
        <v>0</v>
      </c>
      <c r="C7" s="37">
        <v>2</v>
      </c>
      <c r="D7" s="11">
        <f t="shared" si="0"/>
        <v>0</v>
      </c>
    </row>
    <row r="8" spans="1:4" x14ac:dyDescent="0.3">
      <c r="A8" s="40" t="s">
        <v>30</v>
      </c>
      <c r="B8" s="1">
        <v>0</v>
      </c>
      <c r="C8" s="37">
        <v>2</v>
      </c>
      <c r="D8" s="11">
        <f t="shared" si="0"/>
        <v>0</v>
      </c>
    </row>
    <row r="9" spans="1:4" x14ac:dyDescent="0.3">
      <c r="A9" s="40" t="s">
        <v>31</v>
      </c>
      <c r="B9" s="1">
        <v>0</v>
      </c>
      <c r="C9" s="37">
        <v>2</v>
      </c>
      <c r="D9" s="11">
        <f t="shared" si="0"/>
        <v>0</v>
      </c>
    </row>
    <row r="10" spans="1:4" x14ac:dyDescent="0.3">
      <c r="A10" s="40" t="s">
        <v>32</v>
      </c>
      <c r="B10" s="1">
        <v>0</v>
      </c>
      <c r="C10" s="37">
        <v>2</v>
      </c>
      <c r="D10" s="11">
        <f t="shared" si="0"/>
        <v>0</v>
      </c>
    </row>
    <row r="11" spans="1:4" x14ac:dyDescent="0.3">
      <c r="A11" s="40" t="s">
        <v>33</v>
      </c>
      <c r="B11" s="1">
        <v>0</v>
      </c>
      <c r="C11" s="37">
        <v>2</v>
      </c>
      <c r="D11" s="11">
        <f t="shared" si="0"/>
        <v>0</v>
      </c>
    </row>
    <row r="12" spans="1:4" x14ac:dyDescent="0.3">
      <c r="A12" s="40" t="s">
        <v>34</v>
      </c>
      <c r="B12" s="1">
        <v>0</v>
      </c>
      <c r="C12" s="37">
        <v>2</v>
      </c>
      <c r="D12" s="11">
        <f t="shared" si="0"/>
        <v>0</v>
      </c>
    </row>
    <row r="13" spans="1:4" x14ac:dyDescent="0.3">
      <c r="A13" s="40" t="s">
        <v>35</v>
      </c>
      <c r="B13" s="1">
        <v>0</v>
      </c>
      <c r="C13" s="37">
        <v>2</v>
      </c>
      <c r="D13" s="11">
        <f t="shared" si="0"/>
        <v>0</v>
      </c>
    </row>
    <row r="14" spans="1:4" x14ac:dyDescent="0.3">
      <c r="A14" s="40" t="s">
        <v>36</v>
      </c>
      <c r="B14" s="1">
        <v>0</v>
      </c>
      <c r="C14" s="37">
        <v>2</v>
      </c>
      <c r="D14" s="11">
        <f t="shared" si="0"/>
        <v>0</v>
      </c>
    </row>
    <row r="15" spans="1:4" x14ac:dyDescent="0.3">
      <c r="A15" s="40" t="s">
        <v>37</v>
      </c>
      <c r="B15" s="1">
        <v>0</v>
      </c>
      <c r="C15" s="37">
        <v>2</v>
      </c>
      <c r="D15" s="11">
        <f t="shared" si="0"/>
        <v>0</v>
      </c>
    </row>
    <row r="16" spans="1:4" x14ac:dyDescent="0.3">
      <c r="A16" s="40" t="s">
        <v>38</v>
      </c>
      <c r="B16" s="1">
        <v>0</v>
      </c>
      <c r="C16" s="37">
        <v>2</v>
      </c>
      <c r="D16" s="11">
        <f t="shared" si="0"/>
        <v>0</v>
      </c>
    </row>
    <row r="17" spans="1:4" x14ac:dyDescent="0.3">
      <c r="A17" s="40" t="s">
        <v>39</v>
      </c>
      <c r="B17" s="1">
        <v>0</v>
      </c>
      <c r="C17" s="37">
        <v>2</v>
      </c>
      <c r="D17" s="11">
        <f t="shared" si="0"/>
        <v>0</v>
      </c>
    </row>
    <row r="18" spans="1:4" x14ac:dyDescent="0.3">
      <c r="A18" s="40" t="s">
        <v>40</v>
      </c>
      <c r="B18" s="1">
        <v>0</v>
      </c>
      <c r="C18" s="37">
        <v>2</v>
      </c>
      <c r="D18" s="11">
        <f t="shared" si="0"/>
        <v>0</v>
      </c>
    </row>
    <row r="19" spans="1:4" x14ac:dyDescent="0.3">
      <c r="A19" s="40" t="s">
        <v>41</v>
      </c>
      <c r="B19" s="1">
        <v>0</v>
      </c>
      <c r="C19" s="37">
        <v>2</v>
      </c>
      <c r="D19" s="11">
        <f t="shared" si="0"/>
        <v>0</v>
      </c>
    </row>
    <row r="20" spans="1:4" x14ac:dyDescent="0.3">
      <c r="A20" s="40" t="s">
        <v>42</v>
      </c>
      <c r="B20" s="1">
        <v>0</v>
      </c>
      <c r="C20" s="37">
        <v>2</v>
      </c>
      <c r="D20" s="11">
        <f t="shared" si="0"/>
        <v>0</v>
      </c>
    </row>
    <row r="21" spans="1:4" x14ac:dyDescent="0.3">
      <c r="A21" s="40" t="s">
        <v>43</v>
      </c>
      <c r="B21" s="1">
        <v>0</v>
      </c>
      <c r="C21" s="37">
        <v>2</v>
      </c>
      <c r="D21" s="11">
        <f t="shared" si="0"/>
        <v>0</v>
      </c>
    </row>
    <row r="22" spans="1:4" x14ac:dyDescent="0.3">
      <c r="A22" s="40" t="s">
        <v>44</v>
      </c>
      <c r="B22" s="1">
        <v>0</v>
      </c>
      <c r="C22" s="37">
        <v>2</v>
      </c>
      <c r="D22" s="11">
        <f t="shared" si="0"/>
        <v>0</v>
      </c>
    </row>
    <row r="23" spans="1:4" x14ac:dyDescent="0.3">
      <c r="A23" s="40" t="s">
        <v>45</v>
      </c>
      <c r="B23" s="1">
        <v>0</v>
      </c>
      <c r="C23" s="37">
        <v>2</v>
      </c>
      <c r="D23" s="11">
        <f t="shared" si="0"/>
        <v>0</v>
      </c>
    </row>
    <row r="24" spans="1:4" x14ac:dyDescent="0.3">
      <c r="A24" s="40" t="s">
        <v>46</v>
      </c>
      <c r="B24" s="1">
        <v>0</v>
      </c>
      <c r="C24" s="37">
        <v>2</v>
      </c>
      <c r="D24" s="11">
        <f t="shared" si="0"/>
        <v>0</v>
      </c>
    </row>
    <row r="25" spans="1:4" x14ac:dyDescent="0.3">
      <c r="A25" s="40" t="s">
        <v>47</v>
      </c>
      <c r="B25" s="1">
        <v>0</v>
      </c>
      <c r="C25" s="37">
        <v>2</v>
      </c>
      <c r="D25" s="11">
        <f t="shared" si="0"/>
        <v>0</v>
      </c>
    </row>
    <row r="26" spans="1:4" x14ac:dyDescent="0.3">
      <c r="A26" s="40" t="s">
        <v>48</v>
      </c>
      <c r="B26" s="1">
        <v>0</v>
      </c>
      <c r="C26" s="37">
        <v>2</v>
      </c>
      <c r="D26" s="11">
        <f t="shared" si="0"/>
        <v>0</v>
      </c>
    </row>
    <row r="27" spans="1:4" x14ac:dyDescent="0.3">
      <c r="A27" s="40" t="s">
        <v>49</v>
      </c>
      <c r="B27" s="1">
        <v>0</v>
      </c>
      <c r="C27" s="37">
        <v>2</v>
      </c>
      <c r="D27" s="11">
        <f t="shared" si="0"/>
        <v>0</v>
      </c>
    </row>
    <row r="28" spans="1:4" x14ac:dyDescent="0.3">
      <c r="A28" s="40" t="s">
        <v>50</v>
      </c>
      <c r="B28" s="1">
        <v>0</v>
      </c>
      <c r="C28" s="37">
        <v>2</v>
      </c>
      <c r="D28" s="11">
        <f t="shared" si="0"/>
        <v>0</v>
      </c>
    </row>
    <row r="29" spans="1:4" x14ac:dyDescent="0.3">
      <c r="A29" s="40" t="s">
        <v>51</v>
      </c>
      <c r="B29" s="1">
        <v>0</v>
      </c>
      <c r="C29" s="37">
        <v>2</v>
      </c>
      <c r="D29" s="11">
        <f t="shared" si="0"/>
        <v>0</v>
      </c>
    </row>
    <row r="30" spans="1:4" x14ac:dyDescent="0.3">
      <c r="A30" s="40" t="s">
        <v>52</v>
      </c>
      <c r="B30" s="1">
        <v>0</v>
      </c>
      <c r="C30" s="37">
        <v>2</v>
      </c>
      <c r="D30" s="11">
        <f t="shared" si="0"/>
        <v>0</v>
      </c>
    </row>
    <row r="31" spans="1:4" x14ac:dyDescent="0.3">
      <c r="A31" s="40" t="s">
        <v>53</v>
      </c>
      <c r="B31" s="1">
        <v>0</v>
      </c>
      <c r="C31" s="37">
        <v>4</v>
      </c>
      <c r="D31" s="11">
        <f t="shared" si="0"/>
        <v>0</v>
      </c>
    </row>
    <row r="32" spans="1:4" x14ac:dyDescent="0.3">
      <c r="A32" s="40" t="s">
        <v>54</v>
      </c>
      <c r="B32" s="1">
        <v>0</v>
      </c>
      <c r="C32" s="37">
        <v>4</v>
      </c>
      <c r="D32" s="11">
        <f t="shared" si="0"/>
        <v>0</v>
      </c>
    </row>
    <row r="33" spans="1:4" x14ac:dyDescent="0.3">
      <c r="A33" s="40" t="s">
        <v>55</v>
      </c>
      <c r="B33" s="1">
        <v>0</v>
      </c>
      <c r="C33" s="37">
        <v>2</v>
      </c>
      <c r="D33" s="11">
        <f t="shared" si="0"/>
        <v>0</v>
      </c>
    </row>
    <row r="34" spans="1:4" x14ac:dyDescent="0.3">
      <c r="A34" s="40" t="s">
        <v>56</v>
      </c>
      <c r="B34" s="1">
        <v>0</v>
      </c>
      <c r="C34" s="37">
        <v>4</v>
      </c>
      <c r="D34" s="11">
        <f t="shared" si="0"/>
        <v>0</v>
      </c>
    </row>
    <row r="35" spans="1:4" x14ac:dyDescent="0.3">
      <c r="A35" s="61" t="s">
        <v>57</v>
      </c>
      <c r="B35" s="61"/>
      <c r="C35" s="61"/>
      <c r="D35" s="38">
        <f>SUM(D5:D34)</f>
        <v>0</v>
      </c>
    </row>
    <row r="36" spans="1:4" x14ac:dyDescent="0.3">
      <c r="A36" s="62" t="s">
        <v>58</v>
      </c>
      <c r="B36" s="62"/>
      <c r="C36" s="62"/>
      <c r="D36" s="62"/>
    </row>
  </sheetData>
  <sheetProtection algorithmName="SHA-512" hashValue="qu30iYFkbI9ijtFugcw84CZSxx6B51KWlL7F8TScanegfP4QT97qGF041Xh93AR2KVa2LsiDFgKz13Q1hLbGMA==" saltValue="Jvp7VuVQqvGcW1oz0wptjQ==" spinCount="100000" sheet="1" objects="1" scenarios="1"/>
  <sortState xmlns:xlrd2="http://schemas.microsoft.com/office/spreadsheetml/2017/richdata2" ref="A5:E22">
    <sortCondition ref="A5:A22"/>
  </sortState>
  <mergeCells count="2">
    <mergeCell ref="A35:C35"/>
    <mergeCell ref="A36:D3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363C4-3DCF-4703-8C96-AA3C64723045}">
  <dimension ref="A1:D6"/>
  <sheetViews>
    <sheetView zoomScaleNormal="100" workbookViewId="0">
      <selection activeCell="D5" sqref="D5"/>
    </sheetView>
  </sheetViews>
  <sheetFormatPr defaultColWidth="9.08984375" defaultRowHeight="13" x14ac:dyDescent="0.3"/>
  <cols>
    <col min="1" max="1" width="50.90625" style="7" bestFit="1" customWidth="1"/>
    <col min="2" max="4" width="18.6328125" style="7" customWidth="1"/>
    <col min="5" max="16384" width="9.08984375" style="7"/>
  </cols>
  <sheetData>
    <row r="1" spans="1:4" x14ac:dyDescent="0.3">
      <c r="A1" s="6" t="s">
        <v>0</v>
      </c>
    </row>
    <row r="3" spans="1:4" x14ac:dyDescent="0.3">
      <c r="A3" s="15" t="s">
        <v>59</v>
      </c>
    </row>
    <row r="4" spans="1:4" s="36" customFormat="1" ht="26" x14ac:dyDescent="0.35">
      <c r="A4" s="33" t="s">
        <v>60</v>
      </c>
      <c r="B4" s="34" t="s">
        <v>61</v>
      </c>
      <c r="C4" s="34" t="s">
        <v>62</v>
      </c>
      <c r="D4" s="35" t="s">
        <v>63</v>
      </c>
    </row>
    <row r="5" spans="1:4" x14ac:dyDescent="0.3">
      <c r="A5" s="36" t="s">
        <v>64</v>
      </c>
      <c r="B5" s="37">
        <v>480</v>
      </c>
      <c r="C5" s="1">
        <v>0</v>
      </c>
      <c r="D5" s="11">
        <f>B5*C5</f>
        <v>0</v>
      </c>
    </row>
    <row r="6" spans="1:4" x14ac:dyDescent="0.3">
      <c r="A6" s="61" t="s">
        <v>65</v>
      </c>
      <c r="B6" s="61"/>
      <c r="C6" s="61"/>
      <c r="D6" s="38">
        <f>SUM(D5)</f>
        <v>0</v>
      </c>
    </row>
  </sheetData>
  <sheetProtection algorithmName="SHA-512" hashValue="KnYfmowCTQSee2p7jyF27vC/N0cGWBwRRyHjcnsJfkgrzdHS8xwUhEniWzn9NEqG0ADHC6J/KNXsPRUKKz3ePA==" saltValue="2IQia1WDt1pn5VjQOJQk6g==" spinCount="100000" sheet="1" objects="1" scenarios="1"/>
  <mergeCells count="1">
    <mergeCell ref="A6:C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C2DDA-64F2-4EFB-934D-C0D0FF7132B7}">
  <sheetPr>
    <pageSetUpPr fitToPage="1"/>
  </sheetPr>
  <dimension ref="A1:XFC76"/>
  <sheetViews>
    <sheetView tabSelected="1" topLeftCell="B14" zoomScaleNormal="100" workbookViewId="0">
      <selection activeCell="B21" sqref="B21"/>
    </sheetView>
  </sheetViews>
  <sheetFormatPr defaultColWidth="9.08984375" defaultRowHeight="13" x14ac:dyDescent="0.3"/>
  <cols>
    <col min="1" max="1" width="50.90625" style="7" bestFit="1" customWidth="1"/>
    <col min="2" max="2" width="79.36328125" style="7" customWidth="1"/>
    <col min="3" max="3" width="53.54296875" style="7" customWidth="1"/>
    <col min="4" max="4" width="7.90625" style="7" bestFit="1" customWidth="1"/>
    <col min="5" max="5" width="15.6328125" style="7" customWidth="1"/>
    <col min="6" max="6" width="14.90625" style="7" bestFit="1" customWidth="1"/>
    <col min="7" max="7" width="15.54296875" style="7" bestFit="1" customWidth="1"/>
    <col min="8" max="16384" width="9.08984375" style="7"/>
  </cols>
  <sheetData>
    <row r="1" spans="1:7" x14ac:dyDescent="0.3">
      <c r="A1" s="6" t="s">
        <v>0</v>
      </c>
    </row>
    <row r="3" spans="1:7" x14ac:dyDescent="0.3">
      <c r="A3" s="15" t="s">
        <v>66</v>
      </c>
    </row>
    <row r="4" spans="1:7" ht="40.5" customHeight="1" x14ac:dyDescent="0.3">
      <c r="A4" s="16" t="s">
        <v>67</v>
      </c>
      <c r="B4" s="17" t="s">
        <v>68</v>
      </c>
      <c r="C4" s="18" t="s">
        <v>69</v>
      </c>
      <c r="D4" s="19" t="s">
        <v>70</v>
      </c>
      <c r="E4" s="19" t="s">
        <v>71</v>
      </c>
      <c r="F4" s="20" t="s">
        <v>63</v>
      </c>
      <c r="G4" s="19" t="s">
        <v>72</v>
      </c>
    </row>
    <row r="5" spans="1:7" x14ac:dyDescent="0.3">
      <c r="A5" s="16" t="s">
        <v>73</v>
      </c>
      <c r="B5" s="17"/>
      <c r="C5" s="17"/>
      <c r="D5" s="17"/>
      <c r="E5" s="17"/>
      <c r="F5" s="17"/>
    </row>
    <row r="6" spans="1:7" ht="66" customHeight="1" x14ac:dyDescent="0.3">
      <c r="A6" s="21" t="s">
        <v>74</v>
      </c>
      <c r="B6" s="21" t="s">
        <v>75</v>
      </c>
      <c r="C6" s="31"/>
      <c r="D6" s="22">
        <v>8</v>
      </c>
      <c r="E6" s="2">
        <v>0</v>
      </c>
      <c r="F6" s="23">
        <f>E6*D6</f>
        <v>0</v>
      </c>
      <c r="G6" s="2"/>
    </row>
    <row r="7" spans="1:7" ht="79.5" customHeight="1" x14ac:dyDescent="0.3">
      <c r="A7" s="21" t="s">
        <v>76</v>
      </c>
      <c r="B7" s="21" t="s">
        <v>77</v>
      </c>
      <c r="C7" s="31"/>
      <c r="D7" s="22">
        <v>1</v>
      </c>
      <c r="E7" s="2">
        <v>0</v>
      </c>
      <c r="F7" s="23">
        <f t="shared" ref="F7:F68" si="0">E7*D7</f>
        <v>0</v>
      </c>
      <c r="G7" s="2"/>
    </row>
    <row r="8" spans="1:7" ht="84.75" customHeight="1" x14ac:dyDescent="0.3">
      <c r="A8" s="21" t="s">
        <v>78</v>
      </c>
      <c r="B8" s="21" t="s">
        <v>79</v>
      </c>
      <c r="C8" s="31"/>
      <c r="D8" s="22">
        <v>2</v>
      </c>
      <c r="E8" s="2">
        <v>0</v>
      </c>
      <c r="F8" s="23">
        <f t="shared" si="0"/>
        <v>0</v>
      </c>
      <c r="G8" s="2"/>
    </row>
    <row r="9" spans="1:7" ht="80.25" customHeight="1" x14ac:dyDescent="0.3">
      <c r="A9" s="21" t="s">
        <v>80</v>
      </c>
      <c r="B9" s="21" t="s">
        <v>81</v>
      </c>
      <c r="C9" s="31"/>
      <c r="D9" s="22">
        <v>1</v>
      </c>
      <c r="E9" s="2">
        <v>0</v>
      </c>
      <c r="F9" s="23">
        <f t="shared" si="0"/>
        <v>0</v>
      </c>
      <c r="G9" s="2"/>
    </row>
    <row r="10" spans="1:7" ht="72" customHeight="1" x14ac:dyDescent="0.3">
      <c r="A10" s="21" t="s">
        <v>82</v>
      </c>
      <c r="B10" s="21" t="s">
        <v>83</v>
      </c>
      <c r="C10" s="31"/>
      <c r="D10" s="22">
        <v>1</v>
      </c>
      <c r="E10" s="2">
        <v>0</v>
      </c>
      <c r="F10" s="23">
        <f t="shared" si="0"/>
        <v>0</v>
      </c>
      <c r="G10" s="2"/>
    </row>
    <row r="11" spans="1:7" ht="49.5" customHeight="1" x14ac:dyDescent="0.3">
      <c r="A11" s="21" t="s">
        <v>84</v>
      </c>
      <c r="B11" s="21" t="s">
        <v>85</v>
      </c>
      <c r="C11" s="31"/>
      <c r="D11" s="22">
        <v>2</v>
      </c>
      <c r="E11" s="2">
        <v>0</v>
      </c>
      <c r="F11" s="23">
        <f t="shared" si="0"/>
        <v>0</v>
      </c>
      <c r="G11" s="2"/>
    </row>
    <row r="12" spans="1:7" ht="57.75" customHeight="1" x14ac:dyDescent="0.3">
      <c r="A12" s="21" t="s">
        <v>86</v>
      </c>
      <c r="B12" s="21" t="s">
        <v>87</v>
      </c>
      <c r="C12" s="31"/>
      <c r="D12" s="22">
        <v>2</v>
      </c>
      <c r="E12" s="2">
        <v>0</v>
      </c>
      <c r="F12" s="23">
        <f t="shared" si="0"/>
        <v>0</v>
      </c>
      <c r="G12" s="2"/>
    </row>
    <row r="13" spans="1:7" ht="77.25" customHeight="1" x14ac:dyDescent="0.3">
      <c r="A13" s="21" t="s">
        <v>88</v>
      </c>
      <c r="B13" s="21" t="s">
        <v>89</v>
      </c>
      <c r="C13" s="31"/>
      <c r="D13" s="22">
        <v>34</v>
      </c>
      <c r="E13" s="2">
        <v>0</v>
      </c>
      <c r="F13" s="23">
        <f t="shared" si="0"/>
        <v>0</v>
      </c>
      <c r="G13" s="2"/>
    </row>
    <row r="14" spans="1:7" ht="80.25" customHeight="1" x14ac:dyDescent="0.3">
      <c r="A14" s="21" t="s">
        <v>90</v>
      </c>
      <c r="B14" s="21" t="s">
        <v>91</v>
      </c>
      <c r="C14" s="31"/>
      <c r="D14" s="22">
        <v>8</v>
      </c>
      <c r="E14" s="2">
        <v>0</v>
      </c>
      <c r="F14" s="23">
        <f t="shared" si="0"/>
        <v>0</v>
      </c>
      <c r="G14" s="2"/>
    </row>
    <row r="15" spans="1:7" ht="93" customHeight="1" x14ac:dyDescent="0.3">
      <c r="A15" s="21" t="s">
        <v>92</v>
      </c>
      <c r="B15" s="21" t="s">
        <v>93</v>
      </c>
      <c r="C15" s="31"/>
      <c r="D15" s="22">
        <v>24</v>
      </c>
      <c r="E15" s="2">
        <v>0</v>
      </c>
      <c r="F15" s="23">
        <f t="shared" si="0"/>
        <v>0</v>
      </c>
      <c r="G15" s="2"/>
    </row>
    <row r="16" spans="1:7" ht="93" customHeight="1" x14ac:dyDescent="0.3">
      <c r="A16" s="21" t="s">
        <v>94</v>
      </c>
      <c r="B16" s="21" t="s">
        <v>95</v>
      </c>
      <c r="C16" s="31"/>
      <c r="D16" s="22">
        <v>8</v>
      </c>
      <c r="E16" s="2">
        <v>0</v>
      </c>
      <c r="F16" s="23">
        <f t="shared" si="0"/>
        <v>0</v>
      </c>
      <c r="G16" s="2"/>
    </row>
    <row r="17" spans="1:7 16383:16383" ht="48" customHeight="1" x14ac:dyDescent="0.3">
      <c r="A17" s="21" t="s">
        <v>96</v>
      </c>
      <c r="B17" s="21" t="s">
        <v>97</v>
      </c>
      <c r="C17" s="31"/>
      <c r="D17" s="22">
        <v>10</v>
      </c>
      <c r="E17" s="2">
        <v>0</v>
      </c>
      <c r="F17" s="23">
        <f t="shared" si="0"/>
        <v>0</v>
      </c>
      <c r="G17" s="2"/>
    </row>
    <row r="18" spans="1:7 16383:16383" x14ac:dyDescent="0.3">
      <c r="A18" s="24" t="s">
        <v>98</v>
      </c>
      <c r="B18" s="21"/>
      <c r="C18" s="21"/>
      <c r="D18" s="21"/>
      <c r="E18" s="21"/>
      <c r="F18" s="21"/>
      <c r="G18" s="25"/>
      <c r="XFC18" s="21"/>
    </row>
    <row r="19" spans="1:7 16383:16383" ht="187.5" customHeight="1" x14ac:dyDescent="0.3">
      <c r="A19" s="21" t="s">
        <v>99</v>
      </c>
      <c r="B19" s="21" t="s">
        <v>100</v>
      </c>
      <c r="C19" s="31"/>
      <c r="D19" s="22">
        <v>1</v>
      </c>
      <c r="E19" s="2">
        <v>0</v>
      </c>
      <c r="F19" s="23">
        <f t="shared" si="0"/>
        <v>0</v>
      </c>
      <c r="G19" s="2"/>
    </row>
    <row r="20" spans="1:7 16383:16383" ht="26" x14ac:dyDescent="0.3">
      <c r="A20" s="21" t="s">
        <v>101</v>
      </c>
      <c r="B20" s="21" t="s">
        <v>102</v>
      </c>
      <c r="C20" s="31"/>
      <c r="D20" s="22">
        <v>1</v>
      </c>
      <c r="E20" s="2">
        <v>0</v>
      </c>
      <c r="F20" s="23">
        <f t="shared" si="0"/>
        <v>0</v>
      </c>
      <c r="G20" s="2"/>
    </row>
    <row r="21" spans="1:7 16383:16383" ht="39" x14ac:dyDescent="0.3">
      <c r="A21" s="21" t="s">
        <v>103</v>
      </c>
      <c r="B21" s="21" t="s">
        <v>204</v>
      </c>
      <c r="C21" s="31"/>
      <c r="D21" s="22">
        <v>2</v>
      </c>
      <c r="E21" s="2">
        <v>0</v>
      </c>
      <c r="F21" s="23">
        <f t="shared" si="0"/>
        <v>0</v>
      </c>
      <c r="G21" s="2"/>
    </row>
    <row r="22" spans="1:7 16383:16383" ht="39" x14ac:dyDescent="0.3">
      <c r="A22" s="21" t="s">
        <v>104</v>
      </c>
      <c r="B22" s="21" t="s">
        <v>105</v>
      </c>
      <c r="C22" s="31"/>
      <c r="D22" s="22">
        <v>4</v>
      </c>
      <c r="E22" s="2">
        <v>0</v>
      </c>
      <c r="F22" s="23">
        <f t="shared" si="0"/>
        <v>0</v>
      </c>
      <c r="G22" s="2"/>
    </row>
    <row r="23" spans="1:7 16383:16383" ht="39" x14ac:dyDescent="0.3">
      <c r="A23" s="21" t="s">
        <v>106</v>
      </c>
      <c r="B23" s="21" t="s">
        <v>107</v>
      </c>
      <c r="C23" s="31"/>
      <c r="D23" s="22">
        <v>2</v>
      </c>
      <c r="E23" s="2">
        <v>0</v>
      </c>
      <c r="F23" s="23">
        <f t="shared" si="0"/>
        <v>0</v>
      </c>
      <c r="G23" s="2"/>
    </row>
    <row r="24" spans="1:7 16383:16383" ht="39" x14ac:dyDescent="0.3">
      <c r="A24" s="21" t="s">
        <v>108</v>
      </c>
      <c r="B24" s="21" t="s">
        <v>109</v>
      </c>
      <c r="C24" s="31"/>
      <c r="D24" s="22">
        <v>1</v>
      </c>
      <c r="E24" s="2">
        <v>0</v>
      </c>
      <c r="F24" s="23">
        <f t="shared" si="0"/>
        <v>0</v>
      </c>
      <c r="G24" s="2"/>
    </row>
    <row r="25" spans="1:7 16383:16383" ht="26" x14ac:dyDescent="0.3">
      <c r="A25" s="21" t="s">
        <v>110</v>
      </c>
      <c r="B25" s="21" t="s">
        <v>111</v>
      </c>
      <c r="C25" s="31"/>
      <c r="D25" s="22">
        <v>1</v>
      </c>
      <c r="E25" s="2">
        <v>0</v>
      </c>
      <c r="F25" s="23">
        <f t="shared" si="0"/>
        <v>0</v>
      </c>
      <c r="G25" s="2"/>
    </row>
    <row r="26" spans="1:7 16383:16383" ht="52" x14ac:dyDescent="0.3">
      <c r="A26" s="21" t="s">
        <v>112</v>
      </c>
      <c r="B26" s="21" t="s">
        <v>113</v>
      </c>
      <c r="C26" s="31"/>
      <c r="D26" s="22">
        <v>10</v>
      </c>
      <c r="E26" s="2">
        <v>0</v>
      </c>
      <c r="F26" s="23">
        <f t="shared" si="0"/>
        <v>0</v>
      </c>
      <c r="G26" s="2"/>
    </row>
    <row r="27" spans="1:7 16383:16383" ht="39" x14ac:dyDescent="0.3">
      <c r="A27" s="21" t="s">
        <v>114</v>
      </c>
      <c r="B27" s="21" t="s">
        <v>115</v>
      </c>
      <c r="C27" s="31"/>
      <c r="D27" s="22">
        <v>10</v>
      </c>
      <c r="E27" s="2">
        <v>0</v>
      </c>
      <c r="F27" s="23">
        <f t="shared" si="0"/>
        <v>0</v>
      </c>
      <c r="G27" s="2"/>
    </row>
    <row r="28" spans="1:7 16383:16383" ht="26" x14ac:dyDescent="0.3">
      <c r="A28" s="21" t="s">
        <v>116</v>
      </c>
      <c r="B28" s="21" t="s">
        <v>117</v>
      </c>
      <c r="C28" s="31"/>
      <c r="D28" s="22">
        <v>8</v>
      </c>
      <c r="E28" s="2">
        <v>0</v>
      </c>
      <c r="F28" s="23">
        <f t="shared" si="0"/>
        <v>0</v>
      </c>
      <c r="G28" s="2"/>
    </row>
    <row r="29" spans="1:7 16383:16383" ht="39" x14ac:dyDescent="0.3">
      <c r="A29" s="21" t="s">
        <v>118</v>
      </c>
      <c r="B29" s="21" t="s">
        <v>119</v>
      </c>
      <c r="C29" s="31"/>
      <c r="D29" s="22">
        <v>8</v>
      </c>
      <c r="E29" s="2">
        <v>0</v>
      </c>
      <c r="F29" s="23">
        <f t="shared" si="0"/>
        <v>0</v>
      </c>
      <c r="G29" s="2"/>
    </row>
    <row r="30" spans="1:7 16383:16383" ht="39" x14ac:dyDescent="0.3">
      <c r="A30" s="21" t="s">
        <v>120</v>
      </c>
      <c r="B30" s="21" t="s">
        <v>121</v>
      </c>
      <c r="C30" s="31"/>
      <c r="D30" s="22">
        <v>8</v>
      </c>
      <c r="E30" s="2">
        <v>0</v>
      </c>
      <c r="F30" s="23">
        <f t="shared" si="0"/>
        <v>0</v>
      </c>
      <c r="G30" s="2"/>
    </row>
    <row r="31" spans="1:7 16383:16383" ht="54.75" customHeight="1" x14ac:dyDescent="0.3">
      <c r="A31" s="21" t="s">
        <v>122</v>
      </c>
      <c r="B31" s="21" t="s">
        <v>123</v>
      </c>
      <c r="C31" s="31"/>
      <c r="D31" s="22">
        <v>30</v>
      </c>
      <c r="E31" s="2">
        <v>0</v>
      </c>
      <c r="F31" s="23">
        <f t="shared" si="0"/>
        <v>0</v>
      </c>
      <c r="G31" s="2"/>
    </row>
    <row r="32" spans="1:7 16383:16383" ht="39" x14ac:dyDescent="0.3">
      <c r="A32" s="21" t="s">
        <v>124</v>
      </c>
      <c r="B32" s="21" t="s">
        <v>125</v>
      </c>
      <c r="C32" s="31"/>
      <c r="D32" s="22">
        <v>15</v>
      </c>
      <c r="E32" s="2">
        <v>0</v>
      </c>
      <c r="F32" s="23">
        <f t="shared" si="0"/>
        <v>0</v>
      </c>
      <c r="G32" s="2"/>
    </row>
    <row r="33" spans="1:7" ht="39" x14ac:dyDescent="0.3">
      <c r="A33" s="21" t="s">
        <v>126</v>
      </c>
      <c r="B33" s="21" t="s">
        <v>127</v>
      </c>
      <c r="C33" s="31"/>
      <c r="D33" s="22">
        <v>6</v>
      </c>
      <c r="E33" s="2">
        <v>0</v>
      </c>
      <c r="F33" s="23">
        <f t="shared" si="0"/>
        <v>0</v>
      </c>
      <c r="G33" s="2"/>
    </row>
    <row r="34" spans="1:7" ht="26" x14ac:dyDescent="0.3">
      <c r="A34" s="21" t="s">
        <v>128</v>
      </c>
      <c r="B34" s="21" t="s">
        <v>129</v>
      </c>
      <c r="C34" s="31"/>
      <c r="D34" s="22">
        <v>6</v>
      </c>
      <c r="E34" s="2">
        <v>0</v>
      </c>
      <c r="F34" s="23">
        <f t="shared" si="0"/>
        <v>0</v>
      </c>
      <c r="G34" s="2"/>
    </row>
    <row r="35" spans="1:7" ht="52" x14ac:dyDescent="0.3">
      <c r="A35" s="21" t="s">
        <v>130</v>
      </c>
      <c r="B35" s="21" t="s">
        <v>131</v>
      </c>
      <c r="C35" s="31"/>
      <c r="D35" s="22">
        <v>4</v>
      </c>
      <c r="E35" s="2">
        <v>0</v>
      </c>
      <c r="F35" s="23">
        <f t="shared" si="0"/>
        <v>0</v>
      </c>
      <c r="G35" s="2"/>
    </row>
    <row r="36" spans="1:7" ht="26" x14ac:dyDescent="0.3">
      <c r="A36" s="26" t="s">
        <v>132</v>
      </c>
      <c r="B36" s="26" t="s">
        <v>133</v>
      </c>
      <c r="C36" s="32"/>
      <c r="D36" s="22">
        <v>6</v>
      </c>
      <c r="E36" s="2">
        <v>0</v>
      </c>
      <c r="F36" s="23">
        <f t="shared" si="0"/>
        <v>0</v>
      </c>
      <c r="G36" s="2"/>
    </row>
    <row r="37" spans="1:7" ht="39" x14ac:dyDescent="0.3">
      <c r="A37" s="26" t="s">
        <v>134</v>
      </c>
      <c r="B37" s="26" t="s">
        <v>135</v>
      </c>
      <c r="C37" s="32"/>
      <c r="D37" s="22">
        <v>2</v>
      </c>
      <c r="E37" s="2">
        <v>0</v>
      </c>
      <c r="F37" s="23">
        <f t="shared" si="0"/>
        <v>0</v>
      </c>
      <c r="G37" s="2"/>
    </row>
    <row r="38" spans="1:7" ht="39" x14ac:dyDescent="0.3">
      <c r="A38" s="21" t="s">
        <v>136</v>
      </c>
      <c r="B38" s="21" t="s">
        <v>137</v>
      </c>
      <c r="C38" s="31"/>
      <c r="D38" s="22">
        <v>4</v>
      </c>
      <c r="E38" s="2">
        <v>0</v>
      </c>
      <c r="F38" s="23">
        <f t="shared" si="0"/>
        <v>0</v>
      </c>
      <c r="G38" s="2"/>
    </row>
    <row r="39" spans="1:7" x14ac:dyDescent="0.3">
      <c r="A39" s="24" t="s">
        <v>138</v>
      </c>
      <c r="B39" s="21"/>
      <c r="C39" s="21"/>
      <c r="D39" s="21"/>
      <c r="E39" s="21"/>
      <c r="F39" s="21"/>
      <c r="G39" s="25"/>
    </row>
    <row r="40" spans="1:7" ht="52" x14ac:dyDescent="0.3">
      <c r="A40" s="21" t="s">
        <v>139</v>
      </c>
      <c r="B40" s="21" t="s">
        <v>140</v>
      </c>
      <c r="C40" s="31"/>
      <c r="D40" s="22">
        <v>50</v>
      </c>
      <c r="E40" s="2">
        <v>0</v>
      </c>
      <c r="F40" s="23">
        <f t="shared" si="0"/>
        <v>0</v>
      </c>
      <c r="G40" s="2"/>
    </row>
    <row r="41" spans="1:7" ht="26" x14ac:dyDescent="0.3">
      <c r="A41" s="21" t="s">
        <v>141</v>
      </c>
      <c r="B41" s="21" t="s">
        <v>142</v>
      </c>
      <c r="C41" s="31"/>
      <c r="D41" s="22">
        <v>20</v>
      </c>
      <c r="E41" s="2">
        <v>0</v>
      </c>
      <c r="F41" s="23">
        <f t="shared" si="0"/>
        <v>0</v>
      </c>
      <c r="G41" s="2"/>
    </row>
    <row r="42" spans="1:7" ht="65" x14ac:dyDescent="0.3">
      <c r="A42" s="21" t="s">
        <v>143</v>
      </c>
      <c r="B42" s="21" t="s">
        <v>144</v>
      </c>
      <c r="C42" s="31"/>
      <c r="D42" s="22">
        <v>16</v>
      </c>
      <c r="E42" s="2">
        <v>0</v>
      </c>
      <c r="F42" s="23">
        <f t="shared" si="0"/>
        <v>0</v>
      </c>
      <c r="G42" s="2"/>
    </row>
    <row r="43" spans="1:7" ht="26" x14ac:dyDescent="0.3">
      <c r="A43" s="21" t="s">
        <v>145</v>
      </c>
      <c r="B43" s="21" t="s">
        <v>146</v>
      </c>
      <c r="C43" s="31"/>
      <c r="D43" s="22">
        <v>10</v>
      </c>
      <c r="E43" s="2">
        <v>0</v>
      </c>
      <c r="F43" s="23">
        <f t="shared" si="0"/>
        <v>0</v>
      </c>
      <c r="G43" s="2"/>
    </row>
    <row r="44" spans="1:7" ht="39" x14ac:dyDescent="0.3">
      <c r="A44" s="21" t="s">
        <v>147</v>
      </c>
      <c r="B44" s="21" t="s">
        <v>148</v>
      </c>
      <c r="C44" s="31"/>
      <c r="D44" s="22">
        <v>10</v>
      </c>
      <c r="E44" s="2">
        <v>0</v>
      </c>
      <c r="F44" s="23">
        <f t="shared" si="0"/>
        <v>0</v>
      </c>
      <c r="G44" s="2"/>
    </row>
    <row r="45" spans="1:7" ht="78" x14ac:dyDescent="0.3">
      <c r="A45" s="21" t="s">
        <v>149</v>
      </c>
      <c r="B45" s="21" t="s">
        <v>150</v>
      </c>
      <c r="C45" s="31"/>
      <c r="D45" s="22">
        <v>8</v>
      </c>
      <c r="E45" s="2">
        <v>0</v>
      </c>
      <c r="F45" s="23">
        <f t="shared" si="0"/>
        <v>0</v>
      </c>
      <c r="G45" s="2"/>
    </row>
    <row r="46" spans="1:7" ht="78" x14ac:dyDescent="0.3">
      <c r="A46" s="21" t="s">
        <v>151</v>
      </c>
      <c r="B46" s="21" t="s">
        <v>152</v>
      </c>
      <c r="C46" s="31"/>
      <c r="D46" s="22">
        <v>2</v>
      </c>
      <c r="E46" s="2">
        <v>0</v>
      </c>
      <c r="F46" s="23">
        <f t="shared" si="0"/>
        <v>0</v>
      </c>
      <c r="G46" s="2"/>
    </row>
    <row r="47" spans="1:7" ht="26" x14ac:dyDescent="0.3">
      <c r="A47" s="21" t="s">
        <v>153</v>
      </c>
      <c r="B47" s="21" t="s">
        <v>154</v>
      </c>
      <c r="C47" s="31"/>
      <c r="D47" s="22">
        <v>8</v>
      </c>
      <c r="E47" s="2">
        <v>0</v>
      </c>
      <c r="F47" s="23">
        <f t="shared" si="0"/>
        <v>0</v>
      </c>
      <c r="G47" s="2"/>
    </row>
    <row r="48" spans="1:7" ht="26" x14ac:dyDescent="0.3">
      <c r="A48" s="21" t="s">
        <v>155</v>
      </c>
      <c r="B48" s="21" t="s">
        <v>156</v>
      </c>
      <c r="C48" s="31"/>
      <c r="D48" s="22">
        <v>8</v>
      </c>
      <c r="E48" s="2">
        <v>0</v>
      </c>
      <c r="F48" s="23">
        <f t="shared" si="0"/>
        <v>0</v>
      </c>
      <c r="G48" s="2"/>
    </row>
    <row r="49" spans="1:7" ht="26" x14ac:dyDescent="0.3">
      <c r="A49" s="21" t="s">
        <v>157</v>
      </c>
      <c r="B49" s="21" t="s">
        <v>158</v>
      </c>
      <c r="C49" s="31"/>
      <c r="D49" s="22">
        <v>8</v>
      </c>
      <c r="E49" s="2">
        <v>0</v>
      </c>
      <c r="F49" s="23">
        <f t="shared" si="0"/>
        <v>0</v>
      </c>
      <c r="G49" s="2"/>
    </row>
    <row r="50" spans="1:7" ht="39" x14ac:dyDescent="0.3">
      <c r="A50" s="21" t="s">
        <v>159</v>
      </c>
      <c r="B50" s="21" t="s">
        <v>160</v>
      </c>
      <c r="C50" s="31"/>
      <c r="D50" s="22">
        <v>8</v>
      </c>
      <c r="E50" s="2">
        <v>0</v>
      </c>
      <c r="F50" s="23">
        <f t="shared" si="0"/>
        <v>0</v>
      </c>
      <c r="G50" s="2"/>
    </row>
    <row r="51" spans="1:7" ht="39" x14ac:dyDescent="0.3">
      <c r="A51" s="21" t="s">
        <v>161</v>
      </c>
      <c r="B51" s="21" t="s">
        <v>162</v>
      </c>
      <c r="C51" s="31"/>
      <c r="D51" s="22">
        <v>4</v>
      </c>
      <c r="E51" s="2">
        <v>0</v>
      </c>
      <c r="F51" s="23">
        <f t="shared" si="0"/>
        <v>0</v>
      </c>
      <c r="G51" s="2"/>
    </row>
    <row r="52" spans="1:7" ht="91" x14ac:dyDescent="0.3">
      <c r="A52" s="26" t="s">
        <v>202</v>
      </c>
      <c r="B52" s="54" t="s">
        <v>203</v>
      </c>
      <c r="C52" s="31"/>
      <c r="D52" s="22">
        <v>6</v>
      </c>
      <c r="E52" s="2">
        <v>0</v>
      </c>
      <c r="F52" s="23">
        <f t="shared" si="0"/>
        <v>0</v>
      </c>
      <c r="G52" s="2"/>
    </row>
    <row r="53" spans="1:7" ht="65" x14ac:dyDescent="0.3">
      <c r="A53" s="21" t="s">
        <v>163</v>
      </c>
      <c r="B53" s="54" t="s">
        <v>201</v>
      </c>
      <c r="C53" s="31"/>
      <c r="D53" s="22">
        <v>6</v>
      </c>
      <c r="E53" s="2">
        <v>0</v>
      </c>
      <c r="F53" s="23">
        <f t="shared" si="0"/>
        <v>0</v>
      </c>
      <c r="G53" s="2"/>
    </row>
    <row r="54" spans="1:7" x14ac:dyDescent="0.3">
      <c r="A54" s="21" t="s">
        <v>164</v>
      </c>
      <c r="B54" s="21" t="s">
        <v>165</v>
      </c>
      <c r="C54" s="31"/>
      <c r="D54" s="22">
        <v>8</v>
      </c>
      <c r="E54" s="2">
        <v>0</v>
      </c>
      <c r="F54" s="23">
        <f t="shared" si="0"/>
        <v>0</v>
      </c>
      <c r="G54" s="2"/>
    </row>
    <row r="55" spans="1:7" x14ac:dyDescent="0.3">
      <c r="A55" s="21" t="s">
        <v>166</v>
      </c>
      <c r="B55" s="21" t="s">
        <v>167</v>
      </c>
      <c r="C55" s="31"/>
      <c r="D55" s="22">
        <v>25</v>
      </c>
      <c r="E55" s="2">
        <v>0</v>
      </c>
      <c r="F55" s="23">
        <f t="shared" si="0"/>
        <v>0</v>
      </c>
      <c r="G55" s="2"/>
    </row>
    <row r="56" spans="1:7" ht="26" x14ac:dyDescent="0.3">
      <c r="A56" s="21" t="s">
        <v>168</v>
      </c>
      <c r="B56" s="21" t="s">
        <v>169</v>
      </c>
      <c r="C56" s="31"/>
      <c r="D56" s="22">
        <v>25</v>
      </c>
      <c r="E56" s="2">
        <v>0</v>
      </c>
      <c r="F56" s="23">
        <f t="shared" si="0"/>
        <v>0</v>
      </c>
      <c r="G56" s="2"/>
    </row>
    <row r="57" spans="1:7" ht="52" x14ac:dyDescent="0.3">
      <c r="A57" s="21" t="s">
        <v>170</v>
      </c>
      <c r="B57" s="26" t="s">
        <v>171</v>
      </c>
      <c r="C57" s="32"/>
      <c r="D57" s="22">
        <v>2</v>
      </c>
      <c r="E57" s="3">
        <v>0</v>
      </c>
      <c r="F57" s="23">
        <f t="shared" si="0"/>
        <v>0</v>
      </c>
      <c r="G57" s="2"/>
    </row>
    <row r="58" spans="1:7" ht="39" x14ac:dyDescent="0.3">
      <c r="A58" s="21" t="s">
        <v>172</v>
      </c>
      <c r="B58" s="26" t="s">
        <v>173</v>
      </c>
      <c r="C58" s="32"/>
      <c r="D58" s="22">
        <v>6</v>
      </c>
      <c r="E58" s="3">
        <v>0</v>
      </c>
      <c r="F58" s="23">
        <f t="shared" si="0"/>
        <v>0</v>
      </c>
      <c r="G58" s="2"/>
    </row>
    <row r="59" spans="1:7" ht="39" x14ac:dyDescent="0.3">
      <c r="A59" s="21" t="s">
        <v>174</v>
      </c>
      <c r="B59" s="26" t="s">
        <v>175</v>
      </c>
      <c r="C59" s="32"/>
      <c r="D59" s="22">
        <v>6</v>
      </c>
      <c r="E59" s="3">
        <v>0</v>
      </c>
      <c r="F59" s="23">
        <f t="shared" si="0"/>
        <v>0</v>
      </c>
      <c r="G59" s="2"/>
    </row>
    <row r="60" spans="1:7" x14ac:dyDescent="0.3">
      <c r="A60" s="27" t="s">
        <v>176</v>
      </c>
      <c r="B60" s="26"/>
      <c r="C60" s="26"/>
      <c r="D60" s="26"/>
      <c r="E60" s="26"/>
      <c r="F60" s="26"/>
      <c r="G60" s="25"/>
    </row>
    <row r="61" spans="1:7" ht="39" x14ac:dyDescent="0.3">
      <c r="A61" s="26" t="s">
        <v>177</v>
      </c>
      <c r="B61" s="26" t="s">
        <v>178</v>
      </c>
      <c r="C61" s="32"/>
      <c r="D61" s="22">
        <v>2</v>
      </c>
      <c r="E61" s="3">
        <v>0</v>
      </c>
      <c r="F61" s="23">
        <f t="shared" si="0"/>
        <v>0</v>
      </c>
      <c r="G61" s="2"/>
    </row>
    <row r="62" spans="1:7" ht="52" x14ac:dyDescent="0.3">
      <c r="A62" s="26" t="s">
        <v>179</v>
      </c>
      <c r="B62" s="26" t="s">
        <v>180</v>
      </c>
      <c r="C62" s="32"/>
      <c r="D62" s="22">
        <v>2</v>
      </c>
      <c r="E62" s="3">
        <v>0</v>
      </c>
      <c r="F62" s="23">
        <f t="shared" si="0"/>
        <v>0</v>
      </c>
      <c r="G62" s="2"/>
    </row>
    <row r="63" spans="1:7" ht="52" x14ac:dyDescent="0.3">
      <c r="A63" s="26" t="s">
        <v>181</v>
      </c>
      <c r="B63" s="26" t="s">
        <v>182</v>
      </c>
      <c r="C63" s="32"/>
      <c r="D63" s="22">
        <v>2</v>
      </c>
      <c r="E63" s="3">
        <v>0</v>
      </c>
      <c r="F63" s="23">
        <f t="shared" si="0"/>
        <v>0</v>
      </c>
      <c r="G63" s="2"/>
    </row>
    <row r="64" spans="1:7" ht="39" x14ac:dyDescent="0.3">
      <c r="A64" s="26" t="s">
        <v>183</v>
      </c>
      <c r="B64" s="26" t="s">
        <v>184</v>
      </c>
      <c r="C64" s="32"/>
      <c r="D64" s="22">
        <v>2</v>
      </c>
      <c r="E64" s="3">
        <v>0</v>
      </c>
      <c r="F64" s="23">
        <f t="shared" si="0"/>
        <v>0</v>
      </c>
      <c r="G64" s="2"/>
    </row>
    <row r="65" spans="1:7" ht="26" x14ac:dyDescent="0.3">
      <c r="A65" s="26" t="s">
        <v>185</v>
      </c>
      <c r="B65" s="26" t="s">
        <v>186</v>
      </c>
      <c r="C65" s="32"/>
      <c r="D65" s="22">
        <v>2</v>
      </c>
      <c r="E65" s="3">
        <v>0</v>
      </c>
      <c r="F65" s="23">
        <f t="shared" si="0"/>
        <v>0</v>
      </c>
      <c r="G65" s="2"/>
    </row>
    <row r="66" spans="1:7" x14ac:dyDescent="0.3">
      <c r="A66" s="27" t="s">
        <v>187</v>
      </c>
      <c r="B66" s="26"/>
      <c r="C66" s="26"/>
      <c r="D66" s="26"/>
      <c r="E66" s="26"/>
      <c r="F66" s="26"/>
    </row>
    <row r="67" spans="1:7" x14ac:dyDescent="0.3">
      <c r="A67" s="7" t="s">
        <v>197</v>
      </c>
      <c r="B67" s="26" t="s">
        <v>188</v>
      </c>
      <c r="C67" s="32"/>
      <c r="D67" s="22">
        <v>1</v>
      </c>
      <c r="E67" s="28">
        <v>15000</v>
      </c>
      <c r="F67" s="23">
        <f t="shared" si="0"/>
        <v>15000</v>
      </c>
    </row>
    <row r="68" spans="1:7" x14ac:dyDescent="0.3">
      <c r="A68" s="26" t="s">
        <v>198</v>
      </c>
      <c r="B68" s="26" t="s">
        <v>188</v>
      </c>
      <c r="C68" s="32"/>
      <c r="D68" s="22">
        <v>1</v>
      </c>
      <c r="E68" s="28">
        <v>15000</v>
      </c>
      <c r="F68" s="23">
        <f t="shared" si="0"/>
        <v>15000</v>
      </c>
    </row>
    <row r="69" spans="1:7" ht="45.75" customHeight="1" x14ac:dyDescent="0.3">
      <c r="A69" s="63" t="s">
        <v>189</v>
      </c>
      <c r="B69" s="64"/>
      <c r="C69" s="64"/>
      <c r="D69" s="64"/>
      <c r="E69" s="65"/>
      <c r="F69" s="23">
        <f>SUM(F6:F68)</f>
        <v>30000</v>
      </c>
    </row>
    <row r="71" spans="1:7" ht="14" customHeight="1" x14ac:dyDescent="0.3">
      <c r="A71" s="58" t="s">
        <v>190</v>
      </c>
      <c r="B71" s="58"/>
      <c r="C71" s="58"/>
      <c r="D71" s="58"/>
      <c r="E71" s="58"/>
      <c r="F71" s="58"/>
      <c r="G71" s="58"/>
    </row>
    <row r="72" spans="1:7" x14ac:dyDescent="0.3">
      <c r="A72" s="58"/>
      <c r="B72" s="58"/>
      <c r="C72" s="58"/>
      <c r="D72" s="58"/>
      <c r="E72" s="58"/>
      <c r="F72" s="58"/>
      <c r="G72" s="58"/>
    </row>
    <row r="74" spans="1:7" x14ac:dyDescent="0.3">
      <c r="A74" s="6" t="s">
        <v>15</v>
      </c>
    </row>
    <row r="75" spans="1:7" ht="37.5" customHeight="1" x14ac:dyDescent="0.3">
      <c r="A75" s="58" t="s">
        <v>191</v>
      </c>
      <c r="B75" s="58"/>
      <c r="C75" s="58"/>
      <c r="D75" s="58"/>
      <c r="E75" s="29"/>
      <c r="F75" s="29"/>
    </row>
    <row r="76" spans="1:7" x14ac:dyDescent="0.3">
      <c r="B76" s="30"/>
    </row>
  </sheetData>
  <sheetProtection algorithmName="SHA-512" hashValue="3DtM25Q0wZI/RBELopvyKjDTJDE2Of1dxmDADtGnuqW4H5JAGqi4GHCKgVWaY03VOP9uRm1rCL3/0hcSineLTQ==" saltValue="48aeGN4qwtiinM/VjpeLPQ==" spinCount="100000" sheet="1" objects="1" scenarios="1"/>
  <mergeCells count="3">
    <mergeCell ref="A69:E69"/>
    <mergeCell ref="A75:D75"/>
    <mergeCell ref="A71:G72"/>
  </mergeCells>
  <pageMargins left="0.7" right="0.7" top="0.75" bottom="0.75" header="0.3" footer="0.3"/>
  <pageSetup paperSize="8" scale="54"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86B06-DEC3-404E-9C5D-92C68607C2BA}">
  <dimension ref="A1:D8"/>
  <sheetViews>
    <sheetView zoomScale="160" zoomScaleNormal="160" workbookViewId="0">
      <selection activeCell="D4" sqref="D4"/>
    </sheetView>
  </sheetViews>
  <sheetFormatPr defaultColWidth="9.08984375" defaultRowHeight="13" x14ac:dyDescent="0.3"/>
  <cols>
    <col min="1" max="1" width="50.90625" style="7" bestFit="1" customWidth="1"/>
    <col min="2" max="4" width="18.6328125" style="7" customWidth="1"/>
    <col min="5" max="16384" width="9.08984375" style="7"/>
  </cols>
  <sheetData>
    <row r="1" spans="1:4" x14ac:dyDescent="0.3">
      <c r="A1" s="6" t="s">
        <v>0</v>
      </c>
    </row>
    <row r="3" spans="1:4" ht="52" x14ac:dyDescent="0.3">
      <c r="A3" s="8"/>
      <c r="B3" s="9" t="s">
        <v>192</v>
      </c>
      <c r="C3" s="10" t="s">
        <v>193</v>
      </c>
      <c r="D3" s="11"/>
    </row>
    <row r="4" spans="1:4" ht="26" x14ac:dyDescent="0.3">
      <c r="A4" s="12" t="s">
        <v>194</v>
      </c>
      <c r="B4" s="11">
        <v>75000</v>
      </c>
      <c r="C4" s="4">
        <v>0</v>
      </c>
      <c r="D4" s="11">
        <f>B4-(B4*C4)</f>
        <v>75000</v>
      </c>
    </row>
    <row r="5" spans="1:4" ht="30" customHeight="1" x14ac:dyDescent="0.3">
      <c r="A5" s="66" t="s">
        <v>195</v>
      </c>
      <c r="B5" s="66"/>
      <c r="C5" s="66"/>
      <c r="D5" s="13">
        <f>D4</f>
        <v>75000</v>
      </c>
    </row>
    <row r="7" spans="1:4" x14ac:dyDescent="0.3">
      <c r="A7" s="6" t="s">
        <v>15</v>
      </c>
    </row>
    <row r="8" spans="1:4" ht="51" customHeight="1" x14ac:dyDescent="0.3">
      <c r="A8" s="58" t="s">
        <v>16</v>
      </c>
      <c r="B8" s="58"/>
      <c r="C8" s="58"/>
      <c r="D8" s="58"/>
    </row>
  </sheetData>
  <sheetProtection algorithmName="SHA-512" hashValue="4jaqPcrumBlPAH4l0imeKAVmcEjzgbUJYQLLgKVhbKvGxCOtVpCz0SSef5WOno0hiFiNlKc/GLNApSkoagGljA==" saltValue="qGrqanlkYTByLooT9Y/DFQ==" spinCount="100000" sheet="1" objects="1" scenarios="1"/>
  <mergeCells count="2">
    <mergeCell ref="A5:C5"/>
    <mergeCell ref="A8:D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Verzamelblad</vt:lpstr>
      <vt:lpstr>Inspectie</vt:lpstr>
      <vt:lpstr>Manuurtarief</vt:lpstr>
      <vt:lpstr>Sportinventaris</vt:lpstr>
      <vt:lpstr>Kortingspercentage</vt:lpstr>
      <vt:lpstr>Sportinventaris!Afdrukbereik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Martijn van Iersel (2)</dc:creator>
  <cp:keywords/>
  <dc:description/>
  <cp:lastModifiedBy>Barry Verbeek</cp:lastModifiedBy>
  <cp:revision/>
  <cp:lastPrinted>2024-09-10T15:08:45Z</cp:lastPrinted>
  <dcterms:created xsi:type="dcterms:W3CDTF">2024-05-23T06:44:02Z</dcterms:created>
  <dcterms:modified xsi:type="dcterms:W3CDTF">2024-10-31T09:44:55Z</dcterms:modified>
  <cp:category/>
  <cp:contentStatus/>
</cp:coreProperties>
</file>