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filterPrivacy="1" codeName="ThisWorkbook" autoCompressPictures="0"/>
  <xr:revisionPtr revIDLastSave="7" documentId="8_{975117D3-35B1-EB47-80A8-712EF7D0396C}" xr6:coauthVersionLast="47" xr6:coauthVersionMax="47" xr10:uidLastSave="{F23EEDE1-7114-5149-8263-365DD6D0B414}"/>
  <bookViews>
    <workbookView xWindow="13080" yWindow="16640" windowWidth="40940" windowHeight="19820" activeTab="7" xr2:uid="{00000000-000D-0000-FFFF-FFFF00000000}"/>
  </bookViews>
  <sheets>
    <sheet name="Beoordelen open vragen" sheetId="6" r:id="rId1"/>
    <sheet name="Beoordelaar 1" sheetId="20" r:id="rId2"/>
    <sheet name="Beoordelaar 2" sheetId="15" r:id="rId3"/>
    <sheet name="Beoordelaar 3" sheetId="16" r:id="rId4"/>
    <sheet name="Beoordelaar 4" sheetId="22" r:id="rId5"/>
    <sheet name="Beoordelaar 5" sheetId="23" r:id="rId6"/>
    <sheet name="Consensus" sheetId="9" r:id="rId7"/>
    <sheet name="Eindscores" sheetId="18" r:id="rId8"/>
  </sheets>
  <definedNames>
    <definedName name="SCORE">'Beoordelen open vragen'!$A$8:$A$13</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3" i="9" l="1"/>
  <c r="J14" i="9"/>
  <c r="G14" i="9"/>
  <c r="J13" i="9"/>
  <c r="G13" i="9"/>
  <c r="D14" i="9"/>
  <c r="B14" i="9"/>
  <c r="B13" i="9"/>
  <c r="J7" i="9" l="1"/>
  <c r="J6" i="9"/>
  <c r="G7" i="9"/>
  <c r="G6" i="9"/>
  <c r="D7" i="9"/>
  <c r="D6" i="9"/>
  <c r="A6" i="23"/>
  <c r="A5" i="23"/>
  <c r="A4" i="23"/>
  <c r="A3" i="23"/>
  <c r="A6" i="22"/>
  <c r="A5" i="22"/>
  <c r="A4" i="22"/>
  <c r="A3" i="22"/>
  <c r="G1" i="18"/>
  <c r="E1" i="18"/>
  <c r="C1" i="18"/>
  <c r="J16" i="9"/>
  <c r="G16" i="9"/>
  <c r="D16" i="9"/>
  <c r="J9" i="9"/>
  <c r="G9" i="9"/>
  <c r="D9" i="9"/>
  <c r="J2" i="9"/>
  <c r="G2" i="9"/>
  <c r="D2" i="9"/>
  <c r="J5" i="9"/>
  <c r="D5" i="9"/>
  <c r="D4" i="9"/>
  <c r="J4" i="9"/>
  <c r="G5" i="9"/>
  <c r="G4" i="9"/>
  <c r="G3" i="9"/>
  <c r="J12" i="9"/>
  <c r="J11" i="9"/>
  <c r="J10" i="9"/>
  <c r="J3" i="9"/>
  <c r="G12" i="9"/>
  <c r="G11" i="9"/>
  <c r="G10" i="9"/>
  <c r="D3" i="9"/>
  <c r="D10" i="9"/>
  <c r="A6" i="20"/>
  <c r="A5" i="20"/>
  <c r="A4" i="20"/>
  <c r="A3" i="20"/>
  <c r="A6" i="16"/>
  <c r="A5" i="16"/>
  <c r="A4" i="16"/>
  <c r="A3" i="16"/>
  <c r="A6" i="15"/>
  <c r="A5" i="15"/>
  <c r="A4" i="15"/>
  <c r="A3" i="15"/>
  <c r="B12" i="9"/>
  <c r="B11" i="9"/>
  <c r="B10" i="9"/>
  <c r="A10" i="9"/>
  <c r="A3" i="9"/>
  <c r="D12" i="9"/>
  <c r="D11" i="9"/>
  <c r="G18" i="9" l="1"/>
  <c r="D18" i="9"/>
  <c r="J18" i="9"/>
  <c r="G2" i="18" s="1"/>
  <c r="G7" i="18" s="1"/>
  <c r="E2" i="18"/>
  <c r="E7" i="18" s="1"/>
  <c r="C2" i="18"/>
  <c r="C7" i="18" s="1"/>
</calcChain>
</file>

<file path=xl/sharedStrings.xml><?xml version="1.0" encoding="utf-8"?>
<sst xmlns="http://schemas.openxmlformats.org/spreadsheetml/2006/main" count="146" uniqueCount="40">
  <si>
    <t>Wijze van beoordeling van de open vragen:</t>
  </si>
  <si>
    <t>Uitmuntend</t>
  </si>
  <si>
    <t>Goed</t>
  </si>
  <si>
    <t>Voldoende</t>
  </si>
  <si>
    <t>Matig</t>
  </si>
  <si>
    <t>Onvoldoende</t>
  </si>
  <si>
    <t>KO</t>
  </si>
  <si>
    <t>SCORE</t>
  </si>
  <si>
    <t>Inschrijver 1</t>
  </si>
  <si>
    <t>Inschrijver 2</t>
  </si>
  <si>
    <t>Inschrijver 3</t>
  </si>
  <si>
    <t>Open vragen</t>
  </si>
  <si>
    <t>Score:</t>
  </si>
  <si>
    <t>&lt;MOTIVATIE&gt;</t>
  </si>
  <si>
    <t>Beoordelaar 2: &lt;&lt;&gt;&gt;</t>
  </si>
  <si>
    <t>Beoordelaar 3: &lt;&lt;&gt;&gt;</t>
  </si>
  <si>
    <t>MOTIVATIE CONSENSUS OPEN VRAAG EN TOELICHTING</t>
  </si>
  <si>
    <t>Beoordelaar 1</t>
  </si>
  <si>
    <t>&lt;&lt;motivatie CONSENSUS&gt;&gt;</t>
  </si>
  <si>
    <t>Beoordelaar 2</t>
  </si>
  <si>
    <t>Beoordelaar 3</t>
  </si>
  <si>
    <t>Consensus</t>
  </si>
  <si>
    <t>Totaal behaalde waarde open vragen:</t>
  </si>
  <si>
    <t>Totaalwaarde criterium kwaliteit</t>
  </si>
  <si>
    <t>Totaal behaalde waarde criterium prijs:</t>
  </si>
  <si>
    <t>FICTIEVE EINDWAARDE (prijs -/- kwaliteit):</t>
  </si>
  <si>
    <t>Beoordelaar 1: &lt;&lt;&gt;&gt;</t>
  </si>
  <si>
    <t>Beoordeling KWALITEIT VAN DE BEANTWOORDING VAN DE OPEN VRAGEN</t>
  </si>
  <si>
    <t>Om de kwaliteit van een Inschrijver te kunnen beoordelen heeft de Aanbestedende dienst gekozen voor de beoordelingsmethodiek ‘gunnen op waarde’. Per item zal de beoordelingsgroep een waarde toekennen, afhankelijk van het onderwerp en de keuzemogelijkheden die de beoordelaar heeft voor dat onderdeel. Hoe meer toegevoegde waarde en/of kwaliteit een Inschrijver biedt, hoe hoger zij op het onderdeel kwaliteit scoort (meer € waarde). Om de kwaliteit en toegevoegde waarde van de Inschrijver(s) te kunnen beoordelen dient Inschrijver haar kwaliteit aan te tonen en meerwaarde uit te werken conform onderstaande open vragen.</t>
  </si>
  <si>
    <t xml:space="preserve">Zie bijlage 8 'kwaliteit'. </t>
  </si>
  <si>
    <t>8.1</t>
  </si>
  <si>
    <t>8.2</t>
  </si>
  <si>
    <t xml:space="preserve">Totaalwaardes beantwoording open vragen </t>
  </si>
  <si>
    <t xml:space="preserve">OPEN VRAAG 8.1 "GARANTIE AFHANDELING" </t>
  </si>
  <si>
    <t xml:space="preserve">OPEN VRAAG 8.2 "MARKTCONFORME PRIJZEN EN ONDERWIJSKORTING" </t>
  </si>
  <si>
    <t>Beoordelaar 4: &lt;&lt;&gt;&gt;</t>
  </si>
  <si>
    <t>Beoordelaar 5: &lt;&lt;&gt;&gt;</t>
  </si>
  <si>
    <t>Beoordelaar 4</t>
  </si>
  <si>
    <t>Beoordelaar 5</t>
  </si>
  <si>
    <t>8. Open vragen + 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</si>
</sst>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quot;€&quot;\ #,##0.00_-;&quot;€&quot;\ #,##0.00\-"/>
    <numFmt numFmtId="165" formatCode="&quot;€&quot;\ #,##0_-"/>
    <numFmt numFmtId="166" formatCode="&quot;€&quot;\ #,##0.00"/>
    <numFmt numFmtId="167" formatCode="&quot;€&quot;\ #,##0.0000"/>
  </numFmts>
  <fonts count="25" x14ac:knownFonts="1">
    <font>
      <sz val="11"/>
      <color theme="1"/>
      <name val="Calibri"/>
      <family val="2"/>
      <scheme val="minor"/>
    </font>
    <font>
      <sz val="10"/>
      <color theme="1"/>
      <name val="Verdana"/>
      <family val="2"/>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sz val="10"/>
      <color rgb="FF000000"/>
      <name val="Verdana"/>
      <family val="2"/>
    </font>
    <font>
      <b/>
      <sz val="10"/>
      <color rgb="FFFF0000"/>
      <name val="Verdana"/>
      <family val="2"/>
    </font>
    <font>
      <b/>
      <sz val="10"/>
      <name val="Verdana"/>
      <family val="2"/>
    </font>
    <font>
      <b/>
      <sz val="18"/>
      <color theme="1"/>
      <name val="Verdana"/>
      <family val="2"/>
    </font>
    <font>
      <sz val="12"/>
      <color rgb="FF454545"/>
      <name val="Helvetica Neue"/>
      <family val="2"/>
    </font>
    <font>
      <i/>
      <sz val="10"/>
      <color theme="1"/>
      <name val="Verdana"/>
      <family val="2"/>
    </font>
    <font>
      <b/>
      <sz val="10"/>
      <color theme="6" tint="-0.249977111117893"/>
      <name val="Verdana"/>
      <family val="2"/>
    </font>
    <font>
      <sz val="11"/>
      <color theme="1"/>
      <name val="Calibri"/>
      <family val="2"/>
      <scheme val="minor"/>
    </font>
    <font>
      <b/>
      <sz val="11"/>
      <color theme="1"/>
      <name val="Verdana"/>
      <family val="2"/>
    </font>
    <font>
      <b/>
      <sz val="14"/>
      <color theme="1"/>
      <name val="Verdana"/>
      <family val="2"/>
    </font>
    <font>
      <b/>
      <sz val="14"/>
      <color theme="0"/>
      <name val="Verdana"/>
      <family val="2"/>
    </font>
    <font>
      <b/>
      <sz val="10"/>
      <color theme="0"/>
      <name val="Verdana"/>
      <family val="2"/>
    </font>
    <font>
      <sz val="11"/>
      <color theme="1"/>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2"/>
        <bgColor indexed="64"/>
      </patternFill>
    </fill>
    <fill>
      <patternFill patternType="solid">
        <fgColor theme="6"/>
        <bgColor indexed="64"/>
      </patternFill>
    </fill>
    <fill>
      <patternFill patternType="solid">
        <fgColor theme="6" tint="-0.49998474074526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auto="1"/>
      </left>
      <right/>
      <top style="thin">
        <color rgb="FF000000"/>
      </top>
      <bottom style="thin">
        <color rgb="FF000000"/>
      </bottom>
      <diagonal/>
    </border>
    <border>
      <left style="thin">
        <color auto="1"/>
      </left>
      <right/>
      <top style="thin">
        <color rgb="FF000000"/>
      </top>
      <bottom/>
      <diagonal/>
    </border>
    <border>
      <left style="thin">
        <color auto="1"/>
      </left>
      <right/>
      <top/>
      <bottom/>
      <diagonal/>
    </border>
  </borders>
  <cellStyleXfs count="58">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43" fontId="19" fillId="0" borderId="0" applyFont="0" applyFill="0" applyBorder="0" applyAlignment="0" applyProtection="0"/>
  </cellStyleXfs>
  <cellXfs count="90">
    <xf numFmtId="0" fontId="0" fillId="0" borderId="0" xfId="0"/>
    <xf numFmtId="0" fontId="3" fillId="0" borderId="0" xfId="0" applyFont="1"/>
    <xf numFmtId="0" fontId="0" fillId="0" borderId="0" xfId="0" applyAlignment="1">
      <alignment wrapText="1"/>
    </xf>
    <xf numFmtId="0" fontId="8" fillId="0" borderId="0" xfId="0" applyFont="1"/>
    <xf numFmtId="0" fontId="5" fillId="2" borderId="7" xfId="0" applyFont="1" applyFill="1" applyBorder="1" applyAlignment="1">
      <alignment horizontal="left" vertical="center" indent="1"/>
    </xf>
    <xf numFmtId="0" fontId="0" fillId="0" borderId="0" xfId="0" applyAlignment="1">
      <alignment horizontal="left"/>
    </xf>
    <xf numFmtId="0" fontId="16" fillId="0" borderId="0" xfId="0" applyFont="1"/>
    <xf numFmtId="0" fontId="4" fillId="2" borderId="7" xfId="0" applyFont="1" applyFill="1" applyBorder="1" applyAlignment="1">
      <alignment horizontal="left" vertical="center" indent="1"/>
    </xf>
    <xf numFmtId="0" fontId="4" fillId="4" borderId="1" xfId="0" applyFont="1" applyFill="1" applyBorder="1" applyAlignment="1">
      <alignment vertical="center" wrapText="1"/>
    </xf>
    <xf numFmtId="0" fontId="2" fillId="0" borderId="0" xfId="0" applyFont="1"/>
    <xf numFmtId="0" fontId="3" fillId="2" borderId="0" xfId="0" applyFont="1" applyFill="1"/>
    <xf numFmtId="165" fontId="3" fillId="0" borderId="0" xfId="0" applyNumberFormat="1" applyFont="1" applyAlignment="1">
      <alignment horizontal="center"/>
    </xf>
    <xf numFmtId="0" fontId="9" fillId="2" borderId="7" xfId="0" applyFont="1" applyFill="1" applyBorder="1" applyAlignment="1">
      <alignment horizontal="center" vertical="center" wrapText="1"/>
    </xf>
    <xf numFmtId="0" fontId="11" fillId="0" borderId="0" xfId="0" applyFont="1" applyAlignment="1">
      <alignment horizontal="right" vertical="center" wrapText="1"/>
    </xf>
    <xf numFmtId="0" fontId="9" fillId="0" borderId="0" xfId="0" applyFont="1" applyAlignment="1">
      <alignment horizontal="center" vertical="center" wrapText="1"/>
    </xf>
    <xf numFmtId="0" fontId="5" fillId="0" borderId="7" xfId="0" applyFont="1" applyBorder="1" applyAlignment="1">
      <alignment horizontal="left" vertical="center" indent="1"/>
    </xf>
    <xf numFmtId="0" fontId="5" fillId="0" borderId="7" xfId="0" applyFont="1" applyBorder="1" applyAlignment="1">
      <alignment horizontal="left" vertical="center"/>
    </xf>
    <xf numFmtId="0" fontId="2" fillId="4" borderId="1" xfId="0" applyFont="1" applyFill="1" applyBorder="1" applyAlignment="1">
      <alignment horizontal="right" vertical="center"/>
    </xf>
    <xf numFmtId="166" fontId="2" fillId="4" borderId="1" xfId="0" applyNumberFormat="1" applyFont="1" applyFill="1" applyBorder="1" applyAlignment="1" applyProtection="1">
      <alignment horizontal="center" vertical="center"/>
      <protection locked="0"/>
    </xf>
    <xf numFmtId="0" fontId="15" fillId="8" borderId="1" xfId="0" applyFont="1" applyFill="1" applyBorder="1" applyAlignment="1">
      <alignment horizontal="center" vertical="center"/>
    </xf>
    <xf numFmtId="167" fontId="2" fillId="8" borderId="1" xfId="0" applyNumberFormat="1" applyFont="1" applyFill="1" applyBorder="1" applyAlignment="1">
      <alignment horizontal="center" vertical="center"/>
    </xf>
    <xf numFmtId="167" fontId="5" fillId="0" borderId="7" xfId="0" applyNumberFormat="1" applyFont="1" applyBorder="1" applyAlignment="1">
      <alignment horizontal="left" vertical="center"/>
    </xf>
    <xf numFmtId="0" fontId="12" fillId="5" borderId="13" xfId="0" applyFont="1" applyFill="1" applyBorder="1" applyAlignment="1">
      <alignment horizontal="justify" vertical="center" wrapText="1"/>
    </xf>
    <xf numFmtId="166" fontId="12" fillId="5" borderId="1"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 fillId="5" borderId="13" xfId="0" applyFont="1" applyFill="1" applyBorder="1" applyAlignment="1">
      <alignment horizontal="justify" vertical="center" wrapText="1"/>
    </xf>
    <xf numFmtId="0" fontId="1" fillId="5" borderId="14" xfId="0" applyFont="1" applyFill="1" applyBorder="1" applyAlignment="1">
      <alignment horizontal="justify" vertical="center" wrapText="1"/>
    </xf>
    <xf numFmtId="0" fontId="1" fillId="0" borderId="0" xfId="0" applyFont="1"/>
    <xf numFmtId="0" fontId="1" fillId="2" borderId="7" xfId="0" applyFont="1" applyFill="1" applyBorder="1" applyAlignment="1">
      <alignment horizontal="left" vertical="center" wrapText="1" indent="1"/>
    </xf>
    <xf numFmtId="0" fontId="1" fillId="4" borderId="10" xfId="0" applyFont="1" applyFill="1" applyBorder="1" applyAlignment="1">
      <alignment vertical="center" wrapText="1"/>
    </xf>
    <xf numFmtId="0" fontId="1" fillId="3" borderId="2" xfId="0" applyFont="1" applyFill="1" applyBorder="1"/>
    <xf numFmtId="0" fontId="1" fillId="2" borderId="7" xfId="0" applyFont="1" applyFill="1" applyBorder="1"/>
    <xf numFmtId="0" fontId="1" fillId="3" borderId="4" xfId="0" applyFont="1" applyFill="1" applyBorder="1"/>
    <xf numFmtId="0" fontId="1" fillId="3" borderId="3" xfId="0" applyFont="1" applyFill="1" applyBorder="1"/>
    <xf numFmtId="0" fontId="1" fillId="2" borderId="0" xfId="0" applyFont="1" applyFill="1"/>
    <xf numFmtId="165" fontId="1" fillId="0" borderId="0" xfId="0" applyNumberFormat="1" applyFont="1" applyAlignment="1">
      <alignment horizontal="center"/>
    </xf>
    <xf numFmtId="164" fontId="1" fillId="2" borderId="7" xfId="0" applyNumberFormat="1" applyFont="1" applyFill="1" applyBorder="1" applyAlignment="1">
      <alignment horizontal="center" vertical="center" wrapText="1"/>
    </xf>
    <xf numFmtId="0" fontId="1" fillId="6" borderId="1" xfId="0" applyFont="1" applyFill="1" applyBorder="1" applyAlignment="1">
      <alignment horizontal="center" vertical="center"/>
    </xf>
    <xf numFmtId="164" fontId="1" fillId="7" borderId="1" xfId="0" applyNumberFormat="1" applyFont="1" applyFill="1" applyBorder="1" applyAlignment="1">
      <alignment horizontal="center" vertical="center" wrapText="1"/>
    </xf>
    <xf numFmtId="43" fontId="12" fillId="5" borderId="1" xfId="57" applyFont="1" applyFill="1" applyBorder="1" applyAlignment="1">
      <alignment horizontal="center" vertical="center" wrapText="1"/>
    </xf>
    <xf numFmtId="0" fontId="20" fillId="3" borderId="1" xfId="0" applyFont="1" applyFill="1" applyBorder="1" applyAlignment="1">
      <alignment vertical="center" wrapText="1"/>
    </xf>
    <xf numFmtId="0" fontId="21" fillId="6" borderId="1" xfId="0" applyFont="1" applyFill="1" applyBorder="1" applyAlignment="1">
      <alignment horizontal="left" vertical="center" indent="1"/>
    </xf>
    <xf numFmtId="0" fontId="22" fillId="3" borderId="1" xfId="0" applyFont="1" applyFill="1" applyBorder="1" applyAlignment="1" applyProtection="1">
      <alignment horizontal="left" vertical="center" indent="1"/>
      <protection locked="0"/>
    </xf>
    <xf numFmtId="0" fontId="22" fillId="2" borderId="7" xfId="0" applyFont="1" applyFill="1" applyBorder="1" applyAlignment="1">
      <alignment horizontal="left" vertical="center" indent="1"/>
    </xf>
    <xf numFmtId="164" fontId="24" fillId="2" borderId="7" xfId="0" applyNumberFormat="1" applyFont="1" applyFill="1" applyBorder="1" applyAlignment="1">
      <alignment horizontal="center" vertical="center" wrapText="1"/>
    </xf>
    <xf numFmtId="0" fontId="11" fillId="3" borderId="8" xfId="0" applyFont="1" applyFill="1" applyBorder="1" applyAlignment="1">
      <alignment horizontal="center" vertical="center"/>
    </xf>
    <xf numFmtId="0" fontId="11" fillId="3" borderId="10" xfId="0" applyFont="1" applyFill="1" applyBorder="1" applyAlignment="1">
      <alignment horizontal="center" vertical="center"/>
    </xf>
    <xf numFmtId="164" fontId="20" fillId="2" borderId="12" xfId="0" applyNumberFormat="1" applyFont="1" applyFill="1" applyBorder="1" applyAlignment="1">
      <alignment horizontal="center" vertical="center" wrapText="1"/>
    </xf>
    <xf numFmtId="0" fontId="5" fillId="3" borderId="8" xfId="0" applyFont="1" applyFill="1" applyBorder="1" applyAlignment="1">
      <alignment horizontal="center" vertical="center"/>
    </xf>
    <xf numFmtId="0" fontId="23" fillId="9" borderId="2" xfId="0" applyFont="1" applyFill="1" applyBorder="1" applyAlignment="1">
      <alignment horizontal="center" vertical="center" wrapText="1"/>
    </xf>
    <xf numFmtId="0" fontId="14" fillId="8" borderId="2" xfId="0" applyFont="1" applyFill="1" applyBorder="1" applyAlignment="1" applyProtection="1">
      <alignment horizontal="center" vertical="center" wrapText="1"/>
      <protection locked="0"/>
    </xf>
    <xf numFmtId="0" fontId="5" fillId="2" borderId="7" xfId="0" applyFont="1" applyFill="1" applyBorder="1" applyAlignment="1">
      <alignment horizontal="left" vertical="center"/>
    </xf>
    <xf numFmtId="0" fontId="21" fillId="3" borderId="2" xfId="0" applyFont="1" applyFill="1" applyBorder="1" applyAlignment="1">
      <alignment vertical="center"/>
    </xf>
    <xf numFmtId="0" fontId="4" fillId="4" borderId="15" xfId="0" applyFont="1" applyFill="1" applyBorder="1" applyAlignment="1">
      <alignment horizontal="left" vertical="center" wrapText="1"/>
    </xf>
    <xf numFmtId="0" fontId="18" fillId="3"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5" fillId="9" borderId="2" xfId="0" applyFont="1" applyFill="1" applyBorder="1" applyAlignment="1">
      <alignment horizontal="center" vertical="center"/>
    </xf>
    <xf numFmtId="0" fontId="5" fillId="9" borderId="4" xfId="0" applyFont="1" applyFill="1" applyBorder="1" applyAlignment="1">
      <alignment horizontal="center" vertical="center"/>
    </xf>
    <xf numFmtId="0" fontId="1"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165" fontId="4" fillId="2" borderId="2" xfId="0" applyNumberFormat="1" applyFont="1" applyFill="1" applyBorder="1" applyAlignment="1" applyProtection="1">
      <alignment horizontal="center" vertical="center"/>
      <protection locked="0"/>
    </xf>
    <xf numFmtId="165" fontId="4" fillId="2" borderId="3" xfId="0" applyNumberFormat="1" applyFont="1" applyFill="1" applyBorder="1" applyAlignment="1" applyProtection="1">
      <alignment horizontal="center" vertical="center"/>
      <protection locked="0"/>
    </xf>
    <xf numFmtId="165" fontId="4" fillId="5" borderId="2" xfId="0" applyNumberFormat="1" applyFont="1" applyFill="1" applyBorder="1" applyAlignment="1" applyProtection="1">
      <alignment horizontal="center" vertical="center" wrapText="1"/>
      <protection locked="0"/>
    </xf>
    <xf numFmtId="165" fontId="4" fillId="5" borderId="3" xfId="0" applyNumberFormat="1" applyFont="1" applyFill="1" applyBorder="1" applyAlignment="1" applyProtection="1">
      <alignment horizontal="center" vertical="center" wrapText="1"/>
      <protection locked="0"/>
    </xf>
    <xf numFmtId="165" fontId="22" fillId="3" borderId="2" xfId="0" applyNumberFormat="1" applyFont="1" applyFill="1" applyBorder="1" applyAlignment="1" applyProtection="1">
      <alignment horizontal="center" vertical="center"/>
      <protection locked="0"/>
    </xf>
    <xf numFmtId="165" fontId="22" fillId="3" borderId="3" xfId="0" applyNumberFormat="1" applyFont="1" applyFill="1" applyBorder="1" applyAlignment="1" applyProtection="1">
      <alignment horizontal="center" vertical="center"/>
      <protection locked="0"/>
    </xf>
    <xf numFmtId="165" fontId="4" fillId="6" borderId="2" xfId="0" applyNumberFormat="1" applyFont="1" applyFill="1" applyBorder="1" applyAlignment="1">
      <alignment horizontal="center" vertical="center"/>
    </xf>
    <xf numFmtId="165" fontId="4" fillId="6" borderId="3" xfId="0" applyNumberFormat="1" applyFont="1" applyFill="1" applyBorder="1" applyAlignment="1">
      <alignment horizontal="center" vertical="center"/>
    </xf>
    <xf numFmtId="166" fontId="14" fillId="7" borderId="2" xfId="0" applyNumberFormat="1" applyFont="1" applyFill="1" applyBorder="1" applyAlignment="1">
      <alignment horizontal="center" vertical="center" wrapText="1"/>
    </xf>
    <xf numFmtId="166" fontId="14" fillId="7" borderId="3" xfId="0" applyNumberFormat="1" applyFont="1" applyFill="1" applyBorder="1" applyAlignment="1">
      <alignment horizontal="center" vertical="center" wrapText="1"/>
    </xf>
    <xf numFmtId="0" fontId="2" fillId="7" borderId="2" xfId="0" applyFont="1" applyFill="1" applyBorder="1" applyAlignment="1">
      <alignment horizontal="right" vertical="center" wrapText="1"/>
    </xf>
    <xf numFmtId="0" fontId="2" fillId="7" borderId="3" xfId="0" applyFont="1" applyFill="1" applyBorder="1" applyAlignment="1">
      <alignment horizontal="right" vertical="center" wrapText="1"/>
    </xf>
    <xf numFmtId="164" fontId="17" fillId="5" borderId="7" xfId="0" applyNumberFormat="1" applyFont="1" applyFill="1" applyBorder="1" applyAlignment="1" applyProtection="1">
      <alignment horizontal="center" vertical="center" wrapText="1"/>
      <protection locked="0"/>
    </xf>
    <xf numFmtId="164" fontId="17" fillId="5" borderId="10" xfId="0" applyNumberFormat="1" applyFont="1" applyFill="1" applyBorder="1" applyAlignment="1" applyProtection="1">
      <alignment horizontal="center" vertical="center" wrapText="1"/>
      <protection locked="0"/>
    </xf>
    <xf numFmtId="0" fontId="10" fillId="8" borderId="6" xfId="0" applyFont="1" applyFill="1" applyBorder="1" applyAlignment="1">
      <alignment horizontal="right" vertical="center" wrapText="1"/>
    </xf>
    <xf numFmtId="0" fontId="10" fillId="8" borderId="9" xfId="0" applyFont="1" applyFill="1" applyBorder="1" applyAlignment="1">
      <alignment horizontal="right" vertical="center" wrapText="1"/>
    </xf>
    <xf numFmtId="0" fontId="11" fillId="9" borderId="8" xfId="0" applyFont="1" applyFill="1" applyBorder="1" applyAlignment="1">
      <alignment horizontal="right" vertical="center" wrapText="1"/>
    </xf>
    <xf numFmtId="0" fontId="11" fillId="9" borderId="5" xfId="0" applyFont="1" applyFill="1" applyBorder="1" applyAlignment="1">
      <alignment horizontal="right" vertical="center" wrapText="1"/>
    </xf>
    <xf numFmtId="0" fontId="4" fillId="4" borderId="11" xfId="0" applyFont="1" applyFill="1" applyBorder="1" applyAlignment="1">
      <alignment horizontal="left" vertical="center" wrapText="1"/>
    </xf>
    <xf numFmtId="0" fontId="4" fillId="4" borderId="7" xfId="0" applyFont="1" applyFill="1" applyBorder="1" applyAlignment="1">
      <alignment horizontal="left" vertical="center" wrapText="1"/>
    </xf>
    <xf numFmtId="0" fontId="15" fillId="4" borderId="2"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3" xfId="0" applyFont="1" applyFill="1" applyBorder="1" applyAlignment="1">
      <alignment horizontal="center" vertical="center"/>
    </xf>
    <xf numFmtId="0" fontId="11" fillId="3" borderId="8" xfId="0" applyFont="1" applyFill="1" applyBorder="1" applyAlignment="1">
      <alignment horizontal="left" vertical="center"/>
    </xf>
    <xf numFmtId="0" fontId="11" fillId="3" borderId="5" xfId="0" applyFont="1" applyFill="1" applyBorder="1" applyAlignment="1">
      <alignment horizontal="left" vertical="center"/>
    </xf>
    <xf numFmtId="166" fontId="2" fillId="4" borderId="11" xfId="0" applyNumberFormat="1" applyFont="1" applyFill="1" applyBorder="1" applyAlignment="1">
      <alignment horizontal="center" vertical="center" wrapText="1"/>
    </xf>
    <xf numFmtId="166" fontId="2" fillId="4" borderId="10" xfId="0" applyNumberFormat="1" applyFont="1" applyFill="1" applyBorder="1" applyAlignment="1">
      <alignment horizontal="center" vertical="center" wrapText="1"/>
    </xf>
    <xf numFmtId="0" fontId="2" fillId="4" borderId="6" xfId="0" applyFont="1" applyFill="1" applyBorder="1" applyAlignment="1">
      <alignment horizontal="left" vertical="center" wrapText="1"/>
    </xf>
    <xf numFmtId="0" fontId="2" fillId="4" borderId="8" xfId="0" applyFont="1" applyFill="1" applyBorder="1" applyAlignment="1">
      <alignment horizontal="left" vertical="center" wrapText="1"/>
    </xf>
  </cellXfs>
  <cellStyles count="58">
    <cellStyle name="Gevolgde hyperlink" xfId="14" builtinId="9" hidden="1"/>
    <cellStyle name="Gevolgde hyperlink" xfId="4" builtinId="9" hidden="1"/>
    <cellStyle name="Gevolgde hyperlink" xfId="8" builtinId="9" hidden="1"/>
    <cellStyle name="Gevolgde hyperlink" xfId="2" builtinId="9" hidden="1"/>
    <cellStyle name="Gevolgde hyperlink" xfId="16" builtinId="9" hidden="1"/>
    <cellStyle name="Gevolgde hyperlink" xfId="22" builtinId="9" hidden="1"/>
    <cellStyle name="Gevolgde hyperlink" xfId="54" builtinId="9" hidden="1"/>
    <cellStyle name="Gevolgde hyperlink" xfId="32" builtinId="9" hidden="1"/>
    <cellStyle name="Gevolgde hyperlink" xfId="34" builtinId="9" hidden="1"/>
    <cellStyle name="Gevolgde hyperlink" xfId="36" builtinId="9" hidden="1"/>
    <cellStyle name="Gevolgde hyperlink" xfId="42" builtinId="9" hidden="1"/>
    <cellStyle name="Gevolgde hyperlink" xfId="24" builtinId="9" hidden="1"/>
    <cellStyle name="Gevolgde hyperlink" xfId="28" builtinId="9" hidden="1"/>
    <cellStyle name="Gevolgde hyperlink" xfId="20" builtinId="9" hidden="1"/>
    <cellStyle name="Gevolgde hyperlink" xfId="26" builtinId="9" hidden="1"/>
    <cellStyle name="Gevolgde hyperlink" xfId="40" builtinId="9" hidden="1"/>
    <cellStyle name="Gevolgde hyperlink" xfId="48" builtinId="9" hidden="1"/>
    <cellStyle name="Gevolgde hyperlink" xfId="6" builtinId="9" hidden="1"/>
    <cellStyle name="Gevolgde hyperlink" xfId="18" builtinId="9" hidden="1"/>
    <cellStyle name="Gevolgde hyperlink" xfId="46" builtinId="9" hidden="1"/>
    <cellStyle name="Gevolgde hyperlink" xfId="38" builtinId="9" hidden="1"/>
    <cellStyle name="Gevolgde hyperlink" xfId="30" builtinId="9" hidden="1"/>
    <cellStyle name="Gevolgde hyperlink" xfId="10" builtinId="9" hidden="1"/>
    <cellStyle name="Gevolgde hyperlink" xfId="12" builtinId="9" hidden="1"/>
    <cellStyle name="Gevolgde hyperlink" xfId="50" builtinId="9" hidden="1"/>
    <cellStyle name="Gevolgde hyperlink" xfId="56" builtinId="9" hidden="1"/>
    <cellStyle name="Gevolgde hyperlink" xfId="52" builtinId="9" hidden="1"/>
    <cellStyle name="Gevolgde hyperlink" xfId="44" builtinId="9" hidden="1"/>
    <cellStyle name="Hyperlink" xfId="25" builtinId="8" hidden="1"/>
    <cellStyle name="Hyperlink" xfId="47" builtinId="8" hidden="1"/>
    <cellStyle name="Hyperlink" xfId="55" builtinId="8" hidden="1"/>
    <cellStyle name="Hyperlink" xfId="51" builtinId="8" hidden="1"/>
    <cellStyle name="Hyperlink" xfId="53" builtinId="8" hidden="1"/>
    <cellStyle name="Hyperlink" xfId="45" builtinId="8" hidden="1"/>
    <cellStyle name="Hyperlink" xfId="39" builtinId="8" hidden="1"/>
    <cellStyle name="Hyperlink" xfId="41" builtinId="8" hidden="1"/>
    <cellStyle name="Hyperlink" xfId="49" builtinId="8" hidden="1"/>
    <cellStyle name="Hyperlink" xfId="9" builtinId="8" hidden="1"/>
    <cellStyle name="Hyperlink" xfId="43" builtinId="8" hidden="1"/>
    <cellStyle name="Hyperlink" xfId="17" builtinId="8" hidden="1"/>
    <cellStyle name="Hyperlink" xfId="19" builtinId="8" hidden="1"/>
    <cellStyle name="Hyperlink" xfId="21"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3" builtinId="8" hidden="1"/>
    <cellStyle name="Hyperlink" xfId="15" builtinId="8" hidden="1"/>
    <cellStyle name="Hyperlink" xfId="11" builtinId="8" hidden="1"/>
    <cellStyle name="Hyperlink" xfId="1" builtinId="8" hidden="1"/>
    <cellStyle name="Hyperlink" xfId="3" builtinId="8" hidden="1"/>
    <cellStyle name="Hyperlink" xfId="5" builtinId="8" hidden="1"/>
    <cellStyle name="Hyperlink" xfId="7" builtinId="8" hidden="1"/>
    <cellStyle name="Hyperlink" xfId="13" builtinId="8" hidden="1"/>
    <cellStyle name="Hyperlink" xfId="27" builtinId="8" hidden="1"/>
    <cellStyle name="Komma" xfId="57" builtinId="3"/>
    <cellStyle name="Standaard" xfId="0" builtinId="0"/>
  </cellStyles>
  <dxfs count="0"/>
  <tableStyles count="0" defaultTableStyle="TableStyleMedium2" defaultPivotStyle="PivotStyleMedium9"/>
  <colors>
    <mruColors>
      <color rgb="FF538234"/>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104099</xdr:colOff>
      <xdr:row>0</xdr:row>
      <xdr:rowOff>135328</xdr:rowOff>
    </xdr:from>
    <xdr:to>
      <xdr:col>6</xdr:col>
      <xdr:colOff>368055</xdr:colOff>
      <xdr:row>2</xdr:row>
      <xdr:rowOff>62459</xdr:rowOff>
    </xdr:to>
    <xdr:pic>
      <xdr:nvPicPr>
        <xdr:cNvPr id="3" name="Afbeelding 2">
          <a:extLst>
            <a:ext uri="{FF2B5EF4-FFF2-40B4-BE49-F238E27FC236}">
              <a16:creationId xmlns:a16="http://schemas.microsoft.com/office/drawing/2014/main" id="{1D70E799-2BA5-694F-BE7D-8BF864D308F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76" b="11458"/>
        <a:stretch/>
      </xdr:blipFill>
      <xdr:spPr bwMode="auto">
        <a:xfrm>
          <a:off x="9077378" y="135328"/>
          <a:ext cx="2293874" cy="181131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18676</xdr:colOff>
      <xdr:row>0</xdr:row>
      <xdr:rowOff>0</xdr:rowOff>
    </xdr:from>
    <xdr:to>
      <xdr:col>13</xdr:col>
      <xdr:colOff>433816</xdr:colOff>
      <xdr:row>3</xdr:row>
      <xdr:rowOff>683087</xdr:rowOff>
    </xdr:to>
    <xdr:pic>
      <xdr:nvPicPr>
        <xdr:cNvPr id="3" name="Afbeelding 2">
          <a:extLst>
            <a:ext uri="{FF2B5EF4-FFF2-40B4-BE49-F238E27FC236}">
              <a16:creationId xmlns:a16="http://schemas.microsoft.com/office/drawing/2014/main" id="{765437AC-5CDA-7143-B25C-DA57DCB4FD6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76" b="11458"/>
        <a:stretch/>
      </xdr:blipFill>
      <xdr:spPr bwMode="auto">
        <a:xfrm>
          <a:off x="15139147" y="0"/>
          <a:ext cx="2656316" cy="210772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67982</xdr:colOff>
      <xdr:row>0</xdr:row>
      <xdr:rowOff>0</xdr:rowOff>
    </xdr:from>
    <xdr:to>
      <xdr:col>13</xdr:col>
      <xdr:colOff>477146</xdr:colOff>
      <xdr:row>3</xdr:row>
      <xdr:rowOff>668146</xdr:rowOff>
    </xdr:to>
    <xdr:pic>
      <xdr:nvPicPr>
        <xdr:cNvPr id="3" name="Afbeelding 2">
          <a:extLst>
            <a:ext uri="{FF2B5EF4-FFF2-40B4-BE49-F238E27FC236}">
              <a16:creationId xmlns:a16="http://schemas.microsoft.com/office/drawing/2014/main" id="{375FE58E-5138-9C4F-9FD0-EC4A1F5931E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76" b="11458"/>
        <a:stretch/>
      </xdr:blipFill>
      <xdr:spPr bwMode="auto">
        <a:xfrm>
          <a:off x="15180982" y="0"/>
          <a:ext cx="2644364" cy="207784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63205</xdr:colOff>
      <xdr:row>0</xdr:row>
      <xdr:rowOff>0</xdr:rowOff>
    </xdr:from>
    <xdr:to>
      <xdr:col>13</xdr:col>
      <xdr:colOff>468893</xdr:colOff>
      <xdr:row>3</xdr:row>
      <xdr:rowOff>683087</xdr:rowOff>
    </xdr:to>
    <xdr:pic>
      <xdr:nvPicPr>
        <xdr:cNvPr id="3" name="Afbeelding 2">
          <a:extLst>
            <a:ext uri="{FF2B5EF4-FFF2-40B4-BE49-F238E27FC236}">
              <a16:creationId xmlns:a16="http://schemas.microsoft.com/office/drawing/2014/main" id="{3BF4B885-000C-B442-A4F2-BC1F0C4A184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76" b="11458"/>
        <a:stretch/>
      </xdr:blipFill>
      <xdr:spPr bwMode="auto">
        <a:xfrm>
          <a:off x="15176205" y="0"/>
          <a:ext cx="2640888" cy="209278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63205</xdr:colOff>
      <xdr:row>0</xdr:row>
      <xdr:rowOff>0</xdr:rowOff>
    </xdr:from>
    <xdr:to>
      <xdr:col>13</xdr:col>
      <xdr:colOff>468893</xdr:colOff>
      <xdr:row>3</xdr:row>
      <xdr:rowOff>683087</xdr:rowOff>
    </xdr:to>
    <xdr:pic>
      <xdr:nvPicPr>
        <xdr:cNvPr id="2" name="Afbeelding 1">
          <a:extLst>
            <a:ext uri="{FF2B5EF4-FFF2-40B4-BE49-F238E27FC236}">
              <a16:creationId xmlns:a16="http://schemas.microsoft.com/office/drawing/2014/main" id="{C533466E-C9DB-E24B-9ADC-4FF6BE1E4D1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76" b="11458"/>
        <a:stretch/>
      </xdr:blipFill>
      <xdr:spPr bwMode="auto">
        <a:xfrm>
          <a:off x="15176205" y="0"/>
          <a:ext cx="2640888" cy="209278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63205</xdr:colOff>
      <xdr:row>0</xdr:row>
      <xdr:rowOff>0</xdr:rowOff>
    </xdr:from>
    <xdr:to>
      <xdr:col>13</xdr:col>
      <xdr:colOff>468893</xdr:colOff>
      <xdr:row>3</xdr:row>
      <xdr:rowOff>683087</xdr:rowOff>
    </xdr:to>
    <xdr:pic>
      <xdr:nvPicPr>
        <xdr:cNvPr id="2" name="Afbeelding 1">
          <a:extLst>
            <a:ext uri="{FF2B5EF4-FFF2-40B4-BE49-F238E27FC236}">
              <a16:creationId xmlns:a16="http://schemas.microsoft.com/office/drawing/2014/main" id="{936294A6-23A9-9646-A829-6D7337B24D9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76" b="11458"/>
        <a:stretch/>
      </xdr:blipFill>
      <xdr:spPr bwMode="auto">
        <a:xfrm>
          <a:off x="15176205" y="0"/>
          <a:ext cx="2640888" cy="209278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127000</xdr:colOff>
      <xdr:row>0</xdr:row>
      <xdr:rowOff>15875</xdr:rowOff>
    </xdr:from>
    <xdr:to>
      <xdr:col>15</xdr:col>
      <xdr:colOff>110340</xdr:colOff>
      <xdr:row>5</xdr:row>
      <xdr:rowOff>102062</xdr:rowOff>
    </xdr:to>
    <xdr:pic>
      <xdr:nvPicPr>
        <xdr:cNvPr id="3" name="Afbeelding 2">
          <a:extLst>
            <a:ext uri="{FF2B5EF4-FFF2-40B4-BE49-F238E27FC236}">
              <a16:creationId xmlns:a16="http://schemas.microsoft.com/office/drawing/2014/main" id="{647FADA0-DAAE-0E44-941A-6A425612BA2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76" b="11458"/>
        <a:stretch/>
      </xdr:blipFill>
      <xdr:spPr bwMode="auto">
        <a:xfrm>
          <a:off x="25431750" y="15875"/>
          <a:ext cx="2650340" cy="209278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70554</xdr:colOff>
      <xdr:row>0</xdr:row>
      <xdr:rowOff>183444</xdr:rowOff>
    </xdr:from>
    <xdr:to>
      <xdr:col>9</xdr:col>
      <xdr:colOff>747887</xdr:colOff>
      <xdr:row>5</xdr:row>
      <xdr:rowOff>86077</xdr:rowOff>
    </xdr:to>
    <xdr:pic>
      <xdr:nvPicPr>
        <xdr:cNvPr id="3" name="Afbeelding 2">
          <a:extLst>
            <a:ext uri="{FF2B5EF4-FFF2-40B4-BE49-F238E27FC236}">
              <a16:creationId xmlns:a16="http://schemas.microsoft.com/office/drawing/2014/main" id="{156582C2-C363-4C48-B26F-63644420912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260" t="14901" r="4163" b="21739"/>
        <a:stretch/>
      </xdr:blipFill>
      <xdr:spPr bwMode="auto">
        <a:xfrm>
          <a:off x="14661443" y="183444"/>
          <a:ext cx="2427111" cy="167922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13"/>
  <sheetViews>
    <sheetView showGridLines="0" zoomScale="122" zoomScaleNormal="122" workbookViewId="0">
      <selection activeCell="B19" sqref="B19"/>
    </sheetView>
  </sheetViews>
  <sheetFormatPr baseColWidth="10" defaultColWidth="8.83203125" defaultRowHeight="15" x14ac:dyDescent="0.2"/>
  <cols>
    <col min="1" max="1" width="62" customWidth="1"/>
    <col min="2" max="3" width="20.83203125" customWidth="1"/>
  </cols>
  <sheetData>
    <row r="1" spans="1:3" s="5" customFormat="1" ht="43" customHeight="1" x14ac:dyDescent="0.2">
      <c r="A1" s="57" t="s">
        <v>27</v>
      </c>
      <c r="B1" s="58"/>
      <c r="C1" s="58"/>
    </row>
    <row r="2" spans="1:3" s="2" customFormat="1" ht="106" customHeight="1" x14ac:dyDescent="0.2">
      <c r="A2" s="56" t="s">
        <v>28</v>
      </c>
      <c r="B2" s="56"/>
      <c r="C2" s="56"/>
    </row>
    <row r="3" spans="1:3" s="2" customFormat="1" ht="25" customHeight="1" x14ac:dyDescent="0.2">
      <c r="A3" s="60" t="s">
        <v>33</v>
      </c>
      <c r="B3" s="60"/>
      <c r="C3" s="60"/>
    </row>
    <row r="4" spans="1:3" s="2" customFormat="1" ht="50" customHeight="1" x14ac:dyDescent="0.2">
      <c r="A4" s="59" t="s">
        <v>29</v>
      </c>
      <c r="B4" s="59"/>
      <c r="C4" s="59"/>
    </row>
    <row r="5" spans="1:3" s="2" customFormat="1" ht="25" customHeight="1" x14ac:dyDescent="0.2">
      <c r="A5" s="60" t="s">
        <v>34</v>
      </c>
      <c r="B5" s="60"/>
      <c r="C5" s="60"/>
    </row>
    <row r="6" spans="1:3" s="2" customFormat="1" ht="50" customHeight="1" x14ac:dyDescent="0.2">
      <c r="A6" s="59" t="s">
        <v>29</v>
      </c>
      <c r="B6" s="59"/>
      <c r="C6" s="59"/>
    </row>
    <row r="7" spans="1:3" ht="25" customHeight="1" x14ac:dyDescent="0.2">
      <c r="A7" s="8" t="s">
        <v>0</v>
      </c>
      <c r="B7" s="24" t="s">
        <v>30</v>
      </c>
      <c r="C7" s="24" t="s">
        <v>31</v>
      </c>
    </row>
    <row r="8" spans="1:3" ht="20" customHeight="1" x14ac:dyDescent="0.2">
      <c r="A8" s="26" t="s">
        <v>1</v>
      </c>
      <c r="B8" s="23">
        <v>11000</v>
      </c>
      <c r="C8" s="23">
        <v>44000</v>
      </c>
    </row>
    <row r="9" spans="1:3" ht="20" customHeight="1" x14ac:dyDescent="0.2">
      <c r="A9" s="22" t="s">
        <v>2</v>
      </c>
      <c r="B9" s="23">
        <v>10000</v>
      </c>
      <c r="C9" s="23">
        <v>30000</v>
      </c>
    </row>
    <row r="10" spans="1:3" ht="20" customHeight="1" x14ac:dyDescent="0.2">
      <c r="A10" s="22" t="s">
        <v>3</v>
      </c>
      <c r="B10" s="23">
        <v>5000</v>
      </c>
      <c r="C10" s="23">
        <v>20000</v>
      </c>
    </row>
    <row r="11" spans="1:3" ht="20" customHeight="1" x14ac:dyDescent="0.2">
      <c r="A11" s="26" t="s">
        <v>4</v>
      </c>
      <c r="B11" s="40">
        <v>0</v>
      </c>
      <c r="C11" s="40">
        <v>0</v>
      </c>
    </row>
    <row r="12" spans="1:3" ht="20" customHeight="1" x14ac:dyDescent="0.2">
      <c r="A12" s="27" t="s">
        <v>5</v>
      </c>
      <c r="B12" s="25" t="s">
        <v>6</v>
      </c>
      <c r="C12" s="25" t="s">
        <v>6</v>
      </c>
    </row>
    <row r="13" spans="1:3" ht="20" customHeight="1" x14ac:dyDescent="0.2">
      <c r="A13" s="55" t="s">
        <v>7</v>
      </c>
      <c r="B13" s="55"/>
      <c r="C13" s="55"/>
    </row>
  </sheetData>
  <sheetProtection algorithmName="SHA-512" hashValue="NQn3frsm00HGlbuErXpx6St4a8I2NzvcXbk1zKNgYxsZbHrSyfvRH6IEaYaRxEP/qLqaCQK1FolRy56xTJ76tA==" saltValue="+d9kTCDUQEa5mxqrwaTxrg==" spinCount="100000" sheet="1" objects="1" scenarios="1"/>
  <mergeCells count="7">
    <mergeCell ref="A13:C13"/>
    <mergeCell ref="A2:C2"/>
    <mergeCell ref="A1:C1"/>
    <mergeCell ref="A6:C6"/>
    <mergeCell ref="A3:C3"/>
    <mergeCell ref="A5:C5"/>
    <mergeCell ref="A4:C4"/>
  </mergeCells>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E9A2E-21E6-BE44-A13C-166E6E2E947D}">
  <dimension ref="A1:K8"/>
  <sheetViews>
    <sheetView showGridLines="0" zoomScaleNormal="100" workbookViewId="0">
      <selection activeCell="I17" sqref="I17"/>
    </sheetView>
  </sheetViews>
  <sheetFormatPr baseColWidth="10" defaultColWidth="8.83203125" defaultRowHeight="13" x14ac:dyDescent="0.15"/>
  <cols>
    <col min="1" max="1" width="100.83203125" style="1" customWidth="1"/>
    <col min="2" max="2" width="2.83203125" style="10" customWidth="1"/>
    <col min="3" max="3" width="25.83203125" style="11" customWidth="1"/>
    <col min="4" max="4" width="3.83203125" style="11" customWidth="1"/>
    <col min="5" max="5" width="2.83203125" style="11" customWidth="1"/>
    <col min="6" max="6" width="25.83203125" style="11" customWidth="1"/>
    <col min="7" max="7" width="3.83203125" style="11" customWidth="1"/>
    <col min="8" max="8" width="2.83203125" style="11" customWidth="1"/>
    <col min="9" max="9" width="25.83203125" style="1" customWidth="1"/>
    <col min="10" max="10" width="3.83203125" style="1" customWidth="1"/>
    <col min="11" max="11" width="11.6640625" style="1" bestFit="1" customWidth="1"/>
    <col min="12" max="16384" width="8.83203125" style="1"/>
  </cols>
  <sheetData>
    <row r="1" spans="1:11" ht="56" customHeight="1" x14ac:dyDescent="0.2">
      <c r="A1" s="43" t="s">
        <v>26</v>
      </c>
      <c r="B1" s="4"/>
      <c r="C1" s="65" t="s">
        <v>8</v>
      </c>
      <c r="D1" s="66"/>
      <c r="E1" s="44"/>
      <c r="F1" s="65" t="s">
        <v>9</v>
      </c>
      <c r="G1" s="66"/>
      <c r="H1" s="44"/>
      <c r="I1" s="65" t="s">
        <v>10</v>
      </c>
      <c r="J1" s="66"/>
      <c r="K1" s="9"/>
    </row>
    <row r="2" spans="1:11" ht="30" customHeight="1" x14ac:dyDescent="0.15">
      <c r="A2" s="42" t="s">
        <v>11</v>
      </c>
      <c r="B2" s="7"/>
      <c r="C2" s="67" t="s">
        <v>12</v>
      </c>
      <c r="D2" s="68"/>
      <c r="E2" s="7"/>
      <c r="F2" s="67" t="s">
        <v>12</v>
      </c>
      <c r="G2" s="68"/>
      <c r="H2" s="7"/>
      <c r="I2" s="67" t="s">
        <v>12</v>
      </c>
      <c r="J2" s="68"/>
      <c r="K2" s="28"/>
    </row>
    <row r="3" spans="1:11" ht="25" customHeight="1" x14ac:dyDescent="0.15">
      <c r="A3" s="41" t="str">
        <f>'Beoordelen open vragen'!A3</f>
        <v xml:space="preserve">OPEN VRAAG 8.1 "GARANTIE AFHANDELING" </v>
      </c>
      <c r="B3" s="29"/>
      <c r="C3" s="61" t="s">
        <v>7</v>
      </c>
      <c r="D3" s="62"/>
      <c r="E3" s="29"/>
      <c r="F3" s="61" t="s">
        <v>7</v>
      </c>
      <c r="G3" s="62"/>
      <c r="H3" s="29"/>
      <c r="I3" s="61" t="s">
        <v>7</v>
      </c>
      <c r="J3" s="62"/>
      <c r="K3" s="28"/>
    </row>
    <row r="4" spans="1:11" ht="115" customHeight="1" x14ac:dyDescent="0.15">
      <c r="A4" s="30" t="str">
        <f>'Beoordelen open vragen'!A4</f>
        <v xml:space="preserve">Zie bijlage 8 'kwaliteit'. </v>
      </c>
      <c r="B4" s="29"/>
      <c r="C4" s="63" t="s">
        <v>13</v>
      </c>
      <c r="D4" s="64"/>
      <c r="E4" s="29"/>
      <c r="F4" s="63" t="s">
        <v>13</v>
      </c>
      <c r="G4" s="64"/>
      <c r="H4" s="29"/>
      <c r="I4" s="63" t="s">
        <v>13</v>
      </c>
      <c r="J4" s="64"/>
      <c r="K4" s="28"/>
    </row>
    <row r="5" spans="1:11" ht="25" customHeight="1" x14ac:dyDescent="0.15">
      <c r="A5" s="41" t="str">
        <f>'Beoordelen open vragen'!A5</f>
        <v xml:space="preserve">OPEN VRAAG 8.2 "MARKTCONFORME PRIJZEN EN ONDERWIJSKORTING" </v>
      </c>
      <c r="B5" s="29"/>
      <c r="C5" s="61" t="s">
        <v>7</v>
      </c>
      <c r="D5" s="62"/>
      <c r="E5" s="29"/>
      <c r="F5" s="61" t="s">
        <v>7</v>
      </c>
      <c r="G5" s="62"/>
      <c r="H5" s="29"/>
      <c r="I5" s="61" t="s">
        <v>7</v>
      </c>
      <c r="J5" s="62"/>
      <c r="K5" s="28"/>
    </row>
    <row r="6" spans="1:11" ht="115" customHeight="1" x14ac:dyDescent="0.15">
      <c r="A6" s="30" t="str">
        <f>'Beoordelen open vragen'!A6</f>
        <v xml:space="preserve">Zie bijlage 8 'kwaliteit'. </v>
      </c>
      <c r="B6" s="29"/>
      <c r="C6" s="63" t="s">
        <v>13</v>
      </c>
      <c r="D6" s="64"/>
      <c r="E6" s="29"/>
      <c r="F6" s="63" t="s">
        <v>13</v>
      </c>
      <c r="G6" s="64"/>
      <c r="H6" s="29"/>
      <c r="I6" s="63" t="s">
        <v>13</v>
      </c>
      <c r="J6" s="64"/>
      <c r="K6" s="28"/>
    </row>
    <row r="7" spans="1:11" ht="20" customHeight="1" x14ac:dyDescent="0.15">
      <c r="A7" s="31"/>
      <c r="B7" s="32"/>
      <c r="C7" s="33"/>
      <c r="D7" s="33"/>
      <c r="E7" s="32"/>
      <c r="F7" s="33"/>
      <c r="G7" s="33"/>
      <c r="H7" s="32"/>
      <c r="I7" s="33"/>
      <c r="J7" s="34"/>
      <c r="K7" s="28"/>
    </row>
    <row r="8" spans="1:11" ht="20" customHeight="1" x14ac:dyDescent="0.15">
      <c r="A8" s="28"/>
      <c r="B8" s="35"/>
      <c r="C8" s="36"/>
      <c r="D8" s="36"/>
      <c r="E8" s="36"/>
      <c r="F8" s="36"/>
      <c r="G8" s="36"/>
      <c r="H8" s="36"/>
      <c r="I8" s="28"/>
      <c r="J8" s="28"/>
      <c r="K8" s="28"/>
    </row>
  </sheetData>
  <sheetProtection algorithmName="SHA-512" hashValue="CPOWsbge5NetAdBM7RlJ+vqVWW97I8tAoGB33xgGNZxu3KWbdL4Kgn1D5rgSmIePeejI4FuzkEngVgEbhQPRsg==" saltValue="pGX60R1EQ3HDK7Ro/Mo3HA==" spinCount="100000" sheet="1" objects="1" scenarios="1"/>
  <mergeCells count="18">
    <mergeCell ref="C6:D6"/>
    <mergeCell ref="F6:G6"/>
    <mergeCell ref="I6:J6"/>
    <mergeCell ref="C1:D1"/>
    <mergeCell ref="F1:G1"/>
    <mergeCell ref="I1:J1"/>
    <mergeCell ref="C2:D2"/>
    <mergeCell ref="F2:G2"/>
    <mergeCell ref="I2:J2"/>
    <mergeCell ref="I3:J3"/>
    <mergeCell ref="I5:J5"/>
    <mergeCell ref="C3:D3"/>
    <mergeCell ref="C5:D5"/>
    <mergeCell ref="F3:G3"/>
    <mergeCell ref="F5:G5"/>
    <mergeCell ref="C4:D4"/>
    <mergeCell ref="F4:G4"/>
    <mergeCell ref="I4:J4"/>
  </mergeCells>
  <dataValidations count="1">
    <dataValidation type="list" errorStyle="warning" allowBlank="1" showErrorMessage="1" error="Voer juiste waarde in. " sqref="C5 F5 I5 C3 F3 I3" xr:uid="{3FE1B7AB-73F7-EC41-81A6-850C20BBCFF1}">
      <formula1>SCORE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8"/>
  <sheetViews>
    <sheetView showGridLines="0" zoomScaleNormal="100" zoomScalePageLayoutView="85" workbookViewId="0">
      <selection activeCell="I5" sqref="I5:J5"/>
    </sheetView>
  </sheetViews>
  <sheetFormatPr baseColWidth="10" defaultColWidth="8.83203125" defaultRowHeight="13" x14ac:dyDescent="0.15"/>
  <cols>
    <col min="1" max="1" width="100.83203125" style="1" customWidth="1"/>
    <col min="2" max="2" width="2.83203125" style="10" customWidth="1"/>
    <col min="3" max="3" width="25.83203125" style="11" customWidth="1"/>
    <col min="4" max="4" width="3.83203125" style="11" customWidth="1"/>
    <col min="5" max="5" width="2.83203125" style="11" customWidth="1"/>
    <col min="6" max="6" width="25.83203125" style="11" customWidth="1"/>
    <col min="7" max="7" width="3.83203125" style="11" customWidth="1"/>
    <col min="8" max="8" width="2.83203125" style="11" customWidth="1"/>
    <col min="9" max="9" width="25.83203125" style="1" customWidth="1"/>
    <col min="10" max="10" width="3.83203125" style="1" customWidth="1"/>
    <col min="11" max="11" width="11.6640625" style="1" bestFit="1" customWidth="1"/>
    <col min="12" max="16384" width="8.83203125" style="1"/>
  </cols>
  <sheetData>
    <row r="1" spans="1:11" ht="56" customHeight="1" x14ac:dyDescent="0.2">
      <c r="A1" s="43" t="s">
        <v>14</v>
      </c>
      <c r="B1" s="44"/>
      <c r="C1" s="65" t="s">
        <v>8</v>
      </c>
      <c r="D1" s="66"/>
      <c r="E1" s="44"/>
      <c r="F1" s="65" t="s">
        <v>9</v>
      </c>
      <c r="G1" s="66"/>
      <c r="H1" s="44"/>
      <c r="I1" s="65" t="s">
        <v>10</v>
      </c>
      <c r="J1" s="66"/>
      <c r="K1" s="9"/>
    </row>
    <row r="2" spans="1:11" ht="30" customHeight="1" x14ac:dyDescent="0.15">
      <c r="A2" s="42" t="s">
        <v>11</v>
      </c>
      <c r="B2" s="7"/>
      <c r="C2" s="67" t="s">
        <v>12</v>
      </c>
      <c r="D2" s="68"/>
      <c r="E2" s="7"/>
      <c r="F2" s="67" t="s">
        <v>12</v>
      </c>
      <c r="G2" s="68"/>
      <c r="H2" s="7"/>
      <c r="I2" s="67" t="s">
        <v>12</v>
      </c>
      <c r="J2" s="68"/>
      <c r="K2" s="28"/>
    </row>
    <row r="3" spans="1:11" ht="25" customHeight="1" x14ac:dyDescent="0.15">
      <c r="A3" s="41" t="str">
        <f>'Beoordelen open vragen'!A3</f>
        <v xml:space="preserve">OPEN VRAAG 8.1 "GARANTIE AFHANDELING" </v>
      </c>
      <c r="B3" s="29"/>
      <c r="C3" s="61" t="s">
        <v>7</v>
      </c>
      <c r="D3" s="62"/>
      <c r="E3" s="29"/>
      <c r="F3" s="61" t="s">
        <v>7</v>
      </c>
      <c r="G3" s="62"/>
      <c r="H3" s="29"/>
      <c r="I3" s="61" t="s">
        <v>7</v>
      </c>
      <c r="J3" s="62"/>
      <c r="K3" s="28"/>
    </row>
    <row r="4" spans="1:11" ht="115" customHeight="1" x14ac:dyDescent="0.15">
      <c r="A4" s="30" t="str">
        <f>'Beoordelen open vragen'!A4</f>
        <v xml:space="preserve">Zie bijlage 8 'kwaliteit'. </v>
      </c>
      <c r="B4" s="29"/>
      <c r="C4" s="63" t="s">
        <v>13</v>
      </c>
      <c r="D4" s="64"/>
      <c r="E4" s="29"/>
      <c r="F4" s="63" t="s">
        <v>13</v>
      </c>
      <c r="G4" s="64"/>
      <c r="H4" s="29"/>
      <c r="I4" s="63" t="s">
        <v>13</v>
      </c>
      <c r="J4" s="64"/>
      <c r="K4" s="28"/>
    </row>
    <row r="5" spans="1:11" ht="25" customHeight="1" x14ac:dyDescent="0.15">
      <c r="A5" s="41" t="str">
        <f>'Beoordelen open vragen'!A5</f>
        <v xml:space="preserve">OPEN VRAAG 8.2 "MARKTCONFORME PRIJZEN EN ONDERWIJSKORTING" </v>
      </c>
      <c r="B5" s="29"/>
      <c r="C5" s="61" t="s">
        <v>7</v>
      </c>
      <c r="D5" s="62"/>
      <c r="E5" s="29"/>
      <c r="F5" s="61" t="s">
        <v>7</v>
      </c>
      <c r="G5" s="62"/>
      <c r="H5" s="29"/>
      <c r="I5" s="61" t="s">
        <v>7</v>
      </c>
      <c r="J5" s="62"/>
      <c r="K5" s="28"/>
    </row>
    <row r="6" spans="1:11" ht="115" customHeight="1" x14ac:dyDescent="0.15">
      <c r="A6" s="30" t="str">
        <f>'Beoordelen open vragen'!A6</f>
        <v xml:space="preserve">Zie bijlage 8 'kwaliteit'. </v>
      </c>
      <c r="B6" s="29"/>
      <c r="C6" s="63" t="s">
        <v>13</v>
      </c>
      <c r="D6" s="64"/>
      <c r="E6" s="29"/>
      <c r="F6" s="63" t="s">
        <v>13</v>
      </c>
      <c r="G6" s="64"/>
      <c r="H6" s="29"/>
      <c r="I6" s="63" t="s">
        <v>13</v>
      </c>
      <c r="J6" s="64"/>
      <c r="K6" s="28"/>
    </row>
    <row r="7" spans="1:11" ht="20" customHeight="1" x14ac:dyDescent="0.15">
      <c r="A7" s="31"/>
      <c r="B7" s="32"/>
      <c r="C7" s="33"/>
      <c r="D7" s="33"/>
      <c r="E7" s="32"/>
      <c r="F7" s="33"/>
      <c r="G7" s="33"/>
      <c r="H7" s="32"/>
      <c r="I7" s="33"/>
      <c r="J7" s="34"/>
      <c r="K7" s="28"/>
    </row>
    <row r="8" spans="1:11" ht="20" customHeight="1" x14ac:dyDescent="0.15">
      <c r="A8" s="28"/>
      <c r="B8" s="35"/>
      <c r="C8" s="36"/>
      <c r="D8" s="36"/>
      <c r="E8" s="36"/>
      <c r="F8" s="36"/>
      <c r="G8" s="36"/>
      <c r="H8" s="36"/>
      <c r="I8" s="28"/>
      <c r="J8" s="28"/>
      <c r="K8" s="28"/>
    </row>
  </sheetData>
  <sheetProtection algorithmName="SHA-512" hashValue="x/dkioyjaTtjnxx2ENyDmdr0li18349fEMXRB9F03h8v0tXTLA4mBL27Qln50JSng8lH+paYcWd977KvH0qfGg==" saltValue="MX9HlmiGbOXA3FFnv6cqcg==" spinCount="100000" sheet="1" objects="1" scenarios="1"/>
  <mergeCells count="18">
    <mergeCell ref="F3:G3"/>
    <mergeCell ref="C3:D3"/>
    <mergeCell ref="C5:D5"/>
    <mergeCell ref="F5:G5"/>
    <mergeCell ref="I3:J3"/>
    <mergeCell ref="I1:J1"/>
    <mergeCell ref="C1:D1"/>
    <mergeCell ref="F1:G1"/>
    <mergeCell ref="C2:D2"/>
    <mergeCell ref="F2:G2"/>
    <mergeCell ref="I2:J2"/>
    <mergeCell ref="I6:J6"/>
    <mergeCell ref="C4:D4"/>
    <mergeCell ref="F4:G4"/>
    <mergeCell ref="I4:J4"/>
    <mergeCell ref="C6:D6"/>
    <mergeCell ref="F6:G6"/>
    <mergeCell ref="I5:J5"/>
  </mergeCells>
  <dataValidations count="1">
    <dataValidation type="list" errorStyle="warning" allowBlank="1" showErrorMessage="1" error="Voer juiste waarde in. " sqref="C5 F5 I5 I3 F3 C3" xr:uid="{5D9A9385-4B10-4B48-82C4-A80EDE74A3EF}">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8"/>
  <sheetViews>
    <sheetView showGridLines="0" zoomScaleNormal="100" zoomScalePageLayoutView="85" workbookViewId="0">
      <selection activeCell="C25" sqref="C25"/>
    </sheetView>
  </sheetViews>
  <sheetFormatPr baseColWidth="10" defaultColWidth="8.83203125" defaultRowHeight="13" x14ac:dyDescent="0.15"/>
  <cols>
    <col min="1" max="1" width="100.83203125" style="1" customWidth="1"/>
    <col min="2" max="2" width="2.83203125" style="10" customWidth="1"/>
    <col min="3" max="3" width="25.83203125" style="11" customWidth="1"/>
    <col min="4" max="4" width="3.83203125" style="11" customWidth="1"/>
    <col min="5" max="5" width="2.83203125" style="11" customWidth="1"/>
    <col min="6" max="6" width="25.83203125" style="11" customWidth="1"/>
    <col min="7" max="7" width="3.83203125" style="11" customWidth="1"/>
    <col min="8" max="8" width="2.83203125" style="11" customWidth="1"/>
    <col min="9" max="9" width="25.83203125" style="1" customWidth="1"/>
    <col min="10" max="10" width="3.83203125" style="1" customWidth="1"/>
    <col min="11" max="11" width="11.6640625" style="1" bestFit="1" customWidth="1"/>
    <col min="12" max="16384" width="8.83203125" style="1"/>
  </cols>
  <sheetData>
    <row r="1" spans="1:11" ht="56" customHeight="1" x14ac:dyDescent="0.2">
      <c r="A1" s="43" t="s">
        <v>15</v>
      </c>
      <c r="B1" s="44"/>
      <c r="C1" s="65" t="s">
        <v>8</v>
      </c>
      <c r="D1" s="66"/>
      <c r="E1" s="44"/>
      <c r="F1" s="65" t="s">
        <v>9</v>
      </c>
      <c r="G1" s="66"/>
      <c r="H1" s="44"/>
      <c r="I1" s="65" t="s">
        <v>10</v>
      </c>
      <c r="J1" s="66"/>
      <c r="K1" s="9"/>
    </row>
    <row r="2" spans="1:11" ht="30" customHeight="1" x14ac:dyDescent="0.15">
      <c r="A2" s="42" t="s">
        <v>11</v>
      </c>
      <c r="B2" s="7"/>
      <c r="C2" s="67" t="s">
        <v>12</v>
      </c>
      <c r="D2" s="68"/>
      <c r="E2" s="7"/>
      <c r="F2" s="67" t="s">
        <v>12</v>
      </c>
      <c r="G2" s="68"/>
      <c r="H2" s="7"/>
      <c r="I2" s="67" t="s">
        <v>12</v>
      </c>
      <c r="J2" s="68"/>
      <c r="K2" s="28"/>
    </row>
    <row r="3" spans="1:11" ht="25" customHeight="1" x14ac:dyDescent="0.15">
      <c r="A3" s="41" t="str">
        <f>'Beoordelen open vragen'!A3</f>
        <v xml:space="preserve">OPEN VRAAG 8.1 "GARANTIE AFHANDELING" </v>
      </c>
      <c r="B3" s="29"/>
      <c r="C3" s="61" t="s">
        <v>7</v>
      </c>
      <c r="D3" s="62"/>
      <c r="E3" s="29"/>
      <c r="F3" s="61" t="s">
        <v>7</v>
      </c>
      <c r="G3" s="62"/>
      <c r="H3" s="29"/>
      <c r="I3" s="61" t="s">
        <v>7</v>
      </c>
      <c r="J3" s="62"/>
      <c r="K3" s="28"/>
    </row>
    <row r="4" spans="1:11" ht="115" customHeight="1" x14ac:dyDescent="0.15">
      <c r="A4" s="30" t="str">
        <f>'Beoordelen open vragen'!A4</f>
        <v xml:space="preserve">Zie bijlage 8 'kwaliteit'. </v>
      </c>
      <c r="B4" s="29"/>
      <c r="C4" s="63" t="s">
        <v>13</v>
      </c>
      <c r="D4" s="64"/>
      <c r="E4" s="29"/>
      <c r="F4" s="63" t="s">
        <v>13</v>
      </c>
      <c r="G4" s="64"/>
      <c r="H4" s="29"/>
      <c r="I4" s="63" t="s">
        <v>13</v>
      </c>
      <c r="J4" s="64"/>
      <c r="K4" s="28"/>
    </row>
    <row r="5" spans="1:11" ht="25" customHeight="1" x14ac:dyDescent="0.15">
      <c r="A5" s="41" t="str">
        <f>'Beoordelen open vragen'!A5</f>
        <v xml:space="preserve">OPEN VRAAG 8.2 "MARKTCONFORME PRIJZEN EN ONDERWIJSKORTING" </v>
      </c>
      <c r="B5" s="29"/>
      <c r="C5" s="61" t="s">
        <v>7</v>
      </c>
      <c r="D5" s="62"/>
      <c r="E5" s="29"/>
      <c r="F5" s="61" t="s">
        <v>7</v>
      </c>
      <c r="G5" s="62"/>
      <c r="H5" s="29"/>
      <c r="I5" s="61" t="s">
        <v>7</v>
      </c>
      <c r="J5" s="62"/>
      <c r="K5" s="28"/>
    </row>
    <row r="6" spans="1:11" ht="115" customHeight="1" x14ac:dyDescent="0.15">
      <c r="A6" s="30" t="str">
        <f>'Beoordelen open vragen'!A6</f>
        <v xml:space="preserve">Zie bijlage 8 'kwaliteit'. </v>
      </c>
      <c r="B6" s="29"/>
      <c r="C6" s="63" t="s">
        <v>13</v>
      </c>
      <c r="D6" s="64"/>
      <c r="E6" s="29"/>
      <c r="F6" s="63" t="s">
        <v>13</v>
      </c>
      <c r="G6" s="64"/>
      <c r="H6" s="29"/>
      <c r="I6" s="63" t="s">
        <v>13</v>
      </c>
      <c r="J6" s="64"/>
      <c r="K6" s="28"/>
    </row>
    <row r="7" spans="1:11" ht="20" customHeight="1" x14ac:dyDescent="0.15">
      <c r="A7" s="31"/>
      <c r="B7" s="32"/>
      <c r="C7" s="33"/>
      <c r="D7" s="33"/>
      <c r="E7" s="32"/>
      <c r="F7" s="33"/>
      <c r="G7" s="33"/>
      <c r="H7" s="32"/>
      <c r="I7" s="33"/>
      <c r="J7" s="34"/>
      <c r="K7" s="28"/>
    </row>
    <row r="8" spans="1:11" ht="20" customHeight="1" x14ac:dyDescent="0.15">
      <c r="A8" s="28"/>
      <c r="B8" s="35"/>
      <c r="C8" s="36"/>
      <c r="D8" s="36"/>
      <c r="E8" s="36"/>
      <c r="F8" s="36"/>
      <c r="G8" s="36"/>
      <c r="H8" s="36"/>
      <c r="I8" s="28"/>
      <c r="J8" s="28"/>
      <c r="K8" s="28"/>
    </row>
  </sheetData>
  <sheetProtection algorithmName="SHA-512" hashValue="ehd+Jm31xJe/rmRjzLLPsvTK2ZlsnxjQI8ozRkJq/rcJ9AAMVtKFLNW06CHXw2bK+VWyCtseHH+2UtVaOd1MYg==" saltValue="H3K/ZUbJ6loIlfaqEnXrwg==" spinCount="100000" sheet="1" objects="1" scenarios="1"/>
  <mergeCells count="18">
    <mergeCell ref="C5:D5"/>
    <mergeCell ref="C6:D6"/>
    <mergeCell ref="F6:G6"/>
    <mergeCell ref="I6:J6"/>
    <mergeCell ref="F3:G3"/>
    <mergeCell ref="I3:J3"/>
    <mergeCell ref="I5:J5"/>
    <mergeCell ref="F5:G5"/>
    <mergeCell ref="C4:D4"/>
    <mergeCell ref="F4:G4"/>
    <mergeCell ref="I4:J4"/>
    <mergeCell ref="C3:D3"/>
    <mergeCell ref="I1:J1"/>
    <mergeCell ref="C1:D1"/>
    <mergeCell ref="F1:G1"/>
    <mergeCell ref="C2:D2"/>
    <mergeCell ref="F2:G2"/>
    <mergeCell ref="I2:J2"/>
  </mergeCells>
  <dataValidations count="1">
    <dataValidation type="list" errorStyle="warning" allowBlank="1" showErrorMessage="1" error="Voer juiste waarde in. " sqref="C5 F5 I5 C3 F3 I3" xr:uid="{0389A4CF-960B-FD49-813D-054BBB90BEBC}">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C4D38-8092-B847-A377-56B1492F43C4}">
  <sheetPr>
    <pageSetUpPr fitToPage="1"/>
  </sheetPr>
  <dimension ref="A1:K8"/>
  <sheetViews>
    <sheetView showGridLines="0" zoomScaleNormal="100" zoomScalePageLayoutView="85" workbookViewId="0">
      <selection activeCell="C22" sqref="C22"/>
    </sheetView>
  </sheetViews>
  <sheetFormatPr baseColWidth="10" defaultColWidth="8.83203125" defaultRowHeight="13" x14ac:dyDescent="0.15"/>
  <cols>
    <col min="1" max="1" width="100.83203125" style="1" customWidth="1"/>
    <col min="2" max="2" width="2.83203125" style="10" customWidth="1"/>
    <col min="3" max="3" width="25.83203125" style="11" customWidth="1"/>
    <col min="4" max="4" width="3.83203125" style="11" customWidth="1"/>
    <col min="5" max="5" width="2.83203125" style="11" customWidth="1"/>
    <col min="6" max="6" width="25.83203125" style="11" customWidth="1"/>
    <col min="7" max="7" width="3.83203125" style="11" customWidth="1"/>
    <col min="8" max="8" width="2.83203125" style="11" customWidth="1"/>
    <col min="9" max="9" width="25.83203125" style="1" customWidth="1"/>
    <col min="10" max="10" width="3.83203125" style="1" customWidth="1"/>
    <col min="11" max="11" width="11.6640625" style="1" bestFit="1" customWidth="1"/>
    <col min="12" max="16384" width="8.83203125" style="1"/>
  </cols>
  <sheetData>
    <row r="1" spans="1:11" ht="56" customHeight="1" x14ac:dyDescent="0.2">
      <c r="A1" s="43" t="s">
        <v>35</v>
      </c>
      <c r="B1" s="44"/>
      <c r="C1" s="65" t="s">
        <v>8</v>
      </c>
      <c r="D1" s="66"/>
      <c r="E1" s="44"/>
      <c r="F1" s="65" t="s">
        <v>9</v>
      </c>
      <c r="G1" s="66"/>
      <c r="H1" s="44"/>
      <c r="I1" s="65" t="s">
        <v>10</v>
      </c>
      <c r="J1" s="66"/>
      <c r="K1" s="9"/>
    </row>
    <row r="2" spans="1:11" ht="30" customHeight="1" x14ac:dyDescent="0.15">
      <c r="A2" s="42" t="s">
        <v>11</v>
      </c>
      <c r="B2" s="7"/>
      <c r="C2" s="67" t="s">
        <v>12</v>
      </c>
      <c r="D2" s="68"/>
      <c r="E2" s="7"/>
      <c r="F2" s="67" t="s">
        <v>12</v>
      </c>
      <c r="G2" s="68"/>
      <c r="H2" s="7"/>
      <c r="I2" s="67" t="s">
        <v>12</v>
      </c>
      <c r="J2" s="68"/>
      <c r="K2" s="28"/>
    </row>
    <row r="3" spans="1:11" ht="25" customHeight="1" x14ac:dyDescent="0.15">
      <c r="A3" s="41" t="str">
        <f>'Beoordelen open vragen'!A3</f>
        <v xml:space="preserve">OPEN VRAAG 8.1 "GARANTIE AFHANDELING" </v>
      </c>
      <c r="B3" s="29"/>
      <c r="C3" s="61" t="s">
        <v>7</v>
      </c>
      <c r="D3" s="62"/>
      <c r="E3" s="29"/>
      <c r="F3" s="61" t="s">
        <v>7</v>
      </c>
      <c r="G3" s="62"/>
      <c r="H3" s="29"/>
      <c r="I3" s="61" t="s">
        <v>7</v>
      </c>
      <c r="J3" s="62"/>
      <c r="K3" s="28"/>
    </row>
    <row r="4" spans="1:11" ht="115" customHeight="1" x14ac:dyDescent="0.15">
      <c r="A4" s="30" t="str">
        <f>'Beoordelen open vragen'!A4</f>
        <v xml:space="preserve">Zie bijlage 8 'kwaliteit'. </v>
      </c>
      <c r="B4" s="29"/>
      <c r="C4" s="63" t="s">
        <v>13</v>
      </c>
      <c r="D4" s="64"/>
      <c r="E4" s="29"/>
      <c r="F4" s="63" t="s">
        <v>13</v>
      </c>
      <c r="G4" s="64"/>
      <c r="H4" s="29"/>
      <c r="I4" s="63" t="s">
        <v>13</v>
      </c>
      <c r="J4" s="64"/>
      <c r="K4" s="28"/>
    </row>
    <row r="5" spans="1:11" ht="25" customHeight="1" x14ac:dyDescent="0.15">
      <c r="A5" s="41" t="str">
        <f>'Beoordelen open vragen'!A5</f>
        <v xml:space="preserve">OPEN VRAAG 8.2 "MARKTCONFORME PRIJZEN EN ONDERWIJSKORTING" </v>
      </c>
      <c r="B5" s="29"/>
      <c r="C5" s="61" t="s">
        <v>7</v>
      </c>
      <c r="D5" s="62"/>
      <c r="E5" s="29"/>
      <c r="F5" s="61" t="s">
        <v>7</v>
      </c>
      <c r="G5" s="62"/>
      <c r="H5" s="29"/>
      <c r="I5" s="61" t="s">
        <v>7</v>
      </c>
      <c r="J5" s="62"/>
      <c r="K5" s="28"/>
    </row>
    <row r="6" spans="1:11" ht="115" customHeight="1" x14ac:dyDescent="0.15">
      <c r="A6" s="30" t="str">
        <f>'Beoordelen open vragen'!A6</f>
        <v xml:space="preserve">Zie bijlage 8 'kwaliteit'. </v>
      </c>
      <c r="B6" s="29"/>
      <c r="C6" s="63" t="s">
        <v>13</v>
      </c>
      <c r="D6" s="64"/>
      <c r="E6" s="29"/>
      <c r="F6" s="63" t="s">
        <v>13</v>
      </c>
      <c r="G6" s="64"/>
      <c r="H6" s="29"/>
      <c r="I6" s="63" t="s">
        <v>13</v>
      </c>
      <c r="J6" s="64"/>
      <c r="K6" s="28"/>
    </row>
    <row r="7" spans="1:11" ht="20" customHeight="1" x14ac:dyDescent="0.15">
      <c r="A7" s="31"/>
      <c r="B7" s="32"/>
      <c r="C7" s="33"/>
      <c r="D7" s="33"/>
      <c r="E7" s="32"/>
      <c r="F7" s="33"/>
      <c r="G7" s="33"/>
      <c r="H7" s="32"/>
      <c r="I7" s="33"/>
      <c r="J7" s="34"/>
      <c r="K7" s="28"/>
    </row>
    <row r="8" spans="1:11" ht="20" customHeight="1" x14ac:dyDescent="0.15">
      <c r="A8" s="28"/>
      <c r="B8" s="35"/>
      <c r="C8" s="36"/>
      <c r="D8" s="36"/>
      <c r="E8" s="36"/>
      <c r="F8" s="36"/>
      <c r="G8" s="36"/>
      <c r="H8" s="36"/>
      <c r="I8" s="28"/>
      <c r="J8" s="28"/>
      <c r="K8" s="28"/>
    </row>
  </sheetData>
  <sheetProtection algorithmName="SHA-512" hashValue="Seka7FHW9Y/cJgag1PLaFBTzYsfBuc0ssy2PFJLuuOvAaAKd210t5Fsx5GiLw6EpS6O8u2IvI97dWEcjVArDNA==" saltValue="iflFJiP8wFcv2b1IS+Zh3w==" spinCount="100000" sheet="1" objects="1" scenarios="1"/>
  <mergeCells count="18">
    <mergeCell ref="C5:D5"/>
    <mergeCell ref="F5:G5"/>
    <mergeCell ref="I5:J5"/>
    <mergeCell ref="C6:D6"/>
    <mergeCell ref="F6:G6"/>
    <mergeCell ref="I6:J6"/>
    <mergeCell ref="C3:D3"/>
    <mergeCell ref="F3:G3"/>
    <mergeCell ref="I3:J3"/>
    <mergeCell ref="C4:D4"/>
    <mergeCell ref="F4:G4"/>
    <mergeCell ref="I4:J4"/>
    <mergeCell ref="C1:D1"/>
    <mergeCell ref="F1:G1"/>
    <mergeCell ref="I1:J1"/>
    <mergeCell ref="C2:D2"/>
    <mergeCell ref="F2:G2"/>
    <mergeCell ref="I2:J2"/>
  </mergeCells>
  <dataValidations count="1">
    <dataValidation type="list" errorStyle="warning" allowBlank="1" showErrorMessage="1" error="Voer juiste waarde in. " sqref="C5 F5 I5 C3 F3 I3" xr:uid="{3508683E-2247-274D-A86E-F88FABB262AE}">
      <formula1>SCORE</formula1>
    </dataValidation>
  </dataValidations>
  <pageMargins left="0.7" right="0.7" top="0.75" bottom="0.75" header="0.3" footer="0.3"/>
  <pageSetup paperSize="8"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20209-3E5C-2A40-9E42-65D19275B4CF}">
  <sheetPr>
    <pageSetUpPr fitToPage="1"/>
  </sheetPr>
  <dimension ref="A1:K8"/>
  <sheetViews>
    <sheetView showGridLines="0" zoomScaleNormal="100" zoomScalePageLayoutView="85" workbookViewId="0">
      <selection activeCell="B21" sqref="B21"/>
    </sheetView>
  </sheetViews>
  <sheetFormatPr baseColWidth="10" defaultColWidth="8.83203125" defaultRowHeight="13" x14ac:dyDescent="0.15"/>
  <cols>
    <col min="1" max="1" width="100.83203125" style="1" customWidth="1"/>
    <col min="2" max="2" width="2.83203125" style="10" customWidth="1"/>
    <col min="3" max="3" width="25.83203125" style="11" customWidth="1"/>
    <col min="4" max="4" width="3.83203125" style="11" customWidth="1"/>
    <col min="5" max="5" width="2.83203125" style="11" customWidth="1"/>
    <col min="6" max="6" width="25.83203125" style="11" customWidth="1"/>
    <col min="7" max="7" width="3.83203125" style="11" customWidth="1"/>
    <col min="8" max="8" width="2.83203125" style="11" customWidth="1"/>
    <col min="9" max="9" width="25.83203125" style="1" customWidth="1"/>
    <col min="10" max="10" width="3.83203125" style="1" customWidth="1"/>
    <col min="11" max="11" width="11.6640625" style="1" bestFit="1" customWidth="1"/>
    <col min="12" max="16384" width="8.83203125" style="1"/>
  </cols>
  <sheetData>
    <row r="1" spans="1:11" ht="56" customHeight="1" x14ac:dyDescent="0.2">
      <c r="A1" s="43" t="s">
        <v>36</v>
      </c>
      <c r="B1" s="44"/>
      <c r="C1" s="65" t="s">
        <v>8</v>
      </c>
      <c r="D1" s="66"/>
      <c r="E1" s="44"/>
      <c r="F1" s="65" t="s">
        <v>9</v>
      </c>
      <c r="G1" s="66"/>
      <c r="H1" s="44"/>
      <c r="I1" s="65" t="s">
        <v>10</v>
      </c>
      <c r="J1" s="66"/>
      <c r="K1" s="9"/>
    </row>
    <row r="2" spans="1:11" ht="30" customHeight="1" x14ac:dyDescent="0.15">
      <c r="A2" s="42" t="s">
        <v>11</v>
      </c>
      <c r="B2" s="7"/>
      <c r="C2" s="67" t="s">
        <v>12</v>
      </c>
      <c r="D2" s="68"/>
      <c r="E2" s="7"/>
      <c r="F2" s="67" t="s">
        <v>12</v>
      </c>
      <c r="G2" s="68"/>
      <c r="H2" s="7"/>
      <c r="I2" s="67" t="s">
        <v>12</v>
      </c>
      <c r="J2" s="68"/>
      <c r="K2" s="28"/>
    </row>
    <row r="3" spans="1:11" ht="25" customHeight="1" x14ac:dyDescent="0.15">
      <c r="A3" s="41" t="str">
        <f>'Beoordelen open vragen'!A3</f>
        <v xml:space="preserve">OPEN VRAAG 8.1 "GARANTIE AFHANDELING" </v>
      </c>
      <c r="B3" s="29"/>
      <c r="C3" s="61" t="s">
        <v>7</v>
      </c>
      <c r="D3" s="62"/>
      <c r="E3" s="29"/>
      <c r="F3" s="61" t="s">
        <v>7</v>
      </c>
      <c r="G3" s="62"/>
      <c r="H3" s="29"/>
      <c r="I3" s="61" t="s">
        <v>7</v>
      </c>
      <c r="J3" s="62"/>
      <c r="K3" s="28"/>
    </row>
    <row r="4" spans="1:11" ht="115" customHeight="1" x14ac:dyDescent="0.15">
      <c r="A4" s="30" t="str">
        <f>'Beoordelen open vragen'!A4</f>
        <v xml:space="preserve">Zie bijlage 8 'kwaliteit'. </v>
      </c>
      <c r="B4" s="29"/>
      <c r="C4" s="63" t="s">
        <v>13</v>
      </c>
      <c r="D4" s="64"/>
      <c r="E4" s="29"/>
      <c r="F4" s="63" t="s">
        <v>13</v>
      </c>
      <c r="G4" s="64"/>
      <c r="H4" s="29"/>
      <c r="I4" s="63" t="s">
        <v>13</v>
      </c>
      <c r="J4" s="64"/>
      <c r="K4" s="28"/>
    </row>
    <row r="5" spans="1:11" ht="25" customHeight="1" x14ac:dyDescent="0.15">
      <c r="A5" s="41" t="str">
        <f>'Beoordelen open vragen'!A5</f>
        <v xml:space="preserve">OPEN VRAAG 8.2 "MARKTCONFORME PRIJZEN EN ONDERWIJSKORTING" </v>
      </c>
      <c r="B5" s="29"/>
      <c r="C5" s="61" t="s">
        <v>7</v>
      </c>
      <c r="D5" s="62"/>
      <c r="E5" s="29"/>
      <c r="F5" s="61" t="s">
        <v>7</v>
      </c>
      <c r="G5" s="62"/>
      <c r="H5" s="29"/>
      <c r="I5" s="61" t="s">
        <v>7</v>
      </c>
      <c r="J5" s="62"/>
      <c r="K5" s="28"/>
    </row>
    <row r="6" spans="1:11" ht="115" customHeight="1" x14ac:dyDescent="0.15">
      <c r="A6" s="30" t="str">
        <f>'Beoordelen open vragen'!A6</f>
        <v xml:space="preserve">Zie bijlage 8 'kwaliteit'. </v>
      </c>
      <c r="B6" s="29"/>
      <c r="C6" s="63" t="s">
        <v>13</v>
      </c>
      <c r="D6" s="64"/>
      <c r="E6" s="29"/>
      <c r="F6" s="63" t="s">
        <v>13</v>
      </c>
      <c r="G6" s="64"/>
      <c r="H6" s="29"/>
      <c r="I6" s="63" t="s">
        <v>13</v>
      </c>
      <c r="J6" s="64"/>
      <c r="K6" s="28"/>
    </row>
    <row r="7" spans="1:11" ht="20" customHeight="1" x14ac:dyDescent="0.15">
      <c r="A7" s="31"/>
      <c r="B7" s="32"/>
      <c r="C7" s="33"/>
      <c r="D7" s="33"/>
      <c r="E7" s="32"/>
      <c r="F7" s="33"/>
      <c r="G7" s="33"/>
      <c r="H7" s="32"/>
      <c r="I7" s="33"/>
      <c r="J7" s="34"/>
      <c r="K7" s="28"/>
    </row>
    <row r="8" spans="1:11" ht="20" customHeight="1" x14ac:dyDescent="0.15">
      <c r="A8" s="28"/>
      <c r="B8" s="35"/>
      <c r="C8" s="36"/>
      <c r="D8" s="36"/>
      <c r="E8" s="36"/>
      <c r="F8" s="36"/>
      <c r="G8" s="36"/>
      <c r="H8" s="36"/>
      <c r="I8" s="28"/>
      <c r="J8" s="28"/>
      <c r="K8" s="28"/>
    </row>
  </sheetData>
  <sheetProtection algorithmName="SHA-512" hashValue="XPpnzQbiMCyqkS4iqiN4E0Wi6D50RQqs9vEi0vqCXD7f85CJ8WYIZSElBcke1/L0UHQbddwFUXoYaWIPtukFzA==" saltValue="/d31HMHnTx4TPQYFgKbbrw==" spinCount="100000" sheet="1" objects="1" scenarios="1"/>
  <mergeCells count="18">
    <mergeCell ref="C5:D5"/>
    <mergeCell ref="F5:G5"/>
    <mergeCell ref="I5:J5"/>
    <mergeCell ref="C6:D6"/>
    <mergeCell ref="F6:G6"/>
    <mergeCell ref="I6:J6"/>
    <mergeCell ref="C3:D3"/>
    <mergeCell ref="F3:G3"/>
    <mergeCell ref="I3:J3"/>
    <mergeCell ref="C4:D4"/>
    <mergeCell ref="F4:G4"/>
    <mergeCell ref="I4:J4"/>
    <mergeCell ref="C1:D1"/>
    <mergeCell ref="F1:G1"/>
    <mergeCell ref="I1:J1"/>
    <mergeCell ref="C2:D2"/>
    <mergeCell ref="F2:G2"/>
    <mergeCell ref="I2:J2"/>
  </mergeCells>
  <dataValidations count="1">
    <dataValidation type="list" errorStyle="warning" allowBlank="1" showErrorMessage="1" error="Voer juiste waarde in. " sqref="C5 F5 I5 C3 F3 I3" xr:uid="{009591DA-81AE-F340-9078-79F93E1172DF}">
      <formula1>SCORE</formula1>
    </dataValidation>
  </dataValidations>
  <pageMargins left="0.7" right="0.7" top="0.75" bottom="0.75" header="0.3" footer="0.3"/>
  <pageSetup paperSize="8"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18"/>
  <sheetViews>
    <sheetView showGridLines="0" topLeftCell="H1" zoomScaleNormal="100" workbookViewId="0">
      <selection activeCell="H30" sqref="H30"/>
    </sheetView>
  </sheetViews>
  <sheetFormatPr baseColWidth="10" defaultColWidth="8.83203125" defaultRowHeight="15" x14ac:dyDescent="0.2"/>
  <cols>
    <col min="1" max="1" width="65.6640625" customWidth="1"/>
    <col min="2" max="2" width="15.6640625" customWidth="1"/>
    <col min="3" max="3" width="2" customWidth="1"/>
    <col min="4" max="4" width="25.83203125" customWidth="1"/>
    <col min="5" max="5" width="60.83203125" customWidth="1"/>
    <col min="6" max="6" width="1.83203125" customWidth="1"/>
    <col min="7" max="7" width="25.83203125" customWidth="1"/>
    <col min="8" max="8" width="60.83203125" customWidth="1"/>
    <col min="9" max="9" width="1.83203125" customWidth="1"/>
    <col min="10" max="10" width="25.83203125" customWidth="1"/>
    <col min="11" max="11" width="60.83203125" customWidth="1"/>
  </cols>
  <sheetData>
    <row r="1" spans="1:11" ht="40" customHeight="1" x14ac:dyDescent="0.2">
      <c r="A1" s="81" t="s">
        <v>32</v>
      </c>
      <c r="B1" s="82"/>
      <c r="C1" s="82"/>
      <c r="D1" s="82"/>
      <c r="E1" s="82"/>
      <c r="F1" s="82"/>
      <c r="G1" s="82"/>
      <c r="H1" s="82"/>
      <c r="I1" s="82"/>
      <c r="J1" s="82"/>
      <c r="K1" s="83"/>
    </row>
    <row r="2" spans="1:11" ht="36" customHeight="1" x14ac:dyDescent="0.2">
      <c r="A2" s="84" t="s">
        <v>11</v>
      </c>
      <c r="B2" s="85"/>
      <c r="C2" s="45"/>
      <c r="D2" s="46" t="str">
        <f>'Beoordelaar 1'!C1</f>
        <v>Inschrijver 1</v>
      </c>
      <c r="E2" s="47" t="s">
        <v>16</v>
      </c>
      <c r="F2" s="48"/>
      <c r="G2" s="46" t="str">
        <f>'Beoordelaar 1'!F1</f>
        <v>Inschrijver 2</v>
      </c>
      <c r="H2" s="47" t="s">
        <v>16</v>
      </c>
      <c r="J2" s="46" t="str">
        <f>'Beoordelaar 1'!I1</f>
        <v>Inschrijver 3</v>
      </c>
      <c r="K2" s="47" t="s">
        <v>16</v>
      </c>
    </row>
    <row r="3" spans="1:11" ht="28" customHeight="1" x14ac:dyDescent="0.2">
      <c r="A3" s="79" t="str">
        <f>'Beoordelen open vragen'!A3</f>
        <v xml:space="preserve">OPEN VRAAG 8.1 "GARANTIE AFHANDELING" </v>
      </c>
      <c r="B3" s="38" t="s">
        <v>17</v>
      </c>
      <c r="C3" s="37"/>
      <c r="D3" s="39" t="str">
        <f>'Beoordelaar 1'!C3</f>
        <v>SCORE</v>
      </c>
      <c r="E3" s="73" t="s">
        <v>18</v>
      </c>
      <c r="F3" s="37"/>
      <c r="G3" s="39" t="str">
        <f>'Beoordelaar 1'!F3</f>
        <v>SCORE</v>
      </c>
      <c r="H3" s="73" t="s">
        <v>18</v>
      </c>
      <c r="J3" s="39" t="str">
        <f>'Beoordelaar 1'!I3</f>
        <v>SCORE</v>
      </c>
      <c r="K3" s="73" t="s">
        <v>18</v>
      </c>
    </row>
    <row r="4" spans="1:11" ht="28" customHeight="1" x14ac:dyDescent="0.2">
      <c r="A4" s="80"/>
      <c r="B4" s="38" t="s">
        <v>19</v>
      </c>
      <c r="C4" s="37"/>
      <c r="D4" s="39" t="str">
        <f>'Beoordelaar 2'!C3</f>
        <v>SCORE</v>
      </c>
      <c r="E4" s="73"/>
      <c r="F4" s="37"/>
      <c r="G4" s="39" t="str">
        <f>'Beoordelaar 2'!F3</f>
        <v>SCORE</v>
      </c>
      <c r="H4" s="73"/>
      <c r="J4" s="39" t="str">
        <f>'Beoordelaar 2'!I3</f>
        <v>SCORE</v>
      </c>
      <c r="K4" s="73"/>
    </row>
    <row r="5" spans="1:11" ht="28" customHeight="1" x14ac:dyDescent="0.2">
      <c r="A5" s="80"/>
      <c r="B5" s="38" t="s">
        <v>20</v>
      </c>
      <c r="C5" s="37"/>
      <c r="D5" s="39" t="str">
        <f>'Beoordelaar 3'!C3</f>
        <v>SCORE</v>
      </c>
      <c r="E5" s="73"/>
      <c r="F5" s="37"/>
      <c r="G5" s="39" t="str">
        <f>'Beoordelaar 3'!F3</f>
        <v>SCORE</v>
      </c>
      <c r="H5" s="73"/>
      <c r="J5" s="39" t="str">
        <f>'Beoordelaar 3'!I3</f>
        <v>SCORE</v>
      </c>
      <c r="K5" s="73"/>
    </row>
    <row r="6" spans="1:11" ht="28" customHeight="1" x14ac:dyDescent="0.2">
      <c r="A6" s="54"/>
      <c r="B6" s="38" t="s">
        <v>37</v>
      </c>
      <c r="C6" s="37"/>
      <c r="D6" s="39" t="str">
        <f>'Beoordelaar 4'!C3</f>
        <v>SCORE</v>
      </c>
      <c r="E6" s="73"/>
      <c r="F6" s="37"/>
      <c r="G6" s="39" t="str">
        <f>'Beoordelaar 4'!F3</f>
        <v>SCORE</v>
      </c>
      <c r="H6" s="73"/>
      <c r="J6" s="39" t="str">
        <f>'Beoordelaar 4'!I3</f>
        <v>SCORE</v>
      </c>
      <c r="K6" s="73"/>
    </row>
    <row r="7" spans="1:11" ht="28" customHeight="1" x14ac:dyDescent="0.2">
      <c r="A7" s="54"/>
      <c r="B7" s="38" t="s">
        <v>38</v>
      </c>
      <c r="C7" s="37"/>
      <c r="D7" s="39" t="str">
        <f>'Beoordelaar 5'!C3</f>
        <v>SCORE</v>
      </c>
      <c r="E7" s="73"/>
      <c r="F7" s="37"/>
      <c r="G7" s="39" t="str">
        <f>'Beoordelaar 5'!F3</f>
        <v>SCORE</v>
      </c>
      <c r="H7" s="73"/>
      <c r="J7" s="39" t="str">
        <f>'Beoordelaar 5'!I3</f>
        <v>SCORE</v>
      </c>
      <c r="K7" s="73"/>
    </row>
    <row r="8" spans="1:11" ht="20" customHeight="1" x14ac:dyDescent="0.2">
      <c r="A8" s="75" t="s">
        <v>21</v>
      </c>
      <c r="B8" s="76"/>
      <c r="C8" s="37"/>
      <c r="D8" s="51" t="s">
        <v>7</v>
      </c>
      <c r="E8" s="73"/>
      <c r="F8" s="37"/>
      <c r="G8" s="51" t="s">
        <v>7</v>
      </c>
      <c r="H8" s="73"/>
      <c r="J8" s="51" t="s">
        <v>7</v>
      </c>
      <c r="K8" s="73"/>
    </row>
    <row r="9" spans="1:11" ht="20" customHeight="1" x14ac:dyDescent="0.2">
      <c r="A9" s="77"/>
      <c r="B9" s="78"/>
      <c r="C9" s="12"/>
      <c r="D9" s="50" t="str">
        <f>IF(D8="Uitmuntend","€ 11.000",IF(D8="Goed","€ 10.000",IF(D8="Voldoende","€ 5000",IF(D8="Matig","€ 0",IF(D8="Onvoldoende","UITSLUITING"," ")))))</f>
        <v xml:space="preserve"> </v>
      </c>
      <c r="E9" s="74"/>
      <c r="F9" s="12"/>
      <c r="G9" s="50" t="str">
        <f>IF(G8="Uitmuntend","€ 11.000",IF(G8="Goed","€ 10.000",IF(G8="Voldoende","€ 5000",IF(G8="Matig","€ 0",IF(G8="Onvoldoende","UITSLUITING"," ")))))</f>
        <v xml:space="preserve"> </v>
      </c>
      <c r="H9" s="74"/>
      <c r="J9" s="50" t="str">
        <f>IF(J8="Uitmuntend","€ 11.000",IF(J8="Goed","€ 10.000",IF(J8="Voldoende","€ 5000",IF(J8="Matig","€ 0",IF(J8="Onvoldoende","UITSLUITING"," ")))))</f>
        <v xml:space="preserve"> </v>
      </c>
      <c r="K9" s="74"/>
    </row>
    <row r="10" spans="1:11" ht="28" customHeight="1" x14ac:dyDescent="0.2">
      <c r="A10" s="79" t="str">
        <f>'Beoordelen open vragen'!A5</f>
        <v xml:space="preserve">OPEN VRAAG 8.2 "MARKTCONFORME PRIJZEN EN ONDERWIJSKORTING" </v>
      </c>
      <c r="B10" s="38" t="str">
        <f>B3</f>
        <v>Beoordelaar 1</v>
      </c>
      <c r="C10" s="37"/>
      <c r="D10" s="39" t="str">
        <f>'Beoordelaar 1'!C5</f>
        <v>SCORE</v>
      </c>
      <c r="E10" s="73" t="s">
        <v>18</v>
      </c>
      <c r="F10" s="37"/>
      <c r="G10" s="39" t="str">
        <f>'Beoordelaar 1'!F5</f>
        <v>SCORE</v>
      </c>
      <c r="H10" s="73" t="s">
        <v>18</v>
      </c>
      <c r="J10" s="39" t="str">
        <f>'Beoordelaar 1'!I5</f>
        <v>SCORE</v>
      </c>
      <c r="K10" s="73" t="s">
        <v>18</v>
      </c>
    </row>
    <row r="11" spans="1:11" ht="28" customHeight="1" x14ac:dyDescent="0.2">
      <c r="A11" s="80"/>
      <c r="B11" s="38" t="str">
        <f>B4</f>
        <v>Beoordelaar 2</v>
      </c>
      <c r="C11" s="37"/>
      <c r="D11" s="39" t="str">
        <f>'Beoordelaar 2'!C5</f>
        <v>SCORE</v>
      </c>
      <c r="E11" s="73"/>
      <c r="F11" s="37"/>
      <c r="G11" s="39" t="str">
        <f>'Beoordelaar 2'!F5</f>
        <v>SCORE</v>
      </c>
      <c r="H11" s="73"/>
      <c r="J11" s="39" t="str">
        <f>'Beoordelaar 2'!I5</f>
        <v>SCORE</v>
      </c>
      <c r="K11" s="73"/>
    </row>
    <row r="12" spans="1:11" ht="28" customHeight="1" x14ac:dyDescent="0.2">
      <c r="A12" s="80"/>
      <c r="B12" s="38" t="str">
        <f>B5</f>
        <v>Beoordelaar 3</v>
      </c>
      <c r="C12" s="37"/>
      <c r="D12" s="39" t="str">
        <f>'Beoordelaar 3'!C5</f>
        <v>SCORE</v>
      </c>
      <c r="E12" s="73"/>
      <c r="F12" s="37"/>
      <c r="G12" s="39" t="str">
        <f>'Beoordelaar 3'!F5</f>
        <v>SCORE</v>
      </c>
      <c r="H12" s="73"/>
      <c r="J12" s="39" t="str">
        <f>'Beoordelaar 3'!I5</f>
        <v>SCORE</v>
      </c>
      <c r="K12" s="73"/>
    </row>
    <row r="13" spans="1:11" ht="28" customHeight="1" x14ac:dyDescent="0.2">
      <c r="A13" s="54"/>
      <c r="B13" s="38" t="str">
        <f>B6</f>
        <v>Beoordelaar 4</v>
      </c>
      <c r="C13" s="37"/>
      <c r="D13" s="39" t="str">
        <f>'Beoordelaar 4'!C5</f>
        <v>SCORE</v>
      </c>
      <c r="E13" s="73"/>
      <c r="F13" s="37"/>
      <c r="G13" s="39" t="str">
        <f>'Beoordelaar 4'!F5</f>
        <v>SCORE</v>
      </c>
      <c r="H13" s="73"/>
      <c r="J13" s="39" t="str">
        <f>'Beoordelaar 4'!I5</f>
        <v>SCORE</v>
      </c>
      <c r="K13" s="73"/>
    </row>
    <row r="14" spans="1:11" ht="28" customHeight="1" x14ac:dyDescent="0.2">
      <c r="A14" s="54"/>
      <c r="B14" s="38" t="str">
        <f>B7</f>
        <v>Beoordelaar 5</v>
      </c>
      <c r="C14" s="37"/>
      <c r="D14" s="39" t="str">
        <f>'Beoordelaar 5'!C5</f>
        <v>SCORE</v>
      </c>
      <c r="E14" s="73"/>
      <c r="F14" s="37"/>
      <c r="G14" s="39" t="str">
        <f>'Beoordelaar 5'!F5</f>
        <v>SCORE</v>
      </c>
      <c r="H14" s="73"/>
      <c r="J14" s="39" t="str">
        <f>'Beoordelaar 5'!I5</f>
        <v>SCORE</v>
      </c>
      <c r="K14" s="73"/>
    </row>
    <row r="15" spans="1:11" ht="20" customHeight="1" x14ac:dyDescent="0.2">
      <c r="A15" s="75" t="s">
        <v>21</v>
      </c>
      <c r="B15" s="76"/>
      <c r="C15" s="37"/>
      <c r="D15" s="51" t="s">
        <v>7</v>
      </c>
      <c r="E15" s="73"/>
      <c r="F15" s="37"/>
      <c r="G15" s="51" t="s">
        <v>7</v>
      </c>
      <c r="H15" s="73"/>
      <c r="J15" s="51" t="s">
        <v>7</v>
      </c>
      <c r="K15" s="73"/>
    </row>
    <row r="16" spans="1:11" ht="20" customHeight="1" x14ac:dyDescent="0.2">
      <c r="A16" s="77"/>
      <c r="B16" s="78"/>
      <c r="C16" s="12"/>
      <c r="D16" s="50" t="str">
        <f>IF(D15="Uitmuntend","€ 44.000",IF(D15="Goed","€ 30.000",IF(D15="Voldoende","€ 20.000",IF(D15="Matig","€ 0",IF(D15="Onvoldoende","UITSLUITING"," ")))))</f>
        <v xml:space="preserve"> </v>
      </c>
      <c r="E16" s="74"/>
      <c r="F16" s="12"/>
      <c r="G16" s="50" t="str">
        <f>IF(G15="Uitmuntend","€ 44.000",IF(G15="Goed","€ 30.000",IF(G15="Voldoende","€ 20.000",IF(G15="Matig","€ 0",IF(G15="Onvoldoende","UITSLUITING"," ")))))</f>
        <v xml:space="preserve"> </v>
      </c>
      <c r="H16" s="74"/>
      <c r="J16" s="50" t="str">
        <f>IF(J15="Uitmuntend","€ 44.000",IF(J15="Goed","€ 30.000",IF(J15="Voldoende","€ 20.000",IF(J15="Matig","€ 0",IF(J15="Onvoldoende","UITSLUITING"," ")))))</f>
        <v xml:space="preserve"> </v>
      </c>
      <c r="K16" s="74"/>
    </row>
    <row r="17" spans="1:11" ht="20" customHeight="1" x14ac:dyDescent="0.2">
      <c r="A17" s="13"/>
      <c r="B17" s="13"/>
      <c r="C17" s="14"/>
      <c r="D17" s="14"/>
      <c r="E17" s="14"/>
      <c r="F17" s="14"/>
      <c r="G17" s="14"/>
      <c r="H17" s="14"/>
      <c r="J17" s="14"/>
      <c r="K17" s="14"/>
    </row>
    <row r="18" spans="1:11" s="3" customFormat="1" ht="28" customHeight="1" x14ac:dyDescent="0.2">
      <c r="A18" s="71" t="s">
        <v>22</v>
      </c>
      <c r="B18" s="72"/>
      <c r="C18" s="12"/>
      <c r="D18" s="69" t="e">
        <f>D9+D16</f>
        <v>#VALUE!</v>
      </c>
      <c r="E18" s="70"/>
      <c r="F18" s="12"/>
      <c r="G18" s="69" t="e">
        <f>G9+G16</f>
        <v>#VALUE!</v>
      </c>
      <c r="H18" s="70"/>
      <c r="J18" s="69" t="e">
        <f>J9+J16</f>
        <v>#VALUE!</v>
      </c>
      <c r="K18" s="70"/>
    </row>
  </sheetData>
  <sheetProtection algorithmName="SHA-512" hashValue="7DL2fhothLGpj6KWEh7wyMjwupjvzFwWoJxY0m+BrDnOmh3qDPtno0YzBDIPBu4nD6qtmJwnKdGBwyL6p8zzfA==" saltValue="kiF047WWFIIaHeop3C3Low==" spinCount="100000" sheet="1" objects="1" scenarios="1"/>
  <mergeCells count="18">
    <mergeCell ref="A1:K1"/>
    <mergeCell ref="K10:K16"/>
    <mergeCell ref="E10:E16"/>
    <mergeCell ref="A8:B8"/>
    <mergeCell ref="K3:K9"/>
    <mergeCell ref="A2:B2"/>
    <mergeCell ref="J18:K18"/>
    <mergeCell ref="A18:B18"/>
    <mergeCell ref="H3:H9"/>
    <mergeCell ref="H10:H16"/>
    <mergeCell ref="A15:B15"/>
    <mergeCell ref="A16:B16"/>
    <mergeCell ref="A9:B9"/>
    <mergeCell ref="A3:A5"/>
    <mergeCell ref="A10:A12"/>
    <mergeCell ref="E3:E9"/>
    <mergeCell ref="D18:E18"/>
    <mergeCell ref="G18:H18"/>
  </mergeCells>
  <dataValidations count="1">
    <dataValidation type="list" errorStyle="warning" allowBlank="1" showErrorMessage="1" sqref="D8 D15 F15:G15 F8:G8 J8 J15" xr:uid="{00000000-0002-0000-0400-000000000000}">
      <formula1>SCORE</formula1>
    </dataValidation>
  </dataValidations>
  <pageMargins left="0.7" right="0.7" top="0.75" bottom="0.75" header="0.3" footer="0.3"/>
  <pageSetup paperSize="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G17"/>
  <sheetViews>
    <sheetView showGridLines="0" tabSelected="1" zoomScale="90" zoomScaleNormal="90" workbookViewId="0">
      <selection activeCell="A22" sqref="A22"/>
    </sheetView>
  </sheetViews>
  <sheetFormatPr baseColWidth="10" defaultColWidth="11.5" defaultRowHeight="15" x14ac:dyDescent="0.2"/>
  <cols>
    <col min="1" max="1" width="96.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44" customHeight="1" x14ac:dyDescent="0.2">
      <c r="A1" s="53" t="s">
        <v>23</v>
      </c>
      <c r="B1" s="15"/>
      <c r="C1" s="49" t="str">
        <f>'Beoordelaar 1'!C1</f>
        <v>Inschrijver 1</v>
      </c>
      <c r="D1" s="15"/>
      <c r="E1" s="49" t="str">
        <f>'Beoordelaar 1'!F1</f>
        <v>Inschrijver 2</v>
      </c>
      <c r="F1" s="4"/>
      <c r="G1" s="49" t="str">
        <f>'Beoordelaar 1'!I1</f>
        <v>Inschrijver 3</v>
      </c>
    </row>
    <row r="2" spans="1:7" ht="20" customHeight="1" x14ac:dyDescent="0.2">
      <c r="A2" s="88" t="s">
        <v>39</v>
      </c>
      <c r="B2" s="4"/>
      <c r="C2" s="86" t="e">
        <f>Consensus!D18</f>
        <v>#VALUE!</v>
      </c>
      <c r="D2" s="52"/>
      <c r="E2" s="86" t="e">
        <f>Consensus!G18</f>
        <v>#VALUE!</v>
      </c>
      <c r="F2" s="52"/>
      <c r="G2" s="86" t="e">
        <f>Consensus!J18</f>
        <v>#VALUE!</v>
      </c>
    </row>
    <row r="3" spans="1:7" s="2" customFormat="1" ht="29" customHeight="1" x14ac:dyDescent="0.2">
      <c r="A3" s="89"/>
      <c r="B3" s="4"/>
      <c r="C3" s="87"/>
      <c r="D3" s="52"/>
      <c r="E3" s="87"/>
      <c r="F3" s="52"/>
      <c r="G3" s="87"/>
    </row>
    <row r="4" spans="1:7" ht="15" customHeight="1" x14ac:dyDescent="0.2"/>
    <row r="5" spans="1:7" ht="30" customHeight="1" x14ac:dyDescent="0.2">
      <c r="A5" s="17" t="s">
        <v>24</v>
      </c>
      <c r="B5" s="15"/>
      <c r="C5" s="18">
        <v>0</v>
      </c>
      <c r="D5" s="16"/>
      <c r="E5" s="18">
        <v>0</v>
      </c>
      <c r="F5" s="16"/>
      <c r="G5" s="18">
        <v>0</v>
      </c>
    </row>
    <row r="7" spans="1:7" ht="30" customHeight="1" x14ac:dyDescent="0.2">
      <c r="A7" s="19" t="s">
        <v>25</v>
      </c>
      <c r="B7" s="15"/>
      <c r="C7" s="20" t="e">
        <f>C5-C2</f>
        <v>#VALUE!</v>
      </c>
      <c r="D7" s="21"/>
      <c r="E7" s="20" t="e">
        <f>E5-E2</f>
        <v>#VALUE!</v>
      </c>
      <c r="F7" s="21"/>
      <c r="G7" s="20" t="e">
        <f>G5-G2</f>
        <v>#VALUE!</v>
      </c>
    </row>
    <row r="14" spans="1:7" ht="16" x14ac:dyDescent="0.2">
      <c r="C14" s="6"/>
    </row>
    <row r="15" spans="1:7" ht="16" x14ac:dyDescent="0.2">
      <c r="C15" s="6"/>
    </row>
    <row r="16" spans="1:7" ht="16" x14ac:dyDescent="0.2">
      <c r="C16" s="6"/>
    </row>
    <row r="17" spans="3:3" ht="16" x14ac:dyDescent="0.2">
      <c r="C17" s="6"/>
    </row>
  </sheetData>
  <sheetProtection algorithmName="SHA-512" hashValue="qoQkpayzRrPKCDZYd0o153caiA6R83veJKOGZ1uQQoTvzQUj8FNWrkyY2h2/nUglpEddD9D4GuCL8trdtGmUnw==" saltValue="Y5r9u4hoLFNAVDV2Lf8nGA==" spinCount="100000" sheet="1" objects="1" scenarios="1"/>
  <mergeCells count="4">
    <mergeCell ref="G2:G3"/>
    <mergeCell ref="E2:E3"/>
    <mergeCell ref="C2:C3"/>
    <mergeCell ref="A2:A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5ab2cf32e48d1b6a7448349eada59c36">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cdc4819a3088082993f6a327ac3ab85"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21FA69-C8B2-4394-8C4A-23C98CD62EF9}">
  <ds:schemaRefs>
    <ds:schemaRef ds:uri="http://schemas.microsoft.com/sharepoint/v3/contenttype/forms"/>
  </ds:schemaRefs>
</ds:datastoreItem>
</file>

<file path=customXml/itemProps2.xml><?xml version="1.0" encoding="utf-8"?>
<ds:datastoreItem xmlns:ds="http://schemas.openxmlformats.org/officeDocument/2006/customXml" ds:itemID="{EFB2D630-D8D0-42AB-988B-0FD24AE38045}">
  <ds:schemaRefs>
    <ds:schemaRef ds:uri="http://purl.org/dc/elements/1.1/"/>
    <ds:schemaRef ds:uri="http://schemas.microsoft.com/office/2006/documentManagement/types"/>
    <ds:schemaRef ds:uri="http://www.w3.org/XML/1998/namespace"/>
    <ds:schemaRef ds:uri="http://schemas.microsoft.com/office/2006/metadata/properties"/>
    <ds:schemaRef ds:uri="http://purl.org/dc/terms/"/>
    <ds:schemaRef ds:uri="http://schemas.openxmlformats.org/package/2006/metadata/core-properties"/>
    <ds:schemaRef ds:uri="a970675b-ac14-4315-b911-257d2f52fe09"/>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DF987596-5E1A-416B-8598-60F55B6F7246}"/>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Beoordelen open vragen</vt:lpstr>
      <vt:lpstr>Beoordelaar 1</vt:lpstr>
      <vt:lpstr>Beoordelaar 2</vt:lpstr>
      <vt:lpstr>Beoordelaar 3</vt:lpstr>
      <vt:lpstr>Beoordelaar 4</vt:lpstr>
      <vt:lpstr>Beoordelaar 5</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dc:description>
  <cp:lastModifiedBy/>
  <cp:revision/>
  <dcterms:created xsi:type="dcterms:W3CDTF">2006-09-16T00:00:00Z</dcterms:created>
  <dcterms:modified xsi:type="dcterms:W3CDTF">2024-06-20T07:34:20Z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0x01010020864C8BE4E4A747BB3B171473F35675</vt:lpwstr>
  </property>
  <property fmtid="{D5CDD505-2E9C-101B-9397-08002B2CF9AE}" pid="3" name="MediaServiceImageTags">
    <vt:lpwstr/>
  </property>
</Properties>
</file>