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https://prorailbv-my.sharepoint.com/personal/johan_dewaal_ka_prorail_nl/Documents/Mijn Documenten/Projecten Telecom/OHC Camera's/"/>
    </mc:Choice>
  </mc:AlternateContent>
  <xr:revisionPtr revIDLastSave="104" documentId="8_{BF7611F8-AD54-41B3-B76F-F4785D272A0F}" xr6:coauthVersionLast="47" xr6:coauthVersionMax="47" xr10:uidLastSave="{BA297517-B1B2-4609-BF22-722E4776666A}"/>
  <bookViews>
    <workbookView xWindow="28680" yWindow="1905" windowWidth="29040" windowHeight="15840" xr2:uid="{00000000-000D-0000-FFFF-FFFF00000000}"/>
  </bookViews>
  <sheets>
    <sheet name="Aanbiedingsbegroting" sheetId="6" r:id="rId1"/>
    <sheet name="Verrekenlijst" sheetId="4" r:id="rId2"/>
    <sheet name="Toelichting"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4" l="1"/>
  <c r="G60" i="4"/>
  <c r="G61" i="4"/>
  <c r="G58" i="4"/>
  <c r="I25" i="6"/>
  <c r="N25" i="6" s="1"/>
  <c r="I26" i="6"/>
  <c r="N26" i="6" s="1"/>
  <c r="I24" i="6"/>
  <c r="N24" i="6" s="1"/>
  <c r="I31" i="4"/>
  <c r="I30" i="4"/>
  <c r="I33" i="4"/>
  <c r="N23" i="6"/>
  <c r="N18" i="6"/>
  <c r="I63" i="4" l="1"/>
  <c r="I48" i="4"/>
  <c r="I56" i="4"/>
  <c r="I55" i="4"/>
  <c r="I54" i="4"/>
  <c r="I53" i="4"/>
  <c r="I45" i="4"/>
  <c r="I51" i="4"/>
  <c r="I50" i="4"/>
  <c r="I49" i="4"/>
  <c r="I47" i="4"/>
  <c r="I46" i="4"/>
  <c r="I43" i="4"/>
  <c r="I42" i="4"/>
  <c r="I41" i="4"/>
  <c r="I40" i="4"/>
  <c r="I39" i="4"/>
  <c r="I38" i="4"/>
  <c r="I37" i="4"/>
  <c r="I36" i="4"/>
  <c r="I35" i="4"/>
  <c r="I34" i="4"/>
  <c r="I28" i="4"/>
  <c r="I27" i="4"/>
  <c r="I26" i="4"/>
  <c r="I25" i="4"/>
  <c r="I24" i="4"/>
  <c r="I23" i="4"/>
  <c r="I21" i="4"/>
  <c r="I20" i="4"/>
  <c r="I19" i="4"/>
  <c r="I18" i="4"/>
  <c r="I17" i="4"/>
  <c r="I16" i="4"/>
  <c r="I14" i="4"/>
  <c r="I13" i="4"/>
  <c r="I12" i="4"/>
  <c r="I11" i="4"/>
  <c r="I9" i="4"/>
  <c r="I8" i="4"/>
  <c r="N28" i="6" l="1"/>
  <c r="I57" i="4" l="1"/>
  <c r="I64" i="4" l="1"/>
  <c r="I67" i="4"/>
  <c r="I77" i="4" l="1"/>
  <c r="N30" i="6" s="1"/>
  <c r="N33" i="6" s="1"/>
</calcChain>
</file>

<file path=xl/sharedStrings.xml><?xml version="1.0" encoding="utf-8"?>
<sst xmlns="http://schemas.openxmlformats.org/spreadsheetml/2006/main" count="217" uniqueCount="130">
  <si>
    <t>TN432682 Bijlage 5 Format aanbiedingsbegroting</t>
  </si>
  <si>
    <t>Alle gele cellen dienen door gegadigde te worden in gevuld.</t>
  </si>
  <si>
    <t>(uw logo hier)</t>
  </si>
  <si>
    <t>Dit inschrijfbiljet dient rechtsgeldig te worden ondertekend.</t>
  </si>
  <si>
    <t xml:space="preserve">Er mogen geen negatieve bedragen en/of percentages worden ingevuld. </t>
  </si>
  <si>
    <t>Het inschrijfbiljet mag niet worden gewijzigd door gegadigde.</t>
  </si>
  <si>
    <t>Totaal voor de duur van de overeenkomst (inclusief optionele verlengingen)</t>
  </si>
  <si>
    <t>Prijs per jaar</t>
  </si>
  <si>
    <t>Uurtarief</t>
  </si>
  <si>
    <t>Integraal uurtarief werkvoorbereiding</t>
  </si>
  <si>
    <t>Integraal uurtarief monteur</t>
  </si>
  <si>
    <t>Integraal uurtarief projectleiding</t>
  </si>
  <si>
    <t>Integraal uurtafief alle overige werkzaamheden</t>
  </si>
  <si>
    <t>Totaal verrekenlijst</t>
  </si>
  <si>
    <t>Totaal (Inschrijfsom)</t>
  </si>
  <si>
    <t>Handtekening:</t>
  </si>
  <si>
    <t>Organisatie:</t>
  </si>
  <si>
    <t>Naam:</t>
  </si>
  <si>
    <t>Functie:</t>
  </si>
  <si>
    <t>Plaats:</t>
  </si>
  <si>
    <t>Datum:</t>
  </si>
  <si>
    <t>Omschrijving</t>
  </si>
  <si>
    <t>Bijzonderheden</t>
  </si>
  <si>
    <t>Een-
heid</t>
  </si>
  <si>
    <t>Hoeveelheid
 (ingeschat voor totale loopduur contract)</t>
  </si>
  <si>
    <t>Netto eenheid</t>
  </si>
  <si>
    <t>Arbeid</t>
  </si>
  <si>
    <t>Materiaal</t>
  </si>
  <si>
    <t>Totaal</t>
  </si>
  <si>
    <t xml:space="preserve">netto </t>
  </si>
  <si>
    <t>eenheid</t>
  </si>
  <si>
    <t>[€]</t>
  </si>
  <si>
    <t>V&amp;G U plan</t>
  </si>
  <si>
    <t>Leveren</t>
  </si>
  <si>
    <t>st.</t>
  </si>
  <si>
    <t>PVT</t>
  </si>
  <si>
    <t>Uitvoeringsontwerpen</t>
  </si>
  <si>
    <t>Uitvoeringsontwerp/werkplan (tm 10 camera's)</t>
  </si>
  <si>
    <t>Uitvoeringsontwerp/werkplan (tm 25 camera's)</t>
  </si>
  <si>
    <t>Uitvoeringsontwerp/werkplan (tm 50 camera's)</t>
  </si>
  <si>
    <t>Change proces (ICT)</t>
  </si>
  <si>
    <t>Camera 1080P incl EoY-behuizing</t>
  </si>
  <si>
    <t>Camera 1080P als fixed dome</t>
  </si>
  <si>
    <t>Camera 1080P boxcamera incl lens</t>
  </si>
  <si>
    <t>Camera 1080P als PTZ dome (bestuurbaar)</t>
  </si>
  <si>
    <t>Camera (tenminste 12 MP) 180 graden/2-voudig</t>
  </si>
  <si>
    <t>Camera (tenminste 12 MP) 360 graden/4-voudig</t>
  </si>
  <si>
    <t>Camera constructies (zie relevante documenten (SPC, OVS etc)  in RIC)</t>
  </si>
  <si>
    <t>Mastconstructie compleet (camerabeugel met toebehoren) geschikt voor lichtmast type NS4000</t>
  </si>
  <si>
    <t>Leveren + montage</t>
  </si>
  <si>
    <t>Mastconstructie compleet (camerabeugel met toebehoren) geschikt voor lichtmast type Multi Purpose mast</t>
  </si>
  <si>
    <t>Mastconstructie compleet (camerabeugel met toebehoren) geschikt voor lichtmast type VTG</t>
  </si>
  <si>
    <t>Ophangcontructie compleet tbv EoY behuizing</t>
  </si>
  <si>
    <t>EoY behuizing incl. montagepunt</t>
  </si>
  <si>
    <t>Ophangcontructie compleet tbv PTZ-Dome</t>
  </si>
  <si>
    <t>Montage camera's en toebehoren</t>
  </si>
  <si>
    <t>Camera (dome of vast) aan mast</t>
  </si>
  <si>
    <t>Montage en opbrengen</t>
  </si>
  <si>
    <t>Camera (dome of vast) aan muurconstructie</t>
  </si>
  <si>
    <t>Camera (dome of vast) aan pendel</t>
  </si>
  <si>
    <t>Camera (cluster) connectie box op wand of overkapping</t>
  </si>
  <si>
    <t>Camera (cluster) connectie box in mast</t>
  </si>
  <si>
    <t>Demontage bestaande camera (inclusief steun)</t>
  </si>
  <si>
    <t>Demontage + afvoer</t>
  </si>
  <si>
    <t>Afvoeren bestaande camera's</t>
  </si>
  <si>
    <t>Afvoeren</t>
  </si>
  <si>
    <t>PoE injector 16 voudig rackmount</t>
  </si>
  <si>
    <t>PoE injector enkele camera</t>
  </si>
  <si>
    <t xml:space="preserve">Mediaconverter met POE+ 100Mb SM enkele camera </t>
  </si>
  <si>
    <t>Mediaconverter met POE+ 100Mb MM enkele camera</t>
  </si>
  <si>
    <t>Bekabeling</t>
  </si>
  <si>
    <t>Glasvezelkabel type A-VQ</t>
  </si>
  <si>
    <t>Leveren + inblazen</t>
  </si>
  <si>
    <t>m</t>
  </si>
  <si>
    <t>Glasvezelkabel type EPFU</t>
  </si>
  <si>
    <t>Glasvezelkabel</t>
  </si>
  <si>
    <t>Aansluiten aan één zijde</t>
  </si>
  <si>
    <t>S-FTP CAT6 kabel industrieel/weersbestendig</t>
  </si>
  <si>
    <t>Leveren en aansluiten</t>
  </si>
  <si>
    <t>m.</t>
  </si>
  <si>
    <t xml:space="preserve">S-FTP CAT6 connector industrieel </t>
  </si>
  <si>
    <t>Patchsnoeren CAT6</t>
  </si>
  <si>
    <t>Patchsnoeren optisch</t>
  </si>
  <si>
    <t>Camera unit (zie annex 5.10)</t>
  </si>
  <si>
    <t>Unit compleet (kast, voeding, switch, modem)</t>
  </si>
  <si>
    <t>Industrieel modem</t>
  </si>
  <si>
    <t>Industriele POE switch 8 poorts</t>
  </si>
  <si>
    <t>Netwerk-/apparatuurkast type C incl patchpaneel</t>
  </si>
  <si>
    <t>Totaal directe kosten:</t>
  </si>
  <si>
    <t>Uurtarief monteur</t>
  </si>
  <si>
    <t>Uurtarief werkvoorbereider</t>
  </si>
  <si>
    <t>Uurtarief projectleiding</t>
  </si>
  <si>
    <t>Uurtarief specialist</t>
  </si>
  <si>
    <t>Inzet materieel</t>
  </si>
  <si>
    <t>Onder andere</t>
  </si>
  <si>
    <t>Percentage:</t>
  </si>
  <si>
    <t>%</t>
  </si>
  <si>
    <t>Overige kleinmaterialen</t>
  </si>
  <si>
    <t>De- en montage en levering klein materiaal</t>
  </si>
  <si>
    <t>Zoals 230V kabeldozen, bevestigingsprofielen, blindplaten, wartels, schroeven, pluggen etc.</t>
  </si>
  <si>
    <t>Toelichting / invulinstructies</t>
  </si>
  <si>
    <t>Algemeen</t>
  </si>
  <si>
    <t>Alle opgegeven prijzen en tarieven worden na aanbesteding opgenomen in Annex 2 Prijzen en tarieven en zijn geldig</t>
  </si>
  <si>
    <t>voor de duur van de Overeenkomst. In Annex 2 is een indexeringsregeling opgenomen.</t>
  </si>
  <si>
    <t>Vaste kosten</t>
  </si>
  <si>
    <t>Vaste prijs per jaar per camera voor "Beheer en onderhoud".</t>
  </si>
  <si>
    <t xml:space="preserve">ProRail verwacht hier één all-in tarief voor alle werkzaamheden t.a.v. werkvoorbereiding per uur. Dit tarief is altijd hetzelfde ongeacht de benodigde senioriteit voor de werkzaamheden of het moment/tijdstip waarop de werkzaamheden uitgevoerd worden. </t>
  </si>
  <si>
    <t xml:space="preserve">ProRail verwacht hier één all-in tarief voor monteurs per uur. Dit tarief is altijd hetzelfde ongeacht de benodigde senioriteit voor de werkzaamheden of het moment/tijdstip waarop de werkzaamheden uitgevoerd worden. </t>
  </si>
  <si>
    <t xml:space="preserve">ProRail verwacht hier één all-in tarief voor projectleiders per uur. Dit tarief is altijd hetzelfde ongeacht de benodigde senioriteit voor de werkzaamheden of het moment/tijdstip waarop de werkzaamheden uitgevoerd worden. </t>
  </si>
  <si>
    <t>Integraal uurtarief alle overige werkzaamheden</t>
  </si>
  <si>
    <t xml:space="preserve">ProRail verwacht hier één all-in tarief voor alle overige rollen/werkzaamheden per uur. Dit tarief is altijd hetzelfde ongeacht de benodigde senioriteit voor de werkzaamheden of het moment/tijdstip waarop de werkzaamheden uitgevoerd worden. </t>
  </si>
  <si>
    <t>Verrekenlijst</t>
  </si>
  <si>
    <t>Diensten o.a. milieuvriendelijk afvoeren van verpakkings- en sloopmateriaal incl. transport</t>
  </si>
  <si>
    <t>Levering cameratypes conform SPC00278 (ook voor opvolgend gelijkwaardig alternatief)</t>
  </si>
  <si>
    <t>Materiaalcontainer, steiger, hoogwerkerinzet, vrachtauto e.d.</t>
  </si>
  <si>
    <t>Vaste prijs per jaar per camera voor instandhouding</t>
  </si>
  <si>
    <t>Variabele kosten (nacalculatie)</t>
  </si>
  <si>
    <t>geschat aantal/jaar</t>
  </si>
  <si>
    <t>huidig aantal</t>
  </si>
  <si>
    <t>ProRail geeft middels de verrekenlijst een inschatting van de producten die afgenomen zullen worden ten behoeve van het vervangen of toevoegen van camera's. Tevens is een inschatting gemaakt van de benodigde aantallen voor de maximale contractduur. Aan deze aantallen kunnen geen rechten worden ontleend. ProRail verwacht per item in de lijst een opgave van de prijs voor arbeid en materiaal. De opgegeven prijzen zijn van toepassing ongeacht het daadwerkelijk aantal afgenomen producten.</t>
  </si>
  <si>
    <t>ProRail verwacht hier een vaste prijs per jaar per camera voor de dienstverlening uit de vraagspecificatie. Het uitgangspunt bij de berekening van het totaalbedrag is dat er 6030 camera's operationeel zijn en gedurende 8 jaar (inclusief optionele verlenging) beheerd dienen te worden. De verrekening vindt plaats op basis van het werkelijke aantal camera's dat beheerd wordt. Het jaarbedrag neemt dus toe of af met de genoemde prijs per camera indien er meer of minder dan 6030 camera's beheerd worden. De prijs per camera is vast, ongeacht het aantal camera's.</t>
  </si>
  <si>
    <t>Preventief vervangen camera (einde levensduur) tijdens jaarlijkse preventief onderhoud (additioneel tijdsbeslag)</t>
  </si>
  <si>
    <t>Onderstaande items zijn t.b.v. eerste aanleg of verplaatsingen camera's)</t>
  </si>
  <si>
    <t>Vergoeding materieelinzet (steiger, hoogwerker, etc.) per storing (indien van toepassing)
Hieronder wordt niet een trap of ladder verstaan.</t>
  </si>
  <si>
    <t>Materieelkosten t.b.v. projectwerkzaamheden</t>
  </si>
  <si>
    <t>gem tarief dag/nacht/weekend</t>
  </si>
  <si>
    <t>Percentages (%) voor projectleiding, werkvoorbereiding en overige werkzaamheden</t>
  </si>
  <si>
    <t>Het aantal benodigde uren voor projectleiding, werkvoorbereiding en overige werkzaamheden dient u op te geven in percentage van het aantal monteursuren. Deze door u opgegeven verhouding wordt gebruikt bij de verrekening van exogene storingen en kleinschalige projectwerkzaamheden welke onder dit contract worden uitgevoerd.</t>
  </si>
  <si>
    <t>Duur van de overeenkomst: 4 jaar (plus 4 x 1 jaar optionele verlenging).</t>
  </si>
  <si>
    <t>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</si>
</sst>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413]d\ mmmm\ yyyy;@"/>
    <numFmt numFmtId="166" formatCode="0.0%"/>
    <numFmt numFmtId="167" formatCode="_-[$€-2]\ * #,##0.00_-;\-[$€-2]\ * #,##0.00_-;_-[$€-2]\ * &quot;-&quot;??_-;_-@_-"/>
    <numFmt numFmtId="168" formatCode="_-&quot;fl&quot;\ * #,##0.00_-;\-&quot;fl&quot;\ * #,##0.00_-;_-&quot;fl&quot;\ * &quot;-&quot;??_-;_-@_-"/>
  </numFmts>
  <fonts count="18" x14ac:knownFonts="1">
    <font>
      <sz val="10"/>
      <color theme="1"/>
      <name val="Arial"/>
      <family val="2"/>
    </font>
    <font>
      <sz val="10"/>
      <name val="Verdana"/>
      <family val="2"/>
    </font>
    <font>
      <b/>
      <sz val="14"/>
      <name val="Verdana"/>
      <family val="2"/>
    </font>
    <font>
      <b/>
      <sz val="10"/>
      <name val="Verdana"/>
      <family val="2"/>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0"/>
      <color theme="1"/>
      <name val="Arial"/>
      <family val="2"/>
    </font>
    <font>
      <sz val="10"/>
      <name val="Arial"/>
      <family val="2"/>
    </font>
    <font>
      <b/>
      <sz val="10"/>
      <name val="Arial"/>
      <family val="2"/>
    </font>
    <font>
      <sz val="8"/>
      <name val="Arial"/>
      <family val="2"/>
    </font>
    <font>
      <b/>
      <sz val="8"/>
      <name val="Arial"/>
      <family val="2"/>
    </font>
    <font>
      <i/>
      <sz val="10"/>
      <color theme="1"/>
      <name val="Arial"/>
      <family val="2"/>
    </font>
    <font>
      <sz val="8"/>
      <color rgb="FFFF0000"/>
      <name val="Arial"/>
      <family val="2"/>
    </font>
    <font>
      <i/>
      <sz val="10"/>
      <color rgb="FFFF0000"/>
      <name val="Arial"/>
      <family val="2"/>
    </font>
    <font>
      <sz val="7"/>
      <name val="Arial"/>
      <family val="2"/>
    </font>
    <font>
      <sz val="10"/>
      <color rgb="FFFF0000"/>
      <name val="Arial"/>
      <family val="2"/>
    </font>
  </fonts>
  <fills count="10">
    <fill>
      <patternFill patternType="none"/>
    </fill>
    <fill>
      <patternFill patternType="gray125"/>
    </fill>
    <fill>
      <patternFill patternType="solid">
        <fgColor theme="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0"/>
        <bgColor indexed="64"/>
      </patternFill>
    </fill>
    <fill>
      <patternFill patternType="solid">
        <fgColor indexed="9"/>
        <bgColor indexed="64"/>
      </patternFill>
    </fill>
    <fill>
      <patternFill patternType="solid">
        <fgColor theme="6" tint="0.59999389629810485"/>
        <bgColor indexed="64"/>
      </patternFill>
    </fill>
    <fill>
      <patternFill patternType="solid">
        <fgColor rgb="FFFFC00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ck">
        <color indexed="64"/>
      </top>
      <bottom/>
      <diagonal/>
    </border>
    <border>
      <left/>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diagonal/>
    </border>
    <border>
      <left/>
      <right style="medium">
        <color indexed="64"/>
      </right>
      <top style="thick">
        <color indexed="64"/>
      </top>
      <bottom/>
      <diagonal/>
    </border>
    <border>
      <left style="medium">
        <color indexed="64"/>
      </left>
      <right/>
      <top/>
      <bottom/>
      <diagonal/>
    </border>
    <border>
      <left style="thin">
        <color indexed="64"/>
      </left>
      <right style="thin">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ck">
        <color indexed="64"/>
      </bottom>
      <diagonal/>
    </border>
    <border>
      <left/>
      <right/>
      <top/>
      <bottom style="thick">
        <color indexed="64"/>
      </bottom>
      <diagonal/>
    </border>
    <border>
      <left style="thin">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hair">
        <color indexed="64"/>
      </bottom>
      <diagonal/>
    </border>
    <border>
      <left/>
      <right style="medium">
        <color indexed="64"/>
      </right>
      <top style="hair">
        <color indexed="64"/>
      </top>
      <bottom style="hair">
        <color indexed="64"/>
      </bottom>
      <diagonal/>
    </border>
    <border>
      <left/>
      <right/>
      <top/>
      <bottom style="hair">
        <color indexed="64"/>
      </bottom>
      <diagonal/>
    </border>
    <border>
      <left style="hair">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44" fontId="7" fillId="4" borderId="1">
      <alignment horizontal="center"/>
    </xf>
    <xf numFmtId="0" fontId="7" fillId="3" borderId="0"/>
    <xf numFmtId="0" fontId="5" fillId="0" borderId="0"/>
    <xf numFmtId="44" fontId="7" fillId="3" borderId="1"/>
    <xf numFmtId="44" fontId="4" fillId="0" borderId="0" applyFont="0" applyFill="0" applyBorder="0" applyAlignment="0" applyProtection="0"/>
    <xf numFmtId="9" fontId="4" fillId="0" borderId="0" applyFont="0" applyFill="0" applyBorder="0" applyAlignment="0" applyProtection="0"/>
    <xf numFmtId="0" fontId="9" fillId="0" borderId="0"/>
  </cellStyleXfs>
  <cellXfs count="190">
    <xf numFmtId="0" fontId="0" fillId="0" borderId="0" xfId="0"/>
    <xf numFmtId="0" fontId="0" fillId="2" borderId="0" xfId="0" applyFill="1"/>
    <xf numFmtId="0" fontId="1" fillId="2" borderId="0" xfId="0" applyFont="1" applyFill="1"/>
    <xf numFmtId="0" fontId="1" fillId="0" borderId="0" xfId="0" applyFont="1"/>
    <xf numFmtId="0" fontId="2" fillId="2" borderId="0" xfId="0" applyFont="1" applyFill="1" applyAlignment="1">
      <alignment horizontal="left"/>
    </xf>
    <xf numFmtId="0" fontId="1" fillId="0" borderId="0" xfId="0" applyFont="1" applyAlignment="1">
      <alignment horizontal="left" vertical="top" wrapText="1"/>
    </xf>
    <xf numFmtId="0" fontId="1" fillId="2" borderId="0" xfId="0" applyFont="1" applyFill="1" applyAlignment="1">
      <alignment horizontal="center"/>
    </xf>
    <xf numFmtId="0" fontId="4" fillId="2" borderId="0" xfId="3" applyFont="1" applyFill="1" applyAlignment="1" applyProtection="1">
      <alignment vertical="center" wrapText="1"/>
      <protection locked="0"/>
    </xf>
    <xf numFmtId="0" fontId="5" fillId="2" borderId="0" xfId="3" applyFill="1" applyProtection="1">
      <protection locked="0"/>
    </xf>
    <xf numFmtId="0" fontId="1" fillId="2" borderId="0" xfId="3" applyFont="1" applyFill="1" applyAlignment="1" applyProtection="1">
      <alignment horizontal="center"/>
      <protection locked="0"/>
    </xf>
    <xf numFmtId="0" fontId="1" fillId="2" borderId="0" xfId="0" applyFont="1" applyFill="1" applyAlignment="1">
      <alignment horizontal="right"/>
    </xf>
    <xf numFmtId="0" fontId="3" fillId="2" borderId="0" xfId="0" applyFont="1" applyFill="1"/>
    <xf numFmtId="0" fontId="1" fillId="2" borderId="0" xfId="0" applyFont="1" applyFill="1" applyAlignment="1">
      <alignment vertical="top" wrapText="1"/>
    </xf>
    <xf numFmtId="0" fontId="3" fillId="2" borderId="0" xfId="0" applyFont="1" applyFill="1" applyAlignment="1">
      <alignment horizontal="center" vertical="top"/>
    </xf>
    <xf numFmtId="164" fontId="1" fillId="2" borderId="0" xfId="0" applyNumberFormat="1" applyFont="1" applyFill="1"/>
    <xf numFmtId="0" fontId="1" fillId="2" borderId="1" xfId="0" applyFont="1" applyFill="1" applyBorder="1" applyAlignment="1">
      <alignment vertical="top" wrapText="1"/>
    </xf>
    <xf numFmtId="0" fontId="11" fillId="6" borderId="0" xfId="7" applyFont="1" applyFill="1" applyAlignment="1">
      <alignment vertical="center"/>
    </xf>
    <xf numFmtId="0" fontId="0" fillId="6" borderId="0" xfId="0" applyFill="1" applyAlignment="1">
      <alignment vertical="center"/>
    </xf>
    <xf numFmtId="0" fontId="11" fillId="0" borderId="40" xfId="0" applyFont="1" applyBorder="1" applyAlignment="1">
      <alignment horizontal="left" vertical="center"/>
    </xf>
    <xf numFmtId="0" fontId="11" fillId="6" borderId="41" xfId="7" applyFont="1" applyFill="1" applyBorder="1" applyAlignment="1">
      <alignment horizontal="left" vertical="center"/>
    </xf>
    <xf numFmtId="0" fontId="11" fillId="6" borderId="42" xfId="7" applyFont="1" applyFill="1" applyBorder="1" applyAlignment="1">
      <alignment horizontal="left" vertical="center"/>
    </xf>
    <xf numFmtId="0" fontId="11" fillId="7" borderId="43" xfId="0" applyFont="1" applyFill="1" applyBorder="1" applyAlignment="1">
      <alignment horizontal="left" vertical="center"/>
    </xf>
    <xf numFmtId="0" fontId="11" fillId="0" borderId="43" xfId="0" applyFont="1" applyBorder="1" applyAlignment="1">
      <alignment horizontal="center" vertical="center"/>
    </xf>
    <xf numFmtId="0" fontId="11" fillId="7" borderId="40" xfId="0" applyFont="1" applyFill="1" applyBorder="1" applyAlignment="1">
      <alignment horizontal="left" vertical="center"/>
    </xf>
    <xf numFmtId="0" fontId="11" fillId="6" borderId="42" xfId="7" applyFont="1" applyFill="1" applyBorder="1" applyAlignment="1">
      <alignment horizontal="right" vertical="center"/>
    </xf>
    <xf numFmtId="0" fontId="13" fillId="6" borderId="0" xfId="0" applyFont="1" applyFill="1" applyAlignment="1">
      <alignment vertical="center"/>
    </xf>
    <xf numFmtId="0" fontId="15" fillId="6" borderId="0" xfId="0" applyFont="1" applyFill="1" applyAlignment="1">
      <alignment vertical="center"/>
    </xf>
    <xf numFmtId="0" fontId="11" fillId="6" borderId="53" xfId="7" applyFont="1" applyFill="1" applyBorder="1" applyAlignment="1">
      <alignment vertical="center"/>
    </xf>
    <xf numFmtId="0" fontId="11" fillId="6" borderId="53" xfId="7" quotePrefix="1" applyFont="1" applyFill="1" applyBorder="1" applyAlignment="1">
      <alignment vertical="center"/>
    </xf>
    <xf numFmtId="44" fontId="11" fillId="0" borderId="54" xfId="6" applyNumberFormat="1" applyFont="1" applyFill="1" applyBorder="1" applyAlignment="1" applyProtection="1">
      <alignment horizontal="center" vertical="center"/>
    </xf>
    <xf numFmtId="0" fontId="11" fillId="6" borderId="40" xfId="7" applyFont="1" applyFill="1" applyBorder="1" applyAlignment="1">
      <alignment horizontal="left" vertical="center"/>
    </xf>
    <xf numFmtId="0" fontId="11" fillId="6" borderId="41" xfId="7" applyFont="1" applyFill="1" applyBorder="1" applyAlignment="1">
      <alignment vertical="center" wrapText="1"/>
    </xf>
    <xf numFmtId="167" fontId="11" fillId="6" borderId="54" xfId="7" applyNumberFormat="1" applyFont="1" applyFill="1" applyBorder="1" applyAlignment="1">
      <alignment vertical="center"/>
    </xf>
    <xf numFmtId="0" fontId="11" fillId="6" borderId="0" xfId="7" applyFont="1" applyFill="1" applyAlignment="1">
      <alignment vertical="center" wrapText="1"/>
    </xf>
    <xf numFmtId="0" fontId="12" fillId="6" borderId="26" xfId="3" applyFont="1" applyFill="1" applyBorder="1" applyAlignment="1">
      <alignment horizontal="left" vertical="center"/>
    </xf>
    <xf numFmtId="0" fontId="12" fillId="6" borderId="0" xfId="3" applyFont="1" applyFill="1" applyAlignment="1">
      <alignment horizontal="left" vertical="center"/>
    </xf>
    <xf numFmtId="44" fontId="11" fillId="0" borderId="56" xfId="6" applyNumberFormat="1" applyFont="1" applyFill="1" applyBorder="1" applyAlignment="1" applyProtection="1">
      <alignment horizontal="center" vertical="center"/>
    </xf>
    <xf numFmtId="0" fontId="11" fillId="6" borderId="0" xfId="7" applyFont="1" applyFill="1" applyAlignment="1">
      <alignment horizontal="right" vertical="center"/>
    </xf>
    <xf numFmtId="0" fontId="11" fillId="6" borderId="0" xfId="0" applyFont="1" applyFill="1" applyAlignment="1">
      <alignment horizontal="center" vertical="center"/>
    </xf>
    <xf numFmtId="44" fontId="11" fillId="6" borderId="0" xfId="3" applyNumberFormat="1" applyFont="1" applyFill="1" applyAlignment="1">
      <alignment vertical="center"/>
    </xf>
    <xf numFmtId="0" fontId="12" fillId="6" borderId="53" xfId="3" applyFont="1" applyFill="1" applyBorder="1" applyAlignment="1">
      <alignment horizontal="left" vertical="center"/>
    </xf>
    <xf numFmtId="0" fontId="11" fillId="6" borderId="41" xfId="7" applyFont="1" applyFill="1" applyBorder="1" applyAlignment="1">
      <alignment horizontal="right" vertical="center"/>
    </xf>
    <xf numFmtId="0" fontId="11" fillId="6" borderId="41" xfId="0" applyFont="1" applyFill="1" applyBorder="1" applyAlignment="1">
      <alignment horizontal="center" vertical="center"/>
    </xf>
    <xf numFmtId="44" fontId="11" fillId="6" borderId="41" xfId="3" applyNumberFormat="1" applyFont="1" applyFill="1" applyBorder="1" applyAlignment="1">
      <alignment vertical="center"/>
    </xf>
    <xf numFmtId="0" fontId="11" fillId="7" borderId="57" xfId="0" applyFont="1" applyFill="1" applyBorder="1" applyAlignment="1">
      <alignment horizontal="left" vertical="center"/>
    </xf>
    <xf numFmtId="0" fontId="11" fillId="6" borderId="61" xfId="7" applyFont="1" applyFill="1" applyBorder="1" applyAlignment="1">
      <alignment horizontal="left" vertical="center"/>
    </xf>
    <xf numFmtId="0" fontId="11" fillId="6" borderId="62" xfId="7" applyFont="1" applyFill="1" applyBorder="1" applyAlignment="1">
      <alignment vertical="center" wrapText="1"/>
    </xf>
    <xf numFmtId="0" fontId="11" fillId="6" borderId="51" xfId="7" applyFont="1" applyFill="1" applyBorder="1" applyAlignment="1">
      <alignment vertical="center" wrapText="1"/>
    </xf>
    <xf numFmtId="167" fontId="11" fillId="6" borderId="63" xfId="7" applyNumberFormat="1" applyFont="1" applyFill="1" applyBorder="1" applyAlignment="1">
      <alignment vertical="center"/>
    </xf>
    <xf numFmtId="166" fontId="11" fillId="0" borderId="64" xfId="6" applyNumberFormat="1" applyFont="1" applyFill="1" applyBorder="1" applyAlignment="1" applyProtection="1">
      <alignment horizontal="center" vertical="center"/>
    </xf>
    <xf numFmtId="0" fontId="11" fillId="7" borderId="26" xfId="0" applyFont="1" applyFill="1" applyBorder="1" applyAlignment="1">
      <alignment horizontal="left" vertical="center"/>
    </xf>
    <xf numFmtId="0" fontId="11" fillId="6" borderId="0" xfId="7" applyFont="1" applyFill="1" applyAlignment="1">
      <alignment horizontal="left" vertical="center"/>
    </xf>
    <xf numFmtId="167" fontId="11" fillId="6" borderId="49" xfId="7" applyNumberFormat="1" applyFont="1" applyFill="1" applyBorder="1" applyAlignment="1">
      <alignment vertical="center"/>
    </xf>
    <xf numFmtId="0" fontId="10" fillId="6" borderId="26" xfId="7" applyFont="1" applyFill="1" applyBorder="1" applyAlignment="1">
      <alignment horizontal="left" vertical="center" wrapText="1"/>
    </xf>
    <xf numFmtId="0" fontId="10" fillId="6" borderId="0" xfId="7" applyFont="1" applyFill="1" applyAlignment="1">
      <alignment horizontal="left" vertical="center" wrapText="1"/>
    </xf>
    <xf numFmtId="44" fontId="10" fillId="6" borderId="65" xfId="3" applyNumberFormat="1" applyFont="1" applyFill="1" applyBorder="1" applyAlignment="1">
      <alignment vertical="center" wrapText="1"/>
    </xf>
    <xf numFmtId="0" fontId="12" fillId="6" borderId="50" xfId="7" applyFont="1" applyFill="1" applyBorder="1" applyAlignment="1">
      <alignment horizontal="left" vertical="center" wrapText="1"/>
    </xf>
    <xf numFmtId="0" fontId="12" fillId="6" borderId="51" xfId="7" applyFont="1" applyFill="1" applyBorder="1" applyAlignment="1">
      <alignment horizontal="left" vertical="center" wrapText="1"/>
    </xf>
    <xf numFmtId="0" fontId="11" fillId="6" borderId="51" xfId="7" applyFont="1" applyFill="1" applyBorder="1" applyAlignment="1">
      <alignment vertical="center"/>
    </xf>
    <xf numFmtId="0" fontId="10" fillId="6" borderId="52" xfId="3" applyFont="1" applyFill="1" applyBorder="1" applyAlignment="1">
      <alignment vertical="center" wrapText="1"/>
    </xf>
    <xf numFmtId="0" fontId="16" fillId="6" borderId="0" xfId="7" applyFont="1" applyFill="1" applyAlignment="1">
      <alignment vertical="center"/>
    </xf>
    <xf numFmtId="168" fontId="16" fillId="6" borderId="0" xfId="7" applyNumberFormat="1" applyFont="1" applyFill="1" applyAlignment="1">
      <alignment vertical="center"/>
    </xf>
    <xf numFmtId="0" fontId="11" fillId="0" borderId="41" xfId="7" applyFont="1" applyBorder="1" applyAlignment="1">
      <alignment horizontal="left" vertical="center"/>
    </xf>
    <xf numFmtId="0" fontId="11" fillId="0" borderId="42" xfId="7" applyFont="1" applyBorder="1" applyAlignment="1">
      <alignment horizontal="left" vertical="center"/>
    </xf>
    <xf numFmtId="0" fontId="11" fillId="0" borderId="43" xfId="0" applyFont="1" applyBorder="1" applyAlignment="1">
      <alignment horizontal="left" vertical="center"/>
    </xf>
    <xf numFmtId="44" fontId="11" fillId="0" borderId="44" xfId="7" applyNumberFormat="1" applyFont="1" applyBorder="1" applyAlignment="1">
      <alignment vertical="center"/>
    </xf>
    <xf numFmtId="0" fontId="11" fillId="0" borderId="42" xfId="7" applyFont="1" applyBorder="1" applyAlignment="1">
      <alignment horizontal="right" vertical="center"/>
    </xf>
    <xf numFmtId="0" fontId="11" fillId="8" borderId="29" xfId="3" applyFont="1" applyFill="1" applyBorder="1" applyAlignment="1">
      <alignment horizontal="center" vertical="center" wrapText="1"/>
    </xf>
    <xf numFmtId="0" fontId="11" fillId="8" borderId="30" xfId="3" applyFont="1" applyFill="1" applyBorder="1" applyAlignment="1">
      <alignment horizontal="center" vertical="center"/>
    </xf>
    <xf numFmtId="0" fontId="11" fillId="8" borderId="27" xfId="3" applyFont="1" applyFill="1" applyBorder="1" applyAlignment="1">
      <alignment horizontal="center" vertical="center" wrapText="1"/>
    </xf>
    <xf numFmtId="0" fontId="11" fillId="8" borderId="31" xfId="3" applyFont="1" applyFill="1" applyBorder="1" applyAlignment="1">
      <alignment horizontal="center" vertical="center"/>
    </xf>
    <xf numFmtId="0" fontId="11" fillId="8" borderId="31" xfId="3" applyFont="1" applyFill="1" applyBorder="1" applyAlignment="1">
      <alignment horizontal="center" vertical="center" wrapText="1"/>
    </xf>
    <xf numFmtId="164" fontId="11" fillId="8" borderId="35" xfId="3" applyNumberFormat="1" applyFont="1" applyFill="1" applyBorder="1" applyAlignment="1">
      <alignment horizontal="center" vertical="center"/>
    </xf>
    <xf numFmtId="0" fontId="11" fillId="8" borderId="35" xfId="3" applyFont="1" applyFill="1" applyBorder="1" applyAlignment="1">
      <alignment horizontal="center" vertical="center" wrapText="1"/>
    </xf>
    <xf numFmtId="164" fontId="11" fillId="8" borderId="36" xfId="3" applyNumberFormat="1" applyFont="1" applyFill="1" applyBorder="1" applyAlignment="1">
      <alignment horizontal="center" vertical="center"/>
    </xf>
    <xf numFmtId="0" fontId="12" fillId="8" borderId="46" xfId="3" applyFont="1" applyFill="1" applyBorder="1" applyAlignment="1">
      <alignment horizontal="left" vertical="center"/>
    </xf>
    <xf numFmtId="0" fontId="2" fillId="2" borderId="0" xfId="0" applyFont="1" applyFill="1" applyAlignment="1">
      <alignment horizontal="center"/>
    </xf>
    <xf numFmtId="0" fontId="3" fillId="2" borderId="0" xfId="0" applyFont="1" applyFill="1" applyAlignment="1">
      <alignment horizontal="left"/>
    </xf>
    <xf numFmtId="0" fontId="1" fillId="2" borderId="0" xfId="0" applyFont="1" applyFill="1" applyAlignment="1">
      <alignment horizontal="left"/>
    </xf>
    <xf numFmtId="0" fontId="1" fillId="2" borderId="0" xfId="0" applyFont="1" applyFill="1" applyAlignment="1">
      <alignment horizontal="left" vertical="center"/>
    </xf>
    <xf numFmtId="0" fontId="0" fillId="3" borderId="0" xfId="0" applyFill="1" applyProtection="1">
      <protection locked="0"/>
    </xf>
    <xf numFmtId="0" fontId="17" fillId="6" borderId="0" xfId="0" applyFont="1" applyFill="1" applyAlignment="1">
      <alignment vertical="center"/>
    </xf>
    <xf numFmtId="0" fontId="12" fillId="8" borderId="47" xfId="3" applyFont="1" applyFill="1" applyBorder="1" applyAlignment="1">
      <alignment horizontal="left" vertical="center"/>
    </xf>
    <xf numFmtId="44" fontId="12" fillId="8" borderId="48" xfId="3" applyNumberFormat="1" applyFont="1" applyFill="1" applyBorder="1" applyAlignment="1">
      <alignment horizontal="left" vertical="center"/>
    </xf>
    <xf numFmtId="0" fontId="14" fillId="6" borderId="41" xfId="7" applyFont="1" applyFill="1" applyBorder="1" applyAlignment="1">
      <alignment vertical="center" wrapText="1"/>
    </xf>
    <xf numFmtId="1" fontId="11" fillId="0" borderId="43" xfId="3" applyNumberFormat="1" applyFont="1" applyBorder="1" applyAlignment="1">
      <alignment vertical="center"/>
    </xf>
    <xf numFmtId="1" fontId="12" fillId="8" borderId="47" xfId="3" applyNumberFormat="1" applyFont="1" applyFill="1" applyBorder="1" applyAlignment="1">
      <alignment horizontal="left" vertical="center"/>
    </xf>
    <xf numFmtId="1" fontId="11" fillId="6" borderId="55" xfId="7" applyNumberFormat="1" applyFont="1" applyFill="1" applyBorder="1" applyAlignment="1">
      <alignment vertical="center" wrapText="1"/>
    </xf>
    <xf numFmtId="1" fontId="11" fillId="6" borderId="0" xfId="3" applyNumberFormat="1" applyFont="1" applyFill="1" applyAlignment="1">
      <alignment vertical="center"/>
    </xf>
    <xf numFmtId="1" fontId="11" fillId="6" borderId="55" xfId="3" applyNumberFormat="1" applyFont="1" applyFill="1" applyBorder="1" applyAlignment="1">
      <alignment vertical="center"/>
    </xf>
    <xf numFmtId="1" fontId="11" fillId="6" borderId="41" xfId="3" applyNumberFormat="1" applyFont="1" applyFill="1" applyBorder="1" applyAlignment="1">
      <alignment vertical="center"/>
    </xf>
    <xf numFmtId="1" fontId="11" fillId="6" borderId="51" xfId="7" applyNumberFormat="1" applyFont="1" applyFill="1" applyBorder="1" applyAlignment="1">
      <alignment vertical="center" wrapText="1"/>
    </xf>
    <xf numFmtId="1" fontId="11" fillId="6" borderId="41" xfId="7" applyNumberFormat="1" applyFont="1" applyFill="1" applyBorder="1" applyAlignment="1">
      <alignment vertical="center" wrapText="1"/>
    </xf>
    <xf numFmtId="1" fontId="11" fillId="6" borderId="0" xfId="7" applyNumberFormat="1" applyFont="1" applyFill="1" applyAlignment="1">
      <alignment vertical="center"/>
    </xf>
    <xf numFmtId="1" fontId="11" fillId="6" borderId="51" xfId="7" applyNumberFormat="1" applyFont="1" applyFill="1" applyBorder="1" applyAlignment="1">
      <alignment vertical="center"/>
    </xf>
    <xf numFmtId="1" fontId="16" fillId="6" borderId="0" xfId="7" applyNumberFormat="1" applyFont="1" applyFill="1" applyAlignment="1">
      <alignment vertical="center"/>
    </xf>
    <xf numFmtId="1" fontId="0" fillId="0" borderId="0" xfId="0" applyNumberFormat="1"/>
    <xf numFmtId="0" fontId="17" fillId="0" borderId="0" xfId="0" applyFont="1"/>
    <xf numFmtId="0" fontId="12" fillId="0" borderId="40" xfId="0" applyFont="1" applyBorder="1" applyAlignment="1">
      <alignment horizontal="left" vertical="center"/>
    </xf>
    <xf numFmtId="44" fontId="11" fillId="0" borderId="43" xfId="3" applyNumberFormat="1" applyFont="1" applyBorder="1" applyAlignment="1">
      <alignment vertical="center"/>
    </xf>
    <xf numFmtId="0" fontId="11" fillId="6" borderId="57" xfId="7" applyFont="1" applyFill="1" applyBorder="1" applyAlignment="1">
      <alignment horizontal="left" vertical="center" wrapText="1"/>
    </xf>
    <xf numFmtId="0" fontId="11" fillId="6" borderId="45" xfId="7" applyFont="1" applyFill="1" applyBorder="1" applyAlignment="1">
      <alignment horizontal="left" vertical="center"/>
    </xf>
    <xf numFmtId="9" fontId="0" fillId="4" borderId="5" xfId="6" applyFont="1" applyFill="1" applyBorder="1" applyAlignment="1" applyProtection="1">
      <alignment wrapText="1"/>
      <protection locked="0"/>
    </xf>
    <xf numFmtId="44" fontId="11" fillId="4" borderId="43" xfId="3" applyNumberFormat="1" applyFont="1" applyFill="1" applyBorder="1" applyAlignment="1" applyProtection="1">
      <alignment vertical="center"/>
      <protection locked="0"/>
    </xf>
    <xf numFmtId="10" fontId="11" fillId="4" borderId="1" xfId="6" applyNumberFormat="1" applyFont="1" applyFill="1" applyBorder="1" applyAlignment="1" applyProtection="1">
      <alignment horizontal="center" vertical="center"/>
      <protection locked="0"/>
    </xf>
    <xf numFmtId="0" fontId="0" fillId="3" borderId="7" xfId="0" applyFill="1" applyBorder="1"/>
    <xf numFmtId="0" fontId="0" fillId="3" borderId="9" xfId="0" applyFill="1" applyBorder="1"/>
    <xf numFmtId="0" fontId="0" fillId="3" borderId="10" xfId="0" applyFill="1" applyBorder="1"/>
    <xf numFmtId="0" fontId="0" fillId="3" borderId="11" xfId="0" applyFill="1" applyBorder="1"/>
    <xf numFmtId="0" fontId="6" fillId="3" borderId="0" xfId="0" applyFont="1" applyFill="1" applyAlignment="1">
      <alignment horizontal="center"/>
    </xf>
    <xf numFmtId="0" fontId="0" fillId="3" borderId="0" xfId="0" applyFill="1"/>
    <xf numFmtId="0" fontId="0" fillId="3" borderId="0" xfId="0" applyFill="1" applyAlignment="1">
      <alignment vertical="top" wrapText="1"/>
    </xf>
    <xf numFmtId="165" fontId="0" fillId="3" borderId="0" xfId="0" quotePrefix="1" applyNumberFormat="1" applyFill="1"/>
    <xf numFmtId="0" fontId="7" fillId="3" borderId="0" xfId="2"/>
    <xf numFmtId="0" fontId="0" fillId="3" borderId="0" xfId="0" applyFill="1" applyAlignment="1">
      <alignment horizontal="left"/>
    </xf>
    <xf numFmtId="0" fontId="0" fillId="3" borderId="5" xfId="0" applyFill="1" applyBorder="1" applyAlignment="1">
      <alignment wrapText="1"/>
    </xf>
    <xf numFmtId="3" fontId="0" fillId="3" borderId="0" xfId="0" applyNumberFormat="1" applyFill="1"/>
    <xf numFmtId="44" fontId="7" fillId="3" borderId="1" xfId="2" applyNumberFormat="1" applyBorder="1"/>
    <xf numFmtId="44" fontId="7" fillId="3" borderId="0" xfId="2" applyNumberFormat="1"/>
    <xf numFmtId="0" fontId="8" fillId="3" borderId="0" xfId="0" applyFont="1" applyFill="1" applyAlignment="1">
      <alignment horizontal="left"/>
    </xf>
    <xf numFmtId="0" fontId="0" fillId="3" borderId="6" xfId="0" applyFill="1" applyBorder="1" applyAlignment="1">
      <alignment horizontal="left" vertical="top" wrapText="1"/>
    </xf>
    <xf numFmtId="0" fontId="0" fillId="3" borderId="0" xfId="0" applyFill="1" applyAlignment="1">
      <alignment wrapText="1"/>
    </xf>
    <xf numFmtId="44" fontId="4" fillId="3" borderId="0" xfId="5" applyFont="1" applyFill="1" applyBorder="1" applyAlignment="1" applyProtection="1">
      <alignment horizontal="right"/>
    </xf>
    <xf numFmtId="0" fontId="0" fillId="3" borderId="0" xfId="0" applyFill="1" applyAlignment="1">
      <alignment horizontal="left" wrapText="1"/>
    </xf>
    <xf numFmtId="44" fontId="0" fillId="5" borderId="1" xfId="0" applyNumberFormat="1" applyFill="1" applyBorder="1"/>
    <xf numFmtId="0" fontId="0" fillId="3" borderId="12" xfId="0" applyFill="1" applyBorder="1"/>
    <xf numFmtId="0" fontId="0" fillId="3" borderId="13" xfId="0" applyFill="1" applyBorder="1"/>
    <xf numFmtId="0" fontId="0" fillId="3" borderId="14" xfId="0" applyFill="1" applyBorder="1"/>
    <xf numFmtId="0" fontId="0" fillId="3" borderId="0" xfId="0" applyFill="1" applyAlignment="1">
      <alignment horizontal="left" wrapText="1"/>
    </xf>
    <xf numFmtId="0" fontId="0" fillId="4" borderId="1" xfId="0" applyFill="1" applyBorder="1" applyAlignment="1" applyProtection="1">
      <alignment horizontal="left"/>
      <protection locked="0"/>
    </xf>
    <xf numFmtId="0" fontId="0" fillId="4" borderId="1" xfId="0" applyFill="1" applyBorder="1" applyAlignment="1" applyProtection="1">
      <alignment horizontal="center"/>
      <protection locked="0"/>
    </xf>
    <xf numFmtId="0" fontId="0" fillId="3" borderId="0" xfId="0" applyFill="1" applyAlignment="1">
      <alignment horizontal="center"/>
    </xf>
    <xf numFmtId="0" fontId="0" fillId="3" borderId="2" xfId="0" applyFill="1" applyBorder="1" applyAlignment="1">
      <alignment horizontal="left" wrapText="1"/>
    </xf>
    <xf numFmtId="0" fontId="0" fillId="3" borderId="3" xfId="0" applyFill="1" applyBorder="1" applyAlignment="1">
      <alignment horizontal="left" wrapText="1"/>
    </xf>
    <xf numFmtId="0" fontId="0" fillId="3" borderId="4" xfId="0" applyFill="1" applyBorder="1" applyAlignment="1">
      <alignment horizontal="left" wrapText="1"/>
    </xf>
    <xf numFmtId="44" fontId="0" fillId="4" borderId="2" xfId="5" applyFont="1" applyFill="1" applyBorder="1" applyAlignment="1" applyProtection="1">
      <alignment horizontal="right"/>
      <protection locked="0"/>
    </xf>
    <xf numFmtId="44" fontId="4" fillId="4" borderId="4" xfId="5" applyFont="1" applyFill="1" applyBorder="1" applyAlignment="1" applyProtection="1">
      <alignment horizontal="right"/>
      <protection locked="0"/>
    </xf>
    <xf numFmtId="44" fontId="4" fillId="4" borderId="2" xfId="5" applyFont="1" applyFill="1" applyBorder="1" applyAlignment="1" applyProtection="1">
      <alignment horizontal="right"/>
      <protection locked="0"/>
    </xf>
    <xf numFmtId="0" fontId="8" fillId="3" borderId="0" xfId="0" applyFont="1" applyFill="1" applyAlignment="1">
      <alignment horizontal="left"/>
    </xf>
    <xf numFmtId="0" fontId="8" fillId="3" borderId="1" xfId="0" applyFont="1" applyFill="1" applyBorder="1" applyAlignment="1">
      <alignment horizontal="left"/>
    </xf>
    <xf numFmtId="0" fontId="8" fillId="3" borderId="2" xfId="0" applyFont="1" applyFill="1" applyBorder="1" applyAlignment="1">
      <alignment horizontal="left"/>
    </xf>
    <xf numFmtId="0" fontId="8" fillId="3" borderId="3" xfId="0" applyFont="1" applyFill="1" applyBorder="1" applyAlignment="1">
      <alignment horizontal="left"/>
    </xf>
    <xf numFmtId="0" fontId="8" fillId="3" borderId="4" xfId="0" applyFont="1" applyFill="1" applyBorder="1" applyAlignment="1">
      <alignment horizontal="left"/>
    </xf>
    <xf numFmtId="0" fontId="0" fillId="3" borderId="0" xfId="0" applyFill="1" applyAlignment="1">
      <alignment horizontal="right" wrapText="1"/>
    </xf>
    <xf numFmtId="0" fontId="0" fillId="3" borderId="6" xfId="0" applyFill="1" applyBorder="1" applyAlignment="1">
      <alignment horizontal="right" wrapText="1"/>
    </xf>
    <xf numFmtId="0" fontId="6" fillId="3" borderId="8" xfId="0" applyFont="1" applyFill="1" applyBorder="1" applyAlignment="1">
      <alignment horizontal="left"/>
    </xf>
    <xf numFmtId="0" fontId="6" fillId="3" borderId="0" xfId="0" applyFont="1" applyFill="1" applyAlignment="1">
      <alignment horizontal="left"/>
    </xf>
    <xf numFmtId="0" fontId="0" fillId="4" borderId="15" xfId="0" applyFill="1" applyBorder="1" applyAlignment="1" applyProtection="1">
      <alignment horizontal="center" vertical="center"/>
      <protection locked="0"/>
    </xf>
    <xf numFmtId="0" fontId="0" fillId="4" borderId="16" xfId="0" applyFill="1" applyBorder="1" applyAlignment="1" applyProtection="1">
      <alignment horizontal="center" vertical="center"/>
      <protection locked="0"/>
    </xf>
    <xf numFmtId="0" fontId="0" fillId="4" borderId="17" xfId="0" applyFill="1" applyBorder="1" applyAlignment="1" applyProtection="1">
      <alignment horizontal="center" vertical="center"/>
      <protection locked="0"/>
    </xf>
    <xf numFmtId="0" fontId="0" fillId="4" borderId="5" xfId="0" applyFill="1" applyBorder="1" applyAlignment="1" applyProtection="1">
      <alignment horizontal="center" vertical="center"/>
      <protection locked="0"/>
    </xf>
    <xf numFmtId="0" fontId="0" fillId="4" borderId="0" xfId="0" applyFill="1" applyAlignment="1" applyProtection="1">
      <alignment horizontal="center" vertical="center"/>
      <protection locked="0"/>
    </xf>
    <xf numFmtId="0" fontId="0" fillId="4" borderId="18" xfId="0" applyFill="1" applyBorder="1" applyAlignment="1" applyProtection="1">
      <alignment horizontal="center" vertical="center"/>
      <protection locked="0"/>
    </xf>
    <xf numFmtId="0" fontId="0" fillId="4" borderId="19" xfId="0" applyFill="1" applyBorder="1" applyAlignment="1" applyProtection="1">
      <alignment horizontal="center" vertical="center"/>
      <protection locked="0"/>
    </xf>
    <xf numFmtId="0" fontId="0" fillId="4" borderId="6" xfId="0" applyFill="1" applyBorder="1" applyAlignment="1" applyProtection="1">
      <alignment horizontal="center" vertical="center"/>
      <protection locked="0"/>
    </xf>
    <xf numFmtId="0" fontId="0" fillId="4" borderId="20" xfId="0" applyFill="1" applyBorder="1" applyAlignment="1" applyProtection="1">
      <alignment horizontal="center" vertical="center"/>
      <protection locked="0"/>
    </xf>
    <xf numFmtId="0" fontId="0" fillId="9" borderId="0" xfId="0" applyFill="1" applyAlignment="1">
      <alignment horizontal="left" wrapText="1"/>
    </xf>
    <xf numFmtId="0" fontId="0" fillId="3" borderId="0" xfId="0" applyFill="1" applyAlignment="1">
      <alignment horizontal="center" vertical="top" wrapText="1"/>
    </xf>
    <xf numFmtId="0" fontId="7" fillId="3" borderId="0" xfId="2"/>
    <xf numFmtId="0" fontId="0" fillId="3" borderId="6" xfId="0" applyFill="1" applyBorder="1" applyAlignment="1">
      <alignment horizontal="right"/>
    </xf>
    <xf numFmtId="0" fontId="12" fillId="8" borderId="37" xfId="3" applyFont="1" applyFill="1" applyBorder="1" applyAlignment="1">
      <alignment horizontal="left" vertical="center"/>
    </xf>
    <xf numFmtId="0" fontId="12" fillId="8" borderId="38" xfId="3" applyFont="1" applyFill="1" applyBorder="1" applyAlignment="1">
      <alignment horizontal="left" vertical="center"/>
    </xf>
    <xf numFmtId="0" fontId="12" fillId="8" borderId="39" xfId="3" applyFont="1" applyFill="1" applyBorder="1" applyAlignment="1">
      <alignment horizontal="left" vertical="center"/>
    </xf>
    <xf numFmtId="0" fontId="12" fillId="8" borderId="58" xfId="3" applyFont="1" applyFill="1" applyBorder="1" applyAlignment="1">
      <alignment horizontal="left" vertical="center"/>
    </xf>
    <xf numFmtId="0" fontId="12" fillId="8" borderId="59" xfId="3" applyFont="1" applyFill="1" applyBorder="1" applyAlignment="1">
      <alignment horizontal="left" vertical="center"/>
    </xf>
    <xf numFmtId="0" fontId="12" fillId="8" borderId="60" xfId="3" applyFont="1" applyFill="1" applyBorder="1" applyAlignment="1">
      <alignment horizontal="left" vertical="center"/>
    </xf>
    <xf numFmtId="0" fontId="10" fillId="8" borderId="23" xfId="7" applyFont="1" applyFill="1" applyBorder="1" applyAlignment="1">
      <alignment horizontal="center" vertical="center"/>
    </xf>
    <xf numFmtId="0" fontId="10" fillId="8" borderId="22" xfId="7" applyFont="1" applyFill="1" applyBorder="1" applyAlignment="1">
      <alignment horizontal="center" vertical="center"/>
    </xf>
    <xf numFmtId="0" fontId="10" fillId="8" borderId="25" xfId="7" applyFont="1" applyFill="1" applyBorder="1" applyAlignment="1">
      <alignment horizontal="center" vertical="center"/>
    </xf>
    <xf numFmtId="0" fontId="10" fillId="8" borderId="19" xfId="7" applyFont="1" applyFill="1" applyBorder="1" applyAlignment="1">
      <alignment horizontal="center" vertical="center"/>
    </xf>
    <xf numFmtId="0" fontId="10" fillId="8" borderId="6" xfId="7" applyFont="1" applyFill="1" applyBorder="1" applyAlignment="1">
      <alignment horizontal="center" vertical="center"/>
    </xf>
    <xf numFmtId="0" fontId="10" fillId="8" borderId="28" xfId="7" applyFont="1" applyFill="1" applyBorder="1" applyAlignment="1">
      <alignment horizontal="center" vertical="center"/>
    </xf>
    <xf numFmtId="22" fontId="10" fillId="8" borderId="21" xfId="7" applyNumberFormat="1" applyFont="1" applyFill="1" applyBorder="1" applyAlignment="1">
      <alignment horizontal="center" vertical="center"/>
    </xf>
    <xf numFmtId="0" fontId="10" fillId="8" borderId="26" xfId="7" applyFont="1" applyFill="1" applyBorder="1" applyAlignment="1">
      <alignment horizontal="center" vertical="center"/>
    </xf>
    <xf numFmtId="0" fontId="10" fillId="8" borderId="0" xfId="7" applyFont="1" applyFill="1" applyAlignment="1">
      <alignment horizontal="center" vertical="center"/>
    </xf>
    <xf numFmtId="0" fontId="10" fillId="8" borderId="32" xfId="7" applyFont="1" applyFill="1" applyBorder="1" applyAlignment="1">
      <alignment horizontal="center" vertical="center"/>
    </xf>
    <xf numFmtId="0" fontId="10" fillId="8" borderId="33" xfId="7" applyFont="1" applyFill="1" applyBorder="1" applyAlignment="1">
      <alignment horizontal="center" vertical="center"/>
    </xf>
    <xf numFmtId="22" fontId="10" fillId="8" borderId="23" xfId="7" applyNumberFormat="1" applyFont="1" applyFill="1" applyBorder="1" applyAlignment="1">
      <alignment horizontal="center" vertical="center"/>
    </xf>
    <xf numFmtId="0" fontId="10" fillId="8" borderId="5" xfId="7" applyFont="1" applyFill="1" applyBorder="1" applyAlignment="1">
      <alignment horizontal="center" vertical="center"/>
    </xf>
    <xf numFmtId="0" fontId="10" fillId="8" borderId="34" xfId="7" applyFont="1" applyFill="1" applyBorder="1" applyAlignment="1">
      <alignment horizontal="center" vertical="center"/>
    </xf>
    <xf numFmtId="0" fontId="10" fillId="8" borderId="24" xfId="7" applyFont="1" applyFill="1" applyBorder="1" applyAlignment="1">
      <alignment horizontal="center" vertical="center" wrapText="1"/>
    </xf>
    <xf numFmtId="0" fontId="10" fillId="8" borderId="27" xfId="7" applyFont="1" applyFill="1" applyBorder="1" applyAlignment="1">
      <alignment horizontal="center" vertical="center" wrapText="1"/>
    </xf>
    <xf numFmtId="0" fontId="10" fillId="8" borderId="35" xfId="7" applyFont="1" applyFill="1" applyBorder="1" applyAlignment="1">
      <alignment horizontal="center" vertical="center" wrapText="1"/>
    </xf>
    <xf numFmtId="1" fontId="10" fillId="8" borderId="24" xfId="7" applyNumberFormat="1" applyFont="1" applyFill="1" applyBorder="1" applyAlignment="1">
      <alignment horizontal="center" vertical="center" wrapText="1"/>
    </xf>
    <xf numFmtId="1" fontId="10" fillId="8" borderId="27" xfId="7" applyNumberFormat="1" applyFont="1" applyFill="1" applyBorder="1" applyAlignment="1">
      <alignment horizontal="center" vertical="center" wrapText="1"/>
    </xf>
    <xf numFmtId="1" fontId="10" fillId="8" borderId="35" xfId="7" applyNumberFormat="1" applyFont="1" applyFill="1" applyBorder="1" applyAlignment="1">
      <alignment horizontal="center" vertical="center" wrapText="1"/>
    </xf>
    <xf numFmtId="0" fontId="1" fillId="2" borderId="1" xfId="0" applyFont="1" applyFill="1" applyBorder="1" applyAlignment="1">
      <alignment horizontal="left" vertical="top"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cellXfs>
  <cellStyles count="8">
    <cellStyle name="Invulcel" xfId="1" xr:uid="{00000000-0005-0000-0000-000000000000}"/>
    <cellStyle name="Lege cel" xfId="2" xr:uid="{00000000-0005-0000-0000-000001000000}"/>
    <cellStyle name="Procent" xfId="6" builtinId="5"/>
    <cellStyle name="Standaard" xfId="0" builtinId="0"/>
    <cellStyle name="Standaard 2" xfId="3" xr:uid="{00000000-0005-0000-0000-000004000000}"/>
    <cellStyle name="Standaard 4" xfId="7" xr:uid="{00000000-0005-0000-0000-000005000000}"/>
    <cellStyle name="Uitgerekende cel" xfId="4" xr:uid="{00000000-0005-0000-0000-000006000000}"/>
    <cellStyle name="Valuta" xfId="5" builtinId="4"/>
  </cellStyles>
  <dxfs count="0"/>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914400</xdr:colOff>
      <xdr:row>2</xdr:row>
      <xdr:rowOff>28575</xdr:rowOff>
    </xdr:from>
    <xdr:to>
      <xdr:col>13</xdr:col>
      <xdr:colOff>751510</xdr:colOff>
      <xdr:row>4</xdr:row>
      <xdr:rowOff>828</xdr:rowOff>
    </xdr:to>
    <xdr:pic>
      <xdr:nvPicPr>
        <xdr:cNvPr id="2" name="Afbeelding 1">
          <a:extLst>
            <a:ext uri="{FF2B5EF4-FFF2-40B4-BE49-F238E27FC236}">
              <a16:creationId xmlns:a16="http://schemas.microsoft.com/office/drawing/2014/main" id="{C6A9D4D5-AA60-4E24-8E1D-3D79C4E7EE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6150" y="501650"/>
          <a:ext cx="1269035" cy="299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219075</xdr:colOff>
      <xdr:row>1</xdr:row>
      <xdr:rowOff>104775</xdr:rowOff>
    </xdr:from>
    <xdr:to>
      <xdr:col>5</xdr:col>
      <xdr:colOff>1895475</xdr:colOff>
      <xdr:row>2</xdr:row>
      <xdr:rowOff>257175</xdr:rowOff>
    </xdr:to>
    <xdr:pic>
      <xdr:nvPicPr>
        <xdr:cNvPr id="2" name="Picture 1" descr="prorail-logo">
          <a:extLst>
            <a:ext uri="{FF2B5EF4-FFF2-40B4-BE49-F238E27FC236}">
              <a16:creationId xmlns:a16="http://schemas.microsoft.com/office/drawing/2014/main" id="{F461B09F-7039-4714-8092-624B3A789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4075" y="276225"/>
          <a:ext cx="11334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219075</xdr:colOff>
      <xdr:row>1</xdr:row>
      <xdr:rowOff>104775</xdr:rowOff>
    </xdr:from>
    <xdr:to>
      <xdr:col>5</xdr:col>
      <xdr:colOff>1895475</xdr:colOff>
      <xdr:row>2</xdr:row>
      <xdr:rowOff>257175</xdr:rowOff>
    </xdr:to>
    <xdr:pic>
      <xdr:nvPicPr>
        <xdr:cNvPr id="3" name="Picture 1" descr="prorail-logo">
          <a:extLst>
            <a:ext uri="{FF2B5EF4-FFF2-40B4-BE49-F238E27FC236}">
              <a16:creationId xmlns:a16="http://schemas.microsoft.com/office/drawing/2014/main" id="{2ED4CBDB-606A-4357-B429-15FB33E43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4075" y="276225"/>
          <a:ext cx="11334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5ECBD-03DA-40D8-B1FD-4750408A2D98}">
  <sheetPr>
    <pageSetUpPr fitToPage="1"/>
  </sheetPr>
  <dimension ref="B1:O42"/>
  <sheetViews>
    <sheetView tabSelected="1" workbookViewId="0">
      <selection activeCell="I19" sqref="I19"/>
    </sheetView>
  </sheetViews>
  <sheetFormatPr defaultColWidth="9.453125" defaultRowHeight="12.5" x14ac:dyDescent="0.25"/>
  <cols>
    <col min="1" max="1" width="2.54296875" style="80" customWidth="1"/>
    <col min="2" max="2" width="4.453125" style="80" customWidth="1"/>
    <col min="3" max="5" width="13.7265625" style="80" customWidth="1"/>
    <col min="6" max="6" width="9.54296875" style="80" customWidth="1"/>
    <col min="7" max="7" width="4.90625" style="80" customWidth="1"/>
    <col min="8" max="8" width="2.54296875" style="80" customWidth="1"/>
    <col min="9" max="9" width="13.1796875" style="80" customWidth="1"/>
    <col min="10" max="10" width="2.54296875" style="80" customWidth="1"/>
    <col min="11" max="11" width="13" style="80" customWidth="1"/>
    <col min="12" max="13" width="4.453125" style="80" customWidth="1"/>
    <col min="14" max="14" width="17.453125" style="80" customWidth="1"/>
    <col min="15" max="15" width="4.453125" style="80" customWidth="1"/>
    <col min="16" max="16" width="2.54296875" style="80" customWidth="1"/>
    <col min="17" max="16384" width="9.453125" style="80"/>
  </cols>
  <sheetData>
    <row r="1" spans="2:15" ht="15" customHeight="1" thickBot="1" x14ac:dyDescent="0.3"/>
    <row r="2" spans="2:15" ht="22.5" customHeight="1" thickTop="1" x14ac:dyDescent="0.25">
      <c r="B2" s="105"/>
      <c r="C2" s="145" t="s">
        <v>0</v>
      </c>
      <c r="D2" s="145"/>
      <c r="E2" s="145"/>
      <c r="F2" s="145"/>
      <c r="G2" s="145"/>
      <c r="H2" s="145"/>
      <c r="I2" s="145"/>
      <c r="J2" s="145"/>
      <c r="K2" s="145"/>
      <c r="L2" s="145"/>
      <c r="M2" s="145"/>
      <c r="N2" s="145"/>
      <c r="O2" s="106"/>
    </row>
    <row r="3" spans="2:15" x14ac:dyDescent="0.25">
      <c r="B3" s="107"/>
      <c r="C3" s="146"/>
      <c r="D3" s="146"/>
      <c r="E3" s="146"/>
      <c r="F3" s="146"/>
      <c r="G3" s="146"/>
      <c r="H3" s="146"/>
      <c r="I3" s="146"/>
      <c r="J3" s="146"/>
      <c r="K3" s="146"/>
      <c r="L3" s="146"/>
      <c r="M3" s="146"/>
      <c r="N3" s="146"/>
      <c r="O3" s="108"/>
    </row>
    <row r="4" spans="2:15" ht="23.5" x14ac:dyDescent="0.55000000000000004">
      <c r="B4" s="107"/>
      <c r="C4" s="109"/>
      <c r="D4" s="109"/>
      <c r="E4" s="109"/>
      <c r="F4" s="109"/>
      <c r="G4" s="109"/>
      <c r="H4" s="109"/>
      <c r="I4" s="109"/>
      <c r="J4" s="109"/>
      <c r="K4" s="109"/>
      <c r="L4" s="109"/>
      <c r="M4" s="109"/>
      <c r="N4" s="109"/>
      <c r="O4" s="108"/>
    </row>
    <row r="5" spans="2:15" x14ac:dyDescent="0.25">
      <c r="B5" s="107"/>
      <c r="C5" s="110" t="s">
        <v>1</v>
      </c>
      <c r="D5" s="110"/>
      <c r="E5" s="110"/>
      <c r="F5" s="110"/>
      <c r="G5" s="110"/>
      <c r="H5" s="110"/>
      <c r="I5" s="147" t="s">
        <v>2</v>
      </c>
      <c r="J5" s="148"/>
      <c r="K5" s="148"/>
      <c r="L5" s="148"/>
      <c r="M5" s="148"/>
      <c r="N5" s="149"/>
      <c r="O5" s="108"/>
    </row>
    <row r="6" spans="2:15" x14ac:dyDescent="0.25">
      <c r="B6" s="107"/>
      <c r="C6" s="110" t="s">
        <v>3</v>
      </c>
      <c r="D6" s="110"/>
      <c r="E6" s="110"/>
      <c r="F6" s="110"/>
      <c r="G6" s="110"/>
      <c r="H6" s="110"/>
      <c r="I6" s="150"/>
      <c r="J6" s="151"/>
      <c r="K6" s="151"/>
      <c r="L6" s="151"/>
      <c r="M6" s="151"/>
      <c r="N6" s="152"/>
      <c r="O6" s="108"/>
    </row>
    <row r="7" spans="2:15" x14ac:dyDescent="0.25">
      <c r="B7" s="107"/>
      <c r="C7" s="110" t="s">
        <v>4</v>
      </c>
      <c r="D7" s="110"/>
      <c r="E7" s="110"/>
      <c r="F7" s="110"/>
      <c r="G7" s="110"/>
      <c r="H7" s="110"/>
      <c r="I7" s="150"/>
      <c r="J7" s="151"/>
      <c r="K7" s="151"/>
      <c r="L7" s="151"/>
      <c r="M7" s="151"/>
      <c r="N7" s="152"/>
      <c r="O7" s="108"/>
    </row>
    <row r="8" spans="2:15" x14ac:dyDescent="0.25">
      <c r="B8" s="107"/>
      <c r="C8" s="110" t="s">
        <v>5</v>
      </c>
      <c r="D8" s="110"/>
      <c r="E8" s="110"/>
      <c r="F8" s="110"/>
      <c r="G8" s="110"/>
      <c r="H8" s="110"/>
      <c r="I8" s="150"/>
      <c r="J8" s="151"/>
      <c r="K8" s="151"/>
      <c r="L8" s="151"/>
      <c r="M8" s="151"/>
      <c r="N8" s="152"/>
      <c r="O8" s="108"/>
    </row>
    <row r="9" spans="2:15" x14ac:dyDescent="0.25">
      <c r="B9" s="107"/>
      <c r="C9" s="110"/>
      <c r="D9" s="110"/>
      <c r="E9" s="110"/>
      <c r="F9" s="110"/>
      <c r="G9" s="110"/>
      <c r="H9" s="110"/>
      <c r="I9" s="150"/>
      <c r="J9" s="151"/>
      <c r="K9" s="151"/>
      <c r="L9" s="151"/>
      <c r="M9" s="151"/>
      <c r="N9" s="152"/>
      <c r="O9" s="108"/>
    </row>
    <row r="10" spans="2:15" x14ac:dyDescent="0.25">
      <c r="B10" s="107"/>
      <c r="C10" s="111"/>
      <c r="D10" s="111"/>
      <c r="E10" s="111"/>
      <c r="F10" s="111"/>
      <c r="G10" s="111"/>
      <c r="H10" s="111"/>
      <c r="I10" s="150"/>
      <c r="J10" s="151"/>
      <c r="K10" s="151"/>
      <c r="L10" s="151"/>
      <c r="M10" s="151"/>
      <c r="N10" s="152"/>
      <c r="O10" s="108"/>
    </row>
    <row r="11" spans="2:15" x14ac:dyDescent="0.25">
      <c r="B11" s="107"/>
      <c r="C11" s="110" t="s">
        <v>129</v>
      </c>
      <c r="D11" s="112">
        <v>45496</v>
      </c>
      <c r="E11" s="110"/>
      <c r="F11" s="110"/>
      <c r="G11" s="110"/>
      <c r="H11" s="110"/>
      <c r="I11" s="150"/>
      <c r="J11" s="151"/>
      <c r="K11" s="151"/>
      <c r="L11" s="151"/>
      <c r="M11" s="151"/>
      <c r="N11" s="152"/>
      <c r="O11" s="108"/>
    </row>
    <row r="12" spans="2:15" ht="15" customHeight="1" x14ac:dyDescent="0.25">
      <c r="B12" s="107"/>
      <c r="C12" s="156" t="s">
        <v>128</v>
      </c>
      <c r="D12" s="156"/>
      <c r="E12" s="156"/>
      <c r="F12" s="156"/>
      <c r="G12" s="110"/>
      <c r="H12" s="110"/>
      <c r="I12" s="153"/>
      <c r="J12" s="154"/>
      <c r="K12" s="154"/>
      <c r="L12" s="154"/>
      <c r="M12" s="154"/>
      <c r="N12" s="155"/>
      <c r="O12" s="108"/>
    </row>
    <row r="13" spans="2:15" ht="15" customHeight="1" x14ac:dyDescent="0.35">
      <c r="B13" s="107"/>
      <c r="C13" s="156"/>
      <c r="D13" s="156"/>
      <c r="E13" s="156"/>
      <c r="F13" s="156"/>
      <c r="G13" s="110"/>
      <c r="H13" s="110"/>
      <c r="I13" s="110"/>
      <c r="J13" s="113"/>
      <c r="K13" s="113"/>
      <c r="L13" s="110"/>
      <c r="M13" s="110"/>
      <c r="N13" s="110"/>
      <c r="O13" s="108"/>
    </row>
    <row r="14" spans="2:15" ht="15" customHeight="1" x14ac:dyDescent="0.35">
      <c r="B14" s="107"/>
      <c r="C14" s="156"/>
      <c r="D14" s="156"/>
      <c r="E14" s="156"/>
      <c r="F14" s="156"/>
      <c r="G14" s="110"/>
      <c r="H14" s="110"/>
      <c r="I14" s="110"/>
      <c r="J14" s="113"/>
      <c r="K14" s="113"/>
      <c r="L14" s="110"/>
      <c r="M14" s="110"/>
      <c r="N14" s="157" t="s">
        <v>6</v>
      </c>
      <c r="O14" s="108"/>
    </row>
    <row r="15" spans="2:15" ht="27" customHeight="1" x14ac:dyDescent="0.35">
      <c r="B15" s="107"/>
      <c r="C15" s="110"/>
      <c r="D15" s="110"/>
      <c r="E15" s="110"/>
      <c r="F15" s="110"/>
      <c r="G15" s="110"/>
      <c r="H15" s="110"/>
      <c r="I15" s="110"/>
      <c r="J15" s="158"/>
      <c r="K15" s="158"/>
      <c r="L15" s="110"/>
      <c r="M15" s="110"/>
      <c r="N15" s="157"/>
      <c r="O15" s="108"/>
    </row>
    <row r="16" spans="2:15" ht="15" customHeight="1" x14ac:dyDescent="0.3">
      <c r="B16" s="107"/>
      <c r="C16" s="140" t="s">
        <v>104</v>
      </c>
      <c r="D16" s="141"/>
      <c r="E16" s="141"/>
      <c r="F16" s="142"/>
      <c r="G16" s="110"/>
      <c r="H16" s="110"/>
      <c r="I16" s="110"/>
      <c r="J16" s="110"/>
      <c r="K16" s="110"/>
      <c r="L16" s="110"/>
      <c r="M16" s="110"/>
      <c r="N16" s="157"/>
      <c r="O16" s="108"/>
    </row>
    <row r="17" spans="2:15" ht="15" customHeight="1" x14ac:dyDescent="0.25">
      <c r="B17" s="107"/>
      <c r="C17" s="114"/>
      <c r="D17" s="114"/>
      <c r="E17" s="114"/>
      <c r="F17" s="114"/>
      <c r="G17" s="110"/>
      <c r="H17" s="110"/>
      <c r="I17" s="110" t="s">
        <v>118</v>
      </c>
      <c r="J17" s="110"/>
      <c r="K17" s="159" t="s">
        <v>7</v>
      </c>
      <c r="L17" s="159"/>
      <c r="M17" s="110"/>
      <c r="N17" s="157"/>
      <c r="O17" s="108"/>
    </row>
    <row r="18" spans="2:15" ht="15" customHeight="1" x14ac:dyDescent="0.35">
      <c r="B18" s="107"/>
      <c r="C18" s="132" t="s">
        <v>115</v>
      </c>
      <c r="D18" s="133"/>
      <c r="E18" s="133"/>
      <c r="F18" s="134"/>
      <c r="G18" s="115"/>
      <c r="H18" s="110"/>
      <c r="I18" s="116">
        <v>5904</v>
      </c>
      <c r="J18" s="110"/>
      <c r="K18" s="135">
        <v>0</v>
      </c>
      <c r="L18" s="136"/>
      <c r="M18" s="110"/>
      <c r="N18" s="117">
        <f>I18*K18*8</f>
        <v>0</v>
      </c>
      <c r="O18" s="108"/>
    </row>
    <row r="19" spans="2:15" ht="15" customHeight="1" x14ac:dyDescent="0.25">
      <c r="B19" s="107"/>
      <c r="C19" s="110"/>
      <c r="D19" s="110"/>
      <c r="E19" s="110"/>
      <c r="F19" s="110"/>
      <c r="G19" s="110"/>
      <c r="H19" s="110"/>
      <c r="I19" s="110"/>
      <c r="J19" s="110"/>
      <c r="K19" s="110"/>
      <c r="L19" s="110"/>
      <c r="M19" s="110"/>
      <c r="N19" s="110"/>
      <c r="O19" s="108"/>
    </row>
    <row r="20" spans="2:15" ht="15" customHeight="1" x14ac:dyDescent="0.35">
      <c r="B20" s="107"/>
      <c r="C20" s="140" t="s">
        <v>116</v>
      </c>
      <c r="D20" s="141"/>
      <c r="E20" s="141"/>
      <c r="F20" s="142"/>
      <c r="G20" s="110"/>
      <c r="H20" s="110"/>
      <c r="I20" s="110"/>
      <c r="J20" s="110"/>
      <c r="K20" s="110"/>
      <c r="L20" s="110"/>
      <c r="M20" s="110"/>
      <c r="N20" s="118"/>
      <c r="O20" s="108"/>
    </row>
    <row r="21" spans="2:15" ht="15" customHeight="1" x14ac:dyDescent="0.35">
      <c r="B21" s="107"/>
      <c r="C21" s="119"/>
      <c r="D21" s="119"/>
      <c r="E21" s="119"/>
      <c r="F21" s="119"/>
      <c r="G21" s="110"/>
      <c r="H21" s="110"/>
      <c r="I21" s="110"/>
      <c r="J21" s="110"/>
      <c r="K21" s="143" t="s">
        <v>8</v>
      </c>
      <c r="L21" s="143"/>
      <c r="M21" s="110"/>
      <c r="N21" s="118"/>
      <c r="O21" s="108"/>
    </row>
    <row r="22" spans="2:15" ht="16.399999999999999" customHeight="1" x14ac:dyDescent="0.25">
      <c r="B22" s="107"/>
      <c r="C22" s="120"/>
      <c r="D22" s="120"/>
      <c r="E22" s="120"/>
      <c r="F22" s="120"/>
      <c r="G22" s="110"/>
      <c r="H22" s="110"/>
      <c r="I22" s="110" t="s">
        <v>117</v>
      </c>
      <c r="J22" s="121"/>
      <c r="K22" s="144"/>
      <c r="L22" s="144"/>
      <c r="M22" s="110"/>
      <c r="N22" s="110"/>
      <c r="O22" s="108"/>
    </row>
    <row r="23" spans="2:15" ht="27" customHeight="1" x14ac:dyDescent="0.35">
      <c r="B23" s="107"/>
      <c r="C23" s="132" t="s">
        <v>10</v>
      </c>
      <c r="D23" s="133"/>
      <c r="E23" s="133"/>
      <c r="F23" s="134"/>
      <c r="G23" s="115"/>
      <c r="H23" s="110"/>
      <c r="I23" s="116">
        <v>4800</v>
      </c>
      <c r="J23" s="110"/>
      <c r="K23" s="135">
        <v>0</v>
      </c>
      <c r="L23" s="136"/>
      <c r="M23" s="122"/>
      <c r="N23" s="117">
        <f t="shared" ref="N23:N26" si="0">I23*K23*8</f>
        <v>0</v>
      </c>
      <c r="O23" s="108"/>
    </row>
    <row r="24" spans="2:15" ht="27" customHeight="1" x14ac:dyDescent="0.35">
      <c r="B24" s="107"/>
      <c r="C24" s="132" t="s">
        <v>11</v>
      </c>
      <c r="D24" s="133"/>
      <c r="E24" s="133"/>
      <c r="F24" s="134"/>
      <c r="G24" s="102">
        <v>0</v>
      </c>
      <c r="H24" s="110"/>
      <c r="I24" s="116">
        <f>G24*I$23</f>
        <v>0</v>
      </c>
      <c r="J24" s="110"/>
      <c r="K24" s="135">
        <v>0</v>
      </c>
      <c r="L24" s="136"/>
      <c r="M24" s="122"/>
      <c r="N24" s="117">
        <f t="shared" si="0"/>
        <v>0</v>
      </c>
      <c r="O24" s="108"/>
    </row>
    <row r="25" spans="2:15" ht="27" customHeight="1" x14ac:dyDescent="0.35">
      <c r="B25" s="107"/>
      <c r="C25" s="132" t="s">
        <v>9</v>
      </c>
      <c r="D25" s="133"/>
      <c r="E25" s="133"/>
      <c r="F25" s="134"/>
      <c r="G25" s="102">
        <v>0</v>
      </c>
      <c r="H25" s="110"/>
      <c r="I25" s="116">
        <f t="shared" ref="I25:I26" si="1">G25*I$23</f>
        <v>0</v>
      </c>
      <c r="J25" s="110"/>
      <c r="K25" s="137">
        <v>0</v>
      </c>
      <c r="L25" s="136"/>
      <c r="M25" s="122"/>
      <c r="N25" s="117">
        <f>I25*K25*8</f>
        <v>0</v>
      </c>
      <c r="O25" s="108"/>
    </row>
    <row r="26" spans="2:15" ht="27" customHeight="1" x14ac:dyDescent="0.35">
      <c r="B26" s="107"/>
      <c r="C26" s="132" t="s">
        <v>12</v>
      </c>
      <c r="D26" s="133"/>
      <c r="E26" s="133"/>
      <c r="F26" s="134"/>
      <c r="G26" s="102">
        <v>0</v>
      </c>
      <c r="H26" s="110"/>
      <c r="I26" s="116">
        <f t="shared" si="1"/>
        <v>0</v>
      </c>
      <c r="J26" s="110"/>
      <c r="K26" s="137">
        <v>0</v>
      </c>
      <c r="L26" s="136"/>
      <c r="M26" s="122"/>
      <c r="N26" s="117">
        <f t="shared" si="0"/>
        <v>0</v>
      </c>
      <c r="O26" s="108"/>
    </row>
    <row r="27" spans="2:15" ht="27" customHeight="1" x14ac:dyDescent="0.35">
      <c r="B27" s="107"/>
      <c r="C27" s="123"/>
      <c r="D27" s="123"/>
      <c r="E27" s="123"/>
      <c r="F27" s="123"/>
      <c r="G27" s="121"/>
      <c r="H27" s="122"/>
      <c r="I27" s="122"/>
      <c r="J27" s="110"/>
      <c r="K27" s="122"/>
      <c r="L27" s="122"/>
      <c r="M27" s="122"/>
      <c r="N27" s="118"/>
      <c r="O27" s="108"/>
    </row>
    <row r="28" spans="2:15" ht="27" customHeight="1" x14ac:dyDescent="0.35">
      <c r="B28" s="107"/>
      <c r="C28" s="123"/>
      <c r="D28" s="123"/>
      <c r="E28" s="123"/>
      <c r="F28" s="123"/>
      <c r="G28" s="121"/>
      <c r="H28" s="110"/>
      <c r="I28" s="110"/>
      <c r="J28" s="110"/>
      <c r="K28" s="110"/>
      <c r="L28" s="110"/>
      <c r="M28" s="110"/>
      <c r="N28" s="117">
        <f>SUM(N23:N26)</f>
        <v>0</v>
      </c>
      <c r="O28" s="108"/>
    </row>
    <row r="29" spans="2:15" ht="15" customHeight="1" x14ac:dyDescent="0.35">
      <c r="B29" s="107"/>
      <c r="C29" s="138"/>
      <c r="D29" s="138"/>
      <c r="E29" s="138"/>
      <c r="F29" s="138"/>
      <c r="G29" s="110"/>
      <c r="H29" s="110"/>
      <c r="I29" s="110"/>
      <c r="J29" s="110"/>
      <c r="K29" s="110"/>
      <c r="L29" s="110"/>
      <c r="M29" s="110"/>
      <c r="N29" s="118"/>
      <c r="O29" s="108"/>
    </row>
    <row r="30" spans="2:15" ht="15" customHeight="1" x14ac:dyDescent="0.35">
      <c r="B30" s="107"/>
      <c r="C30" s="139" t="s">
        <v>13</v>
      </c>
      <c r="D30" s="139"/>
      <c r="E30" s="139"/>
      <c r="F30" s="139"/>
      <c r="G30" s="110"/>
      <c r="H30" s="110"/>
      <c r="I30" s="110"/>
      <c r="J30" s="110"/>
      <c r="K30" s="110"/>
      <c r="L30" s="110"/>
      <c r="M30" s="110"/>
      <c r="N30" s="117">
        <f>Verrekenlijst!I77</f>
        <v>0</v>
      </c>
      <c r="O30" s="108"/>
    </row>
    <row r="31" spans="2:15" ht="14.5" customHeight="1" x14ac:dyDescent="0.35">
      <c r="B31" s="107"/>
      <c r="C31" s="114"/>
      <c r="D31" s="114"/>
      <c r="E31" s="114"/>
      <c r="F31" s="114"/>
      <c r="G31" s="110"/>
      <c r="H31" s="131"/>
      <c r="I31" s="131"/>
      <c r="J31" s="110"/>
      <c r="K31" s="110"/>
      <c r="L31" s="110"/>
      <c r="M31" s="110"/>
      <c r="N31" s="118"/>
      <c r="O31" s="108"/>
    </row>
    <row r="32" spans="2:15" ht="15" customHeight="1" x14ac:dyDescent="0.35">
      <c r="B32" s="107"/>
      <c r="C32" s="110"/>
      <c r="D32" s="110"/>
      <c r="E32" s="110"/>
      <c r="F32" s="110"/>
      <c r="G32" s="110"/>
      <c r="H32" s="110"/>
      <c r="I32" s="110"/>
      <c r="J32" s="110"/>
      <c r="K32" s="110"/>
      <c r="L32" s="110"/>
      <c r="M32" s="110"/>
      <c r="N32" s="113"/>
      <c r="O32" s="108"/>
    </row>
    <row r="33" spans="2:15" ht="15" customHeight="1" x14ac:dyDescent="0.25">
      <c r="B33" s="107"/>
      <c r="C33" s="128" t="s">
        <v>14</v>
      </c>
      <c r="D33" s="128"/>
      <c r="E33" s="128"/>
      <c r="F33" s="128"/>
      <c r="G33" s="110"/>
      <c r="H33" s="110"/>
      <c r="I33" s="110"/>
      <c r="J33" s="110"/>
      <c r="K33" s="110"/>
      <c r="L33" s="110"/>
      <c r="M33" s="110"/>
      <c r="N33" s="124">
        <f>N18+N28+N30</f>
        <v>0</v>
      </c>
      <c r="O33" s="108"/>
    </row>
    <row r="34" spans="2:15" ht="15" customHeight="1" x14ac:dyDescent="0.25">
      <c r="B34" s="107"/>
      <c r="C34" s="110"/>
      <c r="D34" s="110"/>
      <c r="E34" s="110"/>
      <c r="F34" s="110"/>
      <c r="G34" s="110"/>
      <c r="H34" s="110"/>
      <c r="I34" s="110"/>
      <c r="J34" s="110"/>
      <c r="K34" s="110"/>
      <c r="L34" s="110"/>
      <c r="M34" s="110"/>
      <c r="N34" s="110"/>
      <c r="O34" s="108"/>
    </row>
    <row r="35" spans="2:15" ht="15" customHeight="1" x14ac:dyDescent="0.25">
      <c r="B35" s="107"/>
      <c r="C35" s="110"/>
      <c r="D35" s="110"/>
      <c r="E35" s="110"/>
      <c r="F35" s="110"/>
      <c r="G35" s="110"/>
      <c r="H35" s="110"/>
      <c r="I35" s="110"/>
      <c r="J35" s="110"/>
      <c r="K35" s="110" t="s">
        <v>15</v>
      </c>
      <c r="L35" s="110"/>
      <c r="M35" s="110"/>
      <c r="N35" s="110"/>
      <c r="O35" s="108"/>
    </row>
    <row r="36" spans="2:15" ht="15" customHeight="1" x14ac:dyDescent="0.25">
      <c r="B36" s="107"/>
      <c r="C36" s="110" t="s">
        <v>16</v>
      </c>
      <c r="D36" s="129"/>
      <c r="E36" s="129"/>
      <c r="F36" s="129"/>
      <c r="G36" s="129"/>
      <c r="H36" s="129"/>
      <c r="I36" s="129"/>
      <c r="J36" s="110"/>
      <c r="K36" s="130"/>
      <c r="L36" s="130"/>
      <c r="M36" s="130"/>
      <c r="N36" s="130"/>
      <c r="O36" s="108"/>
    </row>
    <row r="37" spans="2:15" ht="15" customHeight="1" x14ac:dyDescent="0.25">
      <c r="B37" s="107"/>
      <c r="C37" s="110" t="s">
        <v>17</v>
      </c>
      <c r="D37" s="129"/>
      <c r="E37" s="129"/>
      <c r="F37" s="129"/>
      <c r="G37" s="129"/>
      <c r="H37" s="129"/>
      <c r="I37" s="129"/>
      <c r="J37" s="110"/>
      <c r="K37" s="130"/>
      <c r="L37" s="130"/>
      <c r="M37" s="130"/>
      <c r="N37" s="130"/>
      <c r="O37" s="108"/>
    </row>
    <row r="38" spans="2:15" ht="15" customHeight="1" x14ac:dyDescent="0.25">
      <c r="B38" s="107"/>
      <c r="C38" s="110" t="s">
        <v>18</v>
      </c>
      <c r="D38" s="129"/>
      <c r="E38" s="129"/>
      <c r="F38" s="129"/>
      <c r="G38" s="129"/>
      <c r="H38" s="129"/>
      <c r="I38" s="129"/>
      <c r="J38" s="110"/>
      <c r="K38" s="130"/>
      <c r="L38" s="130"/>
      <c r="M38" s="130"/>
      <c r="N38" s="130"/>
      <c r="O38" s="108"/>
    </row>
    <row r="39" spans="2:15" ht="15" customHeight="1" x14ac:dyDescent="0.25">
      <c r="B39" s="107"/>
      <c r="C39" s="110" t="s">
        <v>19</v>
      </c>
      <c r="D39" s="129"/>
      <c r="E39" s="129"/>
      <c r="F39" s="129"/>
      <c r="G39" s="129"/>
      <c r="H39" s="129"/>
      <c r="I39" s="129"/>
      <c r="J39" s="110"/>
      <c r="K39" s="130"/>
      <c r="L39" s="130"/>
      <c r="M39" s="130"/>
      <c r="N39" s="130"/>
      <c r="O39" s="108"/>
    </row>
    <row r="40" spans="2:15" ht="15" customHeight="1" x14ac:dyDescent="0.25">
      <c r="B40" s="107"/>
      <c r="C40" s="110" t="s">
        <v>20</v>
      </c>
      <c r="D40" s="129"/>
      <c r="E40" s="129"/>
      <c r="F40" s="129"/>
      <c r="G40" s="129"/>
      <c r="H40" s="129"/>
      <c r="I40" s="129"/>
      <c r="J40" s="110"/>
      <c r="K40" s="130"/>
      <c r="L40" s="130"/>
      <c r="M40" s="130"/>
      <c r="N40" s="130"/>
      <c r="O40" s="108"/>
    </row>
    <row r="41" spans="2:15" ht="22.5" customHeight="1" thickBot="1" x14ac:dyDescent="0.3">
      <c r="B41" s="125"/>
      <c r="C41" s="126"/>
      <c r="D41" s="126"/>
      <c r="E41" s="126"/>
      <c r="F41" s="126"/>
      <c r="G41" s="126"/>
      <c r="H41" s="126"/>
      <c r="I41" s="126"/>
      <c r="J41" s="126"/>
      <c r="K41" s="126"/>
      <c r="L41" s="126"/>
      <c r="M41" s="126"/>
      <c r="N41" s="126"/>
      <c r="O41" s="127"/>
    </row>
    <row r="42" spans="2:15" ht="15" customHeight="1" thickTop="1" x14ac:dyDescent="0.25"/>
  </sheetData>
  <sheetProtection sheet="1" objects="1" scenarios="1"/>
  <mergeCells count="29">
    <mergeCell ref="C18:F18"/>
    <mergeCell ref="K18:L18"/>
    <mergeCell ref="C20:F20"/>
    <mergeCell ref="K21:L22"/>
    <mergeCell ref="C2:N3"/>
    <mergeCell ref="I5:N12"/>
    <mergeCell ref="C12:F14"/>
    <mergeCell ref="N14:N17"/>
    <mergeCell ref="J15:K15"/>
    <mergeCell ref="C16:F16"/>
    <mergeCell ref="K17:L17"/>
    <mergeCell ref="H31:I31"/>
    <mergeCell ref="C23:F23"/>
    <mergeCell ref="K23:L23"/>
    <mergeCell ref="C24:F24"/>
    <mergeCell ref="K24:L24"/>
    <mergeCell ref="C26:F26"/>
    <mergeCell ref="K26:L26"/>
    <mergeCell ref="C29:F29"/>
    <mergeCell ref="C30:F30"/>
    <mergeCell ref="C25:F25"/>
    <mergeCell ref="K25:L25"/>
    <mergeCell ref="C33:F33"/>
    <mergeCell ref="D36:I36"/>
    <mergeCell ref="K36:N40"/>
    <mergeCell ref="D37:I37"/>
    <mergeCell ref="D38:I38"/>
    <mergeCell ref="D39:I39"/>
    <mergeCell ref="D40:I40"/>
  </mergeCells>
  <pageMargins left="0.70866141732283472" right="0.70866141732283472" top="0.74803149606299213" bottom="0.74803149606299213" header="0.31496062992125984" footer="0.31496062992125984"/>
  <pageSetup paperSize="9"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J79"/>
  <sheetViews>
    <sheetView zoomScaleNormal="100" workbookViewId="0">
      <selection activeCell="G8" sqref="G8"/>
    </sheetView>
  </sheetViews>
  <sheetFormatPr defaultRowHeight="12.5" x14ac:dyDescent="0.25"/>
  <cols>
    <col min="1" max="1" width="73.54296875" bestFit="1" customWidth="1"/>
    <col min="2" max="2" width="9.1796875" customWidth="1"/>
    <col min="3" max="3" width="13" customWidth="1"/>
    <col min="4" max="4" width="18" customWidth="1"/>
    <col min="5" max="5" width="10.54296875" customWidth="1"/>
    <col min="6" max="6" width="30.7265625" style="96" customWidth="1"/>
    <col min="7" max="7" width="10" bestFit="1" customWidth="1"/>
    <col min="9" max="9" width="15.1796875" customWidth="1"/>
  </cols>
  <sheetData>
    <row r="1" spans="1:10" ht="13" thickTop="1" x14ac:dyDescent="0.25">
      <c r="A1" s="172" t="s">
        <v>21</v>
      </c>
      <c r="B1" s="167"/>
      <c r="C1" s="167"/>
      <c r="D1" s="177" t="s">
        <v>22</v>
      </c>
      <c r="E1" s="180" t="s">
        <v>23</v>
      </c>
      <c r="F1" s="183" t="s">
        <v>24</v>
      </c>
      <c r="G1" s="166" t="s">
        <v>25</v>
      </c>
      <c r="H1" s="167"/>
      <c r="I1" s="168"/>
    </row>
    <row r="2" spans="1:10" x14ac:dyDescent="0.25">
      <c r="A2" s="173"/>
      <c r="B2" s="174"/>
      <c r="C2" s="174"/>
      <c r="D2" s="178"/>
      <c r="E2" s="181"/>
      <c r="F2" s="184"/>
      <c r="G2" s="169"/>
      <c r="H2" s="170"/>
      <c r="I2" s="171"/>
    </row>
    <row r="3" spans="1:10" x14ac:dyDescent="0.25">
      <c r="A3" s="173"/>
      <c r="B3" s="174"/>
      <c r="C3" s="174"/>
      <c r="D3" s="178"/>
      <c r="E3" s="181"/>
      <c r="F3" s="184"/>
      <c r="G3" s="67" t="s">
        <v>26</v>
      </c>
      <c r="H3" s="67" t="s">
        <v>27</v>
      </c>
      <c r="I3" s="68" t="s">
        <v>28</v>
      </c>
    </row>
    <row r="4" spans="1:10" x14ac:dyDescent="0.25">
      <c r="A4" s="173"/>
      <c r="B4" s="174"/>
      <c r="C4" s="174"/>
      <c r="D4" s="178"/>
      <c r="E4" s="181"/>
      <c r="F4" s="184"/>
      <c r="G4" s="69"/>
      <c r="H4" s="69"/>
      <c r="I4" s="70" t="s">
        <v>29</v>
      </c>
    </row>
    <row r="5" spans="1:10" x14ac:dyDescent="0.25">
      <c r="A5" s="173"/>
      <c r="B5" s="174"/>
      <c r="C5" s="174"/>
      <c r="D5" s="178"/>
      <c r="E5" s="181"/>
      <c r="F5" s="184"/>
      <c r="G5" s="69"/>
      <c r="H5" s="69"/>
      <c r="I5" s="71" t="s">
        <v>30</v>
      </c>
    </row>
    <row r="6" spans="1:10" ht="13" thickBot="1" x14ac:dyDescent="0.3">
      <c r="A6" s="175"/>
      <c r="B6" s="176"/>
      <c r="C6" s="176"/>
      <c r="D6" s="179"/>
      <c r="E6" s="182"/>
      <c r="F6" s="185"/>
      <c r="G6" s="72" t="s">
        <v>31</v>
      </c>
      <c r="H6" s="73" t="s">
        <v>31</v>
      </c>
      <c r="I6" s="74" t="s">
        <v>31</v>
      </c>
    </row>
    <row r="7" spans="1:10" s="17" customFormat="1" ht="13" thickTop="1" x14ac:dyDescent="0.25">
      <c r="A7" s="160">
        <v>2</v>
      </c>
      <c r="B7" s="161"/>
      <c r="C7" s="161"/>
      <c r="D7" s="161"/>
      <c r="E7" s="161"/>
      <c r="F7" s="161"/>
      <c r="G7" s="161"/>
      <c r="H7" s="161"/>
      <c r="I7" s="162"/>
    </row>
    <row r="8" spans="1:10" s="17" customFormat="1" x14ac:dyDescent="0.25">
      <c r="A8" s="18" t="s">
        <v>32</v>
      </c>
      <c r="B8" s="62"/>
      <c r="C8" s="63"/>
      <c r="D8" s="64" t="s">
        <v>33</v>
      </c>
      <c r="E8" s="22" t="s">
        <v>34</v>
      </c>
      <c r="F8" s="85">
        <v>300</v>
      </c>
      <c r="G8" s="103"/>
      <c r="H8" s="103"/>
      <c r="I8" s="65">
        <f>(F8*(G8+H8))</f>
        <v>0</v>
      </c>
    </row>
    <row r="9" spans="1:10" s="81" customFormat="1" ht="13" thickBot="1" x14ac:dyDescent="0.3">
      <c r="A9" s="18" t="s">
        <v>35</v>
      </c>
      <c r="B9" s="62"/>
      <c r="C9" s="63"/>
      <c r="D9" s="64" t="s">
        <v>33</v>
      </c>
      <c r="E9" s="22" t="s">
        <v>34</v>
      </c>
      <c r="F9" s="85">
        <v>300</v>
      </c>
      <c r="G9" s="103"/>
      <c r="H9" s="103"/>
      <c r="I9" s="65">
        <f>(F9*(G9+H9))</f>
        <v>0</v>
      </c>
    </row>
    <row r="10" spans="1:10" s="17" customFormat="1" ht="13" thickTop="1" x14ac:dyDescent="0.25">
      <c r="A10" s="160" t="s">
        <v>36</v>
      </c>
      <c r="B10" s="161"/>
      <c r="C10" s="161"/>
      <c r="D10" s="161"/>
      <c r="E10" s="161"/>
      <c r="F10" s="161"/>
      <c r="G10" s="161"/>
      <c r="H10" s="161"/>
      <c r="I10" s="162"/>
    </row>
    <row r="11" spans="1:10" s="81" customFormat="1" ht="12.75" customHeight="1" x14ac:dyDescent="0.25">
      <c r="A11" s="18" t="s">
        <v>37</v>
      </c>
      <c r="B11" s="62"/>
      <c r="C11" s="63"/>
      <c r="D11" s="64" t="s">
        <v>33</v>
      </c>
      <c r="E11" s="22" t="s">
        <v>34</v>
      </c>
      <c r="F11" s="85">
        <v>200</v>
      </c>
      <c r="G11" s="103"/>
      <c r="H11" s="103"/>
      <c r="I11" s="65">
        <f t="shared" ref="I11:I14" si="0">(F11*(G11+H11))</f>
        <v>0</v>
      </c>
    </row>
    <row r="12" spans="1:10" s="81" customFormat="1" ht="12.75" customHeight="1" x14ac:dyDescent="0.25">
      <c r="A12" s="18" t="s">
        <v>38</v>
      </c>
      <c r="B12" s="62"/>
      <c r="C12" s="63"/>
      <c r="D12" s="64" t="s">
        <v>33</v>
      </c>
      <c r="E12" s="22" t="s">
        <v>34</v>
      </c>
      <c r="F12" s="85">
        <v>75</v>
      </c>
      <c r="G12" s="103"/>
      <c r="H12" s="103"/>
      <c r="I12" s="65">
        <f t="shared" si="0"/>
        <v>0</v>
      </c>
    </row>
    <row r="13" spans="1:10" s="81" customFormat="1" ht="12.75" customHeight="1" x14ac:dyDescent="0.25">
      <c r="A13" s="18" t="s">
        <v>39</v>
      </c>
      <c r="B13" s="62"/>
      <c r="C13" s="63"/>
      <c r="D13" s="64" t="s">
        <v>33</v>
      </c>
      <c r="E13" s="22" t="s">
        <v>34</v>
      </c>
      <c r="F13" s="85">
        <v>25</v>
      </c>
      <c r="G13" s="103"/>
      <c r="H13" s="103"/>
      <c r="I13" s="65">
        <f t="shared" si="0"/>
        <v>0</v>
      </c>
    </row>
    <row r="14" spans="1:10" s="81" customFormat="1" ht="13" thickBot="1" x14ac:dyDescent="0.3">
      <c r="A14" s="18" t="s">
        <v>40</v>
      </c>
      <c r="B14" s="62"/>
      <c r="C14" s="63"/>
      <c r="D14" s="64" t="s">
        <v>33</v>
      </c>
      <c r="E14" s="22" t="s">
        <v>34</v>
      </c>
      <c r="F14" s="85">
        <v>300</v>
      </c>
      <c r="G14" s="103"/>
      <c r="H14" s="103"/>
      <c r="I14" s="65">
        <f t="shared" si="0"/>
        <v>0</v>
      </c>
    </row>
    <row r="15" spans="1:10" s="17" customFormat="1" ht="13" thickTop="1" x14ac:dyDescent="0.25">
      <c r="A15" s="160" t="s">
        <v>113</v>
      </c>
      <c r="B15" s="161"/>
      <c r="C15" s="161"/>
      <c r="D15" s="161"/>
      <c r="E15" s="161"/>
      <c r="F15" s="161"/>
      <c r="G15" s="161"/>
      <c r="H15" s="161"/>
      <c r="I15" s="162"/>
    </row>
    <row r="16" spans="1:10" s="81" customFormat="1" ht="13" x14ac:dyDescent="0.25">
      <c r="A16" s="18" t="s">
        <v>41</v>
      </c>
      <c r="B16" s="62"/>
      <c r="C16" s="66"/>
      <c r="D16" s="64" t="s">
        <v>33</v>
      </c>
      <c r="E16" s="22" t="s">
        <v>34</v>
      </c>
      <c r="F16" s="85">
        <v>2500</v>
      </c>
      <c r="G16" s="103"/>
      <c r="H16" s="103"/>
      <c r="I16" s="65">
        <f t="shared" ref="I16:I21" si="1">(F16*(G16+H16))</f>
        <v>0</v>
      </c>
      <c r="J16" s="26"/>
    </row>
    <row r="17" spans="1:9" s="81" customFormat="1" x14ac:dyDescent="0.25">
      <c r="A17" s="18" t="s">
        <v>42</v>
      </c>
      <c r="B17" s="62"/>
      <c r="C17" s="66"/>
      <c r="D17" s="64" t="s">
        <v>33</v>
      </c>
      <c r="E17" s="22" t="s">
        <v>34</v>
      </c>
      <c r="F17" s="85">
        <v>100</v>
      </c>
      <c r="G17" s="103"/>
      <c r="H17" s="103"/>
      <c r="I17" s="65">
        <f t="shared" si="1"/>
        <v>0</v>
      </c>
    </row>
    <row r="18" spans="1:9" s="81" customFormat="1" x14ac:dyDescent="0.25">
      <c r="A18" s="18" t="s">
        <v>43</v>
      </c>
      <c r="B18" s="62"/>
      <c r="C18" s="66"/>
      <c r="D18" s="64" t="s">
        <v>33</v>
      </c>
      <c r="E18" s="22" t="s">
        <v>34</v>
      </c>
      <c r="F18" s="85">
        <v>5000</v>
      </c>
      <c r="G18" s="103"/>
      <c r="H18" s="103"/>
      <c r="I18" s="65">
        <f t="shared" si="1"/>
        <v>0</v>
      </c>
    </row>
    <row r="19" spans="1:9" s="26" customFormat="1" ht="13" x14ac:dyDescent="0.25">
      <c r="A19" s="18" t="s">
        <v>44</v>
      </c>
      <c r="B19" s="62"/>
      <c r="C19" s="66"/>
      <c r="D19" s="64" t="s">
        <v>33</v>
      </c>
      <c r="E19" s="22" t="s">
        <v>34</v>
      </c>
      <c r="F19" s="85">
        <v>250</v>
      </c>
      <c r="G19" s="103"/>
      <c r="H19" s="103"/>
      <c r="I19" s="65">
        <f t="shared" si="1"/>
        <v>0</v>
      </c>
    </row>
    <row r="20" spans="1:9" s="26" customFormat="1" ht="12.75" customHeight="1" x14ac:dyDescent="0.25">
      <c r="A20" s="18" t="s">
        <v>45</v>
      </c>
      <c r="B20" s="62"/>
      <c r="C20" s="66"/>
      <c r="D20" s="64" t="s">
        <v>33</v>
      </c>
      <c r="E20" s="22" t="s">
        <v>34</v>
      </c>
      <c r="F20" s="85">
        <v>100</v>
      </c>
      <c r="G20" s="103"/>
      <c r="H20" s="103"/>
      <c r="I20" s="65">
        <f t="shared" si="1"/>
        <v>0</v>
      </c>
    </row>
    <row r="21" spans="1:9" s="26" customFormat="1" ht="12.75" customHeight="1" thickBot="1" x14ac:dyDescent="0.3">
      <c r="A21" s="18" t="s">
        <v>46</v>
      </c>
      <c r="B21" s="62"/>
      <c r="C21" s="66"/>
      <c r="D21" s="64" t="s">
        <v>33</v>
      </c>
      <c r="E21" s="22" t="s">
        <v>34</v>
      </c>
      <c r="F21" s="85">
        <v>100</v>
      </c>
      <c r="G21" s="103"/>
      <c r="H21" s="103"/>
      <c r="I21" s="65">
        <f t="shared" si="1"/>
        <v>0</v>
      </c>
    </row>
    <row r="22" spans="1:9" s="17" customFormat="1" ht="13" thickTop="1" x14ac:dyDescent="0.25">
      <c r="A22" s="160" t="s">
        <v>47</v>
      </c>
      <c r="B22" s="161"/>
      <c r="C22" s="161"/>
      <c r="D22" s="161"/>
      <c r="E22" s="161"/>
      <c r="F22" s="161"/>
      <c r="G22" s="161"/>
      <c r="H22" s="161"/>
      <c r="I22" s="162"/>
    </row>
    <row r="23" spans="1:9" s="26" customFormat="1" ht="13" x14ac:dyDescent="0.25">
      <c r="A23" s="18" t="s">
        <v>48</v>
      </c>
      <c r="B23" s="62"/>
      <c r="C23" s="66"/>
      <c r="D23" s="64" t="s">
        <v>49</v>
      </c>
      <c r="E23" s="22" t="s">
        <v>34</v>
      </c>
      <c r="F23" s="85">
        <v>50</v>
      </c>
      <c r="G23" s="103"/>
      <c r="H23" s="103"/>
      <c r="I23" s="65">
        <f t="shared" ref="I23:I28" si="2">(F23*(G23+H23))</f>
        <v>0</v>
      </c>
    </row>
    <row r="24" spans="1:9" s="25" customFormat="1" ht="13" x14ac:dyDescent="0.25">
      <c r="A24" s="18" t="s">
        <v>50</v>
      </c>
      <c r="B24" s="62"/>
      <c r="C24" s="66"/>
      <c r="D24" s="64" t="s">
        <v>49</v>
      </c>
      <c r="E24" s="22" t="s">
        <v>34</v>
      </c>
      <c r="F24" s="85">
        <v>50</v>
      </c>
      <c r="G24" s="103"/>
      <c r="H24" s="103"/>
      <c r="I24" s="65">
        <f t="shared" si="2"/>
        <v>0</v>
      </c>
    </row>
    <row r="25" spans="1:9" s="25" customFormat="1" ht="13" x14ac:dyDescent="0.25">
      <c r="A25" s="18" t="s">
        <v>51</v>
      </c>
      <c r="B25" s="62"/>
      <c r="C25" s="66"/>
      <c r="D25" s="64" t="s">
        <v>49</v>
      </c>
      <c r="E25" s="22" t="s">
        <v>34</v>
      </c>
      <c r="F25" s="85">
        <v>50</v>
      </c>
      <c r="G25" s="103"/>
      <c r="H25" s="103"/>
      <c r="I25" s="65">
        <f t="shared" si="2"/>
        <v>0</v>
      </c>
    </row>
    <row r="26" spans="1:9" s="25" customFormat="1" ht="13" x14ac:dyDescent="0.25">
      <c r="A26" s="18" t="s">
        <v>52</v>
      </c>
      <c r="B26" s="62"/>
      <c r="C26" s="66"/>
      <c r="D26" s="64" t="s">
        <v>49</v>
      </c>
      <c r="E26" s="22" t="s">
        <v>34</v>
      </c>
      <c r="F26" s="85">
        <v>500</v>
      </c>
      <c r="G26" s="103"/>
      <c r="H26" s="103"/>
      <c r="I26" s="65">
        <f t="shared" si="2"/>
        <v>0</v>
      </c>
    </row>
    <row r="27" spans="1:9" s="26" customFormat="1" ht="13" x14ac:dyDescent="0.25">
      <c r="A27" s="18" t="s">
        <v>53</v>
      </c>
      <c r="B27" s="62"/>
      <c r="C27" s="66"/>
      <c r="D27" s="64" t="s">
        <v>49</v>
      </c>
      <c r="E27" s="22" t="s">
        <v>34</v>
      </c>
      <c r="F27" s="85">
        <v>750</v>
      </c>
      <c r="G27" s="103"/>
      <c r="H27" s="103"/>
      <c r="I27" s="65">
        <f t="shared" si="2"/>
        <v>0</v>
      </c>
    </row>
    <row r="28" spans="1:9" s="26" customFormat="1" ht="13.5" thickBot="1" x14ac:dyDescent="0.3">
      <c r="A28" s="18" t="s">
        <v>54</v>
      </c>
      <c r="B28" s="62"/>
      <c r="C28" s="66"/>
      <c r="D28" s="64" t="s">
        <v>49</v>
      </c>
      <c r="E28" s="22" t="s">
        <v>34</v>
      </c>
      <c r="F28" s="85">
        <v>500</v>
      </c>
      <c r="G28" s="103"/>
      <c r="H28" s="103"/>
      <c r="I28" s="65">
        <f t="shared" si="2"/>
        <v>0</v>
      </c>
    </row>
    <row r="29" spans="1:9" s="17" customFormat="1" ht="13" thickTop="1" x14ac:dyDescent="0.25">
      <c r="A29" s="160" t="s">
        <v>55</v>
      </c>
      <c r="B29" s="161"/>
      <c r="C29" s="161"/>
      <c r="D29" s="161"/>
      <c r="E29" s="161"/>
      <c r="F29" s="161"/>
      <c r="G29" s="161"/>
      <c r="H29" s="161"/>
      <c r="I29" s="162"/>
    </row>
    <row r="30" spans="1:9" s="25" customFormat="1" ht="13" x14ac:dyDescent="0.25">
      <c r="A30" s="18" t="s">
        <v>121</v>
      </c>
      <c r="B30" s="62"/>
      <c r="C30" s="63"/>
      <c r="D30" s="64" t="s">
        <v>57</v>
      </c>
      <c r="E30" s="22" t="s">
        <v>34</v>
      </c>
      <c r="F30" s="85">
        <v>7500</v>
      </c>
      <c r="G30" s="103"/>
      <c r="H30" s="103"/>
      <c r="I30" s="65">
        <f t="shared" ref="I30:I31" si="3">(F30*(G30+H30))</f>
        <v>0</v>
      </c>
    </row>
    <row r="31" spans="1:9" s="25" customFormat="1" ht="13" x14ac:dyDescent="0.25">
      <c r="A31" s="18" t="s">
        <v>64</v>
      </c>
      <c r="B31" s="62"/>
      <c r="C31" s="63"/>
      <c r="D31" s="64" t="s">
        <v>65</v>
      </c>
      <c r="E31" s="22" t="s">
        <v>34</v>
      </c>
      <c r="F31" s="85">
        <v>7500</v>
      </c>
      <c r="G31" s="103"/>
      <c r="H31" s="103"/>
      <c r="I31" s="65">
        <f t="shared" si="3"/>
        <v>0</v>
      </c>
    </row>
    <row r="32" spans="1:9" s="25" customFormat="1" ht="13" x14ac:dyDescent="0.25">
      <c r="A32" s="98" t="s">
        <v>122</v>
      </c>
      <c r="B32" s="62"/>
      <c r="C32" s="66"/>
      <c r="D32" s="64"/>
      <c r="E32" s="22"/>
      <c r="F32" s="85"/>
      <c r="G32" s="99"/>
      <c r="H32" s="99"/>
      <c r="I32" s="65"/>
    </row>
    <row r="33" spans="1:9" s="25" customFormat="1" ht="13" x14ac:dyDescent="0.25">
      <c r="A33" s="18" t="s">
        <v>56</v>
      </c>
      <c r="B33" s="62"/>
      <c r="C33" s="66"/>
      <c r="D33" s="64" t="s">
        <v>57</v>
      </c>
      <c r="E33" s="22" t="s">
        <v>34</v>
      </c>
      <c r="F33" s="85">
        <v>500</v>
      </c>
      <c r="G33" s="103"/>
      <c r="H33" s="103"/>
      <c r="I33" s="65">
        <f t="shared" ref="I33" si="4">(F33*(G33+H33))</f>
        <v>0</v>
      </c>
    </row>
    <row r="34" spans="1:9" s="25" customFormat="1" ht="12.75" customHeight="1" x14ac:dyDescent="0.25">
      <c r="A34" s="18" t="s">
        <v>58</v>
      </c>
      <c r="B34" s="62"/>
      <c r="C34" s="66"/>
      <c r="D34" s="64" t="s">
        <v>57</v>
      </c>
      <c r="E34" s="22" t="s">
        <v>34</v>
      </c>
      <c r="F34" s="85">
        <v>500</v>
      </c>
      <c r="G34" s="103"/>
      <c r="H34" s="103"/>
      <c r="I34" s="65">
        <f t="shared" ref="I34:I43" si="5">(F34*(G34+H34))</f>
        <v>0</v>
      </c>
    </row>
    <row r="35" spans="1:9" s="25" customFormat="1" ht="12.75" customHeight="1" x14ac:dyDescent="0.25">
      <c r="A35" s="18" t="s">
        <v>59</v>
      </c>
      <c r="B35" s="62"/>
      <c r="C35" s="66"/>
      <c r="D35" s="64" t="s">
        <v>57</v>
      </c>
      <c r="E35" s="22" t="s">
        <v>34</v>
      </c>
      <c r="F35" s="85">
        <v>500</v>
      </c>
      <c r="G35" s="103"/>
      <c r="H35" s="103"/>
      <c r="I35" s="65">
        <f t="shared" si="5"/>
        <v>0</v>
      </c>
    </row>
    <row r="36" spans="1:9" s="25" customFormat="1" ht="12.75" customHeight="1" x14ac:dyDescent="0.25">
      <c r="A36" s="18" t="s">
        <v>60</v>
      </c>
      <c r="B36" s="62"/>
      <c r="C36" s="66"/>
      <c r="D36" s="64" t="s">
        <v>49</v>
      </c>
      <c r="E36" s="22" t="s">
        <v>34</v>
      </c>
      <c r="F36" s="85">
        <v>125</v>
      </c>
      <c r="G36" s="103"/>
      <c r="H36" s="103"/>
      <c r="I36" s="65">
        <f t="shared" si="5"/>
        <v>0</v>
      </c>
    </row>
    <row r="37" spans="1:9" s="25" customFormat="1" ht="12.75" customHeight="1" x14ac:dyDescent="0.25">
      <c r="A37" s="18" t="s">
        <v>61</v>
      </c>
      <c r="B37" s="62"/>
      <c r="C37" s="66"/>
      <c r="D37" s="64" t="s">
        <v>49</v>
      </c>
      <c r="E37" s="22" t="s">
        <v>34</v>
      </c>
      <c r="F37" s="85">
        <v>125</v>
      </c>
      <c r="G37" s="103"/>
      <c r="H37" s="103"/>
      <c r="I37" s="65">
        <f t="shared" si="5"/>
        <v>0</v>
      </c>
    </row>
    <row r="38" spans="1:9" s="25" customFormat="1" ht="12.75" customHeight="1" x14ac:dyDescent="0.25">
      <c r="A38" s="18" t="s">
        <v>62</v>
      </c>
      <c r="B38" s="62"/>
      <c r="C38" s="66"/>
      <c r="D38" s="64" t="s">
        <v>63</v>
      </c>
      <c r="E38" s="22" t="s">
        <v>34</v>
      </c>
      <c r="F38" s="85">
        <v>250</v>
      </c>
      <c r="G38" s="103"/>
      <c r="H38" s="103"/>
      <c r="I38" s="65">
        <f t="shared" si="5"/>
        <v>0</v>
      </c>
    </row>
    <row r="39" spans="1:9" s="25" customFormat="1" ht="12.75" customHeight="1" x14ac:dyDescent="0.25">
      <c r="A39" s="18" t="s">
        <v>64</v>
      </c>
      <c r="B39" s="62"/>
      <c r="C39" s="63"/>
      <c r="D39" s="64" t="s">
        <v>65</v>
      </c>
      <c r="E39" s="22" t="s">
        <v>34</v>
      </c>
      <c r="F39" s="85">
        <v>250</v>
      </c>
      <c r="G39" s="103"/>
      <c r="H39" s="103"/>
      <c r="I39" s="65">
        <f t="shared" si="5"/>
        <v>0</v>
      </c>
    </row>
    <row r="40" spans="1:9" s="25" customFormat="1" ht="12.75" customHeight="1" x14ac:dyDescent="0.25">
      <c r="A40" s="18" t="s">
        <v>66</v>
      </c>
      <c r="B40" s="62"/>
      <c r="C40" s="66"/>
      <c r="D40" s="64" t="s">
        <v>49</v>
      </c>
      <c r="E40" s="22" t="s">
        <v>34</v>
      </c>
      <c r="F40" s="85">
        <v>100</v>
      </c>
      <c r="G40" s="103"/>
      <c r="H40" s="103"/>
      <c r="I40" s="65">
        <f t="shared" si="5"/>
        <v>0</v>
      </c>
    </row>
    <row r="41" spans="1:9" s="25" customFormat="1" ht="12.75" customHeight="1" x14ac:dyDescent="0.25">
      <c r="A41" s="18" t="s">
        <v>67</v>
      </c>
      <c r="B41" s="62"/>
      <c r="C41" s="66"/>
      <c r="D41" s="64" t="s">
        <v>49</v>
      </c>
      <c r="E41" s="22" t="s">
        <v>34</v>
      </c>
      <c r="F41" s="85">
        <v>100</v>
      </c>
      <c r="G41" s="103"/>
      <c r="H41" s="103"/>
      <c r="I41" s="65">
        <f t="shared" si="5"/>
        <v>0</v>
      </c>
    </row>
    <row r="42" spans="1:9" s="26" customFormat="1" ht="12.75" customHeight="1" x14ac:dyDescent="0.25">
      <c r="A42" s="18" t="s">
        <v>68</v>
      </c>
      <c r="B42" s="62"/>
      <c r="C42" s="66"/>
      <c r="D42" s="64" t="s">
        <v>49</v>
      </c>
      <c r="E42" s="22" t="s">
        <v>34</v>
      </c>
      <c r="F42" s="85">
        <v>500</v>
      </c>
      <c r="G42" s="103"/>
      <c r="H42" s="103"/>
      <c r="I42" s="65">
        <f t="shared" si="5"/>
        <v>0</v>
      </c>
    </row>
    <row r="43" spans="1:9" s="26" customFormat="1" ht="12.75" customHeight="1" thickBot="1" x14ac:dyDescent="0.3">
      <c r="A43" s="18" t="s">
        <v>69</v>
      </c>
      <c r="B43" s="62"/>
      <c r="C43" s="66"/>
      <c r="D43" s="64" t="s">
        <v>49</v>
      </c>
      <c r="E43" s="22" t="s">
        <v>34</v>
      </c>
      <c r="F43" s="85">
        <v>250</v>
      </c>
      <c r="G43" s="103"/>
      <c r="H43" s="103"/>
      <c r="I43" s="65">
        <f t="shared" si="5"/>
        <v>0</v>
      </c>
    </row>
    <row r="44" spans="1:9" s="17" customFormat="1" ht="13" thickTop="1" x14ac:dyDescent="0.25">
      <c r="A44" s="160" t="s">
        <v>70</v>
      </c>
      <c r="B44" s="161"/>
      <c r="C44" s="161"/>
      <c r="D44" s="161"/>
      <c r="E44" s="161"/>
      <c r="F44" s="161"/>
      <c r="G44" s="161"/>
      <c r="H44" s="161"/>
      <c r="I44" s="162"/>
    </row>
    <row r="45" spans="1:9" s="25" customFormat="1" ht="13" x14ac:dyDescent="0.25">
      <c r="A45" s="18" t="s">
        <v>71</v>
      </c>
      <c r="B45" s="19"/>
      <c r="C45" s="24"/>
      <c r="D45" s="21" t="s">
        <v>72</v>
      </c>
      <c r="E45" s="22" t="s">
        <v>73</v>
      </c>
      <c r="F45" s="85">
        <v>1000</v>
      </c>
      <c r="G45" s="103"/>
      <c r="H45" s="103"/>
      <c r="I45" s="65">
        <f>(F45*(G45+H45))</f>
        <v>0</v>
      </c>
    </row>
    <row r="46" spans="1:9" s="25" customFormat="1" ht="13" x14ac:dyDescent="0.25">
      <c r="A46" s="18" t="s">
        <v>74</v>
      </c>
      <c r="B46" s="19"/>
      <c r="C46" s="24"/>
      <c r="D46" s="21" t="s">
        <v>72</v>
      </c>
      <c r="E46" s="22" t="s">
        <v>73</v>
      </c>
      <c r="F46" s="85">
        <v>1000</v>
      </c>
      <c r="G46" s="103"/>
      <c r="H46" s="103"/>
      <c r="I46" s="65">
        <f t="shared" ref="I46:I56" si="6">(F46*(G46+H46))</f>
        <v>0</v>
      </c>
    </row>
    <row r="47" spans="1:9" s="25" customFormat="1" ht="13" x14ac:dyDescent="0.25">
      <c r="A47" s="23" t="s">
        <v>75</v>
      </c>
      <c r="B47" s="19"/>
      <c r="C47" s="24"/>
      <c r="D47" s="21" t="s">
        <v>76</v>
      </c>
      <c r="E47" s="22" t="s">
        <v>34</v>
      </c>
      <c r="F47" s="85">
        <v>1000</v>
      </c>
      <c r="G47" s="103"/>
      <c r="H47" s="103"/>
      <c r="I47" s="65">
        <f t="shared" si="6"/>
        <v>0</v>
      </c>
    </row>
    <row r="48" spans="1:9" s="26" customFormat="1" ht="13" x14ac:dyDescent="0.25">
      <c r="A48" s="23" t="s">
        <v>77</v>
      </c>
      <c r="B48" s="19"/>
      <c r="C48" s="24"/>
      <c r="D48" s="21" t="s">
        <v>78</v>
      </c>
      <c r="E48" s="22" t="s">
        <v>79</v>
      </c>
      <c r="F48" s="85">
        <v>10000</v>
      </c>
      <c r="G48" s="103"/>
      <c r="H48" s="103"/>
      <c r="I48" s="65">
        <f>(F48*(G48+H48))</f>
        <v>0</v>
      </c>
    </row>
    <row r="49" spans="1:10" s="26" customFormat="1" ht="13" x14ac:dyDescent="0.25">
      <c r="A49" s="23" t="s">
        <v>80</v>
      </c>
      <c r="B49" s="19"/>
      <c r="C49" s="24"/>
      <c r="D49" s="21" t="s">
        <v>78</v>
      </c>
      <c r="E49" s="22" t="s">
        <v>34</v>
      </c>
      <c r="F49" s="85">
        <v>1000</v>
      </c>
      <c r="G49" s="103"/>
      <c r="H49" s="103"/>
      <c r="I49" s="65">
        <f t="shared" si="6"/>
        <v>0</v>
      </c>
    </row>
    <row r="50" spans="1:10" s="25" customFormat="1" ht="12.75" customHeight="1" x14ac:dyDescent="0.25">
      <c r="A50" s="23" t="s">
        <v>81</v>
      </c>
      <c r="B50" s="19"/>
      <c r="C50" s="24"/>
      <c r="D50" s="21" t="s">
        <v>78</v>
      </c>
      <c r="E50" s="22" t="s">
        <v>34</v>
      </c>
      <c r="F50" s="85">
        <v>2000</v>
      </c>
      <c r="G50" s="103"/>
      <c r="H50" s="103"/>
      <c r="I50" s="65">
        <f t="shared" si="6"/>
        <v>0</v>
      </c>
    </row>
    <row r="51" spans="1:10" s="17" customFormat="1" ht="13" thickBot="1" x14ac:dyDescent="0.3">
      <c r="A51" s="23" t="s">
        <v>82</v>
      </c>
      <c r="B51" s="19"/>
      <c r="C51" s="20"/>
      <c r="D51" s="21" t="s">
        <v>78</v>
      </c>
      <c r="E51" s="22" t="s">
        <v>34</v>
      </c>
      <c r="F51" s="85">
        <v>250</v>
      </c>
      <c r="G51" s="103"/>
      <c r="H51" s="103"/>
      <c r="I51" s="65">
        <f t="shared" si="6"/>
        <v>0</v>
      </c>
    </row>
    <row r="52" spans="1:10" s="25" customFormat="1" ht="13.5" thickTop="1" x14ac:dyDescent="0.25">
      <c r="A52" s="160" t="s">
        <v>83</v>
      </c>
      <c r="B52" s="161"/>
      <c r="C52" s="161"/>
      <c r="D52" s="161"/>
      <c r="E52" s="161"/>
      <c r="F52" s="161"/>
      <c r="G52" s="161"/>
      <c r="H52" s="161"/>
      <c r="I52" s="162"/>
    </row>
    <row r="53" spans="1:10" s="25" customFormat="1" ht="13" x14ac:dyDescent="0.25">
      <c r="A53" s="18" t="s">
        <v>84</v>
      </c>
      <c r="B53" s="62"/>
      <c r="C53" s="66"/>
      <c r="D53" s="64" t="s">
        <v>49</v>
      </c>
      <c r="E53" s="22" t="s">
        <v>34</v>
      </c>
      <c r="F53" s="85">
        <v>150</v>
      </c>
      <c r="G53" s="103"/>
      <c r="H53" s="103"/>
      <c r="I53" s="65">
        <f t="shared" si="6"/>
        <v>0</v>
      </c>
    </row>
    <row r="54" spans="1:10" s="25" customFormat="1" ht="13" x14ac:dyDescent="0.25">
      <c r="A54" s="18" t="s">
        <v>85</v>
      </c>
      <c r="B54" s="62"/>
      <c r="C54" s="66"/>
      <c r="D54" s="64" t="s">
        <v>49</v>
      </c>
      <c r="E54" s="22" t="s">
        <v>34</v>
      </c>
      <c r="F54" s="85">
        <v>200</v>
      </c>
      <c r="G54" s="103"/>
      <c r="H54" s="103"/>
      <c r="I54" s="65">
        <f t="shared" si="6"/>
        <v>0</v>
      </c>
    </row>
    <row r="55" spans="1:10" s="25" customFormat="1" ht="13" x14ac:dyDescent="0.25">
      <c r="A55" s="18" t="s">
        <v>86</v>
      </c>
      <c r="B55" s="62"/>
      <c r="C55" s="66"/>
      <c r="D55" s="64" t="s">
        <v>49</v>
      </c>
      <c r="E55" s="22" t="s">
        <v>34</v>
      </c>
      <c r="F55" s="85">
        <v>200</v>
      </c>
      <c r="G55" s="103"/>
      <c r="H55" s="103"/>
      <c r="I55" s="65">
        <f t="shared" si="6"/>
        <v>0</v>
      </c>
    </row>
    <row r="56" spans="1:10" s="25" customFormat="1" ht="13.5" thickBot="1" x14ac:dyDescent="0.3">
      <c r="A56" s="18" t="s">
        <v>87</v>
      </c>
      <c r="B56" s="62"/>
      <c r="C56" s="66"/>
      <c r="D56" s="64" t="s">
        <v>49</v>
      </c>
      <c r="E56" s="22" t="s">
        <v>34</v>
      </c>
      <c r="F56" s="85">
        <v>75</v>
      </c>
      <c r="G56" s="103"/>
      <c r="H56" s="103"/>
      <c r="I56" s="65">
        <f t="shared" si="6"/>
        <v>0</v>
      </c>
    </row>
    <row r="57" spans="1:10" s="25" customFormat="1" ht="13.5" thickBot="1" x14ac:dyDescent="0.3">
      <c r="A57" s="75" t="s">
        <v>88</v>
      </c>
      <c r="B57" s="82"/>
      <c r="C57" s="82"/>
      <c r="D57" s="82"/>
      <c r="E57" s="82"/>
      <c r="F57" s="86"/>
      <c r="G57" s="82"/>
      <c r="H57" s="82"/>
      <c r="I57" s="83">
        <f>SUM(I8:I56)</f>
        <v>0</v>
      </c>
      <c r="J57" s="17"/>
    </row>
    <row r="58" spans="1:10" s="25" customFormat="1" ht="13" x14ac:dyDescent="0.25">
      <c r="A58" s="18" t="s">
        <v>89</v>
      </c>
      <c r="B58" s="62"/>
      <c r="C58" s="66"/>
      <c r="D58" s="64" t="s">
        <v>125</v>
      </c>
      <c r="E58" s="22"/>
      <c r="F58" s="85"/>
      <c r="G58" s="99">
        <f>Aanbiedingsbegroting!K23</f>
        <v>0</v>
      </c>
      <c r="H58" s="99"/>
      <c r="I58" s="65"/>
      <c r="J58" s="17"/>
    </row>
    <row r="59" spans="1:10" s="25" customFormat="1" ht="13" x14ac:dyDescent="0.25">
      <c r="A59" s="18" t="s">
        <v>91</v>
      </c>
      <c r="B59" s="62"/>
      <c r="C59" s="66"/>
      <c r="D59" s="64" t="s">
        <v>125</v>
      </c>
      <c r="E59" s="22"/>
      <c r="F59" s="85"/>
      <c r="G59" s="99">
        <f>Aanbiedingsbegroting!K24</f>
        <v>0</v>
      </c>
      <c r="H59" s="99"/>
      <c r="I59" s="65"/>
      <c r="J59" s="17"/>
    </row>
    <row r="60" spans="1:10" s="25" customFormat="1" ht="13" x14ac:dyDescent="0.25">
      <c r="A60" s="18" t="s">
        <v>90</v>
      </c>
      <c r="B60" s="62"/>
      <c r="C60" s="66"/>
      <c r="D60" s="64" t="s">
        <v>125</v>
      </c>
      <c r="E60" s="22"/>
      <c r="F60" s="85"/>
      <c r="G60" s="99">
        <f>Aanbiedingsbegroting!K25</f>
        <v>0</v>
      </c>
      <c r="H60" s="99"/>
      <c r="I60" s="65"/>
      <c r="J60" s="17"/>
    </row>
    <row r="61" spans="1:10" s="25" customFormat="1" ht="13.5" thickBot="1" x14ac:dyDescent="0.3">
      <c r="A61" s="18" t="s">
        <v>92</v>
      </c>
      <c r="B61" s="62"/>
      <c r="C61" s="66"/>
      <c r="D61" s="64" t="s">
        <v>125</v>
      </c>
      <c r="E61" s="22"/>
      <c r="F61" s="85"/>
      <c r="G61" s="99">
        <f>Aanbiedingsbegroting!K26</f>
        <v>0</v>
      </c>
      <c r="H61" s="99"/>
      <c r="I61" s="65"/>
      <c r="J61" s="17"/>
    </row>
    <row r="62" spans="1:10" s="17" customFormat="1" ht="13" thickTop="1" x14ac:dyDescent="0.25">
      <c r="A62" s="160" t="s">
        <v>93</v>
      </c>
      <c r="B62" s="161"/>
      <c r="C62" s="161"/>
      <c r="D62" s="161"/>
      <c r="E62" s="161"/>
      <c r="F62" s="161"/>
      <c r="G62" s="161"/>
      <c r="H62" s="161"/>
      <c r="I62" s="162"/>
    </row>
    <row r="63" spans="1:10" s="17" customFormat="1" ht="20" x14ac:dyDescent="0.25">
      <c r="A63" s="100" t="s">
        <v>123</v>
      </c>
      <c r="B63" s="101"/>
      <c r="C63" s="37"/>
      <c r="D63" s="33"/>
      <c r="E63" s="38"/>
      <c r="F63" s="85">
        <v>1200</v>
      </c>
      <c r="G63" s="103"/>
      <c r="H63" s="103"/>
      <c r="I63" s="65">
        <f>(F63*(G63+H63))</f>
        <v>0</v>
      </c>
    </row>
    <row r="64" spans="1:10" s="17" customFormat="1" x14ac:dyDescent="0.25">
      <c r="A64" s="34" t="s">
        <v>124</v>
      </c>
      <c r="B64" s="35"/>
      <c r="C64" s="27"/>
      <c r="D64" s="27" t="s">
        <v>95</v>
      </c>
      <c r="E64" s="28" t="s">
        <v>96</v>
      </c>
      <c r="F64" s="104"/>
      <c r="G64" s="27"/>
      <c r="H64" s="27"/>
      <c r="I64" s="36">
        <f>F64*I57</f>
        <v>0</v>
      </c>
    </row>
    <row r="65" spans="1:10" s="81" customFormat="1" ht="13" thickBot="1" x14ac:dyDescent="0.3">
      <c r="A65" s="23" t="s">
        <v>114</v>
      </c>
      <c r="B65" s="19"/>
      <c r="C65" s="84"/>
      <c r="D65" s="31"/>
      <c r="E65" s="31"/>
      <c r="F65" s="87"/>
      <c r="G65" s="31"/>
      <c r="H65" s="31"/>
      <c r="I65" s="32"/>
    </row>
    <row r="66" spans="1:10" s="17" customFormat="1" x14ac:dyDescent="0.25">
      <c r="A66" s="163" t="s">
        <v>97</v>
      </c>
      <c r="B66" s="164"/>
      <c r="C66" s="164"/>
      <c r="D66" s="164"/>
      <c r="E66" s="164"/>
      <c r="F66" s="164"/>
      <c r="G66" s="164"/>
      <c r="H66" s="164"/>
      <c r="I66" s="165"/>
    </row>
    <row r="67" spans="1:10" s="17" customFormat="1" x14ac:dyDescent="0.25">
      <c r="A67" s="34" t="s">
        <v>94</v>
      </c>
      <c r="B67" s="35"/>
      <c r="C67" s="27"/>
      <c r="D67" s="27" t="s">
        <v>95</v>
      </c>
      <c r="E67" s="28" t="s">
        <v>96</v>
      </c>
      <c r="F67" s="104"/>
      <c r="G67" s="40"/>
      <c r="H67" s="40"/>
      <c r="I67" s="29">
        <f>F67*I57</f>
        <v>0</v>
      </c>
    </row>
    <row r="68" spans="1:10" s="17" customFormat="1" x14ac:dyDescent="0.25">
      <c r="A68" s="23" t="s">
        <v>98</v>
      </c>
      <c r="B68" s="19"/>
      <c r="C68" s="41"/>
      <c r="D68" s="31"/>
      <c r="E68" s="42"/>
      <c r="F68" s="89"/>
      <c r="G68" s="43"/>
      <c r="H68" s="43"/>
      <c r="I68" s="32"/>
    </row>
    <row r="69" spans="1:10" s="17" customFormat="1" x14ac:dyDescent="0.25">
      <c r="A69" s="44" t="s">
        <v>99</v>
      </c>
      <c r="B69" s="19"/>
      <c r="C69" s="41"/>
      <c r="D69" s="31"/>
      <c r="E69" s="42"/>
      <c r="F69" s="90"/>
      <c r="G69" s="43"/>
      <c r="H69" s="43"/>
      <c r="I69" s="32"/>
    </row>
    <row r="70" spans="1:10" s="17" customFormat="1" x14ac:dyDescent="0.25">
      <c r="A70" s="44"/>
      <c r="B70" s="19"/>
      <c r="C70" s="41"/>
      <c r="D70" s="31"/>
      <c r="E70" s="42"/>
      <c r="F70" s="90"/>
      <c r="G70" s="43"/>
      <c r="H70" s="43"/>
      <c r="I70" s="32"/>
    </row>
    <row r="71" spans="1:10" s="17" customFormat="1" x14ac:dyDescent="0.25">
      <c r="A71" s="30" t="s">
        <v>112</v>
      </c>
      <c r="B71" s="19"/>
      <c r="C71" s="37"/>
      <c r="D71" s="31"/>
      <c r="E71" s="42"/>
      <c r="F71" s="90"/>
      <c r="G71" s="43"/>
      <c r="H71" s="43"/>
      <c r="I71" s="32"/>
    </row>
    <row r="72" spans="1:10" s="17" customFormat="1" ht="13" thickBot="1" x14ac:dyDescent="0.3">
      <c r="A72" s="45"/>
      <c r="B72" s="46"/>
      <c r="C72" s="46"/>
      <c r="D72" s="47"/>
      <c r="E72" s="47"/>
      <c r="F72" s="91"/>
      <c r="G72" s="47"/>
      <c r="H72" s="47"/>
      <c r="I72" s="48"/>
    </row>
    <row r="73" spans="1:10" s="17" customFormat="1" x14ac:dyDescent="0.25">
      <c r="A73" s="30"/>
      <c r="B73" s="31"/>
      <c r="C73" s="31"/>
      <c r="D73" s="31"/>
      <c r="E73" s="31"/>
      <c r="F73" s="92"/>
      <c r="G73" s="31"/>
      <c r="H73" s="31"/>
      <c r="I73" s="49"/>
    </row>
    <row r="74" spans="1:10" s="17" customFormat="1" x14ac:dyDescent="0.25">
      <c r="A74" s="50"/>
      <c r="B74" s="51"/>
      <c r="C74" s="37"/>
      <c r="D74" s="33"/>
      <c r="E74" s="38"/>
      <c r="F74" s="88"/>
      <c r="G74" s="39"/>
      <c r="H74" s="39"/>
      <c r="I74" s="52"/>
    </row>
    <row r="75" spans="1:10" s="17" customFormat="1" x14ac:dyDescent="0.25">
      <c r="A75" s="50"/>
      <c r="B75" s="51"/>
      <c r="C75" s="37"/>
      <c r="D75" s="33"/>
      <c r="E75" s="38"/>
      <c r="F75" s="88"/>
      <c r="G75" s="39"/>
      <c r="H75" s="39"/>
      <c r="I75" s="52"/>
    </row>
    <row r="76" spans="1:10" s="17" customFormat="1" ht="13" thickBot="1" x14ac:dyDescent="0.3">
      <c r="A76" s="50"/>
      <c r="B76" s="51"/>
      <c r="C76" s="37"/>
      <c r="D76" s="33"/>
      <c r="E76" s="38"/>
      <c r="F76" s="88"/>
      <c r="G76" s="39"/>
      <c r="H76" s="39"/>
      <c r="I76" s="52"/>
    </row>
    <row r="77" spans="1:10" s="17" customFormat="1" ht="15.75" customHeight="1" thickBot="1" x14ac:dyDescent="0.3">
      <c r="A77" s="53" t="s">
        <v>13</v>
      </c>
      <c r="B77" s="54"/>
      <c r="C77" s="16"/>
      <c r="D77" s="16"/>
      <c r="E77" s="16"/>
      <c r="F77" s="93"/>
      <c r="G77" s="16"/>
      <c r="H77" s="16"/>
      <c r="I77" s="55">
        <f>I57+I64+I67+I63</f>
        <v>0</v>
      </c>
    </row>
    <row r="78" spans="1:10" s="17" customFormat="1" ht="13.5" thickBot="1" x14ac:dyDescent="0.3">
      <c r="A78" s="56"/>
      <c r="B78" s="57"/>
      <c r="C78" s="58"/>
      <c r="D78" s="58"/>
      <c r="E78" s="58"/>
      <c r="F78" s="94"/>
      <c r="G78" s="58"/>
      <c r="H78" s="58"/>
      <c r="I78" s="59"/>
    </row>
    <row r="79" spans="1:10" s="17" customFormat="1" x14ac:dyDescent="0.25">
      <c r="B79" s="60"/>
      <c r="C79" s="60"/>
      <c r="D79" s="60"/>
      <c r="E79" s="60"/>
      <c r="F79" s="95"/>
      <c r="G79" s="60"/>
      <c r="H79" s="61"/>
      <c r="I79" s="60"/>
      <c r="J79" s="60"/>
    </row>
  </sheetData>
  <sheetProtection sheet="1" objects="1" scenarios="1"/>
  <mergeCells count="14">
    <mergeCell ref="A62:I62"/>
    <mergeCell ref="A66:I66"/>
    <mergeCell ref="A44:I44"/>
    <mergeCell ref="G1:I2"/>
    <mergeCell ref="A7:I7"/>
    <mergeCell ref="A10:I10"/>
    <mergeCell ref="A15:I15"/>
    <mergeCell ref="A22:I22"/>
    <mergeCell ref="A29:I29"/>
    <mergeCell ref="A1:C6"/>
    <mergeCell ref="D1:D6"/>
    <mergeCell ref="E1:E6"/>
    <mergeCell ref="F1:F6"/>
    <mergeCell ref="A52:I5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3"/>
  <sheetViews>
    <sheetView workbookViewId="0">
      <selection activeCell="D15" sqref="D15:H15"/>
    </sheetView>
  </sheetViews>
  <sheetFormatPr defaultColWidth="0" defaultRowHeight="13.5" x14ac:dyDescent="0.25"/>
  <cols>
    <col min="1" max="1" width="3.453125" style="1" customWidth="1"/>
    <col min="2" max="2" width="5.54296875" customWidth="1"/>
    <col min="3" max="3" width="26.54296875" customWidth="1"/>
    <col min="4" max="4" width="32.54296875" customWidth="1"/>
    <col min="5" max="6" width="20.453125" customWidth="1"/>
    <col min="7" max="7" width="7.453125" customWidth="1"/>
    <col min="8" max="8" width="21.453125" customWidth="1"/>
    <col min="9" max="9" width="9.453125" customWidth="1"/>
    <col min="10" max="10" width="24.54296875" customWidth="1"/>
    <col min="12" max="12" width="54.54296875" style="5" customWidth="1"/>
    <col min="13" max="13" width="54.54296875" customWidth="1"/>
  </cols>
  <sheetData>
    <row r="1" spans="2:15" x14ac:dyDescent="0.3">
      <c r="B1" s="1"/>
      <c r="C1" s="1"/>
      <c r="D1" s="1"/>
      <c r="E1" s="1"/>
      <c r="F1" s="1"/>
      <c r="G1" s="1"/>
      <c r="H1" s="1"/>
      <c r="I1" s="1"/>
      <c r="K1" s="3"/>
      <c r="L1" s="3"/>
      <c r="M1" s="3"/>
      <c r="N1" s="3"/>
      <c r="O1" s="3"/>
    </row>
    <row r="2" spans="2:15" x14ac:dyDescent="0.3">
      <c r="B2" s="1"/>
      <c r="C2" s="1"/>
      <c r="D2" s="1"/>
      <c r="E2" s="1"/>
      <c r="F2" s="1"/>
      <c r="G2" s="1"/>
      <c r="H2" s="1"/>
      <c r="I2" s="1"/>
      <c r="K2" s="3"/>
      <c r="L2" s="3"/>
      <c r="M2" s="3"/>
      <c r="N2" s="3"/>
      <c r="O2" s="3"/>
    </row>
    <row r="3" spans="2:15" x14ac:dyDescent="0.3">
      <c r="B3" s="1"/>
      <c r="C3" s="1"/>
      <c r="D3" s="1"/>
      <c r="E3" s="1"/>
      <c r="F3" s="1"/>
      <c r="G3" s="1"/>
      <c r="H3" s="1"/>
      <c r="I3" s="1"/>
      <c r="K3" s="3"/>
      <c r="L3" s="3"/>
      <c r="M3" s="3"/>
      <c r="N3" s="3"/>
      <c r="O3" s="3"/>
    </row>
    <row r="4" spans="2:15" ht="17.5" x14ac:dyDescent="0.35">
      <c r="B4" s="1"/>
      <c r="C4" s="187" t="s">
        <v>100</v>
      </c>
      <c r="D4" s="188"/>
      <c r="E4" s="188"/>
      <c r="F4" s="188"/>
      <c r="G4" s="188"/>
      <c r="H4" s="189"/>
      <c r="I4" s="4"/>
      <c r="K4" s="3"/>
      <c r="L4" s="3"/>
      <c r="M4" s="3"/>
      <c r="N4" s="3"/>
      <c r="O4" s="3"/>
    </row>
    <row r="5" spans="2:15" ht="12.75" customHeight="1" x14ac:dyDescent="0.35">
      <c r="B5" s="1"/>
      <c r="C5" s="76"/>
      <c r="D5" s="76"/>
      <c r="E5" s="76"/>
      <c r="F5" s="76"/>
      <c r="G5" s="76"/>
      <c r="H5" s="76"/>
      <c r="I5" s="4"/>
      <c r="K5" s="3"/>
      <c r="L5" s="3"/>
      <c r="M5" s="3"/>
      <c r="N5" s="3"/>
      <c r="O5" s="3"/>
    </row>
    <row r="6" spans="2:15" ht="12.75" customHeight="1" x14ac:dyDescent="0.35">
      <c r="B6" s="1"/>
      <c r="C6" s="77" t="s">
        <v>101</v>
      </c>
      <c r="D6" s="76"/>
      <c r="E6" s="76"/>
      <c r="F6" s="76"/>
      <c r="G6" s="76"/>
      <c r="H6" s="76"/>
      <c r="I6" s="4"/>
      <c r="K6" s="3"/>
      <c r="L6" s="3"/>
      <c r="M6" s="3"/>
      <c r="N6" s="3"/>
      <c r="O6" s="3"/>
    </row>
    <row r="7" spans="2:15" ht="12.75" customHeight="1" x14ac:dyDescent="0.35">
      <c r="B7" s="1"/>
      <c r="C7" s="78" t="s">
        <v>102</v>
      </c>
      <c r="D7" s="76"/>
      <c r="E7" s="76"/>
      <c r="F7" s="76"/>
      <c r="G7" s="76"/>
      <c r="H7" s="76"/>
      <c r="I7" s="4"/>
      <c r="K7" s="3"/>
      <c r="L7" s="3"/>
      <c r="M7" s="3"/>
      <c r="N7" s="3"/>
      <c r="O7" s="3"/>
    </row>
    <row r="8" spans="2:15" ht="12.75" customHeight="1" x14ac:dyDescent="0.35">
      <c r="B8" s="1"/>
      <c r="C8" s="79" t="s">
        <v>103</v>
      </c>
      <c r="D8" s="76"/>
      <c r="E8" s="76"/>
      <c r="F8" s="76"/>
      <c r="G8" s="76"/>
      <c r="H8" s="76"/>
      <c r="I8" s="4"/>
      <c r="K8" s="3"/>
      <c r="L8" s="3"/>
      <c r="M8" s="3"/>
      <c r="N8" s="3"/>
      <c r="O8" s="3"/>
    </row>
    <row r="9" spans="2:15" x14ac:dyDescent="0.3">
      <c r="B9" s="1"/>
      <c r="C9" s="2"/>
      <c r="D9" s="2"/>
      <c r="E9" s="2"/>
      <c r="F9" s="2"/>
      <c r="G9" s="2"/>
      <c r="H9" s="2"/>
      <c r="I9" s="2"/>
    </row>
    <row r="10" spans="2:15" x14ac:dyDescent="0.3">
      <c r="B10" s="1"/>
      <c r="C10" s="11" t="s">
        <v>104</v>
      </c>
      <c r="D10" s="2"/>
      <c r="E10" s="1"/>
      <c r="F10" s="10"/>
      <c r="G10" s="2"/>
      <c r="H10" s="11"/>
      <c r="I10" s="2"/>
    </row>
    <row r="11" spans="2:15" ht="93" customHeight="1" x14ac:dyDescent="0.3">
      <c r="B11" s="1"/>
      <c r="C11" s="15" t="s">
        <v>105</v>
      </c>
      <c r="D11" s="186" t="s">
        <v>120</v>
      </c>
      <c r="E11" s="186"/>
      <c r="F11" s="186"/>
      <c r="G11" s="186"/>
      <c r="H11" s="186"/>
      <c r="I11" s="2"/>
      <c r="J11" s="97"/>
    </row>
    <row r="12" spans="2:15" x14ac:dyDescent="0.25">
      <c r="B12" s="1"/>
      <c r="C12" s="1"/>
      <c r="D12" s="1"/>
      <c r="E12" s="1"/>
      <c r="F12" s="1"/>
      <c r="G12" s="1"/>
      <c r="H12" s="1"/>
      <c r="I12" s="1"/>
    </row>
    <row r="13" spans="2:15" x14ac:dyDescent="0.3">
      <c r="B13" s="1"/>
      <c r="C13" s="11" t="s">
        <v>116</v>
      </c>
      <c r="D13" s="2"/>
      <c r="E13" s="1"/>
      <c r="F13" s="10"/>
      <c r="G13" s="2"/>
      <c r="H13" s="11"/>
      <c r="I13" s="2"/>
      <c r="J13" s="97"/>
    </row>
    <row r="14" spans="2:15" ht="46.4" customHeight="1" x14ac:dyDescent="0.3">
      <c r="B14" s="1"/>
      <c r="C14" s="15" t="s">
        <v>10</v>
      </c>
      <c r="D14" s="186" t="s">
        <v>107</v>
      </c>
      <c r="E14" s="186"/>
      <c r="F14" s="186"/>
      <c r="G14" s="186"/>
      <c r="H14" s="186"/>
      <c r="I14" s="2"/>
    </row>
    <row r="15" spans="2:15" ht="58" customHeight="1" x14ac:dyDescent="0.3">
      <c r="B15" s="1"/>
      <c r="C15" s="15" t="s">
        <v>126</v>
      </c>
      <c r="D15" s="186" t="s">
        <v>127</v>
      </c>
      <c r="E15" s="186"/>
      <c r="F15" s="186"/>
      <c r="G15" s="186"/>
      <c r="H15" s="186"/>
      <c r="I15" s="2"/>
    </row>
    <row r="16" spans="2:15" ht="52.4" customHeight="1" x14ac:dyDescent="0.3">
      <c r="B16" s="1"/>
      <c r="C16" s="15" t="s">
        <v>11</v>
      </c>
      <c r="D16" s="186" t="s">
        <v>108</v>
      </c>
      <c r="E16" s="186"/>
      <c r="F16" s="186"/>
      <c r="G16" s="186"/>
      <c r="H16" s="186"/>
      <c r="I16" s="2"/>
    </row>
    <row r="17" spans="2:12" ht="52.4" customHeight="1" x14ac:dyDescent="0.3">
      <c r="B17" s="1"/>
      <c r="C17" s="15" t="s">
        <v>9</v>
      </c>
      <c r="D17" s="186" t="s">
        <v>106</v>
      </c>
      <c r="E17" s="186"/>
      <c r="F17" s="186"/>
      <c r="G17" s="186"/>
      <c r="H17" s="186"/>
      <c r="I17" s="2"/>
    </row>
    <row r="18" spans="2:12" ht="56.15" customHeight="1" x14ac:dyDescent="0.3">
      <c r="B18" s="1"/>
      <c r="C18" s="15" t="s">
        <v>109</v>
      </c>
      <c r="D18" s="186" t="s">
        <v>110</v>
      </c>
      <c r="E18" s="186"/>
      <c r="F18" s="186"/>
      <c r="G18" s="186"/>
      <c r="H18" s="186"/>
      <c r="I18" s="2"/>
    </row>
    <row r="19" spans="2:12" ht="71.5" customHeight="1" x14ac:dyDescent="0.3">
      <c r="B19" s="1"/>
      <c r="C19" s="15" t="s">
        <v>111</v>
      </c>
      <c r="D19" s="186" t="s">
        <v>119</v>
      </c>
      <c r="E19" s="186"/>
      <c r="F19" s="186"/>
      <c r="G19" s="186"/>
      <c r="H19" s="186"/>
      <c r="I19" s="2"/>
      <c r="J19" s="97"/>
    </row>
    <row r="20" spans="2:12" x14ac:dyDescent="0.3">
      <c r="B20" s="1"/>
      <c r="C20" s="7"/>
      <c r="D20" s="7"/>
      <c r="E20" s="8"/>
      <c r="F20" s="1"/>
      <c r="G20" s="9"/>
      <c r="H20" s="1"/>
      <c r="I20" s="1"/>
      <c r="L20"/>
    </row>
    <row r="21" spans="2:12" x14ac:dyDescent="0.3">
      <c r="B21" s="1"/>
      <c r="C21" s="1"/>
      <c r="D21" s="1"/>
      <c r="E21" s="1"/>
      <c r="F21" s="1"/>
      <c r="G21" s="1"/>
      <c r="H21" s="1"/>
      <c r="I21" s="6"/>
    </row>
    <row r="22" spans="2:12" x14ac:dyDescent="0.3">
      <c r="B22" s="13"/>
      <c r="C22" s="12"/>
      <c r="D22" s="12"/>
      <c r="E22" s="12"/>
      <c r="F22" s="12"/>
      <c r="G22" s="1"/>
      <c r="H22" s="14"/>
      <c r="I22" s="2"/>
    </row>
    <row r="23" spans="2:12" x14ac:dyDescent="0.3">
      <c r="B23" s="1"/>
      <c r="C23" s="1"/>
      <c r="D23" s="1"/>
      <c r="E23" s="1"/>
      <c r="F23" s="1"/>
      <c r="G23" s="1"/>
      <c r="H23" s="1"/>
      <c r="I23" s="2"/>
    </row>
    <row r="24" spans="2:12" x14ac:dyDescent="0.3">
      <c r="C24" s="3"/>
      <c r="D24" s="3"/>
      <c r="E24" s="3"/>
      <c r="F24" s="3"/>
      <c r="G24" s="3"/>
      <c r="H24" s="3"/>
      <c r="I24" s="3"/>
    </row>
    <row r="25" spans="2:12" x14ac:dyDescent="0.3">
      <c r="C25" s="3"/>
      <c r="D25" s="3"/>
      <c r="E25" s="3"/>
      <c r="F25" s="3"/>
      <c r="G25" s="3"/>
      <c r="H25" s="3"/>
      <c r="I25" s="3"/>
    </row>
    <row r="26" spans="2:12" x14ac:dyDescent="0.3">
      <c r="C26" s="3"/>
      <c r="D26" s="3"/>
      <c r="E26" s="3"/>
      <c r="F26" s="3"/>
      <c r="G26" s="3"/>
      <c r="H26" s="3"/>
      <c r="I26" s="3"/>
    </row>
    <row r="27" spans="2:12" x14ac:dyDescent="0.3">
      <c r="C27" s="3"/>
      <c r="D27" s="3"/>
      <c r="E27" s="3"/>
      <c r="F27" s="3"/>
      <c r="G27" s="3"/>
      <c r="H27" s="3"/>
      <c r="I27" s="3"/>
    </row>
    <row r="28" spans="2:12" x14ac:dyDescent="0.3">
      <c r="C28" s="3"/>
      <c r="D28" s="3"/>
      <c r="E28" s="3"/>
      <c r="F28" s="3"/>
      <c r="G28" s="3"/>
      <c r="H28" s="3"/>
      <c r="I28" s="3"/>
    </row>
    <row r="29" spans="2:12" x14ac:dyDescent="0.3">
      <c r="C29" s="3"/>
      <c r="D29" s="3"/>
      <c r="E29" s="3"/>
      <c r="F29" s="3"/>
      <c r="G29" s="3"/>
      <c r="H29" s="3"/>
      <c r="I29" s="3"/>
    </row>
    <row r="30" spans="2:12" x14ac:dyDescent="0.3">
      <c r="C30" s="3"/>
      <c r="D30" s="3"/>
      <c r="E30" s="3"/>
      <c r="F30" s="3"/>
      <c r="G30" s="3"/>
      <c r="H30" s="3"/>
      <c r="I30" s="3"/>
    </row>
    <row r="31" spans="2:12" x14ac:dyDescent="0.3">
      <c r="C31" s="3"/>
      <c r="D31" s="3"/>
      <c r="E31" s="3"/>
      <c r="F31" s="3"/>
      <c r="G31" s="3"/>
      <c r="H31" s="3"/>
      <c r="I31" s="3"/>
    </row>
    <row r="32" spans="2:12" x14ac:dyDescent="0.3">
      <c r="C32" s="3"/>
      <c r="D32" s="3"/>
      <c r="E32" s="3"/>
      <c r="F32" s="3"/>
      <c r="G32" s="3"/>
      <c r="H32" s="3"/>
      <c r="I32" s="3"/>
    </row>
    <row r="33" spans="3:9" x14ac:dyDescent="0.3">
      <c r="C33" s="3"/>
      <c r="D33" s="3"/>
      <c r="E33" s="3"/>
      <c r="F33" s="3"/>
      <c r="G33" s="3"/>
      <c r="H33" s="3"/>
      <c r="I33" s="3"/>
    </row>
    <row r="34" spans="3:9" x14ac:dyDescent="0.3">
      <c r="C34" s="3"/>
      <c r="D34" s="3"/>
      <c r="E34" s="3"/>
      <c r="F34" s="3"/>
      <c r="G34" s="3"/>
      <c r="H34" s="3"/>
      <c r="I34" s="3"/>
    </row>
    <row r="35" spans="3:9" x14ac:dyDescent="0.3">
      <c r="C35" s="3"/>
      <c r="D35" s="3"/>
      <c r="E35" s="3"/>
      <c r="F35" s="3"/>
      <c r="G35" s="3"/>
      <c r="H35" s="3"/>
      <c r="I35" s="3"/>
    </row>
    <row r="36" spans="3:9" x14ac:dyDescent="0.3">
      <c r="C36" s="3"/>
      <c r="D36" s="3"/>
      <c r="E36" s="3"/>
      <c r="F36" s="3"/>
      <c r="G36" s="3"/>
      <c r="H36" s="3"/>
      <c r="I36" s="3"/>
    </row>
    <row r="37" spans="3:9" x14ac:dyDescent="0.3">
      <c r="C37" s="3"/>
      <c r="D37" s="3"/>
      <c r="E37" s="3"/>
      <c r="F37" s="3"/>
      <c r="G37" s="3"/>
      <c r="H37" s="3"/>
      <c r="I37" s="3"/>
    </row>
    <row r="38" spans="3:9" x14ac:dyDescent="0.3">
      <c r="C38" s="3"/>
      <c r="D38" s="3"/>
      <c r="E38" s="3"/>
      <c r="F38" s="3"/>
      <c r="G38" s="3"/>
      <c r="H38" s="3"/>
      <c r="I38" s="3"/>
    </row>
    <row r="39" spans="3:9" x14ac:dyDescent="0.3">
      <c r="C39" s="3"/>
      <c r="D39" s="3"/>
      <c r="E39" s="3"/>
      <c r="F39" s="3"/>
      <c r="G39" s="3"/>
      <c r="H39" s="3"/>
      <c r="I39" s="3"/>
    </row>
    <row r="40" spans="3:9" x14ac:dyDescent="0.3">
      <c r="C40" s="3"/>
      <c r="D40" s="3"/>
      <c r="E40" s="3"/>
      <c r="F40" s="3"/>
      <c r="G40" s="3"/>
      <c r="H40" s="3"/>
      <c r="I40" s="3"/>
    </row>
    <row r="41" spans="3:9" x14ac:dyDescent="0.3">
      <c r="C41" s="3"/>
      <c r="D41" s="3"/>
      <c r="E41" s="3"/>
      <c r="F41" s="3"/>
      <c r="G41" s="3"/>
      <c r="H41" s="3"/>
      <c r="I41" s="3"/>
    </row>
    <row r="42" spans="3:9" x14ac:dyDescent="0.3">
      <c r="C42" s="3"/>
      <c r="D42" s="3"/>
      <c r="E42" s="3"/>
      <c r="F42" s="3"/>
      <c r="G42" s="3"/>
      <c r="H42" s="3"/>
      <c r="I42" s="3"/>
    </row>
    <row r="43" spans="3:9" x14ac:dyDescent="0.3">
      <c r="C43" s="3"/>
      <c r="D43" s="3"/>
      <c r="E43" s="3"/>
      <c r="F43" s="3"/>
      <c r="G43" s="3"/>
      <c r="H43" s="3"/>
      <c r="I43" s="3"/>
    </row>
    <row r="44" spans="3:9" x14ac:dyDescent="0.3">
      <c r="C44" s="3"/>
      <c r="D44" s="3"/>
      <c r="E44" s="3"/>
      <c r="F44" s="3"/>
      <c r="G44" s="3"/>
      <c r="H44" s="3"/>
      <c r="I44" s="3"/>
    </row>
    <row r="45" spans="3:9" x14ac:dyDescent="0.3">
      <c r="C45" s="3"/>
      <c r="D45" s="3"/>
      <c r="E45" s="3"/>
      <c r="F45" s="3"/>
      <c r="G45" s="3"/>
      <c r="H45" s="3"/>
      <c r="I45" s="3"/>
    </row>
    <row r="46" spans="3:9" x14ac:dyDescent="0.3">
      <c r="C46" s="3"/>
      <c r="D46" s="3"/>
      <c r="E46" s="3"/>
      <c r="F46" s="3"/>
      <c r="G46" s="3"/>
      <c r="H46" s="3"/>
      <c r="I46" s="3"/>
    </row>
    <row r="47" spans="3:9" x14ac:dyDescent="0.3">
      <c r="C47" s="3"/>
      <c r="D47" s="3"/>
      <c r="E47" s="3"/>
      <c r="F47" s="3"/>
      <c r="G47" s="3"/>
      <c r="H47" s="3"/>
      <c r="I47" s="3"/>
    </row>
    <row r="48" spans="3:9" x14ac:dyDescent="0.3">
      <c r="C48" s="3"/>
      <c r="D48" s="3"/>
      <c r="E48" s="3"/>
      <c r="F48" s="3"/>
      <c r="G48" s="3"/>
      <c r="H48" s="3"/>
      <c r="I48" s="3"/>
    </row>
    <row r="49" spans="3:9" x14ac:dyDescent="0.3">
      <c r="C49" s="3"/>
      <c r="D49" s="3"/>
      <c r="E49" s="3"/>
      <c r="F49" s="3"/>
      <c r="G49" s="3"/>
      <c r="H49" s="3"/>
      <c r="I49" s="3"/>
    </row>
    <row r="50" spans="3:9" x14ac:dyDescent="0.3">
      <c r="C50" s="3"/>
      <c r="D50" s="3"/>
      <c r="E50" s="3"/>
      <c r="F50" s="3"/>
      <c r="G50" s="3"/>
      <c r="H50" s="3"/>
      <c r="I50" s="3"/>
    </row>
    <row r="51" spans="3:9" x14ac:dyDescent="0.3">
      <c r="C51" s="3"/>
      <c r="D51" s="3"/>
      <c r="E51" s="3"/>
      <c r="F51" s="3"/>
      <c r="G51" s="3"/>
      <c r="H51" s="3"/>
      <c r="I51" s="3"/>
    </row>
    <row r="52" spans="3:9" x14ac:dyDescent="0.3">
      <c r="C52" s="3"/>
      <c r="D52" s="3"/>
      <c r="E52" s="3"/>
      <c r="F52" s="3"/>
      <c r="G52" s="3"/>
      <c r="H52" s="3"/>
      <c r="I52" s="3"/>
    </row>
    <row r="53" spans="3:9" x14ac:dyDescent="0.3">
      <c r="C53" s="3"/>
      <c r="D53" s="3"/>
      <c r="E53" s="3"/>
      <c r="F53" s="3"/>
      <c r="G53" s="3"/>
      <c r="H53" s="3"/>
      <c r="I53" s="3"/>
    </row>
    <row r="54" spans="3:9" x14ac:dyDescent="0.3">
      <c r="C54" s="3"/>
      <c r="D54" s="3"/>
      <c r="E54" s="3"/>
      <c r="F54" s="3"/>
      <c r="G54" s="3"/>
      <c r="H54" s="3"/>
      <c r="I54" s="3"/>
    </row>
    <row r="55" spans="3:9" x14ac:dyDescent="0.3">
      <c r="C55" s="3"/>
      <c r="D55" s="3"/>
      <c r="E55" s="3"/>
      <c r="F55" s="3"/>
      <c r="G55" s="3"/>
      <c r="H55" s="3"/>
      <c r="I55" s="3"/>
    </row>
    <row r="56" spans="3:9" x14ac:dyDescent="0.3">
      <c r="C56" s="3"/>
      <c r="D56" s="3"/>
      <c r="E56" s="3"/>
      <c r="F56" s="3"/>
      <c r="G56" s="3"/>
      <c r="H56" s="3"/>
      <c r="I56" s="3"/>
    </row>
    <row r="57" spans="3:9" x14ac:dyDescent="0.3">
      <c r="C57" s="3"/>
      <c r="D57" s="3"/>
      <c r="E57" s="3"/>
      <c r="F57" s="3"/>
      <c r="G57" s="3"/>
      <c r="H57" s="3"/>
      <c r="I57" s="3"/>
    </row>
    <row r="58" spans="3:9" x14ac:dyDescent="0.3">
      <c r="C58" s="3"/>
      <c r="D58" s="3"/>
      <c r="E58" s="3"/>
      <c r="F58" s="3"/>
      <c r="G58" s="3"/>
      <c r="H58" s="3"/>
      <c r="I58" s="3"/>
    </row>
    <row r="59" spans="3:9" x14ac:dyDescent="0.3">
      <c r="C59" s="3"/>
      <c r="D59" s="3"/>
      <c r="E59" s="3"/>
      <c r="F59" s="3"/>
      <c r="G59" s="3"/>
      <c r="H59" s="3"/>
      <c r="I59" s="3"/>
    </row>
    <row r="60" spans="3:9" x14ac:dyDescent="0.3">
      <c r="C60" s="3"/>
      <c r="D60" s="3"/>
      <c r="E60" s="3"/>
      <c r="F60" s="3"/>
      <c r="G60" s="3"/>
      <c r="H60" s="3"/>
      <c r="I60" s="3"/>
    </row>
    <row r="61" spans="3:9" x14ac:dyDescent="0.3">
      <c r="C61" s="3"/>
      <c r="D61" s="3"/>
      <c r="E61" s="3"/>
      <c r="F61" s="3"/>
      <c r="G61" s="3"/>
      <c r="H61" s="3"/>
      <c r="I61" s="3"/>
    </row>
    <row r="62" spans="3:9" x14ac:dyDescent="0.3">
      <c r="C62" s="3"/>
      <c r="D62" s="3"/>
      <c r="E62" s="3"/>
      <c r="F62" s="3"/>
      <c r="G62" s="3"/>
      <c r="H62" s="3"/>
      <c r="I62" s="3"/>
    </row>
    <row r="63" spans="3:9" x14ac:dyDescent="0.3">
      <c r="C63" s="3"/>
      <c r="D63" s="3"/>
      <c r="E63" s="3"/>
      <c r="F63" s="3"/>
      <c r="G63" s="3"/>
      <c r="H63" s="3"/>
      <c r="I63" s="3"/>
    </row>
  </sheetData>
  <mergeCells count="8">
    <mergeCell ref="D16:H16"/>
    <mergeCell ref="D18:H18"/>
    <mergeCell ref="D19:H19"/>
    <mergeCell ref="C4:H4"/>
    <mergeCell ref="D11:H11"/>
    <mergeCell ref="D14:H14"/>
    <mergeCell ref="D17:H17"/>
    <mergeCell ref="D15:H1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429f9c0e-5e63-4c5c-8576-2ee0997c1226">TS014532200-614432371-853</_dlc_DocId>
    <_dlc_DocIdUrl xmlns="429f9c0e-5e63-4c5c-8576-2ee0997c1226">
      <Url>https://prorailbv.sharepoint.com/teams/Landelijk-InstandhoudingenbeheercamerasTN432682/_layouts/15/DocIdRedir.aspx?ID=TS014532200-614432371-853</Url>
      <Description>TS014532200-614432371-853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64C91EB69CD534BA1FB0C4F53BF45ED" ma:contentTypeVersion="7" ma:contentTypeDescription="Een nieuw document maken." ma:contentTypeScope="" ma:versionID="980a133febd0f04194f7be9f67214432">
  <xsd:schema xmlns:xsd="http://www.w3.org/2001/XMLSchema" xmlns:xs="http://www.w3.org/2001/XMLSchema" xmlns:p="http://schemas.microsoft.com/office/2006/metadata/properties" xmlns:ns2="429f9c0e-5e63-4c5c-8576-2ee0997c1226" xmlns:ns3="8bee5736-9302-4e0e-833e-d263b1c6bedf" targetNamespace="http://schemas.microsoft.com/office/2006/metadata/properties" ma:root="true" ma:fieldsID="d2c101a8e1fa332ed6558d05dec5f3b5" ns2:_="" ns3:_="">
    <xsd:import namespace="429f9c0e-5e63-4c5c-8576-2ee0997c1226"/>
    <xsd:import namespace="8bee5736-9302-4e0e-833e-d263b1c6bed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9f9c0e-5e63-4c5c-8576-2ee0997c122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bee5736-9302-4e0e-833e-d263b1c6bed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97DA7A-365F-43E6-A19E-AE4AD515479C}">
  <ds:schemaRefs>
    <ds:schemaRef ds:uri="http://schemas.microsoft.com/sharepoint/events"/>
  </ds:schemaRefs>
</ds:datastoreItem>
</file>

<file path=customXml/itemProps2.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3.xml><?xml version="1.0" encoding="utf-8"?>
<ds:datastoreItem xmlns:ds="http://schemas.openxmlformats.org/officeDocument/2006/customXml" ds:itemID="{6353BDFE-CBAC-44A1-80FB-B6BD2A0BC037}">
  <ds:schemaRefs>
    <ds:schemaRef ds:uri="http://schemas.microsoft.com/office/2006/metadata/properties"/>
    <ds:schemaRef ds:uri="http://schemas.microsoft.com/office/2006/documentManagement/types"/>
    <ds:schemaRef ds:uri="http://purl.org/dc/terms/"/>
    <ds:schemaRef ds:uri="http://www.w3.org/XML/1998/namespace"/>
    <ds:schemaRef ds:uri="http://schemas.openxmlformats.org/package/2006/metadata/core-properties"/>
    <ds:schemaRef ds:uri="http://purl.org/dc/dcmitype/"/>
    <ds:schemaRef ds:uri="429f9c0e-5e63-4c5c-8576-2ee0997c1226"/>
    <ds:schemaRef ds:uri="http://schemas.microsoft.com/office/infopath/2007/PartnerControls"/>
    <ds:schemaRef ds:uri="http://purl.org/dc/elements/1.1/"/>
  </ds:schemaRefs>
</ds:datastoreItem>
</file>

<file path=customXml/itemProps4.xml><?xml version="1.0" encoding="utf-8"?>
<ds:datastoreItem xmlns:ds="http://schemas.openxmlformats.org/officeDocument/2006/customXml" ds:itemID="{E5260DF2-E772-4BC9-BC70-8646801C1F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Aanbiedingsbegroting</vt:lpstr>
      <vt:lpstr>Verrekenlijst</vt:lpstr>
      <vt:lpstr>Toelichting</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Inschrijfbiljet PMP v0.7</dc:title>
  <dc:subject/>
  <dc:creator>aarnoud.bijleveld</dc:creator>
  <cp:keywords/>
  <dc:description/>
  <cp:lastModifiedBy>Waal, J.G. de (Johan)</cp:lastModifiedBy>
  <cp:revision/>
  <cp:lastPrinted>2024-06-19T10:09:57Z</cp:lastPrinted>
  <dcterms:created xsi:type="dcterms:W3CDTF">2017-01-20T10:16:47Z</dcterms:created>
  <dcterms:modified xsi:type="dcterms:W3CDTF">2024-07-23T11:02:54Z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0x010100864C91EB69CD534BA1FB0C4F53BF45ED</vt:lpwstr>
  </property>
  <property fmtid="{D5CDD505-2E9C-101B-9397-08002B2CF9AE}" pid="3" name="_dlc_DocIdItemGuid">
    <vt:lpwstr>b50e8614-30fd-4dac-a02f-4f2b4ef00251</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
  </property>
  <property fmtid="{D5CDD505-2E9C-101B-9397-08002B2CF9AE}" pid="11" name="Documentstatus">
    <vt:lpwstr>3;#Concept|b56e2604-821a-409c-9774-7587ed426a31</vt:lpwstr>
  </property>
  <property fmtid="{D5CDD505-2E9C-101B-9397-08002B2CF9AE}" pid="12" name="MSIP_Label_24e57bac-d225-40fb-8a9e-62b5be587a96_Enabled">
    <vt:lpwstr>true</vt:lpwstr>
  </property>
  <property fmtid="{D5CDD505-2E9C-101B-9397-08002B2CF9AE}" pid="13" name="MSIP_Label_24e57bac-d225-40fb-8a9e-62b5be587a96_SetDate">
    <vt:lpwstr>2024-05-14T13:20:04Z</vt:lpwstr>
  </property>
  <property fmtid="{D5CDD505-2E9C-101B-9397-08002B2CF9AE}" pid="14" name="MSIP_Label_24e57bac-d225-40fb-8a9e-62b5be587a96_Method">
    <vt:lpwstr>Standard</vt:lpwstr>
  </property>
  <property fmtid="{D5CDD505-2E9C-101B-9397-08002B2CF9AE}" pid="15" name="MSIP_Label_24e57bac-d225-40fb-8a9e-62b5be587a96_Name">
    <vt:lpwstr>Internal</vt:lpwstr>
  </property>
  <property fmtid="{D5CDD505-2E9C-101B-9397-08002B2CF9AE}" pid="16" name="MSIP_Label_24e57bac-d225-40fb-8a9e-62b5be587a96_SiteId">
    <vt:lpwstr>a398fcff-8d2b-4930-a7f7-e1c99a108d77</vt:lpwstr>
  </property>
  <property fmtid="{D5CDD505-2E9C-101B-9397-08002B2CF9AE}" pid="17" name="MSIP_Label_24e57bac-d225-40fb-8a9e-62b5be587a96_ActionId">
    <vt:lpwstr>d81b25e8-82ea-43c8-800f-0371bcb571a2</vt:lpwstr>
  </property>
  <property fmtid="{D5CDD505-2E9C-101B-9397-08002B2CF9AE}" pid="18" name="MSIP_Label_24e57bac-d225-40fb-8a9e-62b5be587a96_ContentBits">
    <vt:lpwstr>0</vt:lpwstr>
  </property>
  <property fmtid="{D5CDD505-2E9C-101B-9397-08002B2CF9AE}" pid="19" name="MediaServiceImageTags">
    <vt:lpwstr/>
  </property>
  <property fmtid="{D5CDD505-2E9C-101B-9397-08002B2CF9AE}" pid="20" name="Order">
    <vt:r8>99400</vt:r8>
  </property>
  <property fmtid="{D5CDD505-2E9C-101B-9397-08002B2CF9AE}" pid="21" name="xd_Signature">
    <vt:bool>false</vt:bool>
  </property>
  <property fmtid="{D5CDD505-2E9C-101B-9397-08002B2CF9AE}" pid="22" name="xd_ProgID">
    <vt:lpwstr/>
  </property>
  <property fmtid="{D5CDD505-2E9C-101B-9397-08002B2CF9AE}" pid="23" name="ComplianceAssetId">
    <vt:lpwstr/>
  </property>
  <property fmtid="{D5CDD505-2E9C-101B-9397-08002B2CF9AE}" pid="24" name="TemplateUrl">
    <vt:lpwstr/>
  </property>
  <property fmtid="{D5CDD505-2E9C-101B-9397-08002B2CF9AE}" pid="25" name="_ExtendedDescription">
    <vt:lpwstr/>
  </property>
  <property fmtid="{D5CDD505-2E9C-101B-9397-08002B2CF9AE}" pid="26" name="TriggerFlowInfo">
    <vt:lpwstr/>
  </property>
</Properties>
</file>