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defaultThemeVersion="124226"/>
  <xr:revisionPtr revIDLastSave="0" documentId="13_ncr:1_{1D8B9DF2-9043-4F8B-B077-525888C60332}" xr6:coauthVersionLast="47" xr6:coauthVersionMax="47" xr10:uidLastSave="{00000000-0000-0000-0000-000000000000}"/>
  <bookViews>
    <workbookView xWindow="19980" yWindow="450" windowWidth="36600" windowHeight="16780" xr2:uid="{00000000-000D-0000-FFFF-FFFF00000000}"/>
  </bookViews>
  <sheets>
    <sheet name="Voorblad" sheetId="15" r:id="rId1"/>
    <sheet name="Instructie" sheetId="16" r:id="rId2"/>
    <sheet name="Toelichting" sheetId="3" r:id="rId3"/>
    <sheet name="Automandje" sheetId="1" r:id="rId4"/>
    <sheet name="Inbouw meetauto" sheetId="12" r:id="rId5"/>
    <sheet name="Additionele kosten" sheetId="17" r:id="rId6"/>
    <sheet name="K4 Flexibiliteit" sheetId="18" r:id="rId7"/>
    <sheet name="Totale kosten"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25" i="1" l="1"/>
  <c r="AM24" i="1"/>
  <c r="AM23" i="1"/>
  <c r="AM22" i="1"/>
  <c r="AM21" i="1"/>
  <c r="AM20" i="1"/>
  <c r="AM19" i="1"/>
  <c r="AM18" i="1"/>
  <c r="AM17" i="1"/>
  <c r="AM16" i="1"/>
  <c r="AM15" i="1"/>
  <c r="AM14" i="1"/>
  <c r="AM13" i="1"/>
  <c r="AM12" i="1"/>
  <c r="AM11" i="1"/>
  <c r="AM10" i="1"/>
  <c r="AM9" i="1"/>
  <c r="D6" i="18"/>
  <c r="B6" i="18"/>
  <c r="B5" i="18"/>
  <c r="B4" i="18"/>
  <c r="B3" i="18"/>
  <c r="D6" i="17"/>
  <c r="B6" i="17"/>
  <c r="B5" i="17"/>
  <c r="B4" i="17"/>
  <c r="B3" i="17"/>
  <c r="D41" i="12"/>
  <c r="D43" i="12" s="1"/>
  <c r="D6" i="6"/>
  <c r="B6" i="6"/>
  <c r="B5" i="6"/>
  <c r="B4" i="6"/>
  <c r="B3" i="6"/>
  <c r="D6" i="12"/>
  <c r="B6" i="12"/>
  <c r="B5" i="12"/>
  <c r="B4" i="12"/>
  <c r="B3" i="12"/>
  <c r="M25" i="1"/>
  <c r="M24" i="1"/>
  <c r="M23" i="1"/>
  <c r="M22" i="1"/>
  <c r="M21" i="1"/>
  <c r="M20" i="1"/>
  <c r="M19" i="1"/>
  <c r="M18" i="1"/>
  <c r="M17" i="1"/>
  <c r="M16" i="1"/>
  <c r="M15" i="1"/>
  <c r="M14" i="1"/>
  <c r="M13" i="1"/>
  <c r="M12" i="1"/>
  <c r="M11" i="1"/>
  <c r="M10" i="1"/>
  <c r="M9" i="1"/>
  <c r="D6" i="1"/>
  <c r="B6" i="1"/>
  <c r="B5" i="1"/>
  <c r="B4" i="1"/>
  <c r="B3" i="1"/>
  <c r="C6" i="3"/>
  <c r="B6" i="3"/>
  <c r="B5" i="3"/>
  <c r="B4" i="3"/>
  <c r="B3" i="3"/>
  <c r="B3" i="16"/>
  <c r="AN24" i="1" l="1"/>
  <c r="C13" i="6" s="1"/>
  <c r="AN19" i="1"/>
  <c r="C12" i="6" s="1"/>
  <c r="AN14" i="1"/>
  <c r="C11" i="6" s="1"/>
  <c r="AN9" i="1"/>
  <c r="C9" i="6" s="1"/>
  <c r="AN12" i="1"/>
  <c r="C10" i="6" s="1"/>
  <c r="AK9" i="1" l="1"/>
  <c r="B8" i="6"/>
  <c r="E10" i="6" l="1"/>
  <c r="E9" i="6"/>
  <c r="E13" i="6" l="1"/>
  <c r="E12" i="6"/>
  <c r="E11" i="6"/>
  <c r="E14" i="6" l="1"/>
</calcChain>
</file>

<file path=xl/sharedStrings.xml><?xml version="1.0" encoding="utf-8"?>
<sst xmlns="http://schemas.openxmlformats.org/spreadsheetml/2006/main" count="302" uniqueCount="212">
  <si>
    <t>Naam Inschrijver:</t>
  </si>
  <si>
    <t>CBS 
Categorie</t>
  </si>
  <si>
    <t>Looptijd in maanden</t>
  </si>
  <si>
    <t>B</t>
  </si>
  <si>
    <t>C</t>
  </si>
  <si>
    <t>D</t>
  </si>
  <si>
    <t>E</t>
  </si>
  <si>
    <t>Brandstofpas</t>
  </si>
  <si>
    <t>Managementfee</t>
  </si>
  <si>
    <t>Administratiekosten</t>
  </si>
  <si>
    <t>Restwaarde</t>
  </si>
  <si>
    <t>CBS Categorie</t>
  </si>
  <si>
    <t>Wegingspercentage
per CBS Categorie</t>
  </si>
  <si>
    <t>Omschrijving</t>
  </si>
  <si>
    <t>Begrip</t>
  </si>
  <si>
    <t>Omschrijving/ toelichting</t>
  </si>
  <si>
    <t>Onderdeel</t>
  </si>
  <si>
    <t>Huisstijlmarkering en contourmarkering</t>
  </si>
  <si>
    <t>Looptijd meetauto</t>
  </si>
  <si>
    <t>Nr.</t>
  </si>
  <si>
    <t>Tabblad: Instructie</t>
  </si>
  <si>
    <t>Totaalprijs na weging</t>
  </si>
  <si>
    <t>Invullen op 'voorblad'</t>
  </si>
  <si>
    <t>Tabblad 'Toelichting': in dit tabblad wordt een toelichting op de verschillende onderdelen per tabblad benoemd.</t>
  </si>
  <si>
    <t>Tabblad: Voorblad</t>
  </si>
  <si>
    <t>Europese openbare aanbesteding "Wagenpark(beheer) t.b.v. het Kadaster"</t>
  </si>
  <si>
    <t>Invulinstructie</t>
  </si>
  <si>
    <r>
      <t xml:space="preserve">Inschrijver dient uitsluitend de </t>
    </r>
    <r>
      <rPr>
        <b/>
        <sz val="9"/>
        <color theme="1"/>
        <rFont val="Calibri"/>
        <family val="2"/>
        <scheme val="minor"/>
      </rPr>
      <t>geel gearceerde cellen</t>
    </r>
    <r>
      <rPr>
        <sz val="9"/>
        <color theme="1"/>
        <rFont val="Calibri"/>
        <family val="2"/>
        <scheme val="minor"/>
      </rPr>
      <t xml:space="preserve"> te voorzien van de gevraagde informatie. Om de werking van het prijzenblad te laten zien staat er nu fictief 1,00 euro of het getal 1 in. Dit kan Inschrijver zelf aanpassen.</t>
    </r>
  </si>
  <si>
    <t>De prijsopgave dient in Euro’s en exclusief BTW te geschieden.</t>
  </si>
  <si>
    <t>De opgegeven prijzen dienen op maximaal twee cijfers achter de komma te worden afgerond.</t>
  </si>
  <si>
    <t>Abnormaal lage prijzen kunnen door het Kadaster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</si>
  <si>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Offerteuitvraag.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</si>
  <si>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</si>
  <si>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</si>
  <si>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</si>
  <si>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</si>
  <si>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Tabblad [Totale kosten] dient Inschrijver rechtsgeldig te ondertekenen en separaat in te dienen (naast een excel-versie).</t>
    </r>
  </si>
  <si>
    <r>
      <t xml:space="preserve">De prijzen dienen alle kosten te bevatten </t>
    </r>
    <r>
      <rPr>
        <b/>
        <sz val="9"/>
        <color theme="1"/>
        <rFont val="Calibri"/>
        <family val="2"/>
        <scheme val="minor"/>
      </rPr>
      <t xml:space="preserve">(all-in) </t>
    </r>
    <r>
      <rPr>
        <sz val="9"/>
        <color theme="1"/>
        <rFont val="Calibri"/>
        <family val="2"/>
        <scheme val="minor"/>
      </rPr>
      <t xml:space="preserve">die nodig zijn voor het uitvoeren van de werkzaamheden, inclusief overhead, uitvoeringskosten, reiskosten, algemene kosten, winst en risico, afschrijvingskosten en dergelijke. Kosten welke niet in de template zijn opgenomen kunnen niet bij het Kadaster in rekening worden gebracht.
</t>
    </r>
    <r>
      <rPr>
        <b/>
        <sz val="9"/>
        <color theme="1"/>
        <rFont val="Calibri"/>
        <family val="2"/>
        <scheme val="minor"/>
      </rPr>
      <t>Let op: Het realiseren van de kwalitatieve gunningscriteria zit in de prijs inbegrepen.</t>
    </r>
  </si>
  <si>
    <t>Het aanbrengen van wijzigingen of het doen van aanvullingen (tenzij het Kadaster expliciet hier toestemming voor heeft gegeven) in de prijzenbladen kan tot ongeldigverklaring van uw Inschrijving en derhalve tot uitsluiting.</t>
  </si>
  <si>
    <t>Tabblad [Totale kosten]: dit tabblad wordt automatisch gevuld, Inschrijver hoeft deze niet in te vullen.</t>
  </si>
  <si>
    <t xml:space="preserve">Tabblad 'Inbouw meetauto': in dit tabblad zijn de kosten gespecificeerd voor de Inbouw, Huisstijlkenmerken t/m uiteindelijk het ontstickeren en ontmantelen van de Meetauto. </t>
  </si>
  <si>
    <t>Tabblad Toelichting</t>
  </si>
  <si>
    <t>Tabblad automandje</t>
  </si>
  <si>
    <t>Merk/type/uitvoering</t>
  </si>
  <si>
    <t>Bedrijfsauto</t>
  </si>
  <si>
    <t>Volkswagen ID.Buzz Cargo 77 kWh 150 kW L1H1 auto 4D</t>
  </si>
  <si>
    <t>Peugeot e-Expert EV 75 kWh 136 L2 4D</t>
  </si>
  <si>
    <t>Renault Traffic GB e-Tech Comfort 120 L1H1 T29 4D 90 kW</t>
  </si>
  <si>
    <t>Opel e-Mokka 54 kWh 115 kW Electric Edition Auto 5D</t>
  </si>
  <si>
    <t>Peugeot e-208 Allure 51 kWh 136 5D</t>
  </si>
  <si>
    <t>Peugeot e-308 Style 54 kWh 156 5D</t>
  </si>
  <si>
    <t>Volvo EX30 200 kW Single Motor Ext. Range Core</t>
  </si>
  <si>
    <t>Renault Megane e-Tech EV60 220 Comfort Range Techno 5D</t>
  </si>
  <si>
    <t>Tesla Model 3 RWD 188 kW</t>
  </si>
  <si>
    <t>Kia e-Niro 64.8kwh DynamicPlusline 5d 150kw</t>
  </si>
  <si>
    <t>Volkswagen ID.4 77kwh 150kw Pro Auto 5d</t>
  </si>
  <si>
    <t>Tesla Model Y LR Dual Motor AWD 274 kW</t>
  </si>
  <si>
    <t>Volvo EX40 Single Motor Ext Range 185 kW Plus 5D</t>
  </si>
  <si>
    <t>Mercedes EQB 250+ Luxury Line auto 140 kW 5D</t>
  </si>
  <si>
    <t>BMW iX1 xDrive30 5D 230 kW</t>
  </si>
  <si>
    <t>BMW i5 eDrive40 Business Ed. 4D 250 kW</t>
  </si>
  <si>
    <t>Audi Q8 55 e-tron quattro Advanced Ed. 5D 300 kW</t>
  </si>
  <si>
    <t>Fabrieksopties</t>
  </si>
  <si>
    <t>Vergelijkbaar uitrusten als ID.Buzz</t>
  </si>
  <si>
    <t>Geen opties</t>
  </si>
  <si>
    <t>Accesoires</t>
  </si>
  <si>
    <t>Geen accessoires</t>
  </si>
  <si>
    <t>Achterklep, assistance pakket Plus, diefstalalarm, hoge scheidingswand met ruit, armsteun voorstoelen, bijrijdersstoel, zij- en gordijnairbags, all season banden</t>
  </si>
  <si>
    <t>Kleur</t>
  </si>
  <si>
    <t>Wit</t>
  </si>
  <si>
    <t>Metallic lak</t>
  </si>
  <si>
    <t>Consumentenprijs (incl. BTW/BPM) zonder opties</t>
  </si>
  <si>
    <t>Basisrente
(IRS 3 jaars)</t>
  </si>
  <si>
    <t>Opslag op basisrente in %</t>
  </si>
  <si>
    <t>Totale rente in %</t>
  </si>
  <si>
    <t>Restwaarde object (excl. BTW/ incl. BPM)</t>
  </si>
  <si>
    <t xml:space="preserve">Fleetowner kortingspercentage </t>
  </si>
  <si>
    <t>Kilometers per jaar</t>
  </si>
  <si>
    <t xml:space="preserve">Optie: Meerprijs winterbanden
p/mnd </t>
  </si>
  <si>
    <t>Meerprijs all season banden (all season is uitgangspunt indien niet mogelijk winterbanden)</t>
  </si>
  <si>
    <t>Inbouw, Huisstijlkenmerken, Track and trace hardware, USB-kabel</t>
  </si>
  <si>
    <t>Tabblad Inbouw Meetauto</t>
  </si>
  <si>
    <t xml:space="preserve">Bedragen excl. BTW
</t>
  </si>
  <si>
    <t>Totaalprijs Inbouw Meetauto excl. BTW</t>
  </si>
  <si>
    <r>
      <t xml:space="preserve">Inbouw meetauto per maand excl. BTW 
</t>
    </r>
    <r>
      <rPr>
        <sz val="11"/>
        <color rgb="FF000000"/>
        <rFont val="Calibri"/>
        <family val="2"/>
        <scheme val="minor"/>
      </rPr>
      <t>(totaalprijs gedeeld door looptijd in maanden)</t>
    </r>
  </si>
  <si>
    <t>De in te vullen bedragen zijn gebaseerd op de in de Offerteuitvraag en bijlagen vermelde informatie.</t>
  </si>
  <si>
    <r>
      <t xml:space="preserve">Het indienen van negatieve prijzen, prijzen onder de </t>
    </r>
    <r>
      <rPr>
        <b/>
        <sz val="9"/>
        <color theme="1"/>
        <rFont val="Calibri"/>
        <family val="2"/>
        <scheme val="minor"/>
      </rPr>
      <t xml:space="preserve">ondergrens of </t>
    </r>
    <r>
      <rPr>
        <b/>
        <i/>
        <sz val="9"/>
        <color theme="1"/>
        <rFont val="Calibri"/>
        <family val="2"/>
        <scheme val="minor"/>
      </rPr>
      <t>boven de</t>
    </r>
    <r>
      <rPr>
        <b/>
        <sz val="9"/>
        <color theme="1"/>
        <rFont val="Calibri"/>
        <family val="2"/>
        <scheme val="minor"/>
      </rPr>
      <t xml:space="preserve"> bovengrens </t>
    </r>
    <r>
      <rPr>
        <sz val="9"/>
        <color theme="1"/>
        <rFont val="Calibri"/>
        <family val="2"/>
        <scheme val="minor"/>
      </rPr>
      <t>(per prijsitem) (indien van toepassing) is niet toegestaan op straffe van uitsluiting. Het is Inschrijver wel toegestaan nul (0) bedragen in te vullen.</t>
    </r>
  </si>
  <si>
    <r>
      <t xml:space="preserve">Tabblad 'Automandje': in dit tabblad is een </t>
    </r>
    <r>
      <rPr>
        <u/>
        <sz val="9"/>
        <color theme="1"/>
        <rFont val="Calibri"/>
        <family val="2"/>
        <scheme val="minor"/>
      </rPr>
      <t>representatief</t>
    </r>
    <r>
      <rPr>
        <sz val="9"/>
        <color theme="1"/>
        <rFont val="Calibri"/>
        <family val="2"/>
        <scheme val="minor"/>
      </rPr>
      <t xml:space="preserve"> automandje opgenomen.</t>
    </r>
  </si>
  <si>
    <t>Tabblad Totaal</t>
  </si>
  <si>
    <t>x</t>
  </si>
  <si>
    <t>Rente p/mnd (incl. voorfinancieringsrente)</t>
  </si>
  <si>
    <t>Management fee p/mnd</t>
  </si>
  <si>
    <t>Administratiekosten p/mnd</t>
  </si>
  <si>
    <t>Hulpdienst p/mnd</t>
  </si>
  <si>
    <t>Zomerbanden p/mnd</t>
  </si>
  <si>
    <t>Verzekering: WA p/mnd</t>
  </si>
  <si>
    <t>Brandstofpas nationaal incl. optie wassen p/mnd</t>
  </si>
  <si>
    <t>Verzekering: Casco p/mnd</t>
  </si>
  <si>
    <t>Track en Trace abonnement p/mnd</t>
  </si>
  <si>
    <t>Inbouw Meetauto (conform tabblad [Inbouw Meetauto], bedrag vermelden en dient al in Netto investering opgenomen te zijn).</t>
  </si>
  <si>
    <r>
      <t>Houderschapsbelasting (HSB) p/mnd</t>
    </r>
    <r>
      <rPr>
        <b/>
        <sz val="9"/>
        <rFont val="Calibri"/>
        <family val="2"/>
        <scheme val="minor"/>
      </rPr>
      <t xml:space="preserve"> (kenteken op naam van leasemaatschappij)</t>
    </r>
  </si>
  <si>
    <t>Reparatie, onderhoud/ service p/mnd</t>
  </si>
  <si>
    <t xml:space="preserve">Totaal
Leaseprijs per object
p/mnd
</t>
  </si>
  <si>
    <r>
      <t xml:space="preserve">De vaste maandelijkse kosten </t>
    </r>
    <r>
      <rPr>
        <b/>
        <sz val="9"/>
        <color theme="1"/>
        <rFont val="Calibri"/>
        <family val="2"/>
        <scheme val="minor"/>
      </rPr>
      <t>per Voertuig</t>
    </r>
    <r>
      <rPr>
        <sz val="9"/>
        <color theme="1"/>
        <rFont val="Calibri"/>
        <family val="2"/>
        <scheme val="minor"/>
      </rPr>
      <t xml:space="preserve"> die Inschrijver berekent voor de administratieve afwikkeling van zaken rondom het betreffende Voertuig zoals, maar niet uitsluitend, tijdig beschikbaar stellen van de groene kaart, afwikkeling administratie etc.</t>
    </r>
  </si>
  <si>
    <r>
      <t>Afschrijving p/mnd</t>
    </r>
    <r>
      <rPr>
        <b/>
        <sz val="9"/>
        <color rgb="FFFF0000"/>
        <rFont val="Calibri"/>
        <family val="2"/>
        <scheme val="minor"/>
      </rPr>
      <t xml:space="preserve"> </t>
    </r>
  </si>
  <si>
    <t>Afschrijving per maand</t>
  </si>
  <si>
    <t>De maandelijkse afschrijving die onderdeel uitmaakt van de maandelijkse leasekosten. Deze afschrijving is gebaseerd op de [Consumentenprijs (incl. BTW/BPM) zonder opties].</t>
  </si>
  <si>
    <t>De maandelijkse kosten voor de vaste tankpas.</t>
  </si>
  <si>
    <t xml:space="preserve">Consumentenprijs (incl. BTW/BPM) zonder opties van het betreffende Voertuig conform de door het Kadaster opgestelde specificaties. </t>
  </si>
  <si>
    <t>Fleetownerkortingspercentage</t>
  </si>
  <si>
    <t>Het kortingspercentage dat Inschrijver biedt.</t>
  </si>
  <si>
    <t>De vaste maandelijkse kosten die inschrijver berekent voor het accountmanagement en het beheer van het Wagenpark. Ook de kosten voor het jaarlijkse berijderstevredenheidsonderzoek en de Online tool (webportaal) dienen hierin opgenomen te worden.</t>
  </si>
  <si>
    <t>De verwachte restwaarde voor het betreffende Voertuig op basis van de contractduur en het opgegeven kilometrage.</t>
  </si>
  <si>
    <t>De vaste maandelijkse reservingskosten voor reparaties, onderhoud en service. Inschrijver dient een maandelijks bedrag in te vullen.</t>
  </si>
  <si>
    <t>Vervangend vervoer bij reparatie en onderhoud per direct, gelijkwaardig, incl. Buitenland p/mnd</t>
  </si>
  <si>
    <t>Vervangend vervoer bij schade, 
per direct, gelijkwaardig, incl. Buitenland p/mnd</t>
  </si>
  <si>
    <t>Track en Trace hardware, bedrag vermelden en dient al in Netto investering opgenomen te zijn).</t>
  </si>
  <si>
    <t xml:space="preserve">Laadpaalvoorziening: abonnement prijs p/mnd.
bedrag vermelden en dient al in Netto investering opgenomen te zijn). 
</t>
  </si>
  <si>
    <t>Afleveringskosten (waaronder o.a.  groene kaart, kentekenbewijs kentekenplaten, transportkosten )+  overige vaste kosten. Bedrag vermelden en dient al in Netto investering opgenomen te zijn).</t>
  </si>
  <si>
    <t>Gemiddelde Leaseprijs per CBS categorie per maand excl. BTW na weging</t>
  </si>
  <si>
    <t>Gemiddelde Leaseprijs per CBS categorie per maand excl. BTW</t>
  </si>
  <si>
    <t>Gemiddelde Leaseprijs per CBS categorie p/mnd</t>
  </si>
  <si>
    <t>&lt;-- Hier wordt op gegund</t>
  </si>
  <si>
    <t>2Agree nummer: A24-103915  / TenderNed kenmerk: 481911</t>
  </si>
  <si>
    <t>Prijs wordt overgenomen uit tabblad [Inbouw meetauto]</t>
  </si>
  <si>
    <t>Achterbumperbescherming</t>
  </si>
  <si>
    <t>Beschermplaat van gebeitst aluminium tranenplaat gemonteerd op de achterbumper.</t>
  </si>
  <si>
    <t>Aflevering en/of transport voertuig</t>
  </si>
  <si>
    <t>Cabine Brandblusser Prymos</t>
  </si>
  <si>
    <t xml:space="preserve">Spray brandblusser geplaatst op het console tussen de voorstoelen. </t>
  </si>
  <si>
    <t>Cabine Lifehammer</t>
  </si>
  <si>
    <t>Geplaatst op hemel tussen de voorstoelen.</t>
  </si>
  <si>
    <t xml:space="preserve">Cabine Opbergvak en console </t>
  </si>
  <si>
    <t>Middenconsole geplaatst tussen de voorstoelen. Ten behoeve opbergruimte, stroomvoorziening, EHBO-doos en brandblusser.</t>
  </si>
  <si>
    <t>Cabine stoplichtkijker</t>
  </si>
  <si>
    <t>Lens op het voorraam t.b.v. het zicht op verkeerslichten boven de weg.</t>
  </si>
  <si>
    <t>Cabine Verbandtrommel</t>
  </si>
  <si>
    <t>EHBO-doos type A. Geplaatst op de beugel tussen de stoelen.</t>
  </si>
  <si>
    <t>Elektravoorziening Ecoflow River 2 Pro</t>
  </si>
  <si>
    <t>Ecoflow met output om apparaten tot 800W (1600W piekbelasting) van stroom te voorzien. Inclusief lader, accuwachter, omvormer batterij etc. Inclusief bekabeling in de auto.</t>
  </si>
  <si>
    <t>Laadruimte Achterklepbescherming</t>
  </si>
  <si>
    <t>Metalen plaat op binnenzijde achterklep ter bescherming bekleding.</t>
  </si>
  <si>
    <t>Laadruimte Dakventilator easy aero</t>
  </si>
  <si>
    <t>Het leveren en monteren van een zwarte door rijwind aangedreven (mechanische) dakventilator. Rechts op dak boven jassenhaken.</t>
  </si>
  <si>
    <t>Laadruimte Houder GPS meetstok</t>
  </si>
  <si>
    <t>Rechts van de ladenkast een houder t.b.v. de GPS meetstok met een schotel met een diameter van 20 cm.</t>
  </si>
  <si>
    <t xml:space="preserve">Laadruimte Jashaken </t>
  </si>
  <si>
    <t>Drie haken op rechterzijwand voor jassen. Inclusief zijwand plaat.</t>
  </si>
  <si>
    <t>Laadruimte Kunststof kratten t.b.v. piketten, persoonlijke spullen en inventaris</t>
  </si>
  <si>
    <t>4 kunststof kratten t.b.v. inventaris met slingervakken. 1x afmeting 600 x 400 x 220 mm en 3x afmeting 400 x 300 x 220 mm.</t>
  </si>
  <si>
    <t>Laadruimte Laadruimte afwerking</t>
  </si>
  <si>
    <t>Vloer betonplex 9 mm met antislip toplaag, rondom afgekit. Zijwandbekleding en dorpel afwerking.</t>
  </si>
  <si>
    <t>Laadruimte Ladenkast afwerking</t>
  </si>
  <si>
    <t xml:space="preserve">Afwerking ladenkast. O.a. bovenblad en zijkanten. </t>
  </si>
  <si>
    <t>Laadruimte Ladenkast met drie laden</t>
  </si>
  <si>
    <t>Ladenblok met 3 laden. 1x hoogte 290mm uitw. t.b.v. koffers en 2x hoogte 145mm uitw. t.b.v. inventaris. Inclusief 3 verdeelschotten bij lage lades.</t>
  </si>
  <si>
    <t>Laadruimte Opberghouder pylonnen</t>
  </si>
  <si>
    <t>Horizontale houder t.b.v. 5 pylonnen. Gemonteerd op ladingslede.</t>
  </si>
  <si>
    <t>Laadruimte Opbergvak tegen kopschot</t>
  </si>
  <si>
    <t>Insteekkast t.b.v. stootijzer, telescoopstok en andere vrije inventaris.</t>
  </si>
  <si>
    <t xml:space="preserve">Laadruimte Opbergvakken onder ladekast </t>
  </si>
  <si>
    <t xml:space="preserve">Insteekkast t.b.v. schop, veiligheidshek, jalons (9) en 2 jalonstatieven. </t>
  </si>
  <si>
    <t>Laadruimte Stopcontact &amp; batterijlader</t>
  </si>
  <si>
    <t>Stopcontact en batterijhouder links op zijwand gemonteerd.</t>
  </si>
  <si>
    <t>Laadruimte Tachymeter driepoot houder</t>
  </si>
  <si>
    <t>Afzetvak t.b.v. 2 tachyhouder driepoten. Inclusief vastzetvoorziening.</t>
  </si>
  <si>
    <t>Laadruimte Torxrol met houder op console</t>
  </si>
  <si>
    <t>Geplaatst rechts van de ladenkast op diagonaal console.</t>
  </si>
  <si>
    <t>Laadruimte Vastzetvoorziening trap</t>
  </si>
  <si>
    <t>Bevestigingsvoorziening voor trap in de auto tegen de linkerzijwand op de kast. Inclusief zijwandbescherming en spanband.</t>
  </si>
  <si>
    <t>Laadruimte Verlichting in de laadruimte</t>
  </si>
  <si>
    <t>Twee led kampen geplaatst bij instap zijdeur en achterklep. Bediening op console. Afmeting 345x34x13mm.</t>
  </si>
  <si>
    <t>Laadruimte Werkblad uitschuifbaar op bovenblad kast</t>
  </si>
  <si>
    <t>Groot uitschuifbaar werkblad t.b.v. 2 open liggende meetapparatuur koffers of werkblad (Arbohoogte). Inclusief vastzet voorziening.</t>
  </si>
  <si>
    <t>Track &amp; Trace systeem inbouw</t>
  </si>
  <si>
    <t>Veiligheid Anti-inbraakroosters</t>
  </si>
  <si>
    <t>Metalen roosters voor schuifdeur- en achterraam. Bij achterraam voorzien van houders voor de flitsers.</t>
  </si>
  <si>
    <t>Veiligheid Led flitsers laadklep</t>
  </si>
  <si>
    <t>Leveren en monteren van 4 led flitsers in de laadklep. 2 achter het raam en 2 op onderzijde laadklep (voor geopende situatie). Inclusief accuwachter.</t>
  </si>
  <si>
    <t>Veiligheid Raam in zijschuifdeur</t>
  </si>
  <si>
    <t>Leveren en plakken van raam in de schuifdeur.</t>
  </si>
  <si>
    <t xml:space="preserve">Veiligheid Sticker "Werkverkeer" </t>
  </si>
  <si>
    <t>Leveren en plakken van gele sticker met tekst "Werkverkeer" op binnenzijde achterraam.</t>
  </si>
  <si>
    <t>Geplakte striping in de Huisstijlkenmerken van het Kadaster. Voorzien van veiligheidscontourmarkering. Zie Bijlage VW ID Buzz - Huisstijlkenmerken</t>
  </si>
  <si>
    <t>Aflevering en/ of transport naar een Kadaster vestiging.</t>
  </si>
  <si>
    <t>Inbouw Track &amp; Trace systeem (exclusief aanschafprijs hardware)</t>
  </si>
  <si>
    <t>Ontstickeren</t>
  </si>
  <si>
    <t>Bij einde inzet van de Meetauto dient deze ontstickert te worden.</t>
  </si>
  <si>
    <r>
      <rPr>
        <u/>
        <sz val="11"/>
        <color rgb="FF000000"/>
        <rFont val="Arial"/>
        <family val="2"/>
      </rPr>
      <t>Toelichting</t>
    </r>
    <r>
      <rPr>
        <sz val="11"/>
        <color rgb="FF000000"/>
        <rFont val="Arial"/>
        <family val="2"/>
      </rPr>
      <t>: 
Voor een specificatie van de Huisstijlkenmerken en de Inbouw zie: Bijlage [VW ID Buzz - Huisstijlkenmerken] en Bijlage [VW ID Buzz - Huisstijlkenmerken]. Op basis van deze bijlagen dienen de bedragen gebasseerd te worden, inclusief arbeid.</t>
    </r>
  </si>
  <si>
    <t>De Opdrachtnemer, draagt bij einde contract, zorg voor het verwijderen van de Inbouw en inventaris en slaat de deze materialen op voor eventueel hergebruik (+-/ 16m²). (Conform [Eisen met betrekking tot de Meetauto’s])</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</si>
  <si>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</si>
  <si>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</si>
  <si>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</si>
  <si>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</si>
  <si>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</si>
  <si>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Tabblad Additionele kosten</t>
  </si>
  <si>
    <t>Verwijderen inbouw/ inventaris en opslag Meetauto</t>
  </si>
  <si>
    <r>
      <rPr>
        <u/>
        <sz val="11"/>
        <color rgb="FF000000"/>
        <rFont val="Arial"/>
        <family val="2"/>
      </rPr>
      <t>Toelichting</t>
    </r>
    <r>
      <rPr>
        <sz val="11"/>
        <color rgb="FF000000"/>
        <rFont val="Arial"/>
        <family val="2"/>
      </rPr>
      <t>: 
In dit tabblad worden een aantal prijsitems uitgevraagd, hier wordt niet op gegund. Inschrijver dient marktconforme tarieven aan te bieden.</t>
    </r>
  </si>
  <si>
    <t>Deze gevraagde informatie is n.a.v. NvI 58 komen te vervallen.</t>
  </si>
  <si>
    <t xml:space="preserve">Laadpaal (installatie + 6 meter kabel en graafwerkzaamheden. bedrag vermelden en dient al in Netto investering opgenomen te zijn). </t>
  </si>
  <si>
    <t>n.v.t.</t>
  </si>
  <si>
    <t>Deze gevraagde informatie is n.a.v. NvI 32 komen te vervallen.</t>
  </si>
  <si>
    <t>Netto investering (contractinvestering) (excl. BTW excl. BPM) (optelsom kolom C, D, E, F, AG, AH, AJ, AK)</t>
  </si>
  <si>
    <t xml:space="preserve">1a. Deelauto’s (Poolauto);
</t>
  </si>
  <si>
    <t>1b. Contracten met een flexibele looptijd;</t>
  </si>
  <si>
    <t xml:space="preserve">1c. Herinzet (poolbeheer) van Persoonsgebonden auto’s.deren inbouw/ inventaris en opslag Meetauto </t>
  </si>
  <si>
    <t>Tabblad K4 Flexibiliteit</t>
  </si>
  <si>
    <t>SVI</t>
  </si>
  <si>
    <t>Schadeverzekering inzittenden.</t>
  </si>
  <si>
    <t>Verzekering: SVI p/mnd</t>
  </si>
  <si>
    <r>
      <rPr>
        <u/>
        <sz val="11"/>
        <color rgb="FF000000"/>
        <rFont val="Arial"/>
        <family val="2"/>
      </rPr>
      <t>Toelichting</t>
    </r>
    <r>
      <rPr>
        <sz val="11"/>
        <color rgb="FF000000"/>
        <rFont val="Arial"/>
        <family val="2"/>
      </rPr>
      <t xml:space="preserve">: 
Opdrachtgever heeft in kwalitatief gunningscriterium K4 [Flexibiliteit] een drietal andere vormen van flexibele inzet gevraagd, te weten: 
1a. Deelauto’s (Poolauto);
1b. Contracten met een flexibele looptijd;
1c. Herinzet (poolbeheer) van Persoonsgebonden auto’s.
Inschrijver wordt gevraagd in dit tabblad een voorstel te doen voor deze drie vormen (hier wordt niet op gegund). Inschrijver dient marktconforme tarieven te hanteren.
Het voorstel van Inschrijver is vormij maar dient in dit tabblad te gebeuren
</t>
    </r>
    <r>
      <rPr>
        <b/>
        <sz val="11"/>
        <color rgb="FF000000"/>
        <rFont val="Arial"/>
        <family val="2"/>
      </rPr>
      <t>LET OP:</t>
    </r>
    <r>
      <rPr>
        <sz val="11"/>
        <color rgb="FF000000"/>
        <rFont val="Arial"/>
        <family val="2"/>
      </rPr>
      <t xml:space="preserve"> Dit tabblad wordt niet mee beoordeeld als kwalitatief gunningscriterium K4. De beantwoording van K4 [Flexibiliteit] dient Inschrijver te doen in de Bijlage [Beantwoording kwalitatieve gunningscriteria].</t>
    </r>
  </si>
  <si>
    <r>
      <t>Datum: 21-10-2024 / Versie:</t>
    </r>
    <r>
      <rPr>
        <b/>
        <sz val="14"/>
        <rFont val="Calibri"/>
        <family val="2"/>
        <scheme val="minor"/>
      </rPr>
      <t xml:space="preserve"> 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</si>
</sst>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_ [$€-413]\ * #,##0.00_ ;_ [$€-413]\ * \-#,##0.00_ ;_ [$€-413]\ * &quot;-&quot;??_ ;_ @_ "/>
  </numFmts>
  <fonts count="31">
    <font>
      <sz val="11"/>
      <color theme="1"/>
      <name val="Calibri"/>
      <family val="2"/>
      <scheme val="minor"/>
    </font>
    <font>
      <b/>
      <sz val="11"/>
      <color theme="1"/>
      <name val="Calibri"/>
      <family val="2"/>
      <scheme val="minor"/>
    </font>
    <font>
      <sz val="11"/>
      <color theme="1"/>
      <name val="Arial"/>
      <family val="2"/>
    </font>
    <font>
      <i/>
      <sz val="11"/>
      <color theme="1"/>
      <name val="Arial"/>
      <family val="2"/>
    </font>
    <font>
      <b/>
      <sz val="11"/>
      <color theme="1"/>
      <name val="Arial"/>
      <family val="2"/>
    </font>
    <font>
      <sz val="18"/>
      <color theme="1"/>
      <name val="Arial"/>
      <family val="2"/>
    </font>
    <font>
      <sz val="11"/>
      <color rgb="FFFF0000"/>
      <name val="Calibri"/>
      <family val="2"/>
      <scheme val="minor"/>
    </font>
    <font>
      <b/>
      <sz val="18"/>
      <color theme="1"/>
      <name val="Arial"/>
      <family val="2"/>
    </font>
    <font>
      <b/>
      <sz val="14"/>
      <color theme="1"/>
      <name val="Arial"/>
      <family val="2"/>
    </font>
    <font>
      <b/>
      <sz val="14"/>
      <color theme="1"/>
      <name val="Calibri"/>
      <family val="2"/>
      <scheme val="minor"/>
    </font>
    <font>
      <b/>
      <sz val="18"/>
      <color theme="1"/>
      <name val="Calibri"/>
      <family val="2"/>
      <scheme val="minor"/>
    </font>
    <font>
      <sz val="18"/>
      <color theme="1"/>
      <name val="Calibri"/>
      <family val="2"/>
      <scheme val="minor"/>
    </font>
    <font>
      <sz val="9"/>
      <color theme="1"/>
      <name val="Calibri"/>
      <family val="2"/>
      <scheme val="minor"/>
    </font>
    <font>
      <sz val="11"/>
      <color rgb="FF000000"/>
      <name val="Calibri"/>
      <family val="2"/>
      <scheme val="minor"/>
    </font>
    <font>
      <b/>
      <sz val="16"/>
      <color rgb="FF000000"/>
      <name val="Calibri"/>
      <family val="2"/>
      <scheme val="minor"/>
    </font>
    <font>
      <b/>
      <sz val="16"/>
      <color theme="1"/>
      <name val="Calibri"/>
      <family val="2"/>
      <scheme val="minor"/>
    </font>
    <font>
      <b/>
      <sz val="9"/>
      <color theme="1"/>
      <name val="Calibri"/>
      <family val="2"/>
      <scheme val="minor"/>
    </font>
    <font>
      <b/>
      <i/>
      <sz val="9"/>
      <color theme="1"/>
      <name val="Calibri"/>
      <family val="2"/>
      <scheme val="minor"/>
    </font>
    <font>
      <u/>
      <sz val="9"/>
      <color theme="1"/>
      <name val="Calibri"/>
      <family val="2"/>
      <scheme val="minor"/>
    </font>
    <font>
      <b/>
      <sz val="10"/>
      <color theme="1"/>
      <name val="Calibri"/>
      <family val="2"/>
      <scheme val="minor"/>
    </font>
    <font>
      <b/>
      <sz val="9"/>
      <color rgb="FFFF0000"/>
      <name val="Calibri"/>
      <family val="2"/>
      <scheme val="minor"/>
    </font>
    <font>
      <sz val="9"/>
      <name val="Calibri"/>
      <family val="2"/>
      <scheme val="minor"/>
    </font>
    <font>
      <b/>
      <sz val="9"/>
      <name val="Calibri"/>
      <family val="2"/>
      <scheme val="minor"/>
    </font>
    <font>
      <b/>
      <sz val="14"/>
      <name val="Calibri"/>
      <family val="2"/>
      <scheme val="minor"/>
    </font>
    <font>
      <b/>
      <sz val="11"/>
      <color rgb="FF000000"/>
      <name val="Arial"/>
      <family val="2"/>
    </font>
    <font>
      <sz val="11"/>
      <color rgb="FF000000"/>
      <name val="Arial"/>
      <family val="2"/>
    </font>
    <font>
      <u/>
      <sz val="11"/>
      <color rgb="FF000000"/>
      <name val="Arial"/>
      <family val="2"/>
    </font>
    <font>
      <sz val="11"/>
      <color theme="1"/>
      <name val="Calibri"/>
      <family val="2"/>
      <scheme val="minor"/>
    </font>
    <font>
      <u/>
      <sz val="10"/>
      <color theme="1"/>
      <name val="Calibri (Hoofdtekst)"/>
    </font>
    <font>
      <sz val="10"/>
      <color theme="1"/>
      <name val="Calibri (Hoofdtekst)"/>
    </font>
    <font>
      <sz val="10"/>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rgb="FFFFC000"/>
        <bgColor indexed="64"/>
      </patternFill>
    </fill>
    <fill>
      <patternFill patternType="solid">
        <fgColor theme="4"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indexed="64"/>
      </top>
      <bottom/>
      <diagonal/>
    </border>
    <border>
      <left/>
      <right/>
      <top/>
      <bottom style="thin">
        <color indexed="64"/>
      </bottom>
      <diagonal/>
    </border>
  </borders>
  <cellStyleXfs count="1">
    <xf numFmtId="0" fontId="0" fillId="0" borderId="0"/>
  </cellStyleXfs>
  <cellXfs count="149">
    <xf numFmtId="0" fontId="0" fillId="0" borderId="0" xfId="0"/>
    <xf numFmtId="0" fontId="0" fillId="0" borderId="0" xfId="0" applyProtection="1">
      <protection locked="0"/>
    </xf>
    <xf numFmtId="49" fontId="14" fillId="0" borderId="3" xfId="0" applyNumberFormat="1" applyFont="1" applyBorder="1" applyAlignment="1">
      <alignment vertical="top" wrapText="1"/>
    </xf>
    <xf numFmtId="0" fontId="0" fillId="0" borderId="1" xfId="0" applyBorder="1"/>
    <xf numFmtId="49" fontId="14" fillId="0" borderId="5" xfId="0" applyNumberFormat="1" applyFont="1" applyBorder="1" applyAlignment="1">
      <alignment vertical="top" wrapText="1"/>
    </xf>
    <xf numFmtId="44" fontId="15" fillId="0" borderId="19" xfId="0" applyNumberFormat="1" applyFont="1" applyBorder="1" applyAlignment="1">
      <alignment vertical="center"/>
    </xf>
    <xf numFmtId="0" fontId="12" fillId="0" borderId="1" xfId="0" applyFont="1" applyBorder="1" applyAlignment="1">
      <alignment horizontal="left" vertical="top" wrapText="1"/>
    </xf>
    <xf numFmtId="0" fontId="0" fillId="7" borderId="0" xfId="0" applyFill="1"/>
    <xf numFmtId="0" fontId="0" fillId="7" borderId="0" xfId="0" applyFill="1" applyProtection="1">
      <protection locked="0"/>
    </xf>
    <xf numFmtId="0" fontId="7" fillId="7" borderId="17" xfId="0" applyFont="1" applyFill="1" applyBorder="1" applyAlignment="1" applyProtection="1">
      <alignment vertical="center"/>
      <protection locked="0"/>
    </xf>
    <xf numFmtId="0" fontId="7" fillId="7" borderId="18" xfId="0" applyFont="1" applyFill="1" applyBorder="1" applyAlignment="1" applyProtection="1">
      <alignment vertical="center"/>
      <protection locked="0"/>
    </xf>
    <xf numFmtId="0" fontId="5" fillId="7" borderId="9" xfId="0" applyFont="1" applyFill="1" applyBorder="1" applyAlignment="1" applyProtection="1">
      <alignment vertical="center"/>
      <protection locked="0"/>
    </xf>
    <xf numFmtId="0" fontId="9" fillId="7" borderId="12" xfId="0" applyFont="1" applyFill="1" applyBorder="1" applyAlignment="1">
      <alignment vertical="center"/>
    </xf>
    <xf numFmtId="0" fontId="4" fillId="7" borderId="8" xfId="0" applyFont="1" applyFill="1" applyBorder="1" applyProtection="1">
      <protection locked="0"/>
    </xf>
    <xf numFmtId="0" fontId="4" fillId="7" borderId="0" xfId="0" applyFont="1" applyFill="1" applyProtection="1">
      <protection locked="0"/>
    </xf>
    <xf numFmtId="0" fontId="4" fillId="7" borderId="11" xfId="0" applyFont="1" applyFill="1" applyBorder="1" applyProtection="1">
      <protection locked="0"/>
    </xf>
    <xf numFmtId="0" fontId="8" fillId="7" borderId="24" xfId="0" applyFont="1" applyFill="1" applyBorder="1" applyAlignment="1" applyProtection="1">
      <alignment vertical="center"/>
      <protection locked="0"/>
    </xf>
    <xf numFmtId="164" fontId="9" fillId="8" borderId="5" xfId="0" applyNumberFormat="1" applyFont="1" applyFill="1" applyBorder="1" applyAlignment="1" applyProtection="1">
      <alignment horizontal="left" vertical="center"/>
      <protection locked="0"/>
    </xf>
    <xf numFmtId="0" fontId="3" fillId="7" borderId="15" xfId="0" applyFont="1" applyFill="1" applyBorder="1" applyProtection="1">
      <protection locked="0"/>
    </xf>
    <xf numFmtId="0" fontId="3" fillId="7" borderId="16" xfId="0" applyFont="1" applyFill="1" applyBorder="1" applyProtection="1">
      <protection locked="0"/>
    </xf>
    <xf numFmtId="0" fontId="10" fillId="7" borderId="21" xfId="0" applyFont="1" applyFill="1" applyBorder="1" applyAlignment="1">
      <alignment vertical="center"/>
    </xf>
    <xf numFmtId="0" fontId="10" fillId="7" borderId="22" xfId="0" applyFont="1" applyFill="1" applyBorder="1" applyAlignment="1">
      <alignment vertical="center"/>
    </xf>
    <xf numFmtId="0" fontId="10" fillId="7" borderId="18" xfId="0" applyFont="1" applyFill="1" applyBorder="1" applyAlignment="1">
      <alignment vertical="center"/>
    </xf>
    <xf numFmtId="0" fontId="11" fillId="7" borderId="9" xfId="0" applyFont="1" applyFill="1" applyBorder="1" applyAlignment="1">
      <alignment vertical="center"/>
    </xf>
    <xf numFmtId="0" fontId="9" fillId="7" borderId="10" xfId="0" applyFont="1" applyFill="1" applyBorder="1" applyAlignment="1">
      <alignment vertical="center"/>
    </xf>
    <xf numFmtId="0" fontId="11" fillId="7" borderId="11" xfId="0" applyFont="1" applyFill="1" applyBorder="1" applyAlignment="1">
      <alignment vertical="center"/>
    </xf>
    <xf numFmtId="0" fontId="12" fillId="7" borderId="0" xfId="0" applyFont="1" applyFill="1" applyAlignment="1">
      <alignment horizontal="left" vertical="top" wrapText="1"/>
    </xf>
    <xf numFmtId="0" fontId="12" fillId="7" borderId="0" xfId="0" applyFont="1" applyFill="1" applyAlignment="1">
      <alignment horizontal="center"/>
    </xf>
    <xf numFmtId="0" fontId="12" fillId="7" borderId="0" xfId="0" applyFont="1" applyFill="1"/>
    <xf numFmtId="0" fontId="9" fillId="7" borderId="6" xfId="0" applyFont="1" applyFill="1" applyBorder="1" applyAlignment="1">
      <alignment vertical="center"/>
    </xf>
    <xf numFmtId="0" fontId="12" fillId="7" borderId="10" xfId="0" applyFont="1" applyFill="1" applyBorder="1" applyAlignment="1">
      <alignment horizontal="left" vertical="top" wrapText="1"/>
    </xf>
    <xf numFmtId="0" fontId="12" fillId="7" borderId="4" xfId="0" applyFont="1" applyFill="1" applyBorder="1" applyAlignment="1">
      <alignment horizontal="left" vertical="top" wrapText="1"/>
    </xf>
    <xf numFmtId="0" fontId="16" fillId="2" borderId="14"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7" borderId="23" xfId="0" applyFont="1" applyFill="1" applyBorder="1" applyAlignment="1">
      <alignment horizontal="left" vertical="top" wrapText="1"/>
    </xf>
    <xf numFmtId="0" fontId="6" fillId="7" borderId="0" xfId="0" applyFont="1" applyFill="1" applyProtection="1">
      <protection locked="0"/>
    </xf>
    <xf numFmtId="0" fontId="19" fillId="7" borderId="26" xfId="0" applyFont="1" applyFill="1" applyBorder="1" applyAlignment="1">
      <alignment vertical="top"/>
    </xf>
    <xf numFmtId="0" fontId="19" fillId="9" borderId="27" xfId="0" applyFont="1" applyFill="1" applyBorder="1" applyAlignment="1">
      <alignment vertical="top"/>
    </xf>
    <xf numFmtId="0" fontId="19" fillId="7" borderId="10" xfId="0" applyFont="1" applyFill="1" applyBorder="1"/>
    <xf numFmtId="0" fontId="2" fillId="7" borderId="0" xfId="0" applyFont="1" applyFill="1" applyProtection="1">
      <protection locked="0"/>
    </xf>
    <xf numFmtId="44" fontId="4" fillId="7" borderId="0" xfId="0" applyNumberFormat="1" applyFont="1" applyFill="1" applyProtection="1">
      <protection locked="0"/>
    </xf>
    <xf numFmtId="0" fontId="19" fillId="7" borderId="27" xfId="0" applyFont="1" applyFill="1" applyBorder="1" applyAlignment="1">
      <alignment vertical="top"/>
    </xf>
    <xf numFmtId="0" fontId="12" fillId="0" borderId="1" xfId="0" applyFont="1" applyBorder="1"/>
    <xf numFmtId="0" fontId="12" fillId="0" borderId="1" xfId="0" applyFont="1" applyBorder="1" applyAlignment="1">
      <alignment horizontal="left" vertical="top"/>
    </xf>
    <xf numFmtId="0" fontId="12" fillId="0" borderId="0" xfId="0" applyFont="1" applyProtection="1">
      <protection locked="0"/>
    </xf>
    <xf numFmtId="164" fontId="12" fillId="8" borderId="1" xfId="0" applyNumberFormat="1" applyFont="1" applyFill="1" applyBorder="1" applyAlignment="1" applyProtection="1">
      <alignment horizontal="center" vertical="center"/>
      <protection locked="0"/>
    </xf>
    <xf numFmtId="10" fontId="12" fillId="8" borderId="1" xfId="0" applyNumberFormat="1" applyFont="1" applyFill="1" applyBorder="1" applyAlignment="1" applyProtection="1">
      <alignment horizontal="center" vertical="center"/>
      <protection locked="0"/>
    </xf>
    <xf numFmtId="42" fontId="12" fillId="0" borderId="1" xfId="0" applyNumberFormat="1" applyFont="1" applyBorder="1" applyAlignment="1">
      <alignment horizontal="center" vertical="center" wrapText="1"/>
    </xf>
    <xf numFmtId="3" fontId="12" fillId="0" borderId="3"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164" fontId="12" fillId="8" borderId="3" xfId="0" applyNumberFormat="1" applyFont="1" applyFill="1" applyBorder="1" applyAlignment="1" applyProtection="1">
      <alignment horizontal="center" vertical="center"/>
      <protection locked="0"/>
    </xf>
    <xf numFmtId="0" fontId="12" fillId="7" borderId="0" xfId="0" applyFont="1" applyFill="1" applyProtection="1">
      <protection locked="0"/>
    </xf>
    <xf numFmtId="164" fontId="12" fillId="6" borderId="1" xfId="0" applyNumberFormat="1" applyFont="1" applyFill="1" applyBorder="1" applyAlignment="1" applyProtection="1">
      <alignment horizontal="center" vertical="center"/>
      <protection locked="0"/>
    </xf>
    <xf numFmtId="164" fontId="12" fillId="6" borderId="6" xfId="0" applyNumberFormat="1" applyFont="1" applyFill="1" applyBorder="1" applyAlignment="1" applyProtection="1">
      <alignment horizontal="center" vertical="center"/>
      <protection locked="0"/>
    </xf>
    <xf numFmtId="0" fontId="12" fillId="0" borderId="3" xfId="0" applyFont="1" applyBorder="1" applyAlignment="1">
      <alignment horizontal="left" vertical="top" wrapText="1"/>
    </xf>
    <xf numFmtId="42" fontId="12" fillId="0" borderId="3" xfId="0" applyNumberFormat="1" applyFont="1" applyBorder="1" applyAlignment="1">
      <alignment horizontal="center" vertical="center" wrapText="1"/>
    </xf>
    <xf numFmtId="10" fontId="12" fillId="8" borderId="3" xfId="0" applyNumberFormat="1" applyFont="1" applyFill="1" applyBorder="1" applyAlignment="1" applyProtection="1">
      <alignment horizontal="center" vertical="center"/>
      <protection locked="0"/>
    </xf>
    <xf numFmtId="0" fontId="12" fillId="0" borderId="3" xfId="0" applyFont="1" applyBorder="1" applyAlignment="1">
      <alignment horizontal="center" vertical="center"/>
    </xf>
    <xf numFmtId="0" fontId="0" fillId="0" borderId="19" xfId="0" applyBorder="1" applyAlignment="1">
      <alignment horizontal="center" vertical="center"/>
    </xf>
    <xf numFmtId="0" fontId="1" fillId="0" borderId="1" xfId="0" applyFont="1" applyBorder="1" applyAlignment="1">
      <alignment horizontal="left" vertical="top" wrapText="1"/>
    </xf>
    <xf numFmtId="10" fontId="12" fillId="7" borderId="3" xfId="0" applyNumberFormat="1" applyFont="1" applyFill="1" applyBorder="1" applyAlignment="1" applyProtection="1">
      <alignment horizontal="center" vertical="center" wrapText="1"/>
      <protection locked="0"/>
    </xf>
    <xf numFmtId="10" fontId="12" fillId="7" borderId="1" xfId="0" applyNumberFormat="1" applyFont="1" applyFill="1" applyBorder="1" applyAlignment="1" applyProtection="1">
      <alignment horizontal="center" vertical="center" wrapText="1"/>
      <protection locked="0"/>
    </xf>
    <xf numFmtId="44" fontId="12" fillId="0" borderId="3" xfId="0" applyNumberFormat="1" applyFont="1" applyBorder="1" applyAlignment="1">
      <alignment horizontal="center" vertical="center"/>
    </xf>
    <xf numFmtId="0" fontId="0" fillId="7" borderId="0" xfId="0" applyFill="1" applyAlignment="1" applyProtection="1">
      <alignment horizontal="center"/>
      <protection locked="0"/>
    </xf>
    <xf numFmtId="0" fontId="21" fillId="0" borderId="1" xfId="0" applyFont="1" applyBorder="1" applyAlignment="1">
      <alignment horizontal="left" vertical="top"/>
    </xf>
    <xf numFmtId="0" fontId="21" fillId="0" borderId="1" xfId="0" applyFont="1" applyBorder="1" applyAlignment="1">
      <alignment horizontal="left" vertical="top" wrapText="1"/>
    </xf>
    <xf numFmtId="44" fontId="0" fillId="0" borderId="1" xfId="0" applyNumberFormat="1" applyBorder="1"/>
    <xf numFmtId="0" fontId="12" fillId="4" borderId="1" xfId="0" applyFont="1" applyFill="1" applyBorder="1" applyAlignment="1">
      <alignment horizontal="left"/>
    </xf>
    <xf numFmtId="9" fontId="0" fillId="7" borderId="1" xfId="0" applyNumberFormat="1" applyFill="1" applyBorder="1" applyAlignment="1">
      <alignment horizontal="center"/>
    </xf>
    <xf numFmtId="0" fontId="12" fillId="3" borderId="1" xfId="0" applyFont="1" applyFill="1" applyBorder="1" applyAlignment="1">
      <alignment horizontal="left"/>
    </xf>
    <xf numFmtId="0" fontId="1" fillId="5" borderId="1" xfId="0" applyFont="1" applyFill="1" applyBorder="1" applyAlignment="1">
      <alignment vertical="center"/>
    </xf>
    <xf numFmtId="44" fontId="1" fillId="0" borderId="1" xfId="0" applyNumberFormat="1" applyFont="1" applyBorder="1" applyAlignment="1">
      <alignment vertical="center"/>
    </xf>
    <xf numFmtId="0" fontId="0" fillId="7" borderId="0" xfId="0" applyFill="1" applyAlignment="1" applyProtection="1">
      <alignment vertical="center"/>
      <protection locked="0"/>
    </xf>
    <xf numFmtId="0" fontId="0" fillId="7" borderId="13" xfId="0" applyFill="1" applyBorder="1"/>
    <xf numFmtId="0" fontId="0" fillId="7" borderId="20" xfId="0" applyFill="1" applyBorder="1"/>
    <xf numFmtId="164" fontId="12" fillId="8" borderId="19" xfId="0" applyNumberFormat="1" applyFont="1" applyFill="1" applyBorder="1" applyAlignment="1" applyProtection="1">
      <alignment horizontal="center" vertical="center"/>
      <protection locked="0"/>
    </xf>
    <xf numFmtId="44" fontId="15" fillId="0" borderId="28" xfId="0" applyNumberFormat="1" applyFont="1" applyBorder="1" applyAlignment="1">
      <alignment vertical="center"/>
    </xf>
    <xf numFmtId="164" fontId="12" fillId="7" borderId="3" xfId="0" applyNumberFormat="1" applyFont="1" applyFill="1" applyBorder="1" applyAlignment="1" applyProtection="1">
      <alignment horizontal="center" vertical="center"/>
      <protection locked="0"/>
    </xf>
    <xf numFmtId="49" fontId="25" fillId="0" borderId="1" xfId="0" applyNumberFormat="1" applyFont="1" applyBorder="1" applyAlignment="1">
      <alignment horizontal="left" vertical="top" wrapText="1" shrinkToFit="1"/>
    </xf>
    <xf numFmtId="49" fontId="25" fillId="0" borderId="1" xfId="0" applyNumberFormat="1" applyFont="1" applyBorder="1" applyAlignment="1">
      <alignment horizontal="left" vertical="top" wrapText="1"/>
    </xf>
    <xf numFmtId="49" fontId="25" fillId="0" borderId="1" xfId="0" applyNumberFormat="1" applyFont="1" applyBorder="1" applyAlignment="1">
      <alignment vertical="top" wrapText="1"/>
    </xf>
    <xf numFmtId="0" fontId="25" fillId="0" borderId="1" xfId="0" applyFont="1" applyBorder="1" applyAlignment="1">
      <alignment horizontal="left" vertical="top" wrapText="1" shrinkToFit="1"/>
    </xf>
    <xf numFmtId="49" fontId="25" fillId="7" borderId="1" xfId="0" applyNumberFormat="1" applyFont="1" applyFill="1" applyBorder="1" applyAlignment="1">
      <alignment vertical="top" wrapText="1"/>
    </xf>
    <xf numFmtId="0" fontId="12" fillId="7" borderId="19" xfId="0" applyFont="1" applyFill="1" applyBorder="1" applyAlignment="1">
      <alignment horizontal="left" vertical="top" wrapText="1"/>
    </xf>
    <xf numFmtId="49" fontId="24" fillId="0" borderId="10" xfId="0" applyNumberFormat="1" applyFont="1" applyBorder="1" applyAlignment="1">
      <alignment horizontal="left" vertical="top" wrapText="1" shrinkToFit="1"/>
    </xf>
    <xf numFmtId="49" fontId="24" fillId="0" borderId="10" xfId="0" applyNumberFormat="1" applyFont="1" applyBorder="1" applyAlignment="1">
      <alignment horizontal="left" vertical="top" wrapText="1"/>
    </xf>
    <xf numFmtId="49" fontId="24" fillId="0" borderId="10" xfId="0" applyNumberFormat="1" applyFont="1" applyBorder="1" applyAlignment="1">
      <alignment vertical="top" wrapText="1"/>
    </xf>
    <xf numFmtId="0" fontId="1" fillId="10" borderId="19" xfId="0" applyFont="1" applyFill="1" applyBorder="1" applyAlignment="1">
      <alignment wrapText="1"/>
    </xf>
    <xf numFmtId="0" fontId="1" fillId="10" borderId="10" xfId="0" applyFont="1" applyFill="1" applyBorder="1" applyAlignment="1">
      <alignment horizontal="left" vertical="top" wrapText="1"/>
    </xf>
    <xf numFmtId="0" fontId="1" fillId="10" borderId="1" xfId="0" applyFont="1" applyFill="1" applyBorder="1" applyAlignment="1">
      <alignment horizontal="left" vertical="top" wrapText="1"/>
    </xf>
    <xf numFmtId="0" fontId="10" fillId="7" borderId="0" xfId="0" applyFont="1" applyFill="1" applyAlignment="1">
      <alignment vertical="center"/>
    </xf>
    <xf numFmtId="0" fontId="12" fillId="7" borderId="28" xfId="0" applyFont="1" applyFill="1" applyBorder="1" applyAlignment="1">
      <alignment horizontal="left" vertical="top" wrapText="1"/>
    </xf>
    <xf numFmtId="0" fontId="0" fillId="7" borderId="13" xfId="0" applyFill="1" applyBorder="1" applyProtection="1">
      <protection locked="0"/>
    </xf>
    <xf numFmtId="0" fontId="0" fillId="7" borderId="11" xfId="0" applyFill="1" applyBorder="1" applyProtection="1">
      <protection locked="0"/>
    </xf>
    <xf numFmtId="0" fontId="19" fillId="7" borderId="19" xfId="0" applyFont="1" applyFill="1" applyBorder="1" applyAlignment="1">
      <alignment horizontal="left"/>
    </xf>
    <xf numFmtId="0" fontId="27" fillId="7" borderId="0" xfId="0" applyFont="1" applyFill="1"/>
    <xf numFmtId="0" fontId="30" fillId="7" borderId="39" xfId="0" applyFont="1" applyFill="1" applyBorder="1" applyAlignment="1">
      <alignment horizontal="left" vertical="top"/>
    </xf>
    <xf numFmtId="0" fontId="30" fillId="0" borderId="40" xfId="0" applyFont="1" applyBorder="1" applyAlignment="1">
      <alignment horizontal="left" vertical="top"/>
    </xf>
    <xf numFmtId="0" fontId="30" fillId="0" borderId="39" xfId="0" applyFont="1" applyBorder="1" applyAlignment="1">
      <alignment horizontal="left" vertical="top"/>
    </xf>
    <xf numFmtId="0" fontId="17" fillId="2" borderId="1" xfId="0" applyFont="1" applyFill="1" applyBorder="1" applyAlignment="1">
      <alignment horizontal="left" vertical="top" wrapText="1"/>
    </xf>
    <xf numFmtId="164" fontId="12" fillId="6" borderId="3" xfId="0" applyNumberFormat="1" applyFont="1" applyFill="1" applyBorder="1" applyAlignment="1" applyProtection="1">
      <alignment horizontal="center" vertical="center"/>
      <protection locked="0"/>
    </xf>
    <xf numFmtId="49" fontId="12" fillId="8" borderId="19" xfId="0" applyNumberFormat="1" applyFont="1" applyFill="1" applyBorder="1" applyAlignment="1" applyProtection="1">
      <alignment horizontal="center" vertical="center"/>
      <protection locked="0"/>
    </xf>
    <xf numFmtId="0" fontId="12" fillId="7" borderId="1" xfId="0" applyFont="1" applyFill="1" applyBorder="1" applyAlignment="1">
      <alignment horizontal="left" vertical="top" wrapText="1"/>
    </xf>
    <xf numFmtId="0" fontId="12" fillId="7" borderId="19"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19" xfId="0" applyFont="1" applyFill="1" applyBorder="1" applyAlignment="1">
      <alignment horizontal="left" vertical="top" wrapText="1"/>
    </xf>
    <xf numFmtId="0" fontId="16" fillId="2" borderId="12"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25"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28" xfId="0" applyFont="1" applyFill="1" applyBorder="1" applyAlignment="1">
      <alignment horizontal="left" vertical="top" wrapText="1"/>
    </xf>
    <xf numFmtId="0" fontId="10" fillId="7" borderId="17" xfId="0" applyFont="1" applyFill="1" applyBorder="1" applyAlignment="1">
      <alignment horizontal="left" vertical="top"/>
    </xf>
    <xf numFmtId="0" fontId="9" fillId="7" borderId="9" xfId="0" applyFont="1" applyFill="1" applyBorder="1" applyAlignment="1">
      <alignment horizontal="left" vertical="top"/>
    </xf>
    <xf numFmtId="0" fontId="19" fillId="7" borderId="20" xfId="0" applyFont="1" applyFill="1" applyBorder="1" applyAlignment="1">
      <alignment horizontal="left" vertical="top"/>
    </xf>
    <xf numFmtId="0" fontId="19" fillId="7" borderId="16" xfId="0" applyFont="1" applyFill="1" applyBorder="1" applyAlignment="1">
      <alignment horizontal="left" vertical="top"/>
    </xf>
    <xf numFmtId="0" fontId="19" fillId="7" borderId="13" xfId="0" applyFont="1" applyFill="1" applyBorder="1" applyAlignment="1">
      <alignment horizontal="left" vertical="top"/>
    </xf>
    <xf numFmtId="0" fontId="19" fillId="7" borderId="11" xfId="0" applyFont="1" applyFill="1" applyBorder="1" applyAlignment="1">
      <alignment horizontal="left" vertical="top"/>
    </xf>
    <xf numFmtId="0" fontId="19" fillId="7" borderId="13" xfId="0" applyFont="1" applyFill="1" applyBorder="1" applyAlignment="1">
      <alignment horizontal="left" vertical="top" wrapText="1"/>
    </xf>
    <xf numFmtId="0" fontId="19" fillId="7" borderId="0" xfId="0" applyFont="1" applyFill="1" applyAlignment="1">
      <alignment horizontal="left" vertical="top" wrapText="1"/>
    </xf>
    <xf numFmtId="0" fontId="19" fillId="7" borderId="11" xfId="0" applyFont="1" applyFill="1" applyBorder="1" applyAlignment="1">
      <alignment horizontal="left" vertical="top" wrapText="1"/>
    </xf>
    <xf numFmtId="0" fontId="10" fillId="7" borderId="17" xfId="0" applyFont="1" applyFill="1" applyBorder="1" applyAlignment="1">
      <alignment horizontal="left" vertical="top" wrapText="1"/>
    </xf>
    <xf numFmtId="0" fontId="10" fillId="7" borderId="18" xfId="0" applyFont="1" applyFill="1" applyBorder="1" applyAlignment="1">
      <alignment horizontal="left" vertical="top" wrapText="1"/>
    </xf>
    <xf numFmtId="0" fontId="10" fillId="7" borderId="9" xfId="0" applyFont="1" applyFill="1" applyBorder="1" applyAlignment="1">
      <alignment horizontal="left" vertical="top" wrapText="1"/>
    </xf>
    <xf numFmtId="0" fontId="19" fillId="7" borderId="20" xfId="0" applyFont="1" applyFill="1" applyBorder="1" applyAlignment="1">
      <alignment horizontal="left" vertical="top" wrapText="1"/>
    </xf>
    <xf numFmtId="0" fontId="19" fillId="7" borderId="15" xfId="0" applyFont="1" applyFill="1" applyBorder="1" applyAlignment="1">
      <alignment horizontal="left" vertical="top" wrapText="1"/>
    </xf>
    <xf numFmtId="0" fontId="19" fillId="7" borderId="16" xfId="0" applyFont="1" applyFill="1" applyBorder="1" applyAlignment="1">
      <alignment horizontal="left" vertical="top"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44" fontId="16" fillId="0" borderId="6" xfId="0" applyNumberFormat="1" applyFont="1" applyBorder="1" applyAlignment="1">
      <alignment horizontal="center" vertical="center"/>
    </xf>
    <xf numFmtId="44" fontId="16" fillId="0" borderId="7" xfId="0" applyNumberFormat="1" applyFont="1" applyBorder="1" applyAlignment="1">
      <alignment horizontal="center" vertical="center"/>
    </xf>
    <xf numFmtId="44" fontId="16" fillId="0" borderId="3" xfId="0" applyNumberFormat="1" applyFont="1" applyBorder="1" applyAlignment="1">
      <alignment horizontal="center" vertical="center"/>
    </xf>
    <xf numFmtId="0" fontId="0" fillId="7" borderId="0" xfId="0" applyFill="1" applyAlignment="1" applyProtection="1">
      <alignment horizontal="left" vertical="top" wrapText="1"/>
      <protection locked="0"/>
    </xf>
    <xf numFmtId="49" fontId="25" fillId="4" borderId="30" xfId="0" applyNumberFormat="1" applyFont="1" applyFill="1" applyBorder="1" applyAlignment="1">
      <alignment horizontal="left" vertical="top" wrapText="1"/>
    </xf>
    <xf numFmtId="49" fontId="25" fillId="4" borderId="29" xfId="0" applyNumberFormat="1" applyFont="1" applyFill="1" applyBorder="1" applyAlignment="1">
      <alignment horizontal="left" vertical="top" wrapText="1"/>
    </xf>
    <xf numFmtId="49" fontId="25" fillId="4" borderId="31" xfId="0" applyNumberFormat="1" applyFont="1" applyFill="1" applyBorder="1" applyAlignment="1">
      <alignment horizontal="left" vertical="top" wrapText="1"/>
    </xf>
    <xf numFmtId="0" fontId="0" fillId="8" borderId="33" xfId="0" applyFill="1" applyBorder="1" applyAlignment="1">
      <alignment horizontal="left"/>
    </xf>
    <xf numFmtId="0" fontId="0" fillId="8" borderId="41" xfId="0" applyFill="1" applyBorder="1" applyAlignment="1">
      <alignment horizontal="left"/>
    </xf>
    <xf numFmtId="0" fontId="0" fillId="8" borderId="34" xfId="0" applyFill="1" applyBorder="1" applyAlignment="1">
      <alignment horizontal="left"/>
    </xf>
    <xf numFmtId="0" fontId="0" fillId="8" borderId="35" xfId="0" applyFill="1" applyBorder="1" applyAlignment="1">
      <alignment horizontal="left"/>
    </xf>
    <xf numFmtId="0" fontId="0" fillId="8" borderId="0" xfId="0" applyFill="1" applyAlignment="1">
      <alignment horizontal="left"/>
    </xf>
    <xf numFmtId="0" fontId="0" fillId="8" borderId="36" xfId="0" applyFill="1" applyBorder="1" applyAlignment="1">
      <alignment horizontal="left"/>
    </xf>
    <xf numFmtId="0" fontId="0" fillId="8" borderId="37" xfId="0" applyFill="1" applyBorder="1" applyAlignment="1">
      <alignment horizontal="left" vertical="top"/>
    </xf>
    <xf numFmtId="0" fontId="0" fillId="8" borderId="42" xfId="0" applyFill="1" applyBorder="1" applyAlignment="1">
      <alignment horizontal="left" vertical="top"/>
    </xf>
    <xf numFmtId="0" fontId="0" fillId="8" borderId="38" xfId="0" applyFill="1" applyBorder="1" applyAlignment="1">
      <alignment horizontal="left" vertical="top"/>
    </xf>
    <xf numFmtId="0" fontId="1" fillId="2" borderId="32"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8"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233738</xdr:colOff>
      <xdr:row>1</xdr:row>
      <xdr:rowOff>93016</xdr:rowOff>
    </xdr:from>
    <xdr:to>
      <xdr:col>5</xdr:col>
      <xdr:colOff>589024</xdr:colOff>
      <xdr:row>4</xdr:row>
      <xdr:rowOff>241649</xdr:rowOff>
    </xdr:to>
    <xdr:pic>
      <xdr:nvPicPr>
        <xdr:cNvPr id="2" name="Picture 2" descr="Kadaster beeldmerk wimpel RGB 2kleur">
          <a:extLst>
            <a:ext uri="{FF2B5EF4-FFF2-40B4-BE49-F238E27FC236}">
              <a16:creationId xmlns:a16="http://schemas.microsoft.com/office/drawing/2014/main" id="{BB297FC5-206E-47B7-BDC5-0BEEB4B306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6813" y="283516"/>
          <a:ext cx="1390336" cy="111806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325110</xdr:colOff>
      <xdr:row>1</xdr:row>
      <xdr:rowOff>51594</xdr:rowOff>
    </xdr:from>
    <xdr:to>
      <xdr:col>5</xdr:col>
      <xdr:colOff>480218</xdr:colOff>
      <xdr:row>2</xdr:row>
      <xdr:rowOff>337344</xdr:rowOff>
    </xdr:to>
    <xdr:pic>
      <xdr:nvPicPr>
        <xdr:cNvPr id="2" name="Picture 2" descr="Kadaster beeldmerk wimpel RGB 2kleur">
          <a:extLst>
            <a:ext uri="{FF2B5EF4-FFF2-40B4-BE49-F238E27FC236}">
              <a16:creationId xmlns:a16="http://schemas.microsoft.com/office/drawing/2014/main" id="{14533528-972E-4321-8226-D694F362E3A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32423" y="242094"/>
          <a:ext cx="798046" cy="678656"/>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5202112</xdr:colOff>
      <xdr:row>1</xdr:row>
      <xdr:rowOff>69995</xdr:rowOff>
    </xdr:from>
    <xdr:to>
      <xdr:col>2</xdr:col>
      <xdr:colOff>6013174</xdr:colOff>
      <xdr:row>3</xdr:row>
      <xdr:rowOff>171174</xdr:rowOff>
    </xdr:to>
    <xdr:pic>
      <xdr:nvPicPr>
        <xdr:cNvPr id="2" name="Picture 2" descr="Kadaster beeldmerk wimpel RGB 2kleur">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5547" y="263256"/>
          <a:ext cx="811062" cy="5429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1238527</xdr:colOff>
      <xdr:row>1</xdr:row>
      <xdr:rowOff>106846</xdr:rowOff>
    </xdr:from>
    <xdr:to>
      <xdr:col>3</xdr:col>
      <xdr:colOff>2045310</xdr:colOff>
      <xdr:row>4</xdr:row>
      <xdr:rowOff>27050</xdr:rowOff>
    </xdr:to>
    <xdr:pic>
      <xdr:nvPicPr>
        <xdr:cNvPr id="4" name="Picture 2" descr="Kadaster beeldmerk wimpel RGB 2kleur">
          <a:extLst>
            <a:ext uri="{FF2B5EF4-FFF2-40B4-BE49-F238E27FC236}">
              <a16:creationId xmlns:a16="http://schemas.microsoft.com/office/drawing/2014/main" id="{6FC2872A-2884-41B3-8969-13BDBA44FC1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0727" y="202096"/>
          <a:ext cx="809958" cy="539329"/>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518461</xdr:colOff>
      <xdr:row>1</xdr:row>
      <xdr:rowOff>36977</xdr:rowOff>
    </xdr:from>
    <xdr:to>
      <xdr:col>3</xdr:col>
      <xdr:colOff>1333501</xdr:colOff>
      <xdr:row>3</xdr:row>
      <xdr:rowOff>171450</xdr:rowOff>
    </xdr:to>
    <xdr:pic>
      <xdr:nvPicPr>
        <xdr:cNvPr id="2" name="Picture 2" descr="Kadaster beeldmerk wimpel RGB 2kleur">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0261" y="125877"/>
          <a:ext cx="815040" cy="572623"/>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518461</xdr:colOff>
      <xdr:row>1</xdr:row>
      <xdr:rowOff>36977</xdr:rowOff>
    </xdr:from>
    <xdr:to>
      <xdr:col>3</xdr:col>
      <xdr:colOff>1333501</xdr:colOff>
      <xdr:row>3</xdr:row>
      <xdr:rowOff>171450</xdr:rowOff>
    </xdr:to>
    <xdr:pic>
      <xdr:nvPicPr>
        <xdr:cNvPr id="2" name="Picture 2" descr="Kadaster beeldmerk wimpel RGB 2kleur">
          <a:extLst>
            <a:ext uri="{FF2B5EF4-FFF2-40B4-BE49-F238E27FC236}">
              <a16:creationId xmlns:a16="http://schemas.microsoft.com/office/drawing/2014/main" id="{4AB7E078-1585-4EDF-AD1E-7ED95A34D77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5511" y="125877"/>
          <a:ext cx="815040" cy="572623"/>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518461</xdr:colOff>
      <xdr:row>1</xdr:row>
      <xdr:rowOff>36977</xdr:rowOff>
    </xdr:from>
    <xdr:to>
      <xdr:col>3</xdr:col>
      <xdr:colOff>1333501</xdr:colOff>
      <xdr:row>3</xdr:row>
      <xdr:rowOff>171450</xdr:rowOff>
    </xdr:to>
    <xdr:pic>
      <xdr:nvPicPr>
        <xdr:cNvPr id="2" name="Picture 2" descr="Kadaster beeldmerk wimpel RGB 2kleur">
          <a:extLst>
            <a:ext uri="{FF2B5EF4-FFF2-40B4-BE49-F238E27FC236}">
              <a16:creationId xmlns:a16="http://schemas.microsoft.com/office/drawing/2014/main" id="{DF8F1B79-F8AC-4DBC-AB08-EC2B2FB0EEF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5511" y="125877"/>
          <a:ext cx="815040" cy="572623"/>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392320</xdr:colOff>
      <xdr:row>1</xdr:row>
      <xdr:rowOff>32303</xdr:rowOff>
    </xdr:from>
    <xdr:to>
      <xdr:col>3</xdr:col>
      <xdr:colOff>1202278</xdr:colOff>
      <xdr:row>4</xdr:row>
      <xdr:rowOff>19182</xdr:rowOff>
    </xdr:to>
    <xdr:pic>
      <xdr:nvPicPr>
        <xdr:cNvPr id="3" name="Picture 2" descr="Kadaster beeldmerk wimpel RGB 2kleur">
          <a:extLst>
            <a:ext uri="{FF2B5EF4-FFF2-40B4-BE49-F238E27FC236}">
              <a16:creationId xmlns:a16="http://schemas.microsoft.com/office/drawing/2014/main" id="{FE9C9E0C-57DA-47FB-9E60-2C4FAA18E15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407" y="225564"/>
          <a:ext cx="809958" cy="605314"/>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8A49-4996-4285-B509-B1D0122F28CA}">
  <sheetPr>
    <pageSetUpPr fitToPage="1"/>
  </sheetPr>
  <dimension ref="B1:F15"/>
  <sheetViews>
    <sheetView tabSelected="1" zoomScale="85" zoomScaleNormal="85" workbookViewId="0">
      <selection activeCell="C18" sqref="C18"/>
    </sheetView>
  </sheetViews>
  <sheetFormatPr defaultColWidth="9.1796875" defaultRowHeight="14.5"/>
  <cols>
    <col min="1" max="1" width="3.453125" style="8" customWidth="1"/>
    <col min="2" max="2" width="34.1796875" style="8" customWidth="1"/>
    <col min="3" max="3" width="60" style="8" customWidth="1"/>
    <col min="4" max="4" width="5.6328125" style="8" customWidth="1"/>
    <col min="5" max="16384" width="9.1796875" style="8"/>
  </cols>
  <sheetData>
    <row r="1" spans="2:6" ht="15" thickBot="1"/>
    <row r="2" spans="2:6" ht="33" customHeight="1">
      <c r="B2" s="9" t="s">
        <v>24</v>
      </c>
      <c r="C2" s="10"/>
      <c r="D2" s="10"/>
      <c r="E2" s="10"/>
      <c r="F2" s="11"/>
    </row>
    <row r="3" spans="2:6" ht="21.5" customHeight="1">
      <c r="B3" s="12" t="s">
        <v>25</v>
      </c>
      <c r="C3" s="13"/>
      <c r="D3" s="14"/>
      <c r="E3" s="14"/>
      <c r="F3" s="15"/>
    </row>
    <row r="4" spans="2:6" ht="21.5" customHeight="1">
      <c r="B4" s="12" t="s">
        <v>123</v>
      </c>
      <c r="C4" s="13"/>
      <c r="D4" s="14"/>
      <c r="E4" s="14"/>
      <c r="F4" s="15"/>
    </row>
    <row r="5" spans="2:6" ht="21.5" customHeight="1">
      <c r="B5" s="12" t="s">
        <v>211</v>
      </c>
      <c r="C5" s="13"/>
      <c r="D5" s="14"/>
      <c r="E5" s="14"/>
      <c r="F5" s="15"/>
    </row>
    <row r="6" spans="2:6" ht="21.5" customHeight="1" thickBot="1">
      <c r="B6" s="16" t="s">
        <v>0</v>
      </c>
      <c r="C6" s="17" t="s">
        <v>22</v>
      </c>
      <c r="D6" s="18"/>
      <c r="E6" s="18"/>
      <c r="F6" s="19"/>
    </row>
    <row r="12" spans="2:6" ht="30.75" customHeight="1"/>
    <row r="13" spans="2:6" ht="30" customHeight="1"/>
    <row r="14" spans="2:6" ht="31.5" customHeight="1"/>
    <row r="15" spans="2:6" ht="27" customHeight="1"/>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F68C8-E123-421C-9AF3-B013B6B8A435}">
  <sheetPr>
    <pageSetUpPr fitToPage="1"/>
  </sheetPr>
  <dimension ref="B1:F38"/>
  <sheetViews>
    <sheetView zoomScaleNormal="100" workbookViewId="0">
      <selection activeCell="D28" sqref="D28"/>
    </sheetView>
  </sheetViews>
  <sheetFormatPr defaultColWidth="9.1796875" defaultRowHeight="14.5"/>
  <cols>
    <col min="1" max="1" width="0.81640625" style="7" customWidth="1"/>
    <col min="2" max="2" width="2.453125" style="7" customWidth="1"/>
    <col min="3" max="3" width="82.6328125" style="7" customWidth="1"/>
    <col min="4" max="4" width="23" style="7" customWidth="1"/>
    <col min="5" max="16384" width="9.1796875" style="7"/>
  </cols>
  <sheetData>
    <row r="1" spans="2:6" ht="4.5" customHeight="1" thickBot="1"/>
    <row r="2" spans="2:6" ht="31" customHeight="1">
      <c r="B2" s="20" t="s">
        <v>20</v>
      </c>
      <c r="C2" s="21"/>
      <c r="D2" s="22"/>
      <c r="E2" s="22"/>
      <c r="F2" s="23"/>
    </row>
    <row r="3" spans="2:6" ht="32.5" customHeight="1">
      <c r="B3" s="24" t="str">
        <f>Voorblad!B3</f>
        <v>Europese openbare aanbesteding "Wagenpark(beheer) t.b.v. het Kadaster"</v>
      </c>
      <c r="C3" s="29"/>
      <c r="D3" s="91"/>
      <c r="E3" s="91"/>
      <c r="F3" s="25"/>
    </row>
    <row r="4" spans="2:6" ht="12" customHeight="1">
      <c r="B4" s="32" t="s">
        <v>19</v>
      </c>
      <c r="C4" s="105" t="s">
        <v>26</v>
      </c>
      <c r="D4" s="105"/>
      <c r="E4" s="105"/>
      <c r="F4" s="106"/>
    </row>
    <row r="5" spans="2:6" ht="28.5" customHeight="1">
      <c r="B5" s="30">
        <v>1</v>
      </c>
      <c r="C5" s="103" t="s">
        <v>27</v>
      </c>
      <c r="D5" s="103"/>
      <c r="E5" s="103"/>
      <c r="F5" s="104"/>
    </row>
    <row r="6" spans="2:6">
      <c r="B6" s="30">
        <v>2</v>
      </c>
      <c r="C6" s="103" t="s">
        <v>85</v>
      </c>
      <c r="D6" s="103"/>
      <c r="E6" s="103"/>
      <c r="F6" s="104"/>
    </row>
    <row r="7" spans="2:6" ht="27.5" customHeight="1">
      <c r="B7" s="30">
        <v>3</v>
      </c>
      <c r="C7" s="103" t="s">
        <v>36</v>
      </c>
      <c r="D7" s="103"/>
      <c r="E7" s="103"/>
      <c r="F7" s="104"/>
    </row>
    <row r="8" spans="2:6" ht="37" customHeight="1">
      <c r="B8" s="30">
        <v>4</v>
      </c>
      <c r="C8" s="103" t="s">
        <v>37</v>
      </c>
      <c r="D8" s="103"/>
      <c r="E8" s="103"/>
      <c r="F8" s="104"/>
    </row>
    <row r="9" spans="2:6">
      <c r="B9" s="30">
        <v>5</v>
      </c>
      <c r="C9" s="103" t="s">
        <v>28</v>
      </c>
      <c r="D9" s="103"/>
      <c r="E9" s="103"/>
      <c r="F9" s="104"/>
    </row>
    <row r="10" spans="2:6" ht="23.5" customHeight="1">
      <c r="B10" s="30">
        <v>6</v>
      </c>
      <c r="C10" s="103" t="s">
        <v>86</v>
      </c>
      <c r="D10" s="103"/>
      <c r="E10" s="103"/>
      <c r="F10" s="104"/>
    </row>
    <row r="11" spans="2:6">
      <c r="B11" s="30">
        <v>7</v>
      </c>
      <c r="C11" s="103" t="s">
        <v>29</v>
      </c>
      <c r="D11" s="103"/>
      <c r="E11" s="103"/>
      <c r="F11" s="104"/>
    </row>
    <row r="12" spans="2:6">
      <c r="B12" s="30">
        <v>8</v>
      </c>
      <c r="C12" s="103" t="s">
        <v>30</v>
      </c>
      <c r="D12" s="103"/>
      <c r="E12" s="103"/>
      <c r="F12" s="104"/>
    </row>
    <row r="13" spans="2:6" ht="23" customHeight="1">
      <c r="B13" s="30">
        <v>9</v>
      </c>
      <c r="C13" s="103" t="s">
        <v>31</v>
      </c>
      <c r="D13" s="103"/>
      <c r="E13" s="103"/>
      <c r="F13" s="104"/>
    </row>
    <row r="14" spans="2:6" ht="23.5" customHeight="1">
      <c r="B14" s="30">
        <v>10</v>
      </c>
      <c r="C14" s="103" t="s">
        <v>38</v>
      </c>
      <c r="D14" s="103"/>
      <c r="E14" s="103"/>
      <c r="F14" s="104"/>
    </row>
    <row r="15" spans="2:6">
      <c r="B15" s="30">
        <v>11</v>
      </c>
      <c r="C15" s="103" t="s">
        <v>32</v>
      </c>
      <c r="D15" s="103"/>
      <c r="E15" s="103"/>
      <c r="F15" s="104"/>
    </row>
    <row r="16" spans="2:6">
      <c r="B16" s="107" t="s">
        <v>33</v>
      </c>
      <c r="C16" s="108"/>
      <c r="D16" s="108"/>
      <c r="E16" s="108"/>
      <c r="F16" s="109"/>
    </row>
    <row r="17" spans="2:6">
      <c r="B17" s="30">
        <v>12</v>
      </c>
      <c r="C17" s="103" t="s">
        <v>34</v>
      </c>
      <c r="D17" s="103"/>
      <c r="E17" s="103"/>
      <c r="F17" s="104"/>
    </row>
    <row r="18" spans="2:6" ht="14.5" customHeight="1">
      <c r="B18" s="30">
        <v>13</v>
      </c>
      <c r="C18" s="103" t="s">
        <v>35</v>
      </c>
      <c r="D18" s="103"/>
      <c r="E18" s="103"/>
      <c r="F18" s="104"/>
    </row>
    <row r="19" spans="2:6" ht="14.5" customHeight="1">
      <c r="B19" s="34">
        <v>14</v>
      </c>
      <c r="C19" s="103" t="s">
        <v>23</v>
      </c>
      <c r="D19" s="103"/>
      <c r="E19" s="103"/>
      <c r="F19" s="104"/>
    </row>
    <row r="20" spans="2:6" ht="14.5" customHeight="1">
      <c r="B20" s="34">
        <v>15</v>
      </c>
      <c r="C20" s="103" t="s">
        <v>87</v>
      </c>
      <c r="D20" s="103"/>
      <c r="E20" s="103"/>
      <c r="F20" s="104"/>
    </row>
    <row r="21" spans="2:6" ht="14.5" customHeight="1">
      <c r="B21" s="34">
        <v>16</v>
      </c>
      <c r="C21" s="103" t="s">
        <v>40</v>
      </c>
      <c r="D21" s="103"/>
      <c r="E21" s="103"/>
      <c r="F21" s="104"/>
    </row>
    <row r="22" spans="2:6" ht="17" customHeight="1" thickBot="1">
      <c r="B22" s="31">
        <v>20</v>
      </c>
      <c r="C22" s="110" t="s">
        <v>39</v>
      </c>
      <c r="D22" s="110"/>
      <c r="E22" s="110"/>
      <c r="F22" s="111"/>
    </row>
    <row r="23" spans="2:6">
      <c r="B23" s="26"/>
      <c r="C23" s="26"/>
      <c r="D23" s="26"/>
      <c r="E23" s="26"/>
      <c r="F23" s="26"/>
    </row>
    <row r="24" spans="2:6">
      <c r="B24" s="26"/>
      <c r="C24" s="26"/>
      <c r="D24" s="26"/>
      <c r="E24" s="26"/>
      <c r="F24" s="26"/>
    </row>
    <row r="25" spans="2:6">
      <c r="B25" s="26"/>
      <c r="C25" s="26"/>
      <c r="D25" s="26"/>
      <c r="E25" s="26"/>
      <c r="F25" s="26"/>
    </row>
    <row r="26" spans="2:6">
      <c r="B26" s="26"/>
      <c r="C26" s="26"/>
      <c r="D26" s="26"/>
      <c r="E26" s="26"/>
      <c r="F26" s="26"/>
    </row>
    <row r="27" spans="2:6">
      <c r="B27" s="26"/>
      <c r="C27" s="26"/>
      <c r="D27" s="26"/>
      <c r="E27" s="26"/>
      <c r="F27" s="26"/>
    </row>
    <row r="28" spans="2:6">
      <c r="B28" s="26"/>
      <c r="C28" s="26"/>
      <c r="D28" s="26"/>
      <c r="E28" s="26"/>
      <c r="F28" s="26"/>
    </row>
    <row r="29" spans="2:6">
      <c r="B29" s="26"/>
      <c r="C29" s="26"/>
      <c r="D29" s="26"/>
      <c r="E29" s="26"/>
      <c r="F29" s="26"/>
    </row>
    <row r="30" spans="2:6">
      <c r="B30" s="26"/>
      <c r="C30" s="26"/>
      <c r="D30" s="26"/>
      <c r="E30" s="26"/>
      <c r="F30" s="26"/>
    </row>
    <row r="31" spans="2:6">
      <c r="B31" s="26"/>
      <c r="C31" s="26"/>
      <c r="D31" s="26"/>
      <c r="E31" s="26"/>
      <c r="F31" s="26"/>
    </row>
    <row r="32" spans="2:6">
      <c r="B32" s="26"/>
      <c r="C32" s="26"/>
      <c r="D32" s="26"/>
      <c r="E32" s="26"/>
      <c r="F32" s="26"/>
    </row>
    <row r="33" spans="2:6">
      <c r="B33" s="27"/>
      <c r="C33" s="28"/>
      <c r="D33" s="28"/>
      <c r="E33" s="28"/>
      <c r="F33" s="28"/>
    </row>
    <row r="34" spans="2:6">
      <c r="B34" s="27"/>
      <c r="C34" s="28"/>
      <c r="D34" s="28"/>
      <c r="E34" s="28"/>
      <c r="F34" s="28"/>
    </row>
    <row r="35" spans="2:6">
      <c r="B35" s="28"/>
      <c r="C35" s="28"/>
      <c r="D35" s="28"/>
      <c r="E35" s="28"/>
      <c r="F35" s="28"/>
    </row>
    <row r="36" spans="2:6">
      <c r="B36" s="28"/>
      <c r="C36" s="28"/>
      <c r="D36" s="28"/>
      <c r="E36" s="28"/>
      <c r="F36" s="28"/>
    </row>
    <row r="37" spans="2:6">
      <c r="B37" s="28"/>
      <c r="C37" s="28"/>
      <c r="D37" s="28"/>
      <c r="E37" s="28"/>
      <c r="F37" s="28"/>
    </row>
    <row r="38" spans="2:6">
      <c r="B38" s="28"/>
      <c r="C38" s="28"/>
      <c r="D38" s="28"/>
      <c r="E38" s="28"/>
      <c r="F38" s="28"/>
    </row>
  </sheetData>
  <sheetProtection selectLockedCells="1"/>
  <mergeCells count="19">
    <mergeCell ref="B16:F16"/>
    <mergeCell ref="C17:F17"/>
    <mergeCell ref="C18:F18"/>
    <mergeCell ref="C22:F22"/>
    <mergeCell ref="C19:F19"/>
    <mergeCell ref="C20:F20"/>
    <mergeCell ref="C21:F21"/>
    <mergeCell ref="C15:F15"/>
    <mergeCell ref="C4:F4"/>
    <mergeCell ref="C5:F5"/>
    <mergeCell ref="C6:F6"/>
    <mergeCell ref="C7:F7"/>
    <mergeCell ref="C8:F8"/>
    <mergeCell ref="C9:F9"/>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17"/>
  <sheetViews>
    <sheetView zoomScaleNormal="100" workbookViewId="0">
      <selection activeCell="B17" sqref="B2:C17"/>
    </sheetView>
  </sheetViews>
  <sheetFormatPr defaultColWidth="9.1796875" defaultRowHeight="14.5"/>
  <cols>
    <col min="1" max="1" width="1" style="8" customWidth="1"/>
    <col min="2" max="2" width="34.1796875" style="8" customWidth="1"/>
    <col min="3" max="3" width="88.54296875" style="8" customWidth="1"/>
    <col min="4" max="16384" width="9.1796875" style="8"/>
  </cols>
  <sheetData>
    <row r="1" spans="2:5" ht="4" customHeight="1" thickBot="1"/>
    <row r="2" spans="2:5" ht="22.5" customHeight="1">
      <c r="B2" s="112" t="s">
        <v>41</v>
      </c>
      <c r="C2" s="113"/>
    </row>
    <row r="3" spans="2:5" ht="12" customHeight="1">
      <c r="B3" s="116" t="str">
        <f>Voorblad!B3</f>
        <v>Europese openbare aanbesteding "Wagenpark(beheer) t.b.v. het Kadaster"</v>
      </c>
      <c r="C3" s="117"/>
    </row>
    <row r="4" spans="2:5" ht="14" customHeight="1">
      <c r="B4" s="116" t="str">
        <f>Voorblad!B4</f>
        <v>2Agree nummer: A24-103915  / TenderNed kenmerk: 481911</v>
      </c>
      <c r="C4" s="117"/>
    </row>
    <row r="5" spans="2:5" ht="15" customHeight="1" thickBot="1">
      <c r="B5" s="114" t="str">
        <f>Voorblad!B5</f>
        <v>Datum: 21-10-2024 / Versie: 3.0</v>
      </c>
      <c r="C5" s="115"/>
    </row>
    <row r="6" spans="2:5" ht="15" customHeight="1" thickBot="1">
      <c r="B6" s="36" t="str">
        <f>Voorblad!B6</f>
        <v>Naam Inschrijver:</v>
      </c>
      <c r="C6" s="37" t="str">
        <f>Voorblad!C6</f>
        <v>Invullen op 'voorblad'</v>
      </c>
    </row>
    <row r="7" spans="2:5" ht="8" customHeight="1">
      <c r="B7" s="93"/>
      <c r="C7" s="94"/>
    </row>
    <row r="8" spans="2:5">
      <c r="B8" s="38" t="s">
        <v>14</v>
      </c>
      <c r="C8" s="95" t="s">
        <v>15</v>
      </c>
    </row>
    <row r="9" spans="2:5" ht="26.25" customHeight="1">
      <c r="B9" s="30" t="s">
        <v>9</v>
      </c>
      <c r="C9" s="84" t="s">
        <v>103</v>
      </c>
    </row>
    <row r="10" spans="2:5" ht="24.75" customHeight="1">
      <c r="B10" s="30" t="s">
        <v>105</v>
      </c>
      <c r="C10" s="84" t="s">
        <v>106</v>
      </c>
    </row>
    <row r="11" spans="2:5">
      <c r="B11" s="30" t="s">
        <v>7</v>
      </c>
      <c r="C11" s="84" t="s">
        <v>107</v>
      </c>
    </row>
    <row r="12" spans="2:5" ht="24">
      <c r="B12" s="30" t="s">
        <v>71</v>
      </c>
      <c r="C12" s="84" t="s">
        <v>108</v>
      </c>
    </row>
    <row r="13" spans="2:5">
      <c r="B13" s="30" t="s">
        <v>109</v>
      </c>
      <c r="C13" s="84" t="s">
        <v>110</v>
      </c>
      <c r="E13" s="35"/>
    </row>
    <row r="14" spans="2:5" ht="30" customHeight="1">
      <c r="B14" s="30" t="s">
        <v>8</v>
      </c>
      <c r="C14" s="84" t="s">
        <v>111</v>
      </c>
    </row>
    <row r="15" spans="2:5">
      <c r="B15" s="30" t="s">
        <v>10</v>
      </c>
      <c r="C15" s="84" t="s">
        <v>112</v>
      </c>
    </row>
    <row r="16" spans="2:5" ht="16.5" customHeight="1">
      <c r="B16" s="30" t="s">
        <v>101</v>
      </c>
      <c r="C16" s="84" t="s">
        <v>113</v>
      </c>
    </row>
    <row r="17" spans="2:3" ht="15" thickBot="1">
      <c r="B17" s="31" t="s">
        <v>207</v>
      </c>
      <c r="C17" s="92" t="s">
        <v>208</v>
      </c>
    </row>
  </sheetData>
  <sheetProtection selectLockedCells="1"/>
  <mergeCells count="4">
    <mergeCell ref="B2:C2"/>
    <mergeCell ref="B5:C5"/>
    <mergeCell ref="B3:C3"/>
    <mergeCell ref="B4:C4"/>
  </mergeCells>
  <pageMargins left="0.70866141732283472" right="0.70866141732283472" top="0.74803149606299213" bottom="0.74803149606299213" header="0.31496062992125984" footer="0.31496062992125984"/>
  <pageSetup paperSize="9" scale="9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N1304"/>
  <sheetViews>
    <sheetView topLeftCell="AC1" zoomScaleNormal="100" workbookViewId="0">
      <selection activeCell="AF31" sqref="AD31:AF31"/>
    </sheetView>
  </sheetViews>
  <sheetFormatPr defaultColWidth="9.1796875" defaultRowHeight="14.5"/>
  <cols>
    <col min="1" max="1" width="1.36328125" style="1" customWidth="1"/>
    <col min="2" max="2" width="9.1796875" style="1" customWidth="1"/>
    <col min="3" max="3" width="41.453125" style="1" customWidth="1"/>
    <col min="4" max="4" width="32" style="1" customWidth="1"/>
    <col min="5" max="5" width="17.6328125" style="1" customWidth="1"/>
    <col min="6" max="6" width="12.453125" style="1" customWidth="1"/>
    <col min="7" max="7" width="14.36328125" style="1" customWidth="1"/>
    <col min="8" max="8" width="10.1796875" style="1" customWidth="1"/>
    <col min="9" max="9" width="8.453125" style="1" customWidth="1"/>
    <col min="10" max="10" width="9" style="1" customWidth="1"/>
    <col min="11" max="11" width="10.1796875" style="1" customWidth="1"/>
    <col min="12" max="12" width="15.1796875" style="1" customWidth="1"/>
    <col min="13" max="13" width="13.36328125" style="1" customWidth="1"/>
    <col min="14" max="14" width="16.81640625" style="1" customWidth="1"/>
    <col min="15" max="19" width="13.36328125" style="1" customWidth="1"/>
    <col min="20" max="20" width="14.1796875" style="1" customWidth="1"/>
    <col min="21" max="22" width="13.36328125" style="1" customWidth="1"/>
    <col min="23" max="23" width="14.90625" style="1" customWidth="1"/>
    <col min="24" max="24" width="13.36328125" style="1" customWidth="1"/>
    <col min="25" max="25" width="15.1796875" style="1" customWidth="1"/>
    <col min="26" max="26" width="21.81640625" style="1" customWidth="1"/>
    <col min="27" max="27" width="16.1796875" style="1" customWidth="1"/>
    <col min="28" max="28" width="15.1796875" style="1" customWidth="1"/>
    <col min="29" max="29" width="17.6328125" style="1" customWidth="1"/>
    <col min="30" max="30" width="26.1796875" style="1" customWidth="1"/>
    <col min="31" max="31" width="28.1796875" style="1" customWidth="1"/>
    <col min="32" max="33" width="26.81640625" style="1" customWidth="1"/>
    <col min="34" max="34" width="19.6328125" style="1" customWidth="1"/>
    <col min="35" max="35" width="24.90625" style="1" customWidth="1"/>
    <col min="36" max="36" width="31.90625" style="1" customWidth="1"/>
    <col min="37" max="37" width="26.81640625" style="1" customWidth="1"/>
    <col min="38" max="38" width="15.26953125" style="1" customWidth="1"/>
    <col min="39" max="39" width="15.54296875" style="1" customWidth="1"/>
    <col min="40" max="40" width="24.54296875" style="1" customWidth="1"/>
    <col min="41" max="41" width="21.1796875" style="1" customWidth="1"/>
    <col min="42" max="274" width="9.1796875" style="8"/>
    <col min="275" max="16384" width="9.1796875" style="1"/>
  </cols>
  <sheetData>
    <row r="1" spans="2:274" s="8" customFormat="1" ht="7.5" customHeight="1" thickBot="1"/>
    <row r="2" spans="2:274" s="8" customFormat="1" ht="22.5" customHeight="1">
      <c r="B2" s="121" t="s">
        <v>42</v>
      </c>
      <c r="C2" s="122"/>
      <c r="D2" s="123"/>
    </row>
    <row r="3" spans="2:274" s="8" customFormat="1" ht="12" customHeight="1">
      <c r="B3" s="118" t="str">
        <f>Voorblad!B3</f>
        <v>Europese openbare aanbesteding "Wagenpark(beheer) t.b.v. het Kadaster"</v>
      </c>
      <c r="C3" s="119"/>
      <c r="D3" s="120"/>
      <c r="AH3" s="1"/>
    </row>
    <row r="4" spans="2:274" s="8" customFormat="1" ht="14" customHeight="1">
      <c r="B4" s="118" t="str">
        <f>Voorblad!B4</f>
        <v>2Agree nummer: A24-103915  / TenderNed kenmerk: 481911</v>
      </c>
      <c r="C4" s="119"/>
      <c r="D4" s="120"/>
      <c r="AK4" s="133" t="s">
        <v>124</v>
      </c>
    </row>
    <row r="5" spans="2:274" s="8" customFormat="1" ht="15" customHeight="1" thickBot="1">
      <c r="B5" s="124" t="str">
        <f>Voorblad!B5</f>
        <v>Datum: 21-10-2024 / Versie: 3.0</v>
      </c>
      <c r="C5" s="125"/>
      <c r="D5" s="126"/>
      <c r="O5" s="64"/>
      <c r="P5" s="64" t="s">
        <v>89</v>
      </c>
      <c r="Q5" s="64" t="s">
        <v>89</v>
      </c>
      <c r="R5" s="64" t="s">
        <v>89</v>
      </c>
      <c r="S5" s="64" t="s">
        <v>89</v>
      </c>
      <c r="T5" s="64" t="s">
        <v>89</v>
      </c>
      <c r="U5" s="64" t="s">
        <v>89</v>
      </c>
      <c r="V5" s="64" t="s">
        <v>89</v>
      </c>
      <c r="W5" s="64" t="s">
        <v>89</v>
      </c>
      <c r="X5" s="64" t="s">
        <v>89</v>
      </c>
      <c r="Y5" s="64" t="s">
        <v>89</v>
      </c>
      <c r="Z5" s="64" t="s">
        <v>89</v>
      </c>
      <c r="AA5" s="64" t="s">
        <v>89</v>
      </c>
      <c r="AB5" s="64" t="s">
        <v>89</v>
      </c>
      <c r="AC5" s="64" t="s">
        <v>89</v>
      </c>
      <c r="AD5" s="64" t="s">
        <v>89</v>
      </c>
      <c r="AE5" s="64" t="s">
        <v>89</v>
      </c>
      <c r="AF5" s="64" t="s">
        <v>89</v>
      </c>
      <c r="AH5" s="1"/>
      <c r="AI5" s="1"/>
      <c r="AK5" s="133"/>
    </row>
    <row r="6" spans="2:274" s="8" customFormat="1" ht="15" customHeight="1" thickBot="1">
      <c r="B6" s="36" t="str">
        <f>Voorblad!B6</f>
        <v>Naam Inschrijver:</v>
      </c>
      <c r="C6" s="41"/>
      <c r="D6" s="37" t="str">
        <f>Voorblad!C6</f>
        <v>Invullen op 'voorblad'</v>
      </c>
      <c r="AN6" s="1"/>
      <c r="AP6" s="1"/>
    </row>
    <row r="7" spans="2:274" s="8" customFormat="1" ht="5.5" customHeight="1"/>
    <row r="8" spans="2:274" s="44" customFormat="1" ht="93.5" customHeight="1">
      <c r="B8" s="33" t="s">
        <v>1</v>
      </c>
      <c r="C8" s="33" t="s">
        <v>43</v>
      </c>
      <c r="D8" s="33" t="s">
        <v>62</v>
      </c>
      <c r="E8" s="33" t="s">
        <v>65</v>
      </c>
      <c r="F8" s="33" t="s">
        <v>68</v>
      </c>
      <c r="G8" s="33" t="s">
        <v>71</v>
      </c>
      <c r="H8" s="33" t="s">
        <v>76</v>
      </c>
      <c r="I8" s="33" t="s">
        <v>2</v>
      </c>
      <c r="J8" s="33" t="s">
        <v>77</v>
      </c>
      <c r="K8" s="33" t="s">
        <v>72</v>
      </c>
      <c r="L8" s="33" t="s">
        <v>73</v>
      </c>
      <c r="M8" s="33" t="s">
        <v>74</v>
      </c>
      <c r="N8" s="33" t="s">
        <v>202</v>
      </c>
      <c r="O8" s="33" t="s">
        <v>75</v>
      </c>
      <c r="P8" s="33" t="s">
        <v>104</v>
      </c>
      <c r="Q8" s="33" t="s">
        <v>90</v>
      </c>
      <c r="R8" s="33" t="s">
        <v>92</v>
      </c>
      <c r="S8" s="33" t="s">
        <v>91</v>
      </c>
      <c r="T8" s="33" t="s">
        <v>100</v>
      </c>
      <c r="U8" s="33" t="s">
        <v>101</v>
      </c>
      <c r="V8" s="33" t="s">
        <v>94</v>
      </c>
      <c r="W8" s="33" t="s">
        <v>79</v>
      </c>
      <c r="X8" s="33" t="s">
        <v>78</v>
      </c>
      <c r="Y8" s="33" t="s">
        <v>93</v>
      </c>
      <c r="Z8" s="33" t="s">
        <v>96</v>
      </c>
      <c r="AA8" s="33" t="s">
        <v>95</v>
      </c>
      <c r="AB8" s="33" t="s">
        <v>97</v>
      </c>
      <c r="AC8" s="100" t="s">
        <v>209</v>
      </c>
      <c r="AD8" s="33" t="s">
        <v>114</v>
      </c>
      <c r="AE8" s="33" t="s">
        <v>115</v>
      </c>
      <c r="AF8" s="33" t="s">
        <v>98</v>
      </c>
      <c r="AG8" s="33" t="s">
        <v>116</v>
      </c>
      <c r="AH8" s="100" t="s">
        <v>201</v>
      </c>
      <c r="AI8" s="33" t="s">
        <v>117</v>
      </c>
      <c r="AJ8" s="33" t="s">
        <v>118</v>
      </c>
      <c r="AK8" s="33" t="s">
        <v>99</v>
      </c>
      <c r="AL8" s="100" t="s">
        <v>198</v>
      </c>
      <c r="AM8" s="33" t="s">
        <v>102</v>
      </c>
      <c r="AN8" s="33" t="s">
        <v>121</v>
      </c>
      <c r="AO8" s="33" t="s">
        <v>11</v>
      </c>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c r="IW8" s="52"/>
      <c r="IX8" s="52"/>
      <c r="IY8" s="52"/>
      <c r="IZ8" s="52"/>
      <c r="JA8" s="52"/>
      <c r="JB8" s="52"/>
      <c r="JC8" s="52"/>
      <c r="JD8" s="52"/>
      <c r="JE8" s="52"/>
      <c r="JF8" s="52"/>
      <c r="JG8" s="52"/>
      <c r="JH8" s="52"/>
      <c r="JI8" s="52"/>
      <c r="JJ8" s="52"/>
      <c r="JK8" s="52"/>
      <c r="JL8" s="52"/>
      <c r="JM8" s="52"/>
      <c r="JN8" s="52"/>
    </row>
    <row r="9" spans="2:274" ht="59" customHeight="1">
      <c r="B9" s="55" t="s">
        <v>44</v>
      </c>
      <c r="C9" s="55" t="s">
        <v>45</v>
      </c>
      <c r="D9" s="55" t="s">
        <v>67</v>
      </c>
      <c r="E9" s="55" t="s">
        <v>80</v>
      </c>
      <c r="F9" s="55" t="s">
        <v>69</v>
      </c>
      <c r="G9" s="56">
        <v>60863</v>
      </c>
      <c r="H9" s="57">
        <v>0.01</v>
      </c>
      <c r="I9" s="58">
        <v>72</v>
      </c>
      <c r="J9" s="48">
        <v>25000</v>
      </c>
      <c r="K9" s="57">
        <v>0.01</v>
      </c>
      <c r="L9" s="57">
        <v>0.01</v>
      </c>
      <c r="M9" s="61">
        <f>K9+L9</f>
        <v>0.02</v>
      </c>
      <c r="N9" s="51">
        <v>1</v>
      </c>
      <c r="O9" s="51">
        <v>1</v>
      </c>
      <c r="P9" s="51">
        <v>1</v>
      </c>
      <c r="Q9" s="51">
        <v>1</v>
      </c>
      <c r="R9" s="51">
        <v>1</v>
      </c>
      <c r="S9" s="51">
        <v>1</v>
      </c>
      <c r="T9" s="51">
        <v>1</v>
      </c>
      <c r="U9" s="51">
        <v>1</v>
      </c>
      <c r="V9" s="101"/>
      <c r="W9" s="51">
        <v>1</v>
      </c>
      <c r="X9" s="51">
        <v>1</v>
      </c>
      <c r="Y9" s="51">
        <v>1</v>
      </c>
      <c r="Z9" s="51">
        <v>1</v>
      </c>
      <c r="AA9" s="51">
        <v>1</v>
      </c>
      <c r="AB9" s="51">
        <v>1</v>
      </c>
      <c r="AC9" s="51">
        <v>1</v>
      </c>
      <c r="AD9" s="51">
        <v>1</v>
      </c>
      <c r="AE9" s="51">
        <v>1</v>
      </c>
      <c r="AF9" s="51">
        <v>1</v>
      </c>
      <c r="AG9" s="51">
        <v>1</v>
      </c>
      <c r="AH9" s="101"/>
      <c r="AI9" s="51">
        <v>1</v>
      </c>
      <c r="AJ9" s="51">
        <v>1</v>
      </c>
      <c r="AK9" s="78">
        <f>'Inbouw meetauto'!D43</f>
        <v>0.44444444444444442</v>
      </c>
      <c r="AL9" s="101"/>
      <c r="AM9" s="63">
        <f>P9+Q9+R9+S9+T9+U9+W9+X9+Y9+Z9+AA9+AB9+AC9+AD9+AE9+AF9+AI9+AK9</f>
        <v>17.444444444444443</v>
      </c>
      <c r="AN9" s="130">
        <f>(AM9+AM10+AM11)/3</f>
        <v>17.148148148148149</v>
      </c>
      <c r="AO9" s="127" t="s">
        <v>44</v>
      </c>
    </row>
    <row r="10" spans="2:274" ht="48">
      <c r="B10" s="6" t="s">
        <v>44</v>
      </c>
      <c r="C10" s="6" t="s">
        <v>46</v>
      </c>
      <c r="D10" s="65" t="s">
        <v>63</v>
      </c>
      <c r="E10" s="6" t="s">
        <v>80</v>
      </c>
      <c r="F10" s="6" t="s">
        <v>69</v>
      </c>
      <c r="G10" s="47">
        <v>52514</v>
      </c>
      <c r="H10" s="46">
        <v>0.01</v>
      </c>
      <c r="I10" s="50">
        <v>72</v>
      </c>
      <c r="J10" s="49">
        <v>25000</v>
      </c>
      <c r="K10" s="46">
        <v>0.01</v>
      </c>
      <c r="L10" s="46">
        <v>0.01</v>
      </c>
      <c r="M10" s="62">
        <f t="shared" ref="M10:M25" si="0">K10+L10</f>
        <v>0.02</v>
      </c>
      <c r="N10" s="45">
        <v>1</v>
      </c>
      <c r="O10" s="45">
        <v>1</v>
      </c>
      <c r="P10" s="45">
        <v>1</v>
      </c>
      <c r="Q10" s="45">
        <v>1</v>
      </c>
      <c r="R10" s="45">
        <v>1</v>
      </c>
      <c r="S10" s="45">
        <v>1</v>
      </c>
      <c r="T10" s="45">
        <v>1</v>
      </c>
      <c r="U10" s="45">
        <v>1</v>
      </c>
      <c r="V10" s="53"/>
      <c r="W10" s="45">
        <v>1</v>
      </c>
      <c r="X10" s="45">
        <v>1</v>
      </c>
      <c r="Y10" s="45">
        <v>1</v>
      </c>
      <c r="Z10" s="45">
        <v>1</v>
      </c>
      <c r="AA10" s="45">
        <v>1</v>
      </c>
      <c r="AB10" s="45">
        <v>1</v>
      </c>
      <c r="AC10" s="45">
        <v>1</v>
      </c>
      <c r="AD10" s="45">
        <v>1</v>
      </c>
      <c r="AE10" s="45">
        <v>1</v>
      </c>
      <c r="AF10" s="45">
        <v>1</v>
      </c>
      <c r="AG10" s="45">
        <v>1</v>
      </c>
      <c r="AH10" s="53"/>
      <c r="AI10" s="45">
        <v>1</v>
      </c>
      <c r="AJ10" s="45">
        <v>1</v>
      </c>
      <c r="AK10" s="53"/>
      <c r="AL10" s="53"/>
      <c r="AM10" s="63">
        <f>P10+Q10+R10+S10+T10+U10+W10+X10+Y10+Z10+AA10+AB10+AC10+AD10+AE10+AF10+AI10</f>
        <v>17</v>
      </c>
      <c r="AN10" s="131"/>
      <c r="AO10" s="128"/>
    </row>
    <row r="11" spans="2:274" ht="48">
      <c r="B11" s="6" t="s">
        <v>44</v>
      </c>
      <c r="C11" s="6" t="s">
        <v>47</v>
      </c>
      <c r="D11" s="65" t="s">
        <v>63</v>
      </c>
      <c r="E11" s="6" t="s">
        <v>80</v>
      </c>
      <c r="F11" s="6" t="s">
        <v>69</v>
      </c>
      <c r="G11" s="47">
        <v>49852</v>
      </c>
      <c r="H11" s="46">
        <v>0.01</v>
      </c>
      <c r="I11" s="50">
        <v>72</v>
      </c>
      <c r="J11" s="49">
        <v>25000</v>
      </c>
      <c r="K11" s="46">
        <v>0.01</v>
      </c>
      <c r="L11" s="46">
        <v>0.01</v>
      </c>
      <c r="M11" s="62">
        <f t="shared" si="0"/>
        <v>0.02</v>
      </c>
      <c r="N11" s="45">
        <v>1</v>
      </c>
      <c r="O11" s="45">
        <v>1</v>
      </c>
      <c r="P11" s="45">
        <v>1</v>
      </c>
      <c r="Q11" s="45">
        <v>1</v>
      </c>
      <c r="R11" s="45">
        <v>1</v>
      </c>
      <c r="S11" s="45">
        <v>1</v>
      </c>
      <c r="T11" s="45">
        <v>1</v>
      </c>
      <c r="U11" s="45">
        <v>1</v>
      </c>
      <c r="V11" s="53"/>
      <c r="W11" s="45">
        <v>1</v>
      </c>
      <c r="X11" s="45">
        <v>1</v>
      </c>
      <c r="Y11" s="45">
        <v>1</v>
      </c>
      <c r="Z11" s="45">
        <v>1</v>
      </c>
      <c r="AA11" s="45">
        <v>1</v>
      </c>
      <c r="AB11" s="45">
        <v>1</v>
      </c>
      <c r="AC11" s="45">
        <v>1</v>
      </c>
      <c r="AD11" s="45">
        <v>1</v>
      </c>
      <c r="AE11" s="45">
        <v>1</v>
      </c>
      <c r="AF11" s="45">
        <v>1</v>
      </c>
      <c r="AG11" s="45">
        <v>1</v>
      </c>
      <c r="AH11" s="53"/>
      <c r="AI11" s="45">
        <v>1</v>
      </c>
      <c r="AJ11" s="45">
        <v>1</v>
      </c>
      <c r="AK11" s="53"/>
      <c r="AL11" s="53"/>
      <c r="AM11" s="63">
        <f>P11+Q11+R11+S11+T11+U11+W11+X11+Y11+Z11+AA11+AB11+AC11+AD11+AE11+AF11+AI11</f>
        <v>17</v>
      </c>
      <c r="AN11" s="132"/>
      <c r="AO11" s="129"/>
    </row>
    <row r="12" spans="2:274">
      <c r="B12" s="6" t="s">
        <v>3</v>
      </c>
      <c r="C12" s="6" t="s">
        <v>48</v>
      </c>
      <c r="D12" s="43" t="s">
        <v>64</v>
      </c>
      <c r="E12" s="6" t="s">
        <v>66</v>
      </c>
      <c r="F12" s="66" t="s">
        <v>69</v>
      </c>
      <c r="G12" s="47">
        <v>37001</v>
      </c>
      <c r="H12" s="46">
        <v>0.01</v>
      </c>
      <c r="I12" s="50">
        <v>60</v>
      </c>
      <c r="J12" s="49">
        <v>35000</v>
      </c>
      <c r="K12" s="46">
        <v>0.01</v>
      </c>
      <c r="L12" s="46">
        <v>0.01</v>
      </c>
      <c r="M12" s="62">
        <f t="shared" si="0"/>
        <v>0.02</v>
      </c>
      <c r="N12" s="45">
        <v>1</v>
      </c>
      <c r="O12" s="45">
        <v>1</v>
      </c>
      <c r="P12" s="45">
        <v>1</v>
      </c>
      <c r="Q12" s="45">
        <v>1</v>
      </c>
      <c r="R12" s="45">
        <v>1</v>
      </c>
      <c r="S12" s="45">
        <v>1</v>
      </c>
      <c r="T12" s="45">
        <v>1</v>
      </c>
      <c r="U12" s="45">
        <v>1</v>
      </c>
      <c r="V12" s="45">
        <v>1</v>
      </c>
      <c r="W12" s="45">
        <v>1</v>
      </c>
      <c r="X12" s="45">
        <v>1</v>
      </c>
      <c r="Y12" s="45">
        <v>1</v>
      </c>
      <c r="Z12" s="45">
        <v>1</v>
      </c>
      <c r="AA12" s="45">
        <v>1</v>
      </c>
      <c r="AB12" s="45">
        <v>1</v>
      </c>
      <c r="AC12" s="45">
        <v>1</v>
      </c>
      <c r="AD12" s="45">
        <v>1</v>
      </c>
      <c r="AE12" s="45">
        <v>1</v>
      </c>
      <c r="AF12" s="45">
        <v>1</v>
      </c>
      <c r="AG12" s="45">
        <v>1</v>
      </c>
      <c r="AH12" s="53"/>
      <c r="AI12" s="45">
        <v>1</v>
      </c>
      <c r="AJ12" s="45">
        <v>1</v>
      </c>
      <c r="AK12" s="53"/>
      <c r="AL12" s="53"/>
      <c r="AM12" s="63">
        <f>P12+Q12+R12+S12+T12+U12+V12+W12+X12+Y12+Z12+AA12+AB12+AC12+AD12+AE12+AF12+AI12</f>
        <v>18</v>
      </c>
      <c r="AN12" s="130">
        <f>(AM12+AM13)/2</f>
        <v>18</v>
      </c>
      <c r="AO12" s="127" t="s">
        <v>3</v>
      </c>
    </row>
    <row r="13" spans="2:274">
      <c r="B13" s="6" t="s">
        <v>3</v>
      </c>
      <c r="C13" s="6" t="s">
        <v>49</v>
      </c>
      <c r="D13" s="42" t="s">
        <v>64</v>
      </c>
      <c r="E13" s="42" t="s">
        <v>66</v>
      </c>
      <c r="F13" s="66" t="s">
        <v>69</v>
      </c>
      <c r="G13" s="47">
        <v>38000</v>
      </c>
      <c r="H13" s="46">
        <v>0.01</v>
      </c>
      <c r="I13" s="50">
        <v>60</v>
      </c>
      <c r="J13" s="49">
        <v>35000</v>
      </c>
      <c r="K13" s="46">
        <v>0.01</v>
      </c>
      <c r="L13" s="46">
        <v>0.01</v>
      </c>
      <c r="M13" s="62">
        <f t="shared" si="0"/>
        <v>0.02</v>
      </c>
      <c r="N13" s="45">
        <v>1</v>
      </c>
      <c r="O13" s="45">
        <v>1</v>
      </c>
      <c r="P13" s="45">
        <v>1</v>
      </c>
      <c r="Q13" s="45">
        <v>1</v>
      </c>
      <c r="R13" s="45">
        <v>1</v>
      </c>
      <c r="S13" s="45">
        <v>1</v>
      </c>
      <c r="T13" s="45">
        <v>1</v>
      </c>
      <c r="U13" s="45">
        <v>1</v>
      </c>
      <c r="V13" s="45">
        <v>1</v>
      </c>
      <c r="W13" s="45">
        <v>1</v>
      </c>
      <c r="X13" s="45">
        <v>1</v>
      </c>
      <c r="Y13" s="45">
        <v>1</v>
      </c>
      <c r="Z13" s="45">
        <v>1</v>
      </c>
      <c r="AA13" s="45">
        <v>1</v>
      </c>
      <c r="AB13" s="45">
        <v>1</v>
      </c>
      <c r="AC13" s="45">
        <v>1</v>
      </c>
      <c r="AD13" s="45">
        <v>1</v>
      </c>
      <c r="AE13" s="45">
        <v>1</v>
      </c>
      <c r="AF13" s="45">
        <v>1</v>
      </c>
      <c r="AG13" s="45">
        <v>1</v>
      </c>
      <c r="AH13" s="53"/>
      <c r="AI13" s="45">
        <v>1</v>
      </c>
      <c r="AJ13" s="45">
        <v>1</v>
      </c>
      <c r="AK13" s="53"/>
      <c r="AL13" s="53"/>
      <c r="AM13" s="63">
        <f>P13+Q13+R13+S13+T13+U13+V13+W13+X13+Y13+Z13+AA13+AB13+AC13+AD13+AE13+AF13+AI13</f>
        <v>18</v>
      </c>
      <c r="AN13" s="132"/>
      <c r="AO13" s="129"/>
    </row>
    <row r="14" spans="2:274">
      <c r="B14" s="6" t="s">
        <v>4</v>
      </c>
      <c r="C14" s="6" t="s">
        <v>50</v>
      </c>
      <c r="D14" s="42" t="s">
        <v>64</v>
      </c>
      <c r="E14" s="42" t="s">
        <v>66</v>
      </c>
      <c r="F14" s="6" t="s">
        <v>70</v>
      </c>
      <c r="G14" s="47">
        <v>38730</v>
      </c>
      <c r="H14" s="46">
        <v>0.01</v>
      </c>
      <c r="I14" s="50">
        <v>60</v>
      </c>
      <c r="J14" s="49">
        <v>35000</v>
      </c>
      <c r="K14" s="46">
        <v>0.01</v>
      </c>
      <c r="L14" s="46">
        <v>0.01</v>
      </c>
      <c r="M14" s="62">
        <f t="shared" si="0"/>
        <v>0.02</v>
      </c>
      <c r="N14" s="45">
        <v>1</v>
      </c>
      <c r="O14" s="45">
        <v>1</v>
      </c>
      <c r="P14" s="45">
        <v>1</v>
      </c>
      <c r="Q14" s="45">
        <v>1</v>
      </c>
      <c r="R14" s="45">
        <v>1</v>
      </c>
      <c r="S14" s="45">
        <v>1</v>
      </c>
      <c r="T14" s="45">
        <v>1</v>
      </c>
      <c r="U14" s="45">
        <v>1</v>
      </c>
      <c r="V14" s="45">
        <v>1</v>
      </c>
      <c r="W14" s="45">
        <v>1</v>
      </c>
      <c r="X14" s="45">
        <v>1</v>
      </c>
      <c r="Y14" s="45">
        <v>1</v>
      </c>
      <c r="Z14" s="45">
        <v>1</v>
      </c>
      <c r="AA14" s="45">
        <v>1</v>
      </c>
      <c r="AB14" s="45">
        <v>1</v>
      </c>
      <c r="AC14" s="45">
        <v>1</v>
      </c>
      <c r="AD14" s="45">
        <v>1</v>
      </c>
      <c r="AE14" s="45">
        <v>1</v>
      </c>
      <c r="AF14" s="53"/>
      <c r="AG14" s="53"/>
      <c r="AH14" s="53"/>
      <c r="AI14" s="45">
        <v>1</v>
      </c>
      <c r="AJ14" s="45">
        <v>1</v>
      </c>
      <c r="AK14" s="53"/>
      <c r="AL14" s="53"/>
      <c r="AM14" s="63">
        <f>P14+Q14+R14+S14+T14+U14+V14+W14+X14+Y14+Z14+AA14+AB14+AC14+AD14+AE14+AI14</f>
        <v>17</v>
      </c>
      <c r="AN14" s="130">
        <f>SUM(AM14:AM18)/5</f>
        <v>17</v>
      </c>
      <c r="AO14" s="127" t="s">
        <v>4</v>
      </c>
    </row>
    <row r="15" spans="2:274">
      <c r="B15" s="6" t="s">
        <v>4</v>
      </c>
      <c r="C15" s="6" t="s">
        <v>51</v>
      </c>
      <c r="D15" s="42" t="s">
        <v>64</v>
      </c>
      <c r="E15" s="42" t="s">
        <v>66</v>
      </c>
      <c r="F15" s="6" t="s">
        <v>70</v>
      </c>
      <c r="G15" s="47">
        <v>40399</v>
      </c>
      <c r="H15" s="46">
        <v>0.01</v>
      </c>
      <c r="I15" s="50">
        <v>60</v>
      </c>
      <c r="J15" s="49">
        <v>35000</v>
      </c>
      <c r="K15" s="46">
        <v>0.01</v>
      </c>
      <c r="L15" s="46">
        <v>0.01</v>
      </c>
      <c r="M15" s="62">
        <f t="shared" si="0"/>
        <v>0.02</v>
      </c>
      <c r="N15" s="45">
        <v>1</v>
      </c>
      <c r="O15" s="45">
        <v>1</v>
      </c>
      <c r="P15" s="45">
        <v>1</v>
      </c>
      <c r="Q15" s="45">
        <v>1</v>
      </c>
      <c r="R15" s="45">
        <v>1</v>
      </c>
      <c r="S15" s="45">
        <v>1</v>
      </c>
      <c r="T15" s="45">
        <v>1</v>
      </c>
      <c r="U15" s="45">
        <v>1</v>
      </c>
      <c r="V15" s="45">
        <v>1</v>
      </c>
      <c r="W15" s="45">
        <v>1</v>
      </c>
      <c r="X15" s="45">
        <v>1</v>
      </c>
      <c r="Y15" s="45">
        <v>1</v>
      </c>
      <c r="Z15" s="45">
        <v>1</v>
      </c>
      <c r="AA15" s="45">
        <v>1</v>
      </c>
      <c r="AB15" s="45">
        <v>1</v>
      </c>
      <c r="AC15" s="45">
        <v>1</v>
      </c>
      <c r="AD15" s="45">
        <v>1</v>
      </c>
      <c r="AE15" s="45">
        <v>1</v>
      </c>
      <c r="AF15" s="53"/>
      <c r="AG15" s="53"/>
      <c r="AH15" s="53"/>
      <c r="AI15" s="45">
        <v>1</v>
      </c>
      <c r="AJ15" s="45">
        <v>1</v>
      </c>
      <c r="AK15" s="53"/>
      <c r="AL15" s="53"/>
      <c r="AM15" s="63">
        <f>P15+Q15+R15+S15+T15+U15+V15+X15+W15+Y15+Z15+AA15+AB15+AC15+AD15+AE15+AI15</f>
        <v>17</v>
      </c>
      <c r="AN15" s="131"/>
      <c r="AO15" s="128"/>
    </row>
    <row r="16" spans="2:274" ht="15" customHeight="1">
      <c r="B16" s="6" t="s">
        <v>4</v>
      </c>
      <c r="C16" s="6" t="s">
        <v>52</v>
      </c>
      <c r="D16" s="43" t="s">
        <v>64</v>
      </c>
      <c r="E16" s="43" t="s">
        <v>66</v>
      </c>
      <c r="F16" s="6" t="s">
        <v>70</v>
      </c>
      <c r="G16" s="47">
        <v>40800</v>
      </c>
      <c r="H16" s="46">
        <v>0.01</v>
      </c>
      <c r="I16" s="50">
        <v>60</v>
      </c>
      <c r="J16" s="49">
        <v>35000</v>
      </c>
      <c r="K16" s="46">
        <v>0.01</v>
      </c>
      <c r="L16" s="46">
        <v>0.01</v>
      </c>
      <c r="M16" s="62">
        <f t="shared" si="0"/>
        <v>0.02</v>
      </c>
      <c r="N16" s="45">
        <v>1</v>
      </c>
      <c r="O16" s="45">
        <v>1</v>
      </c>
      <c r="P16" s="45">
        <v>1</v>
      </c>
      <c r="Q16" s="45">
        <v>1</v>
      </c>
      <c r="R16" s="45">
        <v>1</v>
      </c>
      <c r="S16" s="45">
        <v>1</v>
      </c>
      <c r="T16" s="45">
        <v>1</v>
      </c>
      <c r="U16" s="45">
        <v>1</v>
      </c>
      <c r="V16" s="45">
        <v>1</v>
      </c>
      <c r="W16" s="45">
        <v>1</v>
      </c>
      <c r="X16" s="45">
        <v>1</v>
      </c>
      <c r="Y16" s="45">
        <v>1</v>
      </c>
      <c r="Z16" s="45">
        <v>1</v>
      </c>
      <c r="AA16" s="45">
        <v>1</v>
      </c>
      <c r="AB16" s="45">
        <v>1</v>
      </c>
      <c r="AC16" s="45">
        <v>1</v>
      </c>
      <c r="AD16" s="45">
        <v>1</v>
      </c>
      <c r="AE16" s="45">
        <v>1</v>
      </c>
      <c r="AF16" s="53"/>
      <c r="AG16" s="53"/>
      <c r="AH16" s="53"/>
      <c r="AI16" s="45">
        <v>1</v>
      </c>
      <c r="AJ16" s="45">
        <v>1</v>
      </c>
      <c r="AK16" s="53"/>
      <c r="AL16" s="53"/>
      <c r="AM16" s="63">
        <f>P16+Q16+R16+S16+T16+U16+V16+W16+X16+Y16+Z16+AA16+AB16+AC16+AD16+AE16+AI16</f>
        <v>17</v>
      </c>
      <c r="AN16" s="131"/>
      <c r="AO16" s="128"/>
    </row>
    <row r="17" spans="2:41">
      <c r="B17" s="6" t="s">
        <v>4</v>
      </c>
      <c r="C17" s="6" t="s">
        <v>53</v>
      </c>
      <c r="D17" s="42" t="s">
        <v>64</v>
      </c>
      <c r="E17" s="42" t="s">
        <v>66</v>
      </c>
      <c r="F17" s="6" t="s">
        <v>70</v>
      </c>
      <c r="G17" s="47">
        <v>42490</v>
      </c>
      <c r="H17" s="46">
        <v>0.01</v>
      </c>
      <c r="I17" s="50">
        <v>60</v>
      </c>
      <c r="J17" s="49">
        <v>35000</v>
      </c>
      <c r="K17" s="46">
        <v>0.01</v>
      </c>
      <c r="L17" s="46">
        <v>0.01</v>
      </c>
      <c r="M17" s="62">
        <f t="shared" si="0"/>
        <v>0.02</v>
      </c>
      <c r="N17" s="45">
        <v>1</v>
      </c>
      <c r="O17" s="45">
        <v>1</v>
      </c>
      <c r="P17" s="45">
        <v>1</v>
      </c>
      <c r="Q17" s="45">
        <v>1</v>
      </c>
      <c r="R17" s="45">
        <v>1</v>
      </c>
      <c r="S17" s="45">
        <v>1</v>
      </c>
      <c r="T17" s="45">
        <v>1</v>
      </c>
      <c r="U17" s="45">
        <v>1</v>
      </c>
      <c r="V17" s="45">
        <v>1</v>
      </c>
      <c r="W17" s="45">
        <v>1</v>
      </c>
      <c r="X17" s="45">
        <v>1</v>
      </c>
      <c r="Y17" s="45">
        <v>1</v>
      </c>
      <c r="Z17" s="45">
        <v>1</v>
      </c>
      <c r="AA17" s="45">
        <v>1</v>
      </c>
      <c r="AB17" s="45">
        <v>1</v>
      </c>
      <c r="AC17" s="45">
        <v>1</v>
      </c>
      <c r="AD17" s="45">
        <v>1</v>
      </c>
      <c r="AE17" s="45">
        <v>1</v>
      </c>
      <c r="AF17" s="53"/>
      <c r="AG17" s="53"/>
      <c r="AH17" s="53"/>
      <c r="AI17" s="45">
        <v>1</v>
      </c>
      <c r="AJ17" s="45">
        <v>1</v>
      </c>
      <c r="AK17" s="53"/>
      <c r="AL17" s="53"/>
      <c r="AM17" s="63">
        <f>P17+Q17+R17+S17+T17+U17+V17+W17+X17+Y17+Z17+AA17+AB17+AC17+AD17+AE17+AI17</f>
        <v>17</v>
      </c>
      <c r="AN17" s="131"/>
      <c r="AO17" s="128"/>
    </row>
    <row r="18" spans="2:41">
      <c r="B18" s="6" t="s">
        <v>4</v>
      </c>
      <c r="C18" s="6" t="s">
        <v>54</v>
      </c>
      <c r="D18" s="42" t="s">
        <v>64</v>
      </c>
      <c r="E18" s="42" t="s">
        <v>66</v>
      </c>
      <c r="F18" s="6" t="s">
        <v>70</v>
      </c>
      <c r="G18" s="47">
        <v>46350</v>
      </c>
      <c r="H18" s="46">
        <v>0.01</v>
      </c>
      <c r="I18" s="50">
        <v>60</v>
      </c>
      <c r="J18" s="49">
        <v>35000</v>
      </c>
      <c r="K18" s="46">
        <v>0.01</v>
      </c>
      <c r="L18" s="46">
        <v>0.01</v>
      </c>
      <c r="M18" s="62">
        <f t="shared" si="0"/>
        <v>0.02</v>
      </c>
      <c r="N18" s="45">
        <v>1</v>
      </c>
      <c r="O18" s="45">
        <v>1</v>
      </c>
      <c r="P18" s="45">
        <v>1</v>
      </c>
      <c r="Q18" s="45">
        <v>1</v>
      </c>
      <c r="R18" s="45">
        <v>1</v>
      </c>
      <c r="S18" s="45">
        <v>1</v>
      </c>
      <c r="T18" s="45">
        <v>1</v>
      </c>
      <c r="U18" s="45">
        <v>1</v>
      </c>
      <c r="V18" s="45">
        <v>1</v>
      </c>
      <c r="W18" s="45">
        <v>1</v>
      </c>
      <c r="X18" s="45">
        <v>1</v>
      </c>
      <c r="Y18" s="45">
        <v>1</v>
      </c>
      <c r="Z18" s="45">
        <v>1</v>
      </c>
      <c r="AA18" s="45">
        <v>1</v>
      </c>
      <c r="AB18" s="45">
        <v>1</v>
      </c>
      <c r="AC18" s="45">
        <v>1</v>
      </c>
      <c r="AD18" s="45">
        <v>1</v>
      </c>
      <c r="AE18" s="45">
        <v>1</v>
      </c>
      <c r="AF18" s="53"/>
      <c r="AG18" s="53"/>
      <c r="AH18" s="53"/>
      <c r="AI18" s="45">
        <v>1</v>
      </c>
      <c r="AJ18" s="45">
        <v>1</v>
      </c>
      <c r="AK18" s="53"/>
      <c r="AL18" s="53"/>
      <c r="AM18" s="63">
        <f>P18+Q18+R18+S18+T18+U18+V18+W18+X18+Y18+Z18+AA18+AB18+AC18+AD18+AE18+AI18</f>
        <v>17</v>
      </c>
      <c r="AN18" s="132"/>
      <c r="AO18" s="129"/>
    </row>
    <row r="19" spans="2:41">
      <c r="B19" s="6" t="s">
        <v>5</v>
      </c>
      <c r="C19" s="6" t="s">
        <v>55</v>
      </c>
      <c r="D19" s="42" t="s">
        <v>64</v>
      </c>
      <c r="E19" s="42" t="s">
        <v>66</v>
      </c>
      <c r="F19" s="6" t="s">
        <v>70</v>
      </c>
      <c r="G19" s="47">
        <v>48805</v>
      </c>
      <c r="H19" s="46">
        <v>0.01</v>
      </c>
      <c r="I19" s="50">
        <v>60</v>
      </c>
      <c r="J19" s="49">
        <v>35000</v>
      </c>
      <c r="K19" s="46">
        <v>0.01</v>
      </c>
      <c r="L19" s="46">
        <v>0.01</v>
      </c>
      <c r="M19" s="62">
        <f t="shared" si="0"/>
        <v>0.02</v>
      </c>
      <c r="N19" s="45">
        <v>1</v>
      </c>
      <c r="O19" s="45">
        <v>1</v>
      </c>
      <c r="P19" s="45">
        <v>1</v>
      </c>
      <c r="Q19" s="45">
        <v>1</v>
      </c>
      <c r="R19" s="45">
        <v>1</v>
      </c>
      <c r="S19" s="45">
        <v>1</v>
      </c>
      <c r="T19" s="45">
        <v>1</v>
      </c>
      <c r="U19" s="45">
        <v>1</v>
      </c>
      <c r="V19" s="45">
        <v>1</v>
      </c>
      <c r="W19" s="45">
        <v>1</v>
      </c>
      <c r="X19" s="45">
        <v>1</v>
      </c>
      <c r="Y19" s="45">
        <v>1</v>
      </c>
      <c r="Z19" s="45">
        <v>1</v>
      </c>
      <c r="AA19" s="45">
        <v>1</v>
      </c>
      <c r="AB19" s="45">
        <v>1</v>
      </c>
      <c r="AC19" s="45">
        <v>1</v>
      </c>
      <c r="AD19" s="45">
        <v>1</v>
      </c>
      <c r="AE19" s="45">
        <v>1</v>
      </c>
      <c r="AF19" s="53"/>
      <c r="AG19" s="53"/>
      <c r="AH19" s="53"/>
      <c r="AI19" s="45">
        <v>1</v>
      </c>
      <c r="AJ19" s="45">
        <v>1</v>
      </c>
      <c r="AK19" s="53"/>
      <c r="AL19" s="53"/>
      <c r="AM19" s="63">
        <f>P19+Q19+R19+S19+T19+U19+V19+W19+X19+Y19+Z19+AA19+AB19+AC19+AD19+AE19+AI19</f>
        <v>17</v>
      </c>
      <c r="AN19" s="130">
        <f>SUM(AM19:AM23)/5</f>
        <v>17</v>
      </c>
      <c r="AO19" s="127" t="s">
        <v>5</v>
      </c>
    </row>
    <row r="20" spans="2:41">
      <c r="B20" s="6" t="s">
        <v>5</v>
      </c>
      <c r="C20" s="6" t="s">
        <v>56</v>
      </c>
      <c r="D20" s="42" t="s">
        <v>64</v>
      </c>
      <c r="E20" s="42" t="s">
        <v>66</v>
      </c>
      <c r="F20" s="6" t="s">
        <v>70</v>
      </c>
      <c r="G20" s="47">
        <v>51990</v>
      </c>
      <c r="H20" s="46">
        <v>0.01</v>
      </c>
      <c r="I20" s="50">
        <v>60</v>
      </c>
      <c r="J20" s="49">
        <v>35000</v>
      </c>
      <c r="K20" s="46">
        <v>0.01</v>
      </c>
      <c r="L20" s="46">
        <v>0.01</v>
      </c>
      <c r="M20" s="62">
        <f t="shared" si="0"/>
        <v>0.02</v>
      </c>
      <c r="N20" s="45">
        <v>1</v>
      </c>
      <c r="O20" s="45">
        <v>1</v>
      </c>
      <c r="P20" s="45">
        <v>1</v>
      </c>
      <c r="Q20" s="45">
        <v>1</v>
      </c>
      <c r="R20" s="45">
        <v>1</v>
      </c>
      <c r="S20" s="45">
        <v>1</v>
      </c>
      <c r="T20" s="45">
        <v>1</v>
      </c>
      <c r="U20" s="45">
        <v>1</v>
      </c>
      <c r="V20" s="45">
        <v>1</v>
      </c>
      <c r="W20" s="45">
        <v>1</v>
      </c>
      <c r="X20" s="45">
        <v>1</v>
      </c>
      <c r="Y20" s="45">
        <v>1</v>
      </c>
      <c r="Z20" s="45">
        <v>1</v>
      </c>
      <c r="AA20" s="45">
        <v>1</v>
      </c>
      <c r="AB20" s="45">
        <v>1</v>
      </c>
      <c r="AC20" s="45">
        <v>1</v>
      </c>
      <c r="AD20" s="45">
        <v>1</v>
      </c>
      <c r="AE20" s="45">
        <v>1</v>
      </c>
      <c r="AF20" s="53"/>
      <c r="AG20" s="53"/>
      <c r="AH20" s="53"/>
      <c r="AI20" s="45">
        <v>1</v>
      </c>
      <c r="AJ20" s="45">
        <v>1</v>
      </c>
      <c r="AK20" s="53"/>
      <c r="AL20" s="53"/>
      <c r="AM20" s="63">
        <f>P20+Q20+R20+S20+T20+U20+V20+W20+X20+Y20+Z20+AA20+AB20+AC20+AD20+AE20+AI20</f>
        <v>17</v>
      </c>
      <c r="AN20" s="131"/>
      <c r="AO20" s="128"/>
    </row>
    <row r="21" spans="2:41">
      <c r="B21" s="6" t="s">
        <v>5</v>
      </c>
      <c r="C21" s="6" t="s">
        <v>57</v>
      </c>
      <c r="D21" s="42" t="s">
        <v>64</v>
      </c>
      <c r="E21" s="42" t="s">
        <v>66</v>
      </c>
      <c r="F21" s="6" t="s">
        <v>70</v>
      </c>
      <c r="G21" s="47">
        <v>54330</v>
      </c>
      <c r="H21" s="46">
        <v>0.01</v>
      </c>
      <c r="I21" s="50">
        <v>60</v>
      </c>
      <c r="J21" s="49">
        <v>35000</v>
      </c>
      <c r="K21" s="46">
        <v>0.01</v>
      </c>
      <c r="L21" s="46">
        <v>0.01</v>
      </c>
      <c r="M21" s="62">
        <f t="shared" si="0"/>
        <v>0.02</v>
      </c>
      <c r="N21" s="45">
        <v>1</v>
      </c>
      <c r="O21" s="45">
        <v>1</v>
      </c>
      <c r="P21" s="45">
        <v>1</v>
      </c>
      <c r="Q21" s="45">
        <v>1</v>
      </c>
      <c r="R21" s="45">
        <v>1</v>
      </c>
      <c r="S21" s="45">
        <v>1</v>
      </c>
      <c r="T21" s="45">
        <v>1</v>
      </c>
      <c r="U21" s="45">
        <v>1</v>
      </c>
      <c r="V21" s="45">
        <v>1</v>
      </c>
      <c r="W21" s="45">
        <v>1</v>
      </c>
      <c r="X21" s="45">
        <v>1</v>
      </c>
      <c r="Y21" s="45">
        <v>1</v>
      </c>
      <c r="Z21" s="45">
        <v>1</v>
      </c>
      <c r="AA21" s="45">
        <v>1</v>
      </c>
      <c r="AB21" s="45">
        <v>1</v>
      </c>
      <c r="AC21" s="45">
        <v>1</v>
      </c>
      <c r="AD21" s="45">
        <v>1</v>
      </c>
      <c r="AE21" s="45">
        <v>1</v>
      </c>
      <c r="AF21" s="53"/>
      <c r="AG21" s="53"/>
      <c r="AH21" s="53"/>
      <c r="AI21" s="45">
        <v>1</v>
      </c>
      <c r="AJ21" s="45">
        <v>1</v>
      </c>
      <c r="AK21" s="53"/>
      <c r="AL21" s="53"/>
      <c r="AM21" s="63">
        <f>P21+Q21+R21+S21+T21+U21+V21+W21+X21+Y21+Z21+AA21+AB21+AC21+AD21+AE21+AI21</f>
        <v>17</v>
      </c>
      <c r="AN21" s="131"/>
      <c r="AO21" s="128"/>
    </row>
    <row r="22" spans="2:41">
      <c r="B22" s="6" t="s">
        <v>5</v>
      </c>
      <c r="C22" s="6" t="s">
        <v>58</v>
      </c>
      <c r="D22" s="42" t="s">
        <v>64</v>
      </c>
      <c r="E22" s="42" t="s">
        <v>66</v>
      </c>
      <c r="F22" s="6" t="s">
        <v>70</v>
      </c>
      <c r="G22" s="47">
        <v>55297</v>
      </c>
      <c r="H22" s="46">
        <v>0.01</v>
      </c>
      <c r="I22" s="50">
        <v>60</v>
      </c>
      <c r="J22" s="49">
        <v>35000</v>
      </c>
      <c r="K22" s="46">
        <v>0.01</v>
      </c>
      <c r="L22" s="46">
        <v>0.01</v>
      </c>
      <c r="M22" s="62">
        <f t="shared" si="0"/>
        <v>0.02</v>
      </c>
      <c r="N22" s="45">
        <v>1</v>
      </c>
      <c r="O22" s="45">
        <v>1</v>
      </c>
      <c r="P22" s="45">
        <v>1</v>
      </c>
      <c r="Q22" s="45">
        <v>1</v>
      </c>
      <c r="R22" s="45">
        <v>1</v>
      </c>
      <c r="S22" s="45">
        <v>1</v>
      </c>
      <c r="T22" s="45">
        <v>1</v>
      </c>
      <c r="U22" s="45">
        <v>1</v>
      </c>
      <c r="V22" s="45">
        <v>1</v>
      </c>
      <c r="W22" s="45">
        <v>1</v>
      </c>
      <c r="X22" s="45">
        <v>1</v>
      </c>
      <c r="Y22" s="45">
        <v>1</v>
      </c>
      <c r="Z22" s="45">
        <v>1</v>
      </c>
      <c r="AA22" s="45">
        <v>1</v>
      </c>
      <c r="AB22" s="45">
        <v>1</v>
      </c>
      <c r="AC22" s="45">
        <v>1</v>
      </c>
      <c r="AD22" s="45">
        <v>1</v>
      </c>
      <c r="AE22" s="45">
        <v>1</v>
      </c>
      <c r="AF22" s="53"/>
      <c r="AG22" s="53"/>
      <c r="AH22" s="53"/>
      <c r="AI22" s="45">
        <v>1</v>
      </c>
      <c r="AJ22" s="45">
        <v>1</v>
      </c>
      <c r="AK22" s="53"/>
      <c r="AL22" s="53"/>
      <c r="AM22" s="63">
        <f>P22+Q22+R22+S22+T22+U22+V22+W22+X22+Y22+Z22+AA22+AB22+AC22+AD22+AE22+AI22</f>
        <v>17</v>
      </c>
      <c r="AN22" s="131"/>
      <c r="AO22" s="128"/>
    </row>
    <row r="23" spans="2:41">
      <c r="B23" s="6" t="s">
        <v>5</v>
      </c>
      <c r="C23" s="6" t="s">
        <v>59</v>
      </c>
      <c r="D23" s="42" t="s">
        <v>64</v>
      </c>
      <c r="E23" s="42" t="s">
        <v>66</v>
      </c>
      <c r="F23" s="6" t="s">
        <v>70</v>
      </c>
      <c r="G23" s="47">
        <v>56725</v>
      </c>
      <c r="H23" s="46">
        <v>0.01</v>
      </c>
      <c r="I23" s="50">
        <v>60</v>
      </c>
      <c r="J23" s="49">
        <v>35000</v>
      </c>
      <c r="K23" s="46">
        <v>0.01</v>
      </c>
      <c r="L23" s="46">
        <v>0.01</v>
      </c>
      <c r="M23" s="62">
        <f t="shared" si="0"/>
        <v>0.02</v>
      </c>
      <c r="N23" s="45">
        <v>1</v>
      </c>
      <c r="O23" s="45">
        <v>1</v>
      </c>
      <c r="P23" s="45">
        <v>1</v>
      </c>
      <c r="Q23" s="45">
        <v>1</v>
      </c>
      <c r="R23" s="45">
        <v>1</v>
      </c>
      <c r="S23" s="45">
        <v>1</v>
      </c>
      <c r="T23" s="45">
        <v>1</v>
      </c>
      <c r="U23" s="45">
        <v>1</v>
      </c>
      <c r="V23" s="45">
        <v>1</v>
      </c>
      <c r="W23" s="45">
        <v>1</v>
      </c>
      <c r="X23" s="45">
        <v>1</v>
      </c>
      <c r="Y23" s="45">
        <v>1</v>
      </c>
      <c r="Z23" s="45">
        <v>1</v>
      </c>
      <c r="AA23" s="45">
        <v>1</v>
      </c>
      <c r="AB23" s="45">
        <v>1</v>
      </c>
      <c r="AC23" s="45">
        <v>1</v>
      </c>
      <c r="AD23" s="45">
        <v>1</v>
      </c>
      <c r="AE23" s="45">
        <v>1</v>
      </c>
      <c r="AF23" s="53"/>
      <c r="AG23" s="53"/>
      <c r="AH23" s="53"/>
      <c r="AI23" s="45">
        <v>1</v>
      </c>
      <c r="AJ23" s="45">
        <v>1</v>
      </c>
      <c r="AK23" s="53"/>
      <c r="AL23" s="53"/>
      <c r="AM23" s="63">
        <f>P23+Q23+R23+S23+T23+U23+V23+W23+X23+Y23+Z23+AA23+AB23+AC23+AD23+AE23+AI23</f>
        <v>17</v>
      </c>
      <c r="AN23" s="132"/>
      <c r="AO23" s="129"/>
    </row>
    <row r="24" spans="2:41">
      <c r="B24" s="6" t="s">
        <v>6</v>
      </c>
      <c r="C24" s="6" t="s">
        <v>60</v>
      </c>
      <c r="D24" s="42" t="s">
        <v>64</v>
      </c>
      <c r="E24" s="42" t="s">
        <v>66</v>
      </c>
      <c r="F24" s="6" t="s">
        <v>70</v>
      </c>
      <c r="G24" s="47">
        <v>69990</v>
      </c>
      <c r="H24" s="46">
        <v>0.01</v>
      </c>
      <c r="I24" s="50">
        <v>60</v>
      </c>
      <c r="J24" s="49">
        <v>35000</v>
      </c>
      <c r="K24" s="46">
        <v>0.01</v>
      </c>
      <c r="L24" s="46">
        <v>0.01</v>
      </c>
      <c r="M24" s="62">
        <f t="shared" si="0"/>
        <v>0.02</v>
      </c>
      <c r="N24" s="45">
        <v>1</v>
      </c>
      <c r="O24" s="45">
        <v>1</v>
      </c>
      <c r="P24" s="45">
        <v>1</v>
      </c>
      <c r="Q24" s="45">
        <v>1</v>
      </c>
      <c r="R24" s="45">
        <v>1</v>
      </c>
      <c r="S24" s="45">
        <v>1</v>
      </c>
      <c r="T24" s="45">
        <v>1</v>
      </c>
      <c r="U24" s="45">
        <v>1</v>
      </c>
      <c r="V24" s="45">
        <v>1</v>
      </c>
      <c r="W24" s="45">
        <v>1</v>
      </c>
      <c r="X24" s="45">
        <v>1</v>
      </c>
      <c r="Y24" s="45">
        <v>1</v>
      </c>
      <c r="Z24" s="45">
        <v>1</v>
      </c>
      <c r="AA24" s="45">
        <v>1</v>
      </c>
      <c r="AB24" s="45">
        <v>1</v>
      </c>
      <c r="AC24" s="45">
        <v>1</v>
      </c>
      <c r="AD24" s="45">
        <v>1</v>
      </c>
      <c r="AE24" s="45">
        <v>1</v>
      </c>
      <c r="AF24" s="53"/>
      <c r="AG24" s="53"/>
      <c r="AH24" s="53"/>
      <c r="AI24" s="45">
        <v>1</v>
      </c>
      <c r="AJ24" s="45">
        <v>1</v>
      </c>
      <c r="AK24" s="53"/>
      <c r="AL24" s="53"/>
      <c r="AM24" s="63">
        <f>P24+Q24+R24+S24+T24+U24+V24+W24+X24+Y24+Z24+AA24+AB24+AC24+AD24+AE24+AI24</f>
        <v>17</v>
      </c>
      <c r="AN24" s="130">
        <f>(AM24+AM25)/2</f>
        <v>17</v>
      </c>
      <c r="AO24" s="127" t="s">
        <v>6</v>
      </c>
    </row>
    <row r="25" spans="2:41">
      <c r="B25" s="6" t="s">
        <v>6</v>
      </c>
      <c r="C25" s="6" t="s">
        <v>61</v>
      </c>
      <c r="D25" s="42" t="s">
        <v>64</v>
      </c>
      <c r="E25" s="42" t="s">
        <v>66</v>
      </c>
      <c r="F25" s="6" t="s">
        <v>70</v>
      </c>
      <c r="G25" s="47">
        <v>77386</v>
      </c>
      <c r="H25" s="46">
        <v>0.01</v>
      </c>
      <c r="I25" s="50">
        <v>60</v>
      </c>
      <c r="J25" s="49">
        <v>35000</v>
      </c>
      <c r="K25" s="46">
        <v>0.01</v>
      </c>
      <c r="L25" s="46">
        <v>0.01</v>
      </c>
      <c r="M25" s="62">
        <f t="shared" si="0"/>
        <v>0.02</v>
      </c>
      <c r="N25" s="45">
        <v>1</v>
      </c>
      <c r="O25" s="45">
        <v>1</v>
      </c>
      <c r="P25" s="45">
        <v>1</v>
      </c>
      <c r="Q25" s="45">
        <v>1</v>
      </c>
      <c r="R25" s="45">
        <v>1</v>
      </c>
      <c r="S25" s="45">
        <v>1</v>
      </c>
      <c r="T25" s="45">
        <v>1</v>
      </c>
      <c r="U25" s="45">
        <v>1</v>
      </c>
      <c r="V25" s="45">
        <v>1</v>
      </c>
      <c r="W25" s="45">
        <v>1</v>
      </c>
      <c r="X25" s="45">
        <v>1</v>
      </c>
      <c r="Y25" s="45">
        <v>1</v>
      </c>
      <c r="Z25" s="45">
        <v>1</v>
      </c>
      <c r="AA25" s="45">
        <v>1</v>
      </c>
      <c r="AB25" s="45">
        <v>1</v>
      </c>
      <c r="AC25" s="45">
        <v>1</v>
      </c>
      <c r="AD25" s="45">
        <v>1</v>
      </c>
      <c r="AE25" s="45">
        <v>1</v>
      </c>
      <c r="AF25" s="54"/>
      <c r="AG25" s="54"/>
      <c r="AH25" s="53"/>
      <c r="AI25" s="45">
        <v>1</v>
      </c>
      <c r="AJ25" s="45">
        <v>1</v>
      </c>
      <c r="AK25" s="54"/>
      <c r="AL25" s="54"/>
      <c r="AM25" s="63">
        <f>P25+Q25+R25+S25+T25+U25+V25+W25+X25+Y25+Z25+AA25+AB25+AC25+AD25+AE25+AI25</f>
        <v>17</v>
      </c>
      <c r="AN25" s="132"/>
      <c r="AO25" s="129"/>
    </row>
    <row r="26" spans="2:41" s="8" customFormat="1">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40"/>
      <c r="AN26" s="40"/>
      <c r="AO26" s="40"/>
    </row>
    <row r="27" spans="2:41" s="8" customFormat="1"/>
    <row r="28" spans="2:41" s="8" customFormat="1"/>
    <row r="29" spans="2:41" s="8" customFormat="1"/>
    <row r="30" spans="2:41" s="8" customFormat="1"/>
    <row r="31" spans="2:41" s="8" customFormat="1"/>
    <row r="32" spans="2:41"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row r="154" s="8" customFormat="1"/>
    <row r="155" s="8" customFormat="1"/>
    <row r="156" s="8" customFormat="1"/>
    <row r="157" s="8" customFormat="1"/>
    <row r="158" s="8" customFormat="1"/>
    <row r="159" s="8" customFormat="1"/>
    <row r="160" s="8" customFormat="1"/>
    <row r="161" s="8" customFormat="1"/>
    <row r="162" s="8" customFormat="1"/>
    <row r="163" s="8" customFormat="1"/>
    <row r="164" s="8" customFormat="1"/>
    <row r="165" s="8" customFormat="1"/>
    <row r="166" s="8" customFormat="1"/>
    <row r="167" s="8" customFormat="1"/>
    <row r="168" s="8" customFormat="1"/>
    <row r="169" s="8" customFormat="1"/>
    <row r="170" s="8" customFormat="1"/>
    <row r="171" s="8" customFormat="1"/>
    <row r="172" s="8" customFormat="1"/>
    <row r="173" s="8" customFormat="1"/>
    <row r="174" s="8" customFormat="1"/>
    <row r="175" s="8" customFormat="1"/>
    <row r="176" s="8" customFormat="1"/>
    <row r="177" s="8" customFormat="1"/>
    <row r="178" s="8" customFormat="1"/>
    <row r="179" s="8" customFormat="1"/>
    <row r="180" s="8" customFormat="1"/>
    <row r="181" s="8" customFormat="1"/>
    <row r="182" s="8" customFormat="1"/>
    <row r="183" s="8" customFormat="1"/>
    <row r="184" s="8" customFormat="1"/>
    <row r="185" s="8" customFormat="1"/>
    <row r="186" s="8" customFormat="1"/>
    <row r="187" s="8" customFormat="1"/>
    <row r="188" s="8" customFormat="1"/>
    <row r="189" s="8" customFormat="1"/>
    <row r="190" s="8" customFormat="1"/>
    <row r="191" s="8" customFormat="1"/>
    <row r="192" s="8" customFormat="1"/>
    <row r="193" s="8" customFormat="1"/>
    <row r="194" s="8" customFormat="1"/>
    <row r="195" s="8" customFormat="1"/>
    <row r="196" s="8" customFormat="1"/>
    <row r="197" s="8" customFormat="1"/>
    <row r="198" s="8" customFormat="1"/>
    <row r="199" s="8" customFormat="1"/>
    <row r="200" s="8" customFormat="1"/>
    <row r="201" s="8" customFormat="1"/>
    <row r="202" s="8" customFormat="1"/>
    <row r="203" s="8" customFormat="1"/>
    <row r="204" s="8" customFormat="1"/>
    <row r="205" s="8" customFormat="1"/>
    <row r="206" s="8" customFormat="1"/>
    <row r="207" s="8" customFormat="1"/>
    <row r="208" s="8" customFormat="1"/>
    <row r="209" s="8" customFormat="1"/>
    <row r="210" s="8" customFormat="1"/>
    <row r="211" s="8" customFormat="1"/>
    <row r="212" s="8" customFormat="1"/>
    <row r="213" s="8" customFormat="1"/>
    <row r="214" s="8" customFormat="1"/>
    <row r="215" s="8" customFormat="1"/>
    <row r="216" s="8" customFormat="1"/>
    <row r="217" s="8" customFormat="1"/>
    <row r="218" s="8" customFormat="1"/>
    <row r="219" s="8" customFormat="1"/>
    <row r="220" s="8" customFormat="1"/>
    <row r="221" s="8" customFormat="1"/>
    <row r="222" s="8" customFormat="1"/>
    <row r="223" s="8" customFormat="1"/>
    <row r="224"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row r="313" s="8" customFormat="1"/>
    <row r="314" s="8" customFormat="1"/>
    <row r="315" s="8" customFormat="1"/>
    <row r="316" s="8" customFormat="1"/>
    <row r="317" s="8" customFormat="1"/>
    <row r="318" s="8" customFormat="1"/>
    <row r="319" s="8" customFormat="1"/>
    <row r="320" s="8" customFormat="1"/>
    <row r="321" s="8" customFormat="1"/>
    <row r="322" s="8" customFormat="1"/>
    <row r="323" s="8" customFormat="1"/>
    <row r="324" s="8" customFormat="1"/>
    <row r="325" s="8" customFormat="1"/>
    <row r="326" s="8" customFormat="1"/>
    <row r="327" s="8" customFormat="1"/>
    <row r="328" s="8" customFormat="1"/>
    <row r="329" s="8" customFormat="1"/>
    <row r="330" s="8" customFormat="1"/>
    <row r="331" s="8" customFormat="1"/>
    <row r="332" s="8" customFormat="1"/>
    <row r="333" s="8" customFormat="1"/>
    <row r="334" s="8" customFormat="1"/>
    <row r="335" s="8" customFormat="1"/>
    <row r="336" s="8" customFormat="1"/>
    <row r="337" s="8" customFormat="1"/>
    <row r="338" s="8" customFormat="1"/>
    <row r="339" s="8" customFormat="1"/>
    <row r="340" s="8" customFormat="1"/>
    <row r="341" s="8" customFormat="1"/>
    <row r="342" s="8" customFormat="1"/>
    <row r="343" s="8" customFormat="1"/>
    <row r="344" s="8" customFormat="1"/>
    <row r="345" s="8" customFormat="1"/>
    <row r="346" s="8" customFormat="1"/>
    <row r="347" s="8" customFormat="1"/>
    <row r="348" s="8" customFormat="1"/>
    <row r="349" s="8" customFormat="1"/>
    <row r="350" s="8" customFormat="1"/>
    <row r="351" s="8" customFormat="1"/>
    <row r="352" s="8" customFormat="1"/>
    <row r="353" s="8" customFormat="1"/>
    <row r="354" s="8" customFormat="1"/>
    <row r="355" s="8" customFormat="1"/>
    <row r="356" s="8" customFormat="1"/>
    <row r="357" s="8" customFormat="1"/>
    <row r="358" s="8" customFormat="1"/>
    <row r="359" s="8" customFormat="1"/>
    <row r="360" s="8" customFormat="1"/>
    <row r="361" s="8" customFormat="1"/>
    <row r="362" s="8" customFormat="1"/>
    <row r="363" s="8" customFormat="1"/>
    <row r="364" s="8" customFormat="1"/>
    <row r="365" s="8" customFormat="1"/>
    <row r="366" s="8" customFormat="1"/>
    <row r="367" s="8" customFormat="1"/>
    <row r="368" s="8" customFormat="1"/>
    <row r="369" s="8" customFormat="1"/>
    <row r="370" s="8" customFormat="1"/>
    <row r="371" s="8" customFormat="1"/>
    <row r="372" s="8" customFormat="1"/>
    <row r="373" s="8" customFormat="1"/>
    <row r="374" s="8" customFormat="1"/>
    <row r="375" s="8" customFormat="1"/>
    <row r="376" s="8" customFormat="1"/>
    <row r="377" s="8" customFormat="1"/>
    <row r="378" s="8" customFormat="1"/>
    <row r="379" s="8" customFormat="1"/>
    <row r="380" s="8" customFormat="1"/>
    <row r="381" s="8" customFormat="1"/>
    <row r="382" s="8" customFormat="1"/>
    <row r="383" s="8" customFormat="1"/>
    <row r="384" s="8" customFormat="1"/>
    <row r="385" s="8" customFormat="1"/>
    <row r="386" s="8" customFormat="1"/>
    <row r="387" s="8" customFormat="1"/>
    <row r="388" s="8" customFormat="1"/>
    <row r="389" s="8" customFormat="1"/>
    <row r="390" s="8" customFormat="1"/>
    <row r="391" s="8" customFormat="1"/>
    <row r="392" s="8" customFormat="1"/>
    <row r="393" s="8" customFormat="1"/>
    <row r="394" s="8" customFormat="1"/>
    <row r="395" s="8" customFormat="1"/>
    <row r="396" s="8" customFormat="1"/>
    <row r="397" s="8" customFormat="1"/>
    <row r="398" s="8" customFormat="1"/>
    <row r="399" s="8" customFormat="1"/>
    <row r="400" s="8" customFormat="1"/>
    <row r="401" s="8" customFormat="1"/>
    <row r="402" s="8" customFormat="1"/>
    <row r="403" s="8" customFormat="1"/>
    <row r="404" s="8" customFormat="1"/>
    <row r="405" s="8" customFormat="1"/>
    <row r="406" s="8" customFormat="1"/>
    <row r="407" s="8" customFormat="1"/>
    <row r="408" s="8" customFormat="1"/>
    <row r="409" s="8" customFormat="1"/>
    <row r="410" s="8" customFormat="1"/>
    <row r="411" s="8" customFormat="1"/>
    <row r="412" s="8" customFormat="1"/>
    <row r="413" s="8" customFormat="1"/>
    <row r="414" s="8" customFormat="1"/>
    <row r="415" s="8" customFormat="1"/>
    <row r="416" s="8" customFormat="1"/>
    <row r="417" s="8" customFormat="1"/>
    <row r="418" s="8" customFormat="1"/>
    <row r="419" s="8" customFormat="1"/>
    <row r="420" s="8" customFormat="1"/>
    <row r="421" s="8" customFormat="1"/>
    <row r="422" s="8" customFormat="1"/>
    <row r="423" s="8" customFormat="1"/>
    <row r="424" s="8" customFormat="1"/>
    <row r="425" s="8" customFormat="1"/>
    <row r="426" s="8" customFormat="1"/>
    <row r="427" s="8" customFormat="1"/>
    <row r="428" s="8" customFormat="1"/>
    <row r="429" s="8" customFormat="1"/>
    <row r="430" s="8" customFormat="1"/>
    <row r="431" s="8" customFormat="1"/>
    <row r="432" s="8" customFormat="1"/>
    <row r="433" s="8" customFormat="1"/>
    <row r="434" s="8" customFormat="1"/>
    <row r="435" s="8" customFormat="1"/>
    <row r="436" s="8" customFormat="1"/>
    <row r="437" s="8" customFormat="1"/>
    <row r="438" s="8" customFormat="1"/>
    <row r="439" s="8" customFormat="1"/>
    <row r="440" s="8" customFormat="1"/>
    <row r="441" s="8" customFormat="1"/>
    <row r="442" s="8" customFormat="1"/>
    <row r="443" s="8" customFormat="1"/>
    <row r="444" s="8" customFormat="1"/>
    <row r="445" s="8" customFormat="1"/>
    <row r="446" s="8" customFormat="1"/>
    <row r="447" s="8" customFormat="1"/>
    <row r="448" s="8" customFormat="1"/>
    <row r="449" s="8" customFormat="1"/>
    <row r="450" s="8" customFormat="1"/>
    <row r="451" s="8" customFormat="1"/>
    <row r="452" s="8" customFormat="1"/>
    <row r="453" s="8" customFormat="1"/>
    <row r="454" s="8" customFormat="1"/>
    <row r="455" s="8" customFormat="1"/>
    <row r="456" s="8" customFormat="1"/>
    <row r="457" s="8" customFormat="1"/>
    <row r="458" s="8" customFormat="1"/>
    <row r="459" s="8" customFormat="1"/>
    <row r="460" s="8" customFormat="1"/>
    <row r="461" s="8" customFormat="1"/>
    <row r="462" s="8" customFormat="1"/>
    <row r="463" s="8" customFormat="1"/>
    <row r="464" s="8" customFormat="1"/>
    <row r="465" s="8" customFormat="1"/>
    <row r="466" s="8" customFormat="1"/>
    <row r="467" s="8" customFormat="1"/>
    <row r="468" s="8" customFormat="1"/>
    <row r="469" s="8" customFormat="1"/>
    <row r="470" s="8" customFormat="1"/>
    <row r="471" s="8" customFormat="1"/>
    <row r="472" s="8" customFormat="1"/>
    <row r="473" s="8" customFormat="1"/>
    <row r="474" s="8" customFormat="1"/>
    <row r="475" s="8" customFormat="1"/>
    <row r="476" s="8" customFormat="1"/>
    <row r="477" s="8" customFormat="1"/>
    <row r="478" s="8" customFormat="1"/>
    <row r="479" s="8" customFormat="1"/>
    <row r="480" s="8" customFormat="1"/>
    <row r="481" s="8" customFormat="1"/>
    <row r="482" s="8" customFormat="1"/>
    <row r="483" s="8" customFormat="1"/>
    <row r="484" s="8" customFormat="1"/>
    <row r="485" s="8" customFormat="1"/>
    <row r="486" s="8" customFormat="1"/>
    <row r="487" s="8" customFormat="1"/>
    <row r="488" s="8" customFormat="1"/>
    <row r="489" s="8" customFormat="1"/>
    <row r="490" s="8" customFormat="1"/>
    <row r="491" s="8" customFormat="1"/>
    <row r="492" s="8" customFormat="1"/>
    <row r="493" s="8" customFormat="1"/>
    <row r="494" s="8" customFormat="1"/>
    <row r="495" s="8" customFormat="1"/>
    <row r="496" s="8" customFormat="1"/>
    <row r="497" s="8" customFormat="1"/>
    <row r="498" s="8" customFormat="1"/>
    <row r="499" s="8" customFormat="1"/>
    <row r="500" s="8" customFormat="1"/>
    <row r="501" s="8" customFormat="1"/>
    <row r="502" s="8" customFormat="1"/>
    <row r="503" s="8" customFormat="1"/>
    <row r="504" s="8" customFormat="1"/>
    <row r="505" s="8" customFormat="1"/>
    <row r="506" s="8" customFormat="1"/>
    <row r="507" s="8" customFormat="1"/>
    <row r="508" s="8" customFormat="1"/>
    <row r="509" s="8" customFormat="1"/>
    <row r="510" s="8" customFormat="1"/>
    <row r="511" s="8" customFormat="1"/>
    <row r="512" s="8" customFormat="1"/>
    <row r="513" s="8" customFormat="1"/>
    <row r="514" s="8" customFormat="1"/>
    <row r="515" s="8" customFormat="1"/>
    <row r="516" s="8" customFormat="1"/>
    <row r="517" s="8" customFormat="1"/>
    <row r="518" s="8" customFormat="1"/>
    <row r="519" s="8" customFormat="1"/>
    <row r="520" s="8" customFormat="1"/>
    <row r="521" s="8" customFormat="1"/>
    <row r="522" s="8" customFormat="1"/>
    <row r="523" s="8" customFormat="1"/>
    <row r="524" s="8" customFormat="1"/>
    <row r="525" s="8" customFormat="1"/>
    <row r="526" s="8" customFormat="1"/>
    <row r="527" s="8" customFormat="1"/>
    <row r="528" s="8" customFormat="1"/>
    <row r="529" s="8" customFormat="1"/>
    <row r="530" s="8" customFormat="1"/>
    <row r="531" s="8" customFormat="1"/>
    <row r="532" s="8" customFormat="1"/>
    <row r="533" s="8" customFormat="1"/>
    <row r="534" s="8" customFormat="1"/>
    <row r="535" s="8" customFormat="1"/>
    <row r="536" s="8" customFormat="1"/>
    <row r="537" s="8" customFormat="1"/>
    <row r="538" s="8" customFormat="1"/>
    <row r="539" s="8" customFormat="1"/>
    <row r="540" s="8" customFormat="1"/>
    <row r="541" s="8" customFormat="1"/>
    <row r="542" s="8" customFormat="1"/>
    <row r="543" s="8" customFormat="1"/>
    <row r="544" s="8" customFormat="1"/>
    <row r="545" s="8" customFormat="1"/>
    <row r="546" s="8" customFormat="1"/>
    <row r="547" s="8" customFormat="1"/>
    <row r="548" s="8" customFormat="1"/>
    <row r="549" s="8" customFormat="1"/>
    <row r="550" s="8" customFormat="1"/>
    <row r="551" s="8" customFormat="1"/>
    <row r="552" s="8" customFormat="1"/>
    <row r="553" s="8" customFormat="1"/>
    <row r="554" s="8" customFormat="1"/>
    <row r="555" s="8" customFormat="1"/>
    <row r="556" s="8" customFormat="1"/>
    <row r="557" s="8" customFormat="1"/>
    <row r="558" s="8" customFormat="1"/>
    <row r="559" s="8" customFormat="1"/>
    <row r="560" s="8" customFormat="1"/>
    <row r="561" s="8" customFormat="1"/>
    <row r="562" s="8" customFormat="1"/>
    <row r="563" s="8" customFormat="1"/>
    <row r="564" s="8" customFormat="1"/>
    <row r="565" s="8" customFormat="1"/>
    <row r="566" s="8" customFormat="1"/>
    <row r="567" s="8" customFormat="1"/>
    <row r="568" s="8" customFormat="1"/>
    <row r="569" s="8" customFormat="1"/>
    <row r="570" s="8" customFormat="1"/>
    <row r="571" s="8" customFormat="1"/>
    <row r="572" s="8" customFormat="1"/>
    <row r="573" s="8" customFormat="1"/>
    <row r="574" s="8" customFormat="1"/>
    <row r="575" s="8" customFormat="1"/>
    <row r="576" s="8" customFormat="1"/>
    <row r="577" s="8" customFormat="1"/>
    <row r="578" s="8" customFormat="1"/>
    <row r="579" s="8" customFormat="1"/>
    <row r="580" s="8" customFormat="1"/>
    <row r="581" s="8" customFormat="1"/>
    <row r="582" s="8" customFormat="1"/>
    <row r="583" s="8" customFormat="1"/>
    <row r="584" s="8" customFormat="1"/>
    <row r="585" s="8" customFormat="1"/>
    <row r="586" s="8" customFormat="1"/>
    <row r="587" s="8" customFormat="1"/>
    <row r="588" s="8" customFormat="1"/>
    <row r="589" s="8" customFormat="1"/>
    <row r="590" s="8" customFormat="1"/>
    <row r="591" s="8" customFormat="1"/>
    <row r="592" s="8" customFormat="1"/>
    <row r="593" s="8" customFormat="1"/>
    <row r="594" s="8" customFormat="1"/>
    <row r="595" s="8" customFormat="1"/>
    <row r="596" s="8" customFormat="1"/>
    <row r="597" s="8" customFormat="1"/>
    <row r="598" s="8" customFormat="1"/>
    <row r="599" s="8" customFormat="1"/>
    <row r="600" s="8" customFormat="1"/>
    <row r="601" s="8" customFormat="1"/>
    <row r="602" s="8" customFormat="1"/>
    <row r="603" s="8" customFormat="1"/>
    <row r="604" s="8" customFormat="1"/>
    <row r="605" s="8" customFormat="1"/>
    <row r="606" s="8" customFormat="1"/>
    <row r="607" s="8" customFormat="1"/>
    <row r="608" s="8" customFormat="1"/>
    <row r="609" s="8" customFormat="1"/>
    <row r="610" s="8" customFormat="1"/>
    <row r="611" s="8" customFormat="1"/>
    <row r="612" s="8" customFormat="1"/>
    <row r="613" s="8" customFormat="1"/>
    <row r="614" s="8" customFormat="1"/>
    <row r="615" s="8" customFormat="1"/>
    <row r="616" s="8" customFormat="1"/>
    <row r="617" s="8" customFormat="1"/>
    <row r="618" s="8" customFormat="1"/>
    <row r="619" s="8" customFormat="1"/>
    <row r="620" s="8" customFormat="1"/>
    <row r="621" s="8" customFormat="1"/>
    <row r="622" s="8" customFormat="1"/>
    <row r="623" s="8" customFormat="1"/>
    <row r="624" s="8" customFormat="1"/>
    <row r="625" s="8" customFormat="1"/>
    <row r="626" s="8" customFormat="1"/>
    <row r="627" s="8" customFormat="1"/>
    <row r="628" s="8" customFormat="1"/>
    <row r="629" s="8" customFormat="1"/>
    <row r="630" s="8" customFormat="1"/>
    <row r="631" s="8" customFormat="1"/>
    <row r="632" s="8" customFormat="1"/>
    <row r="633" s="8" customFormat="1"/>
    <row r="634" s="8" customFormat="1"/>
    <row r="635" s="8" customFormat="1"/>
    <row r="636" s="8" customFormat="1"/>
    <row r="637" s="8" customFormat="1"/>
    <row r="638" s="8" customFormat="1"/>
    <row r="639" s="8" customFormat="1"/>
    <row r="640" s="8" customFormat="1"/>
    <row r="641" s="8" customFormat="1"/>
    <row r="642" s="8" customFormat="1"/>
    <row r="643" s="8" customFormat="1"/>
    <row r="644" s="8" customFormat="1"/>
    <row r="645" s="8" customFormat="1"/>
    <row r="646" s="8" customFormat="1"/>
    <row r="647" s="8" customFormat="1"/>
    <row r="648" s="8" customFormat="1"/>
    <row r="649" s="8" customFormat="1"/>
    <row r="650" s="8" customFormat="1"/>
    <row r="651" s="8" customFormat="1"/>
    <row r="652" s="8" customFormat="1"/>
    <row r="653" s="8" customFormat="1"/>
    <row r="654" s="8" customFormat="1"/>
    <row r="655" s="8" customFormat="1"/>
    <row r="656" s="8" customFormat="1"/>
    <row r="657" s="8" customFormat="1"/>
    <row r="658" s="8" customFormat="1"/>
    <row r="659" s="8" customFormat="1"/>
    <row r="660" s="8" customFormat="1"/>
    <row r="661" s="8" customFormat="1"/>
    <row r="662" s="8" customFormat="1"/>
    <row r="663" s="8" customFormat="1"/>
    <row r="664" s="8" customFormat="1"/>
    <row r="665" s="8" customFormat="1"/>
    <row r="666" s="8" customFormat="1"/>
    <row r="667" s="8" customFormat="1"/>
    <row r="668" s="8" customFormat="1"/>
    <row r="669" s="8" customFormat="1"/>
    <row r="670" s="8" customFormat="1"/>
    <row r="671" s="8" customFormat="1"/>
    <row r="672" s="8" customFormat="1"/>
    <row r="673" s="8" customFormat="1"/>
    <row r="674" s="8" customFormat="1"/>
    <row r="675" s="8" customFormat="1"/>
    <row r="676" s="8" customFormat="1"/>
    <row r="677" s="8" customFormat="1"/>
    <row r="678" s="8" customFormat="1"/>
    <row r="679" s="8" customFormat="1"/>
    <row r="680" s="8" customFormat="1"/>
    <row r="681" s="8" customFormat="1"/>
    <row r="682" s="8" customFormat="1"/>
    <row r="683" s="8" customFormat="1"/>
    <row r="684" s="8" customFormat="1"/>
    <row r="685" s="8" customFormat="1"/>
    <row r="686" s="8" customFormat="1"/>
    <row r="687" s="8" customFormat="1"/>
    <row r="688" s="8" customFormat="1"/>
    <row r="689" s="8" customFormat="1"/>
    <row r="690" s="8" customFormat="1"/>
    <row r="691" s="8" customFormat="1"/>
    <row r="692" s="8" customFormat="1"/>
    <row r="693" s="8" customFormat="1"/>
    <row r="694" s="8" customFormat="1"/>
    <row r="695" s="8" customFormat="1"/>
    <row r="696" s="8" customFormat="1"/>
    <row r="697" s="8" customFormat="1"/>
    <row r="698" s="8" customFormat="1"/>
    <row r="699" s="8" customFormat="1"/>
    <row r="700" s="8" customFormat="1"/>
    <row r="701" s="8" customFormat="1"/>
    <row r="702" s="8" customFormat="1"/>
    <row r="703" s="8" customFormat="1"/>
    <row r="704" s="8" customFormat="1"/>
    <row r="705" s="8" customFormat="1"/>
    <row r="706" s="8" customFormat="1"/>
    <row r="707" s="8" customFormat="1"/>
    <row r="708" s="8" customFormat="1"/>
    <row r="709" s="8" customFormat="1"/>
    <row r="710" s="8" customFormat="1"/>
    <row r="711" s="8" customFormat="1"/>
    <row r="712" s="8" customFormat="1"/>
    <row r="713" s="8" customFormat="1"/>
    <row r="714" s="8" customFormat="1"/>
    <row r="715" s="8" customFormat="1"/>
    <row r="716" s="8" customFormat="1"/>
    <row r="717" s="8" customFormat="1"/>
    <row r="718" s="8" customFormat="1"/>
    <row r="719" s="8" customFormat="1"/>
    <row r="720" s="8" customFormat="1"/>
    <row r="721" s="8" customFormat="1"/>
    <row r="722" s="8" customFormat="1"/>
    <row r="723" s="8" customFormat="1"/>
    <row r="724" s="8" customFormat="1"/>
    <row r="725" s="8" customFormat="1"/>
    <row r="726" s="8" customFormat="1"/>
    <row r="727" s="8" customFormat="1"/>
    <row r="728" s="8" customFormat="1"/>
    <row r="729" s="8" customFormat="1"/>
    <row r="730" s="8" customFormat="1"/>
    <row r="731" s="8" customFormat="1"/>
    <row r="732" s="8" customFormat="1"/>
    <row r="733" s="8" customFormat="1"/>
    <row r="734" s="8" customFormat="1"/>
    <row r="735" s="8" customFormat="1"/>
    <row r="736" s="8" customFormat="1"/>
    <row r="737" s="8" customFormat="1"/>
    <row r="738" s="8" customFormat="1"/>
    <row r="739" s="8" customFormat="1"/>
    <row r="740" s="8" customFormat="1"/>
    <row r="741" s="8" customFormat="1"/>
    <row r="742" s="8" customFormat="1"/>
    <row r="743" s="8" customFormat="1"/>
    <row r="744" s="8" customFormat="1"/>
    <row r="745" s="8" customFormat="1"/>
    <row r="746" s="8" customFormat="1"/>
    <row r="747" s="8" customFormat="1"/>
    <row r="748" s="8" customFormat="1"/>
    <row r="749" s="8" customFormat="1"/>
    <row r="750" s="8" customFormat="1"/>
    <row r="751" s="8" customFormat="1"/>
    <row r="752" s="8" customFormat="1"/>
    <row r="753" s="8" customFormat="1"/>
    <row r="754" s="8" customFormat="1"/>
    <row r="755" s="8" customFormat="1"/>
    <row r="756" s="8" customFormat="1"/>
    <row r="757" s="8" customFormat="1"/>
    <row r="758" s="8" customFormat="1"/>
    <row r="759" s="8" customFormat="1"/>
    <row r="760" s="8" customFormat="1"/>
    <row r="761" s="8" customFormat="1"/>
    <row r="762" s="8" customFormat="1"/>
    <row r="763" s="8" customFormat="1"/>
    <row r="764" s="8" customFormat="1"/>
    <row r="765" s="8" customFormat="1"/>
    <row r="766" s="8" customFormat="1"/>
    <row r="767" s="8" customFormat="1"/>
    <row r="768" s="8" customFormat="1"/>
    <row r="769" s="8" customFormat="1"/>
    <row r="770" s="8" customFormat="1"/>
    <row r="771" s="8" customFormat="1"/>
    <row r="772" s="8" customFormat="1"/>
    <row r="773" s="8" customFormat="1"/>
    <row r="774" s="8" customFormat="1"/>
    <row r="775" s="8" customFormat="1"/>
    <row r="776" s="8" customFormat="1"/>
    <row r="777" s="8" customFormat="1"/>
    <row r="778" s="8" customFormat="1"/>
    <row r="779" s="8" customFormat="1"/>
    <row r="780" s="8" customFormat="1"/>
    <row r="781" s="8" customFormat="1"/>
    <row r="782" s="8" customFormat="1"/>
    <row r="783" s="8" customFormat="1"/>
    <row r="784" s="8" customFormat="1"/>
    <row r="785" s="8" customFormat="1"/>
    <row r="786" s="8" customFormat="1"/>
    <row r="787" s="8" customFormat="1"/>
    <row r="788" s="8" customFormat="1"/>
    <row r="789" s="8" customFormat="1"/>
    <row r="790" s="8" customFormat="1"/>
    <row r="791" s="8" customFormat="1"/>
    <row r="792" s="8" customFormat="1"/>
    <row r="793" s="8" customFormat="1"/>
    <row r="794" s="8" customFormat="1"/>
    <row r="795" s="8" customFormat="1"/>
    <row r="796" s="8" customFormat="1"/>
    <row r="797" s="8" customFormat="1"/>
    <row r="798" s="8" customFormat="1"/>
    <row r="799" s="8" customFormat="1"/>
    <row r="800" s="8" customFormat="1"/>
    <row r="801" s="8" customFormat="1"/>
    <row r="802" s="8" customFormat="1"/>
    <row r="803" s="8" customFormat="1"/>
    <row r="804" s="8" customFormat="1"/>
    <row r="805" s="8" customFormat="1"/>
    <row r="806" s="8" customFormat="1"/>
    <row r="807" s="8" customFormat="1"/>
    <row r="808" s="8" customFormat="1"/>
    <row r="809" s="8" customFormat="1"/>
    <row r="810" s="8" customFormat="1"/>
    <row r="811" s="8" customFormat="1"/>
    <row r="812" s="8" customFormat="1"/>
    <row r="813" s="8" customFormat="1"/>
    <row r="814" s="8" customFormat="1"/>
    <row r="815" s="8" customFormat="1"/>
    <row r="816" s="8" customFormat="1"/>
    <row r="817" s="8" customFormat="1"/>
    <row r="818" s="8" customFormat="1"/>
    <row r="819" s="8" customFormat="1"/>
    <row r="820" s="8" customFormat="1"/>
    <row r="821" s="8" customFormat="1"/>
    <row r="822" s="8" customFormat="1"/>
    <row r="823" s="8" customFormat="1"/>
    <row r="824" s="8" customFormat="1"/>
    <row r="825" s="8" customFormat="1"/>
    <row r="826" s="8" customFormat="1"/>
    <row r="827" s="8" customFormat="1"/>
    <row r="828" s="8" customFormat="1"/>
    <row r="829" s="8" customFormat="1"/>
    <row r="830" s="8" customFormat="1"/>
    <row r="831" s="8" customFormat="1"/>
    <row r="832" s="8" customFormat="1"/>
    <row r="833" s="8" customFormat="1"/>
    <row r="834" s="8" customFormat="1"/>
    <row r="835" s="8" customFormat="1"/>
    <row r="836" s="8" customFormat="1"/>
    <row r="837" s="8" customFormat="1"/>
    <row r="838" s="8" customFormat="1"/>
    <row r="839" s="8" customFormat="1"/>
    <row r="840" s="8" customFormat="1"/>
    <row r="841" s="8" customFormat="1"/>
    <row r="842" s="8" customFormat="1"/>
    <row r="843" s="8" customFormat="1"/>
    <row r="844" s="8" customFormat="1"/>
    <row r="845" s="8" customFormat="1"/>
    <row r="846" s="8" customFormat="1"/>
    <row r="847" s="8" customFormat="1"/>
    <row r="848" s="8" customFormat="1"/>
    <row r="849" s="8" customFormat="1"/>
    <row r="850" s="8" customFormat="1"/>
    <row r="851" s="8" customFormat="1"/>
    <row r="852" s="8" customFormat="1"/>
    <row r="853" s="8" customFormat="1"/>
    <row r="854" s="8" customFormat="1"/>
    <row r="855" s="8" customFormat="1"/>
    <row r="856" s="8" customFormat="1"/>
    <row r="857" s="8" customFormat="1"/>
    <row r="858" s="8" customFormat="1"/>
    <row r="859" s="8" customFormat="1"/>
    <row r="860" s="8" customFormat="1"/>
    <row r="861" s="8" customFormat="1"/>
    <row r="862" s="8" customFormat="1"/>
    <row r="863" s="8" customFormat="1"/>
    <row r="864" s="8" customFormat="1"/>
    <row r="865" s="8" customFormat="1"/>
    <row r="866" s="8" customFormat="1"/>
    <row r="867" s="8" customFormat="1"/>
    <row r="868" s="8" customFormat="1"/>
    <row r="869" s="8" customFormat="1"/>
    <row r="870" s="8" customFormat="1"/>
    <row r="871" s="8" customFormat="1"/>
    <row r="872" s="8" customFormat="1"/>
    <row r="873" s="8" customFormat="1"/>
    <row r="874" s="8" customFormat="1"/>
    <row r="875" s="8" customFormat="1"/>
    <row r="876" s="8" customFormat="1"/>
    <row r="877" s="8" customFormat="1"/>
    <row r="878" s="8" customFormat="1"/>
    <row r="879" s="8" customFormat="1"/>
    <row r="880" s="8" customFormat="1"/>
    <row r="881" s="8" customFormat="1"/>
    <row r="882" s="8" customFormat="1"/>
    <row r="883" s="8" customFormat="1"/>
    <row r="884" s="8" customFormat="1"/>
    <row r="885" s="8" customFormat="1"/>
    <row r="886" s="8" customFormat="1"/>
    <row r="887" s="8" customFormat="1"/>
    <row r="888" s="8" customFormat="1"/>
    <row r="889" s="8" customFormat="1"/>
    <row r="890" s="8" customFormat="1"/>
    <row r="891" s="8" customFormat="1"/>
    <row r="892" s="8" customFormat="1"/>
    <row r="893" s="8" customFormat="1"/>
    <row r="894" s="8" customFormat="1"/>
    <row r="895" s="8" customFormat="1"/>
    <row r="896" s="8" customFormat="1"/>
    <row r="897" s="8" customFormat="1"/>
    <row r="898" s="8" customFormat="1"/>
    <row r="899" s="8" customFormat="1"/>
    <row r="900" s="8" customFormat="1"/>
    <row r="901" s="8" customFormat="1"/>
    <row r="902" s="8" customFormat="1"/>
    <row r="903" s="8" customFormat="1"/>
    <row r="904" s="8" customFormat="1"/>
    <row r="905" s="8" customFormat="1"/>
    <row r="906" s="8" customFormat="1"/>
    <row r="907" s="8" customFormat="1"/>
    <row r="908" s="8" customFormat="1"/>
    <row r="909" s="8" customFormat="1"/>
    <row r="910" s="8" customFormat="1"/>
    <row r="911" s="8" customFormat="1"/>
    <row r="912" s="8" customFormat="1"/>
    <row r="913" s="8" customFormat="1"/>
    <row r="914" s="8" customFormat="1"/>
    <row r="915" s="8" customFormat="1"/>
    <row r="916" s="8" customFormat="1"/>
    <row r="917" s="8" customFormat="1"/>
    <row r="918" s="8" customFormat="1"/>
    <row r="919" s="8" customFormat="1"/>
    <row r="920" s="8" customFormat="1"/>
    <row r="921" s="8" customFormat="1"/>
    <row r="922" s="8" customFormat="1"/>
    <row r="923" s="8" customFormat="1"/>
    <row r="924" s="8" customFormat="1"/>
    <row r="925" s="8" customFormat="1"/>
    <row r="926" s="8" customFormat="1"/>
    <row r="927" s="8" customFormat="1"/>
    <row r="928" s="8" customFormat="1"/>
    <row r="929" s="8" customFormat="1"/>
    <row r="930" s="8" customFormat="1"/>
    <row r="931" s="8" customFormat="1"/>
    <row r="932" s="8" customFormat="1"/>
    <row r="933" s="8" customFormat="1"/>
    <row r="934" s="8" customFormat="1"/>
    <row r="935" s="8" customFormat="1"/>
    <row r="936" s="8" customFormat="1"/>
    <row r="937" s="8" customFormat="1"/>
    <row r="938" s="8" customFormat="1"/>
    <row r="939" s="8" customFormat="1"/>
    <row r="940" s="8" customFormat="1"/>
    <row r="941" s="8" customFormat="1"/>
    <row r="942" s="8" customFormat="1"/>
    <row r="943" s="8" customFormat="1"/>
    <row r="944" s="8" customFormat="1"/>
    <row r="945" s="8" customFormat="1"/>
    <row r="946" s="8" customFormat="1"/>
    <row r="947" s="8" customFormat="1"/>
    <row r="948" s="8" customFormat="1"/>
    <row r="949" s="8" customFormat="1"/>
    <row r="950" s="8" customFormat="1"/>
    <row r="951" s="8" customFormat="1"/>
    <row r="952" s="8" customFormat="1"/>
    <row r="953" s="8" customFormat="1"/>
    <row r="954" s="8" customFormat="1"/>
    <row r="955" s="8" customFormat="1"/>
    <row r="956" s="8" customFormat="1"/>
    <row r="957" s="8" customFormat="1"/>
    <row r="958" s="8" customFormat="1"/>
    <row r="959" s="8" customFormat="1"/>
    <row r="960" s="8" customFormat="1"/>
    <row r="961" s="8" customFormat="1"/>
    <row r="962" s="8" customFormat="1"/>
    <row r="963" s="8" customFormat="1"/>
    <row r="964" s="8" customFormat="1"/>
    <row r="965" s="8" customFormat="1"/>
    <row r="966" s="8" customFormat="1"/>
    <row r="967" s="8" customFormat="1"/>
    <row r="968" s="8" customFormat="1"/>
    <row r="969" s="8" customFormat="1"/>
    <row r="970" s="8" customFormat="1"/>
    <row r="971" s="8" customFormat="1"/>
    <row r="972" s="8" customFormat="1"/>
    <row r="973" s="8" customFormat="1"/>
    <row r="974" s="8" customFormat="1"/>
    <row r="975" s="8" customFormat="1"/>
    <row r="976" s="8" customFormat="1"/>
    <row r="977" s="8" customFormat="1"/>
    <row r="978" s="8" customFormat="1"/>
    <row r="979" s="8" customFormat="1"/>
    <row r="980" s="8" customFormat="1"/>
    <row r="981" s="8" customFormat="1"/>
    <row r="982" s="8" customFormat="1"/>
    <row r="983" s="8" customFormat="1"/>
    <row r="984" s="8" customFormat="1"/>
    <row r="985" s="8" customFormat="1"/>
    <row r="986" s="8" customFormat="1"/>
    <row r="987" s="8" customFormat="1"/>
    <row r="988" s="8" customFormat="1"/>
    <row r="989" s="8" customFormat="1"/>
    <row r="990" s="8" customFormat="1"/>
    <row r="991" s="8" customFormat="1"/>
    <row r="992" s="8" customFormat="1"/>
    <row r="993" s="8" customFormat="1"/>
    <row r="994" s="8" customFormat="1"/>
    <row r="995" s="8" customFormat="1"/>
    <row r="996" s="8" customFormat="1"/>
    <row r="997" s="8" customFormat="1"/>
    <row r="998" s="8" customFormat="1"/>
    <row r="999" s="8" customFormat="1"/>
    <row r="1000" s="8" customFormat="1"/>
    <row r="1001" s="8" customFormat="1"/>
    <row r="1002" s="8" customFormat="1"/>
    <row r="1003" s="8" customFormat="1"/>
    <row r="1004" s="8" customFormat="1"/>
    <row r="1005" s="8" customFormat="1"/>
    <row r="1006" s="8" customFormat="1"/>
    <row r="1007" s="8" customFormat="1"/>
    <row r="1008" s="8" customFormat="1"/>
    <row r="1009" s="8" customFormat="1"/>
    <row r="1010" s="8" customFormat="1"/>
    <row r="1011" s="8" customFormat="1"/>
    <row r="1012" s="8" customFormat="1"/>
    <row r="1013" s="8" customFormat="1"/>
    <row r="1014" s="8" customFormat="1"/>
    <row r="1015" s="8" customFormat="1"/>
    <row r="1016" s="8" customFormat="1"/>
    <row r="1017" s="8" customFormat="1"/>
    <row r="1018" s="8" customFormat="1"/>
    <row r="1019" s="8" customFormat="1"/>
    <row r="1020" s="8" customFormat="1"/>
    <row r="1021" s="8" customFormat="1"/>
    <row r="1022" s="8" customFormat="1"/>
    <row r="1023" s="8" customFormat="1"/>
    <row r="1024" s="8" customFormat="1"/>
    <row r="1025" s="8" customFormat="1"/>
    <row r="1026" s="8" customFormat="1"/>
    <row r="1027" s="8" customFormat="1"/>
    <row r="1028" s="8" customFormat="1"/>
    <row r="1029" s="8" customFormat="1"/>
    <row r="1030" s="8" customFormat="1"/>
    <row r="1031" s="8" customFormat="1"/>
    <row r="1032" s="8" customFormat="1"/>
    <row r="1033" s="8" customFormat="1"/>
    <row r="1034" s="8" customFormat="1"/>
    <row r="1035" s="8" customFormat="1"/>
    <row r="1036" s="8" customFormat="1"/>
    <row r="1037" s="8" customFormat="1"/>
    <row r="1038" s="8" customFormat="1"/>
    <row r="1039" s="8" customFormat="1"/>
    <row r="1040" s="8" customFormat="1"/>
    <row r="1041" s="8" customFormat="1"/>
    <row r="1042" s="8" customFormat="1"/>
    <row r="1043" s="8" customFormat="1"/>
    <row r="1044" s="8" customFormat="1"/>
    <row r="1045" s="8" customFormat="1"/>
    <row r="1046" s="8" customFormat="1"/>
    <row r="1047" s="8" customFormat="1"/>
    <row r="1048" s="8" customFormat="1"/>
    <row r="1049" s="8" customFormat="1"/>
    <row r="1050" s="8" customFormat="1"/>
    <row r="1051" s="8" customFormat="1"/>
    <row r="1052" s="8" customFormat="1"/>
    <row r="1053" s="8" customFormat="1"/>
    <row r="1054" s="8" customFormat="1"/>
    <row r="1055" s="8" customFormat="1"/>
    <row r="1056" s="8" customFormat="1"/>
    <row r="1057" s="8" customFormat="1"/>
    <row r="1058" s="8" customFormat="1"/>
    <row r="1059" s="8" customFormat="1"/>
    <row r="1060" s="8" customFormat="1"/>
    <row r="1061" s="8" customFormat="1"/>
    <row r="1062" s="8" customFormat="1"/>
    <row r="1063" s="8" customFormat="1"/>
    <row r="1064" s="8" customFormat="1"/>
    <row r="1065" s="8" customFormat="1"/>
    <row r="1066" s="8" customFormat="1"/>
    <row r="1067" s="8" customFormat="1"/>
    <row r="1068" s="8" customFormat="1"/>
    <row r="1069" s="8" customFormat="1"/>
    <row r="1070" s="8" customFormat="1"/>
    <row r="1071" s="8" customFormat="1"/>
    <row r="1072" s="8" customFormat="1"/>
    <row r="1073" s="8" customFormat="1"/>
    <row r="1074" s="8" customFormat="1"/>
    <row r="1075" s="8" customFormat="1"/>
    <row r="1076" s="8" customFormat="1"/>
    <row r="1077" s="8" customFormat="1"/>
    <row r="1078" s="8" customFormat="1"/>
    <row r="1079" s="8" customFormat="1"/>
    <row r="1080" s="8" customFormat="1"/>
    <row r="1081" s="8" customFormat="1"/>
    <row r="1082" s="8" customFormat="1"/>
    <row r="1083" s="8" customFormat="1"/>
    <row r="1084" s="8" customFormat="1"/>
    <row r="1085" s="8" customFormat="1"/>
    <row r="1086" s="8" customFormat="1"/>
    <row r="1087" s="8" customFormat="1"/>
    <row r="1088" s="8" customFormat="1"/>
    <row r="1089" s="8" customFormat="1"/>
    <row r="1090" s="8" customFormat="1"/>
    <row r="1091" s="8" customFormat="1"/>
    <row r="1092" s="8" customFormat="1"/>
    <row r="1093" s="8" customFormat="1"/>
    <row r="1094" s="8" customFormat="1"/>
    <row r="1095" s="8" customFormat="1"/>
    <row r="1096" s="8" customFormat="1"/>
    <row r="1097" s="8" customFormat="1"/>
    <row r="1098" s="8" customFormat="1"/>
    <row r="1099" s="8" customFormat="1"/>
    <row r="1100" s="8" customFormat="1"/>
    <row r="1101" s="8" customFormat="1"/>
    <row r="1102" s="8" customFormat="1"/>
    <row r="1103" s="8" customFormat="1"/>
    <row r="1104" s="8" customFormat="1"/>
    <row r="1105" s="8" customFormat="1"/>
    <row r="1106" s="8" customFormat="1"/>
    <row r="1107" s="8" customFormat="1"/>
    <row r="1108" s="8" customFormat="1"/>
    <row r="1109" s="8" customFormat="1"/>
    <row r="1110" s="8" customFormat="1"/>
    <row r="1111" s="8" customFormat="1"/>
    <row r="1112" s="8" customFormat="1"/>
    <row r="1113" s="8" customFormat="1"/>
    <row r="1114" s="8" customFormat="1"/>
    <row r="1115" s="8" customFormat="1"/>
    <row r="1116" s="8" customFormat="1"/>
    <row r="1117" s="8" customFormat="1"/>
    <row r="1118" s="8" customFormat="1"/>
    <row r="1119" s="8" customFormat="1"/>
    <row r="1120" s="8" customFormat="1"/>
    <row r="1121" s="8" customFormat="1"/>
    <row r="1122" s="8" customFormat="1"/>
    <row r="1123" s="8" customFormat="1"/>
    <row r="1124" s="8" customFormat="1"/>
    <row r="1125" s="8" customFormat="1"/>
    <row r="1126" s="8" customFormat="1"/>
    <row r="1127" s="8" customFormat="1"/>
    <row r="1128" s="8" customFormat="1"/>
    <row r="1129" s="8" customFormat="1"/>
    <row r="1130" s="8" customFormat="1"/>
    <row r="1131" s="8" customFormat="1"/>
    <row r="1132" s="8" customFormat="1"/>
    <row r="1133" s="8" customFormat="1"/>
    <row r="1134" s="8" customFormat="1"/>
    <row r="1135" s="8" customFormat="1"/>
    <row r="1136" s="8" customFormat="1"/>
    <row r="1137" s="8" customFormat="1"/>
    <row r="1138" s="8" customFormat="1"/>
    <row r="1139" s="8" customFormat="1"/>
    <row r="1140" s="8" customFormat="1"/>
    <row r="1141" s="8" customFormat="1"/>
    <row r="1142" s="8" customFormat="1"/>
    <row r="1143" s="8" customFormat="1"/>
    <row r="1144" s="8" customFormat="1"/>
    <row r="1145" s="8" customFormat="1"/>
    <row r="1146" s="8" customFormat="1"/>
    <row r="1147" s="8" customFormat="1"/>
    <row r="1148" s="8" customFormat="1"/>
    <row r="1149" s="8" customFormat="1"/>
    <row r="1150" s="8" customFormat="1"/>
    <row r="1151" s="8" customFormat="1"/>
    <row r="1152" s="8" customFormat="1"/>
    <row r="1153" s="8" customFormat="1"/>
    <row r="1154" s="8" customFormat="1"/>
    <row r="1155" s="8" customFormat="1"/>
    <row r="1156" s="8" customFormat="1"/>
    <row r="1157" s="8" customFormat="1"/>
    <row r="1158" s="8" customFormat="1"/>
    <row r="1159" s="8" customFormat="1"/>
    <row r="1160" s="8" customFormat="1"/>
    <row r="1161" s="8" customFormat="1"/>
    <row r="1162" s="8" customFormat="1"/>
    <row r="1163" s="8" customFormat="1"/>
    <row r="1164" s="8" customFormat="1"/>
    <row r="1165" s="8" customFormat="1"/>
    <row r="1166" s="8" customFormat="1"/>
    <row r="1167" s="8" customFormat="1"/>
    <row r="1168" s="8" customFormat="1"/>
    <row r="1169" s="8" customFormat="1"/>
    <row r="1170" s="8" customFormat="1"/>
    <row r="1171" s="8" customFormat="1"/>
    <row r="1172" s="8" customFormat="1"/>
    <row r="1173" s="8" customFormat="1"/>
    <row r="1174" s="8" customFormat="1"/>
    <row r="1175" s="8" customFormat="1"/>
    <row r="1176" s="8" customFormat="1"/>
    <row r="1177" s="8" customFormat="1"/>
    <row r="1178" s="8" customFormat="1"/>
    <row r="1179" s="8" customFormat="1"/>
    <row r="1180" s="8" customFormat="1"/>
    <row r="1181" s="8" customFormat="1"/>
    <row r="1182" s="8" customFormat="1"/>
    <row r="1183" s="8" customFormat="1"/>
    <row r="1184" s="8" customFormat="1"/>
    <row r="1185" s="8" customFormat="1"/>
    <row r="1186" s="8" customFormat="1"/>
    <row r="1187" s="8" customFormat="1"/>
    <row r="1188" s="8" customFormat="1"/>
    <row r="1189" s="8" customFormat="1"/>
    <row r="1190" s="8" customFormat="1"/>
    <row r="1191" s="8" customFormat="1"/>
    <row r="1192" s="8" customFormat="1"/>
    <row r="1193" s="8" customFormat="1"/>
    <row r="1194" s="8" customFormat="1"/>
    <row r="1195" s="8" customFormat="1"/>
    <row r="1196" s="8" customFormat="1"/>
    <row r="1197" s="8" customFormat="1"/>
    <row r="1198" s="8" customFormat="1"/>
    <row r="1199" s="8" customFormat="1"/>
    <row r="1200" s="8" customFormat="1"/>
    <row r="1201" s="8" customFormat="1"/>
    <row r="1202" s="8" customFormat="1"/>
    <row r="1203" s="8" customFormat="1"/>
    <row r="1204" s="8" customFormat="1"/>
    <row r="1205" s="8" customFormat="1"/>
    <row r="1206" s="8" customFormat="1"/>
    <row r="1207" s="8" customFormat="1"/>
    <row r="1208" s="8" customFormat="1"/>
    <row r="1209" s="8" customFormat="1"/>
    <row r="1210" s="8" customFormat="1"/>
    <row r="1211" s="8" customFormat="1"/>
    <row r="1212" s="8" customFormat="1"/>
    <row r="1213" s="8" customFormat="1"/>
    <row r="1214" s="8" customFormat="1"/>
    <row r="1215" s="8" customFormat="1"/>
    <row r="1216" s="8" customFormat="1"/>
    <row r="1217" s="8" customFormat="1"/>
    <row r="1218" s="8" customFormat="1"/>
    <row r="1219" s="8" customFormat="1"/>
    <row r="1220" s="8" customFormat="1"/>
    <row r="1221" s="8" customFormat="1"/>
    <row r="1222" s="8" customFormat="1"/>
    <row r="1223" s="8" customFormat="1"/>
    <row r="1224" s="8" customFormat="1"/>
    <row r="1225" s="8" customFormat="1"/>
    <row r="1226" s="8" customFormat="1"/>
    <row r="1227" s="8" customFormat="1"/>
    <row r="1228" s="8" customFormat="1"/>
    <row r="1229" s="8" customFormat="1"/>
    <row r="1230" s="8" customFormat="1"/>
    <row r="1231" s="8" customFormat="1"/>
    <row r="1232" s="8" customFormat="1"/>
    <row r="1233" s="8" customFormat="1"/>
    <row r="1234" s="8" customFormat="1"/>
    <row r="1235" s="8" customFormat="1"/>
    <row r="1236" s="8" customFormat="1"/>
    <row r="1237" s="8" customFormat="1"/>
    <row r="1238" s="8" customFormat="1"/>
    <row r="1239" s="8" customFormat="1"/>
    <row r="1240" s="8" customFormat="1"/>
    <row r="1241" s="8" customFormat="1"/>
    <row r="1242" s="8" customFormat="1"/>
    <row r="1243" s="8" customFormat="1"/>
    <row r="1244" s="8" customFormat="1"/>
    <row r="1245" s="8" customFormat="1"/>
    <row r="1246" s="8" customFormat="1"/>
    <row r="1247" s="8" customFormat="1"/>
    <row r="1248" s="8" customFormat="1"/>
    <row r="1249" s="8" customFormat="1"/>
    <row r="1250" s="8" customFormat="1"/>
    <row r="1251" s="8" customFormat="1"/>
    <row r="1252" s="8" customFormat="1"/>
    <row r="1253" s="8" customFormat="1"/>
    <row r="1254" s="8" customFormat="1"/>
    <row r="1255" s="8" customFormat="1"/>
    <row r="1256" s="8" customFormat="1"/>
    <row r="1257" s="8" customFormat="1"/>
    <row r="1258" s="8" customFormat="1"/>
    <row r="1259" s="8" customFormat="1"/>
    <row r="1260" s="8" customFormat="1"/>
    <row r="1261" s="8" customFormat="1"/>
    <row r="1262" s="8" customFormat="1"/>
    <row r="1263" s="8" customFormat="1"/>
    <row r="1264" s="8" customFormat="1"/>
    <row r="1265" s="8" customFormat="1"/>
    <row r="1266" s="8" customFormat="1"/>
    <row r="1267" s="8" customFormat="1"/>
    <row r="1268" s="8" customFormat="1"/>
    <row r="1269" s="8" customFormat="1"/>
    <row r="1270" s="8" customFormat="1"/>
    <row r="1271" s="8" customFormat="1"/>
    <row r="1272" s="8" customFormat="1"/>
    <row r="1273" s="8" customFormat="1"/>
    <row r="1274" s="8" customFormat="1"/>
    <row r="1275" s="8" customFormat="1"/>
    <row r="1276" s="8" customFormat="1"/>
    <row r="1277" s="8" customFormat="1"/>
    <row r="1278" s="8" customFormat="1"/>
    <row r="1279" s="8" customFormat="1"/>
    <row r="1280" s="8" customFormat="1"/>
    <row r="1281" s="8" customFormat="1"/>
    <row r="1282" s="8" customFormat="1"/>
    <row r="1283" s="8" customFormat="1"/>
    <row r="1284" s="8" customFormat="1"/>
    <row r="1285" s="8" customFormat="1"/>
    <row r="1286" s="8" customFormat="1"/>
    <row r="1287" s="8" customFormat="1"/>
    <row r="1288" s="8" customFormat="1"/>
    <row r="1289" s="8" customFormat="1"/>
    <row r="1290" s="8" customFormat="1"/>
    <row r="1291" s="8" customFormat="1"/>
    <row r="1292" s="8" customFormat="1"/>
    <row r="1293" s="8" customFormat="1"/>
    <row r="1294" s="8" customFormat="1"/>
    <row r="1295" s="8" customFormat="1"/>
    <row r="1296" s="8" customFormat="1"/>
    <row r="1297" s="8" customFormat="1"/>
    <row r="1298" s="8" customFormat="1"/>
    <row r="1299" s="8" customFormat="1"/>
    <row r="1300" s="8" customFormat="1"/>
    <row r="1301" s="8" customFormat="1"/>
    <row r="1302" s="8" customFormat="1"/>
    <row r="1303" s="8" customFormat="1"/>
    <row r="1304" s="8" customFormat="1"/>
  </sheetData>
  <sheetProtection selectLockedCells="1"/>
  <mergeCells count="15">
    <mergeCell ref="AO24:AO25"/>
    <mergeCell ref="AN24:AN25"/>
    <mergeCell ref="AO12:AO13"/>
    <mergeCell ref="AO14:AO18"/>
    <mergeCell ref="AN14:AN18"/>
    <mergeCell ref="AN19:AN23"/>
    <mergeCell ref="AO19:AO23"/>
    <mergeCell ref="AN12:AN13"/>
    <mergeCell ref="B4:D4"/>
    <mergeCell ref="B3:D3"/>
    <mergeCell ref="B2:D2"/>
    <mergeCell ref="B5:D5"/>
    <mergeCell ref="AO9:AO11"/>
    <mergeCell ref="AN9:AN11"/>
    <mergeCell ref="AK4:AK5"/>
  </mergeCells>
  <pageMargins left="0.70866141732283472" right="0.70866141732283472" top="0.74803149606299213" bottom="0.74803149606299213" header="0.31496062992125984" footer="0.31496062992125984"/>
  <pageSetup paperSize="8" scale="4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F378"/>
  <sheetViews>
    <sheetView topLeftCell="A7" zoomScale="55" zoomScaleNormal="55" workbookViewId="0">
      <selection activeCell="D43" sqref="D43"/>
    </sheetView>
  </sheetViews>
  <sheetFormatPr defaultColWidth="9.1796875" defaultRowHeight="14.5"/>
  <cols>
    <col min="1" max="1" width="1.6328125" style="8" customWidth="1"/>
    <col min="2" max="2" width="48.90625" style="1" customWidth="1"/>
    <col min="3" max="3" width="102.453125" style="1" customWidth="1"/>
    <col min="4" max="4" width="21.54296875" style="1" customWidth="1"/>
    <col min="5" max="500" width="9.1796875" style="8"/>
    <col min="501" max="16384" width="9.1796875" style="1"/>
  </cols>
  <sheetData>
    <row r="1" spans="2:4" s="8" customFormat="1" ht="7" customHeight="1" thickBot="1">
      <c r="B1" s="7"/>
      <c r="C1" s="7"/>
      <c r="D1" s="7"/>
    </row>
    <row r="2" spans="2:4" s="8" customFormat="1" ht="22.5" customHeight="1">
      <c r="B2" s="121" t="s">
        <v>81</v>
      </c>
      <c r="C2" s="122"/>
      <c r="D2" s="123"/>
    </row>
    <row r="3" spans="2:4" s="8" customFormat="1" ht="12" customHeight="1">
      <c r="B3" s="118" t="str">
        <f>Voorblad!B3</f>
        <v>Europese openbare aanbesteding "Wagenpark(beheer) t.b.v. het Kadaster"</v>
      </c>
      <c r="C3" s="119"/>
      <c r="D3" s="120"/>
    </row>
    <row r="4" spans="2:4" s="8" customFormat="1" ht="14" customHeight="1">
      <c r="B4" s="118" t="str">
        <f>Voorblad!B4</f>
        <v>2Agree nummer: A24-103915  / TenderNed kenmerk: 481911</v>
      </c>
      <c r="C4" s="119"/>
      <c r="D4" s="120"/>
    </row>
    <row r="5" spans="2:4" s="8" customFormat="1" ht="15" customHeight="1" thickBot="1">
      <c r="B5" s="124" t="str">
        <f>Voorblad!B5</f>
        <v>Datum: 21-10-2024 / Versie: 3.0</v>
      </c>
      <c r="C5" s="125"/>
      <c r="D5" s="126"/>
    </row>
    <row r="6" spans="2:4" s="8" customFormat="1" ht="15" customHeight="1" thickBot="1">
      <c r="B6" s="36" t="str">
        <f>Voorblad!B6</f>
        <v>Naam Inschrijver:</v>
      </c>
      <c r="C6" s="41"/>
      <c r="D6" s="37" t="str">
        <f>Voorblad!C6</f>
        <v>Invullen op 'voorblad'</v>
      </c>
    </row>
    <row r="7" spans="2:4" ht="47" customHeight="1">
      <c r="B7" s="134" t="s">
        <v>188</v>
      </c>
      <c r="C7" s="135"/>
      <c r="D7" s="136"/>
    </row>
    <row r="8" spans="2:4" ht="29">
      <c r="B8" s="89" t="s">
        <v>16</v>
      </c>
      <c r="C8" s="90" t="s">
        <v>13</v>
      </c>
      <c r="D8" s="88" t="s">
        <v>82</v>
      </c>
    </row>
    <row r="9" spans="2:4">
      <c r="B9" s="85" t="s">
        <v>125</v>
      </c>
      <c r="C9" s="79" t="s">
        <v>126</v>
      </c>
      <c r="D9" s="76">
        <v>1</v>
      </c>
    </row>
    <row r="10" spans="2:4">
      <c r="B10" s="85" t="s">
        <v>127</v>
      </c>
      <c r="C10" s="80" t="s">
        <v>184</v>
      </c>
      <c r="D10" s="76">
        <v>1</v>
      </c>
    </row>
    <row r="11" spans="2:4">
      <c r="B11" s="85" t="s">
        <v>128</v>
      </c>
      <c r="C11" s="79" t="s">
        <v>129</v>
      </c>
      <c r="D11" s="76">
        <v>1</v>
      </c>
    </row>
    <row r="12" spans="2:4">
      <c r="B12" s="85" t="s">
        <v>130</v>
      </c>
      <c r="C12" s="79" t="s">
        <v>131</v>
      </c>
      <c r="D12" s="76">
        <v>1</v>
      </c>
    </row>
    <row r="13" spans="2:4" ht="28">
      <c r="B13" s="85" t="s">
        <v>132</v>
      </c>
      <c r="C13" s="79" t="s">
        <v>133</v>
      </c>
      <c r="D13" s="76">
        <v>1</v>
      </c>
    </row>
    <row r="14" spans="2:4">
      <c r="B14" s="85" t="s">
        <v>134</v>
      </c>
      <c r="C14" s="79" t="s">
        <v>135</v>
      </c>
      <c r="D14" s="76">
        <v>1</v>
      </c>
    </row>
    <row r="15" spans="2:4">
      <c r="B15" s="85" t="s">
        <v>136</v>
      </c>
      <c r="C15" s="79" t="s">
        <v>137</v>
      </c>
      <c r="D15" s="76">
        <v>1</v>
      </c>
    </row>
    <row r="16" spans="2:4" ht="28">
      <c r="B16" s="85" t="s">
        <v>138</v>
      </c>
      <c r="C16" s="79" t="s">
        <v>139</v>
      </c>
      <c r="D16" s="76">
        <v>1</v>
      </c>
    </row>
    <row r="17" spans="2:4" ht="28">
      <c r="B17" s="85" t="s">
        <v>17</v>
      </c>
      <c r="C17" s="79" t="s">
        <v>183</v>
      </c>
      <c r="D17" s="76">
        <v>1</v>
      </c>
    </row>
    <row r="18" spans="2:4">
      <c r="B18" s="85" t="s">
        <v>140</v>
      </c>
      <c r="C18" s="79" t="s">
        <v>141</v>
      </c>
      <c r="D18" s="76">
        <v>1</v>
      </c>
    </row>
    <row r="19" spans="2:4" ht="28">
      <c r="B19" s="85" t="s">
        <v>142</v>
      </c>
      <c r="C19" s="79" t="s">
        <v>143</v>
      </c>
      <c r="D19" s="76">
        <v>1</v>
      </c>
    </row>
    <row r="20" spans="2:4">
      <c r="B20" s="85" t="s">
        <v>144</v>
      </c>
      <c r="C20" s="79" t="s">
        <v>145</v>
      </c>
      <c r="D20" s="76">
        <v>1</v>
      </c>
    </row>
    <row r="21" spans="2:4">
      <c r="B21" s="86" t="s">
        <v>146</v>
      </c>
      <c r="C21" s="80" t="s">
        <v>147</v>
      </c>
      <c r="D21" s="76">
        <v>1</v>
      </c>
    </row>
    <row r="22" spans="2:4" ht="28">
      <c r="B22" s="85" t="s">
        <v>148</v>
      </c>
      <c r="C22" s="79" t="s">
        <v>149</v>
      </c>
      <c r="D22" s="76">
        <v>1</v>
      </c>
    </row>
    <row r="23" spans="2:4">
      <c r="B23" s="85" t="s">
        <v>150</v>
      </c>
      <c r="C23" s="79" t="s">
        <v>151</v>
      </c>
      <c r="D23" s="76">
        <v>1</v>
      </c>
    </row>
    <row r="24" spans="2:4">
      <c r="B24" s="85" t="s">
        <v>152</v>
      </c>
      <c r="C24" s="79" t="s">
        <v>153</v>
      </c>
      <c r="D24" s="76">
        <v>1</v>
      </c>
    </row>
    <row r="25" spans="2:4" ht="28">
      <c r="B25" s="85" t="s">
        <v>154</v>
      </c>
      <c r="C25" s="79" t="s">
        <v>155</v>
      </c>
      <c r="D25" s="76">
        <v>1</v>
      </c>
    </row>
    <row r="26" spans="2:4">
      <c r="B26" s="86" t="s">
        <v>156</v>
      </c>
      <c r="C26" s="81" t="s">
        <v>157</v>
      </c>
      <c r="D26" s="76">
        <v>1</v>
      </c>
    </row>
    <row r="27" spans="2:4">
      <c r="B27" s="85" t="s">
        <v>158</v>
      </c>
      <c r="C27" s="79" t="s">
        <v>159</v>
      </c>
      <c r="D27" s="76">
        <v>1</v>
      </c>
    </row>
    <row r="28" spans="2:4">
      <c r="B28" s="85" t="s">
        <v>160</v>
      </c>
      <c r="C28" s="79" t="s">
        <v>161</v>
      </c>
      <c r="D28" s="76">
        <v>1</v>
      </c>
    </row>
    <row r="29" spans="2:4">
      <c r="B29" s="85" t="s">
        <v>162</v>
      </c>
      <c r="C29" s="79" t="s">
        <v>163</v>
      </c>
      <c r="D29" s="76">
        <v>1</v>
      </c>
    </row>
    <row r="30" spans="2:4">
      <c r="B30" s="85" t="s">
        <v>164</v>
      </c>
      <c r="C30" s="79" t="s">
        <v>165</v>
      </c>
      <c r="D30" s="76">
        <v>1</v>
      </c>
    </row>
    <row r="31" spans="2:4">
      <c r="B31" s="85" t="s">
        <v>166</v>
      </c>
      <c r="C31" s="79" t="s">
        <v>167</v>
      </c>
      <c r="D31" s="76">
        <v>1</v>
      </c>
    </row>
    <row r="32" spans="2:4" ht="28">
      <c r="B32" s="87" t="s">
        <v>168</v>
      </c>
      <c r="C32" s="82" t="s">
        <v>169</v>
      </c>
      <c r="D32" s="76">
        <v>1</v>
      </c>
    </row>
    <row r="33" spans="2:4">
      <c r="B33" s="85" t="s">
        <v>170</v>
      </c>
      <c r="C33" s="79" t="s">
        <v>171</v>
      </c>
      <c r="D33" s="76">
        <v>1</v>
      </c>
    </row>
    <row r="34" spans="2:4" ht="28">
      <c r="B34" s="87" t="s">
        <v>172</v>
      </c>
      <c r="C34" s="81" t="s">
        <v>173</v>
      </c>
      <c r="D34" s="76">
        <v>1</v>
      </c>
    </row>
    <row r="35" spans="2:4">
      <c r="B35" s="85" t="s">
        <v>174</v>
      </c>
      <c r="C35" s="83" t="s">
        <v>185</v>
      </c>
      <c r="D35" s="76">
        <v>1</v>
      </c>
    </row>
    <row r="36" spans="2:4">
      <c r="B36" s="85" t="s">
        <v>175</v>
      </c>
      <c r="C36" s="79" t="s">
        <v>176</v>
      </c>
      <c r="D36" s="76">
        <v>1</v>
      </c>
    </row>
    <row r="37" spans="2:4" ht="28">
      <c r="B37" s="87" t="s">
        <v>177</v>
      </c>
      <c r="C37" s="81" t="s">
        <v>178</v>
      </c>
      <c r="D37" s="76">
        <v>1</v>
      </c>
    </row>
    <row r="38" spans="2:4">
      <c r="B38" s="86" t="s">
        <v>179</v>
      </c>
      <c r="C38" s="81" t="s">
        <v>180</v>
      </c>
      <c r="D38" s="76">
        <v>1</v>
      </c>
    </row>
    <row r="39" spans="2:4">
      <c r="B39" s="87" t="s">
        <v>181</v>
      </c>
      <c r="C39" s="81" t="s">
        <v>182</v>
      </c>
      <c r="D39" s="76">
        <v>1</v>
      </c>
    </row>
    <row r="40" spans="2:4">
      <c r="B40" s="87" t="s">
        <v>186</v>
      </c>
      <c r="C40" s="81" t="s">
        <v>187</v>
      </c>
      <c r="D40" s="76">
        <v>1</v>
      </c>
    </row>
    <row r="41" spans="2:4" ht="29.25" customHeight="1">
      <c r="B41" s="74"/>
      <c r="C41" s="2" t="s">
        <v>83</v>
      </c>
      <c r="D41" s="5">
        <f>SUM(D9:D40)</f>
        <v>32</v>
      </c>
    </row>
    <row r="42" spans="2:4">
      <c r="B42" s="74"/>
      <c r="C42" s="3" t="s">
        <v>18</v>
      </c>
      <c r="D42" s="59">
        <v>72</v>
      </c>
    </row>
    <row r="43" spans="2:4" ht="38.25" customHeight="1" thickBot="1">
      <c r="B43" s="75"/>
      <c r="C43" s="4" t="s">
        <v>84</v>
      </c>
      <c r="D43" s="77">
        <f>D41/D42</f>
        <v>0.44444444444444442</v>
      </c>
    </row>
    <row r="44" spans="2:4" s="8" customFormat="1"/>
    <row r="45" spans="2:4" s="8" customFormat="1"/>
    <row r="46" spans="2:4" s="8" customFormat="1"/>
    <row r="47" spans="2:4" s="8" customFormat="1"/>
    <row r="48" spans="2:4"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row r="154" s="8" customFormat="1"/>
    <row r="155" s="8" customFormat="1"/>
    <row r="156" s="8" customFormat="1"/>
    <row r="157" s="8" customFormat="1"/>
    <row r="158" s="8" customFormat="1"/>
    <row r="159" s="8" customFormat="1"/>
    <row r="160" s="8" customFormat="1"/>
    <row r="161" s="8" customFormat="1"/>
    <row r="162" s="8" customFormat="1"/>
    <row r="163" s="8" customFormat="1"/>
    <row r="164" s="8" customFormat="1"/>
    <row r="165" s="8" customFormat="1"/>
    <row r="166" s="8" customFormat="1"/>
    <row r="167" s="8" customFormat="1"/>
    <row r="168" s="8" customFormat="1"/>
    <row r="169" s="8" customFormat="1"/>
    <row r="170" s="8" customFormat="1"/>
    <row r="171" s="8" customFormat="1"/>
    <row r="172" s="8" customFormat="1"/>
    <row r="173" s="8" customFormat="1"/>
    <row r="174" s="8" customFormat="1"/>
    <row r="175" s="8" customFormat="1"/>
    <row r="176" s="8" customFormat="1"/>
    <row r="177" s="8" customFormat="1"/>
    <row r="178" s="8" customFormat="1"/>
    <row r="179" s="8" customFormat="1"/>
    <row r="180" s="8" customFormat="1"/>
    <row r="181" s="8" customFormat="1"/>
    <row r="182" s="8" customFormat="1"/>
    <row r="183" s="8" customFormat="1"/>
    <row r="184" s="8" customFormat="1"/>
    <row r="185" s="8" customFormat="1"/>
    <row r="186" s="8" customFormat="1"/>
    <row r="187" s="8" customFormat="1"/>
    <row r="188" s="8" customFormat="1"/>
    <row r="189" s="8" customFormat="1"/>
    <row r="190" s="8" customFormat="1"/>
    <row r="191" s="8" customFormat="1"/>
    <row r="192" s="8" customFormat="1"/>
    <row r="193" s="8" customFormat="1"/>
    <row r="194" s="8" customFormat="1"/>
    <row r="195" s="8" customFormat="1"/>
    <row r="196" s="8" customFormat="1"/>
    <row r="197" s="8" customFormat="1"/>
    <row r="198" s="8" customFormat="1"/>
    <row r="199" s="8" customFormat="1"/>
    <row r="200" s="8" customFormat="1"/>
    <row r="201" s="8" customFormat="1"/>
    <row r="202" s="8" customFormat="1"/>
    <row r="203" s="8" customFormat="1"/>
    <row r="204" s="8" customFormat="1"/>
    <row r="205" s="8" customFormat="1"/>
    <row r="206" s="8" customFormat="1"/>
    <row r="207" s="8" customFormat="1"/>
    <row r="208" s="8" customFormat="1"/>
    <row r="209" s="8" customFormat="1"/>
    <row r="210" s="8" customFormat="1"/>
    <row r="211" s="8" customFormat="1"/>
    <row r="212" s="8" customFormat="1"/>
    <row r="213" s="8" customFormat="1"/>
    <row r="214" s="8" customFormat="1"/>
    <row r="215" s="8" customFormat="1"/>
    <row r="216" s="8" customFormat="1"/>
    <row r="217" s="8" customFormat="1"/>
    <row r="218" s="8" customFormat="1"/>
    <row r="219" s="8" customFormat="1"/>
    <row r="220" s="8" customFormat="1"/>
    <row r="221" s="8" customFormat="1"/>
    <row r="222" s="8" customFormat="1"/>
    <row r="223" s="8" customFormat="1"/>
    <row r="224"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row r="313" s="8" customFormat="1"/>
    <row r="314" s="8" customFormat="1"/>
    <row r="315" s="8" customFormat="1"/>
    <row r="316" s="8" customFormat="1"/>
    <row r="317" s="8" customFormat="1"/>
    <row r="318" s="8" customFormat="1"/>
    <row r="319" s="8" customFormat="1"/>
    <row r="320" s="8" customFormat="1"/>
    <row r="321" s="8" customFormat="1"/>
    <row r="322" s="8" customFormat="1"/>
    <row r="323" s="8" customFormat="1"/>
    <row r="324" s="8" customFormat="1"/>
    <row r="325" s="8" customFormat="1"/>
    <row r="326" s="8" customFormat="1"/>
    <row r="327" s="8" customFormat="1"/>
    <row r="328" s="8" customFormat="1"/>
    <row r="329" s="8" customFormat="1"/>
    <row r="330" s="8" customFormat="1"/>
    <row r="331" s="8" customFormat="1"/>
    <row r="332" s="8" customFormat="1"/>
    <row r="333" s="8" customFormat="1"/>
    <row r="334" s="8" customFormat="1"/>
    <row r="335" s="8" customFormat="1"/>
    <row r="336" s="8" customFormat="1"/>
    <row r="337" s="8" customFormat="1"/>
    <row r="338" s="8" customFormat="1"/>
    <row r="339" s="8" customFormat="1"/>
    <row r="340" s="8" customFormat="1"/>
    <row r="341" s="8" customFormat="1"/>
    <row r="342" s="8" customFormat="1"/>
    <row r="343" s="8" customFormat="1"/>
    <row r="344" s="8" customFormat="1"/>
    <row r="345" s="8" customFormat="1"/>
    <row r="346" s="8" customFormat="1"/>
    <row r="347" s="8" customFormat="1"/>
    <row r="348" s="8" customFormat="1"/>
    <row r="349" s="8" customFormat="1"/>
    <row r="350" s="8" customFormat="1"/>
    <row r="351" s="8" customFormat="1"/>
    <row r="352" s="8" customFormat="1"/>
    <row r="353" s="8" customFormat="1"/>
    <row r="354" s="8" customFormat="1"/>
    <row r="355" s="8" customFormat="1"/>
    <row r="356" s="8" customFormat="1"/>
    <row r="357" s="8" customFormat="1"/>
    <row r="358" s="8" customFormat="1"/>
    <row r="359" s="8" customFormat="1"/>
    <row r="360" s="8" customFormat="1"/>
    <row r="361" s="8" customFormat="1"/>
    <row r="362" s="8" customFormat="1"/>
    <row r="363" s="8" customFormat="1"/>
    <row r="364" s="8" customFormat="1"/>
    <row r="365" s="8" customFormat="1"/>
    <row r="366" s="8" customFormat="1"/>
    <row r="367" s="8" customFormat="1"/>
    <row r="368" s="8" customFormat="1"/>
    <row r="369" s="8" customFormat="1"/>
    <row r="370" s="8" customFormat="1"/>
    <row r="371" s="8" customFormat="1"/>
    <row r="372" s="8" customFormat="1"/>
    <row r="373" s="8" customFormat="1"/>
    <row r="374" s="8" customFormat="1"/>
    <row r="375" s="8" customFormat="1"/>
    <row r="376" s="8" customFormat="1"/>
    <row r="377" s="8" customFormat="1"/>
    <row r="378" s="8" customFormat="1"/>
  </sheetData>
  <sheetProtection selectLockedCells="1"/>
  <mergeCells count="5">
    <mergeCell ref="B7:D7"/>
    <mergeCell ref="B2:D2"/>
    <mergeCell ref="B3:D3"/>
    <mergeCell ref="B4:D4"/>
    <mergeCell ref="B5:D5"/>
  </mergeCells>
  <pageMargins left="0.70866141732283472" right="0.70866141732283472" top="0.74803149606299213" bottom="0.74803149606299213" header="0.31496062992125984" footer="0.31496062992125984"/>
  <pageSetup paperSize="9" scale="70" fitToHeight="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01886-6D3A-41C7-A9E6-AA327E67D0F5}">
  <sheetPr>
    <pageSetUpPr fitToPage="1"/>
  </sheetPr>
  <dimension ref="A1:SF344"/>
  <sheetViews>
    <sheetView zoomScale="90" zoomScaleNormal="90" workbookViewId="0">
      <selection activeCell="D9" sqref="D9"/>
    </sheetView>
  </sheetViews>
  <sheetFormatPr defaultColWidth="9.1796875" defaultRowHeight="14.5"/>
  <cols>
    <col min="1" max="1" width="1.6328125" style="8" customWidth="1"/>
    <col min="2" max="2" width="48.90625" style="1" customWidth="1"/>
    <col min="3" max="3" width="102.453125" style="1" customWidth="1"/>
    <col min="4" max="4" width="21.54296875" style="1" customWidth="1"/>
    <col min="5" max="500" width="9.1796875" style="8"/>
    <col min="501" max="16384" width="9.1796875" style="1"/>
  </cols>
  <sheetData>
    <row r="1" spans="2:4" s="8" customFormat="1" ht="7" customHeight="1" thickBot="1">
      <c r="B1" s="7"/>
      <c r="C1" s="7"/>
      <c r="D1" s="7"/>
    </row>
    <row r="2" spans="2:4" s="8" customFormat="1" ht="22.5" customHeight="1">
      <c r="B2" s="121" t="s">
        <v>195</v>
      </c>
      <c r="C2" s="122"/>
      <c r="D2" s="123"/>
    </row>
    <row r="3" spans="2:4" s="8" customFormat="1" ht="12" customHeight="1">
      <c r="B3" s="118" t="str">
        <f>Voorblad!B3</f>
        <v>Europese openbare aanbesteding "Wagenpark(beheer) t.b.v. het Kadaster"</v>
      </c>
      <c r="C3" s="119"/>
      <c r="D3" s="120"/>
    </row>
    <row r="4" spans="2:4" s="8" customFormat="1" ht="14" customHeight="1">
      <c r="B4" s="118" t="str">
        <f>Voorblad!B4</f>
        <v>2Agree nummer: A24-103915  / TenderNed kenmerk: 481911</v>
      </c>
      <c r="C4" s="119"/>
      <c r="D4" s="120"/>
    </row>
    <row r="5" spans="2:4" s="8" customFormat="1" ht="15" customHeight="1" thickBot="1">
      <c r="B5" s="124" t="str">
        <f>Voorblad!B5</f>
        <v>Datum: 21-10-2024 / Versie: 3.0</v>
      </c>
      <c r="C5" s="125"/>
      <c r="D5" s="126"/>
    </row>
    <row r="6" spans="2:4" s="8" customFormat="1" ht="15" customHeight="1" thickBot="1">
      <c r="B6" s="36" t="str">
        <f>Voorblad!B6</f>
        <v>Naam Inschrijver:</v>
      </c>
      <c r="C6" s="41"/>
      <c r="D6" s="37" t="str">
        <f>Voorblad!C6</f>
        <v>Invullen op 'voorblad'</v>
      </c>
    </row>
    <row r="7" spans="2:4" ht="28.5" customHeight="1">
      <c r="B7" s="134" t="s">
        <v>197</v>
      </c>
      <c r="C7" s="135"/>
      <c r="D7" s="136"/>
    </row>
    <row r="8" spans="2:4" ht="29">
      <c r="B8" s="89" t="s">
        <v>16</v>
      </c>
      <c r="C8" s="90" t="s">
        <v>13</v>
      </c>
      <c r="D8" s="88" t="s">
        <v>82</v>
      </c>
    </row>
    <row r="9" spans="2:4" s="8" customFormat="1" ht="28">
      <c r="B9" s="85" t="s">
        <v>196</v>
      </c>
      <c r="C9" s="81" t="s">
        <v>189</v>
      </c>
      <c r="D9" s="76">
        <v>1</v>
      </c>
    </row>
    <row r="10" spans="2:4" s="8" customFormat="1" ht="42">
      <c r="B10" s="85" t="s">
        <v>199</v>
      </c>
      <c r="C10" s="81" t="s">
        <v>200</v>
      </c>
      <c r="D10" s="76">
        <v>1</v>
      </c>
    </row>
    <row r="11" spans="2:4" s="8" customFormat="1"/>
    <row r="12" spans="2:4" s="8" customFormat="1"/>
    <row r="13" spans="2:4" s="8" customFormat="1"/>
    <row r="14" spans="2:4" s="8" customFormat="1"/>
    <row r="15" spans="2:4" s="8" customFormat="1"/>
    <row r="16" spans="2:4" s="8" customFormat="1"/>
    <row r="17" s="8" customFormat="1"/>
    <row r="18" s="8" customFormat="1"/>
    <row r="19" s="8" customFormat="1"/>
    <row r="20" s="8" customFormat="1"/>
    <row r="21" s="8" customFormat="1"/>
    <row r="22" s="8" customFormat="1"/>
    <row r="23" s="8" customFormat="1"/>
    <row r="24" s="8" customFormat="1"/>
    <row r="25" s="8" customFormat="1"/>
    <row r="26" s="8" customFormat="1"/>
    <row r="27" s="8" customFormat="1"/>
    <row r="28" s="8" customFormat="1"/>
    <row r="29" s="8" customFormat="1"/>
    <row r="30" s="8" customFormat="1"/>
    <row r="31" s="8" customFormat="1"/>
    <row r="32"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row r="154" s="8" customFormat="1"/>
    <row r="155" s="8" customFormat="1"/>
    <row r="156" s="8" customFormat="1"/>
    <row r="157" s="8" customFormat="1"/>
    <row r="158" s="8" customFormat="1"/>
    <row r="159" s="8" customFormat="1"/>
    <row r="160" s="8" customFormat="1"/>
    <row r="161" s="8" customFormat="1"/>
    <row r="162" s="8" customFormat="1"/>
    <row r="163" s="8" customFormat="1"/>
    <row r="164" s="8" customFormat="1"/>
    <row r="165" s="8" customFormat="1"/>
    <row r="166" s="8" customFormat="1"/>
    <row r="167" s="8" customFormat="1"/>
    <row r="168" s="8" customFormat="1"/>
    <row r="169" s="8" customFormat="1"/>
    <row r="170" s="8" customFormat="1"/>
    <row r="171" s="8" customFormat="1"/>
    <row r="172" s="8" customFormat="1"/>
    <row r="173" s="8" customFormat="1"/>
    <row r="174" s="8" customFormat="1"/>
    <row r="175" s="8" customFormat="1"/>
    <row r="176" s="8" customFormat="1"/>
    <row r="177" s="8" customFormat="1"/>
    <row r="178" s="8" customFormat="1"/>
    <row r="179" s="8" customFormat="1"/>
    <row r="180" s="8" customFormat="1"/>
    <row r="181" s="8" customFormat="1"/>
    <row r="182" s="8" customFormat="1"/>
    <row r="183" s="8" customFormat="1"/>
    <row r="184" s="8" customFormat="1"/>
    <row r="185" s="8" customFormat="1"/>
    <row r="186" s="8" customFormat="1"/>
    <row r="187" s="8" customFormat="1"/>
    <row r="188" s="8" customFormat="1"/>
    <row r="189" s="8" customFormat="1"/>
    <row r="190" s="8" customFormat="1"/>
    <row r="191" s="8" customFormat="1"/>
    <row r="192" s="8" customFormat="1"/>
    <row r="193" s="8" customFormat="1"/>
    <row r="194" s="8" customFormat="1"/>
    <row r="195" s="8" customFormat="1"/>
    <row r="196" s="8" customFormat="1"/>
    <row r="197" s="8" customFormat="1"/>
    <row r="198" s="8" customFormat="1"/>
    <row r="199" s="8" customFormat="1"/>
    <row r="200" s="8" customFormat="1"/>
    <row r="201" s="8" customFormat="1"/>
    <row r="202" s="8" customFormat="1"/>
    <row r="203" s="8" customFormat="1"/>
    <row r="204" s="8" customFormat="1"/>
    <row r="205" s="8" customFormat="1"/>
    <row r="206" s="8" customFormat="1"/>
    <row r="207" s="8" customFormat="1"/>
    <row r="208" s="8" customFormat="1"/>
    <row r="209" s="8" customFormat="1"/>
    <row r="210" s="8" customFormat="1"/>
    <row r="211" s="8" customFormat="1"/>
    <row r="212" s="8" customFormat="1"/>
    <row r="213" s="8" customFormat="1"/>
    <row r="214" s="8" customFormat="1"/>
    <row r="215" s="8" customFormat="1"/>
    <row r="216" s="8" customFormat="1"/>
    <row r="217" s="8" customFormat="1"/>
    <row r="218" s="8" customFormat="1"/>
    <row r="219" s="8" customFormat="1"/>
    <row r="220" s="8" customFormat="1"/>
    <row r="221" s="8" customFormat="1"/>
    <row r="222" s="8" customFormat="1"/>
    <row r="223" s="8" customFormat="1"/>
    <row r="224"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row r="313" s="8" customFormat="1"/>
    <row r="314" s="8" customFormat="1"/>
    <row r="315" s="8" customFormat="1"/>
    <row r="316" s="8" customFormat="1"/>
    <row r="317" s="8" customFormat="1"/>
    <row r="318" s="8" customFormat="1"/>
    <row r="319" s="8" customFormat="1"/>
    <row r="320" s="8" customFormat="1"/>
    <row r="321" s="8" customFormat="1"/>
    <row r="322" s="8" customFormat="1"/>
    <row r="323" s="8" customFormat="1"/>
    <row r="324" s="8" customFormat="1"/>
    <row r="325" s="8" customFormat="1"/>
    <row r="326" s="8" customFormat="1"/>
    <row r="327" s="8" customFormat="1"/>
    <row r="328" s="8" customFormat="1"/>
    <row r="329" s="8" customFormat="1"/>
    <row r="330" s="8" customFormat="1"/>
    <row r="331" s="8" customFormat="1"/>
    <row r="332" s="8" customFormat="1"/>
    <row r="333" s="8" customFormat="1"/>
    <row r="334" s="8" customFormat="1"/>
    <row r="335" s="8" customFormat="1"/>
    <row r="336" s="8" customFormat="1"/>
    <row r="337" s="8" customFormat="1"/>
    <row r="338" s="8" customFormat="1"/>
    <row r="339" s="8" customFormat="1"/>
    <row r="340" s="8" customFormat="1"/>
    <row r="341" s="8" customFormat="1"/>
    <row r="342" s="8" customFormat="1"/>
    <row r="343" s="8" customFormat="1"/>
    <row r="344" s="8" customFormat="1"/>
  </sheetData>
  <sheetProtection selectLockedCells="1"/>
  <mergeCells count="5">
    <mergeCell ref="B2:D2"/>
    <mergeCell ref="B3:D3"/>
    <mergeCell ref="B4:D4"/>
    <mergeCell ref="B5:D5"/>
    <mergeCell ref="B7:D7"/>
  </mergeCells>
  <pageMargins left="0.70866141732283472" right="0.70866141732283472" top="0.74803149606299213" bottom="0.74803149606299213" header="0.31496062992125984" footer="0.31496062992125984"/>
  <pageSetup paperSize="9" scale="70" fitToHeight="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C4550-B728-418B-86A3-D4D5115A3888}">
  <sheetPr>
    <pageSetUpPr fitToPage="1"/>
  </sheetPr>
  <dimension ref="A1:SF345"/>
  <sheetViews>
    <sheetView zoomScale="70" zoomScaleNormal="70" workbookViewId="0">
      <selection activeCell="C9" sqref="C9"/>
    </sheetView>
  </sheetViews>
  <sheetFormatPr defaultColWidth="9.1796875" defaultRowHeight="14.5"/>
  <cols>
    <col min="1" max="1" width="1.6328125" style="8" customWidth="1"/>
    <col min="2" max="2" width="30.81640625" style="1" customWidth="1"/>
    <col min="3" max="3" width="199.81640625" style="1" customWidth="1"/>
    <col min="4" max="4" width="19.7265625" style="1" customWidth="1"/>
    <col min="5" max="500" width="9.1796875" style="8"/>
    <col min="501" max="16384" width="9.1796875" style="1"/>
  </cols>
  <sheetData>
    <row r="1" spans="2:4" s="8" customFormat="1" ht="7" customHeight="1" thickBot="1">
      <c r="B1" s="7"/>
      <c r="C1" s="7"/>
      <c r="D1" s="7"/>
    </row>
    <row r="2" spans="2:4" s="8" customFormat="1" ht="22.5" customHeight="1">
      <c r="B2" s="121" t="s">
        <v>206</v>
      </c>
      <c r="C2" s="122"/>
      <c r="D2" s="123"/>
    </row>
    <row r="3" spans="2:4" s="8" customFormat="1" ht="12" customHeight="1">
      <c r="B3" s="118" t="str">
        <f>Voorblad!B3</f>
        <v>Europese openbare aanbesteding "Wagenpark(beheer) t.b.v. het Kadaster"</v>
      </c>
      <c r="C3" s="119"/>
      <c r="D3" s="120"/>
    </row>
    <row r="4" spans="2:4" s="8" customFormat="1" ht="14" customHeight="1">
      <c r="B4" s="118" t="str">
        <f>Voorblad!B4</f>
        <v>2Agree nummer: A24-103915  / TenderNed kenmerk: 481911</v>
      </c>
      <c r="C4" s="119"/>
      <c r="D4" s="120"/>
    </row>
    <row r="5" spans="2:4" s="8" customFormat="1" ht="15" customHeight="1" thickBot="1">
      <c r="B5" s="124" t="str">
        <f>Voorblad!B5</f>
        <v>Datum: 21-10-2024 / Versie: 3.0</v>
      </c>
      <c r="C5" s="125"/>
      <c r="D5" s="126"/>
    </row>
    <row r="6" spans="2:4" s="8" customFormat="1" ht="15" customHeight="1" thickBot="1">
      <c r="B6" s="36" t="str">
        <f>Voorblad!B6</f>
        <v>Naam Inschrijver:</v>
      </c>
      <c r="C6" s="41"/>
      <c r="D6" s="37" t="str">
        <f>Voorblad!C6</f>
        <v>Invullen op 'voorblad'</v>
      </c>
    </row>
    <row r="7" spans="2:4" ht="186" customHeight="1">
      <c r="B7" s="134" t="s">
        <v>210</v>
      </c>
      <c r="C7" s="135"/>
      <c r="D7" s="136"/>
    </row>
    <row r="8" spans="2:4" ht="29">
      <c r="B8" s="89" t="s">
        <v>16</v>
      </c>
      <c r="C8" s="90" t="s">
        <v>13</v>
      </c>
      <c r="D8" s="88" t="s">
        <v>82</v>
      </c>
    </row>
    <row r="9" spans="2:4" s="8" customFormat="1" ht="323" customHeight="1">
      <c r="B9" s="85" t="s">
        <v>203</v>
      </c>
      <c r="C9" s="102"/>
      <c r="D9" s="76">
        <v>1</v>
      </c>
    </row>
    <row r="10" spans="2:4" s="8" customFormat="1" ht="323" customHeight="1">
      <c r="B10" s="85" t="s">
        <v>204</v>
      </c>
      <c r="C10" s="102"/>
      <c r="D10" s="76">
        <v>1</v>
      </c>
    </row>
    <row r="11" spans="2:4" s="8" customFormat="1" ht="323" customHeight="1">
      <c r="B11" s="85" t="s">
        <v>205</v>
      </c>
      <c r="C11" s="102"/>
      <c r="D11" s="76">
        <v>1</v>
      </c>
    </row>
    <row r="12" spans="2:4" s="8" customFormat="1"/>
    <row r="13" spans="2:4" s="8" customFormat="1"/>
    <row r="14" spans="2:4" s="8" customFormat="1"/>
    <row r="15" spans="2:4" s="8" customFormat="1"/>
    <row r="16" spans="2:4" s="8" customFormat="1"/>
    <row r="17" s="8" customFormat="1"/>
    <row r="18" s="8" customFormat="1"/>
    <row r="19" s="8" customFormat="1"/>
    <row r="20" s="8" customFormat="1"/>
    <row r="21" s="8" customFormat="1"/>
    <row r="22" s="8" customFormat="1"/>
    <row r="23" s="8" customFormat="1"/>
    <row r="24" s="8" customFormat="1"/>
    <row r="25" s="8" customFormat="1"/>
    <row r="26" s="8" customFormat="1"/>
    <row r="27" s="8" customFormat="1"/>
    <row r="28" s="8" customFormat="1"/>
    <row r="29" s="8" customFormat="1"/>
    <row r="30" s="8" customFormat="1"/>
    <row r="31" s="8" customFormat="1"/>
    <row r="32"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row r="154" s="8" customFormat="1"/>
    <row r="155" s="8" customFormat="1"/>
    <row r="156" s="8" customFormat="1"/>
    <row r="157" s="8" customFormat="1"/>
    <row r="158" s="8" customFormat="1"/>
    <row r="159" s="8" customFormat="1"/>
    <row r="160" s="8" customFormat="1"/>
    <row r="161" s="8" customFormat="1"/>
    <row r="162" s="8" customFormat="1"/>
    <row r="163" s="8" customFormat="1"/>
    <row r="164" s="8" customFormat="1"/>
    <row r="165" s="8" customFormat="1"/>
    <row r="166" s="8" customFormat="1"/>
    <row r="167" s="8" customFormat="1"/>
    <row r="168" s="8" customFormat="1"/>
    <row r="169" s="8" customFormat="1"/>
    <row r="170" s="8" customFormat="1"/>
    <row r="171" s="8" customFormat="1"/>
    <row r="172" s="8" customFormat="1"/>
    <row r="173" s="8" customFormat="1"/>
    <row r="174" s="8" customFormat="1"/>
    <row r="175" s="8" customFormat="1"/>
    <row r="176" s="8" customFormat="1"/>
    <row r="177" s="8" customFormat="1"/>
    <row r="178" s="8" customFormat="1"/>
    <row r="179" s="8" customFormat="1"/>
    <row r="180" s="8" customFormat="1"/>
    <row r="181" s="8" customFormat="1"/>
    <row r="182" s="8" customFormat="1"/>
    <row r="183" s="8" customFormat="1"/>
    <row r="184" s="8" customFormat="1"/>
    <row r="185" s="8" customFormat="1"/>
    <row r="186" s="8" customFormat="1"/>
    <row r="187" s="8" customFormat="1"/>
    <row r="188" s="8" customFormat="1"/>
    <row r="189" s="8" customFormat="1"/>
    <row r="190" s="8" customFormat="1"/>
    <row r="191" s="8" customFormat="1"/>
    <row r="192" s="8" customFormat="1"/>
    <row r="193" s="8" customFormat="1"/>
    <row r="194" s="8" customFormat="1"/>
    <row r="195" s="8" customFormat="1"/>
    <row r="196" s="8" customFormat="1"/>
    <row r="197" s="8" customFormat="1"/>
    <row r="198" s="8" customFormat="1"/>
    <row r="199" s="8" customFormat="1"/>
    <row r="200" s="8" customFormat="1"/>
    <row r="201" s="8" customFormat="1"/>
    <row r="202" s="8" customFormat="1"/>
    <row r="203" s="8" customFormat="1"/>
    <row r="204" s="8" customFormat="1"/>
    <row r="205" s="8" customFormat="1"/>
    <row r="206" s="8" customFormat="1"/>
    <row r="207" s="8" customFormat="1"/>
    <row r="208" s="8" customFormat="1"/>
    <row r="209" s="8" customFormat="1"/>
    <row r="210" s="8" customFormat="1"/>
    <row r="211" s="8" customFormat="1"/>
    <row r="212" s="8" customFormat="1"/>
    <row r="213" s="8" customFormat="1"/>
    <row r="214" s="8" customFormat="1"/>
    <row r="215" s="8" customFormat="1"/>
    <row r="216" s="8" customFormat="1"/>
    <row r="217" s="8" customFormat="1"/>
    <row r="218" s="8" customFormat="1"/>
    <row r="219" s="8" customFormat="1"/>
    <row r="220" s="8" customFormat="1"/>
    <row r="221" s="8" customFormat="1"/>
    <row r="222" s="8" customFormat="1"/>
    <row r="223" s="8" customFormat="1"/>
    <row r="224"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row r="313" s="8" customFormat="1"/>
    <row r="314" s="8" customFormat="1"/>
    <row r="315" s="8" customFormat="1"/>
    <row r="316" s="8" customFormat="1"/>
    <row r="317" s="8" customFormat="1"/>
    <row r="318" s="8" customFormat="1"/>
    <row r="319" s="8" customFormat="1"/>
    <row r="320" s="8" customFormat="1"/>
    <row r="321" s="8" customFormat="1"/>
    <row r="322" s="8" customFormat="1"/>
    <row r="323" s="8" customFormat="1"/>
    <row r="324" s="8" customFormat="1"/>
    <row r="325" s="8" customFormat="1"/>
    <row r="326" s="8" customFormat="1"/>
    <row r="327" s="8" customFormat="1"/>
    <row r="328" s="8" customFormat="1"/>
    <row r="329" s="8" customFormat="1"/>
    <row r="330" s="8" customFormat="1"/>
    <row r="331" s="8" customFormat="1"/>
    <row r="332" s="8" customFormat="1"/>
    <row r="333" s="8" customFormat="1"/>
    <row r="334" s="8" customFormat="1"/>
    <row r="335" s="8" customFormat="1"/>
    <row r="336" s="8" customFormat="1"/>
    <row r="337" s="8" customFormat="1"/>
    <row r="338" s="8" customFormat="1"/>
    <row r="339" s="8" customFormat="1"/>
    <row r="340" s="8" customFormat="1"/>
    <row r="341" s="8" customFormat="1"/>
    <row r="342" s="8" customFormat="1"/>
    <row r="343" s="8" customFormat="1"/>
    <row r="344" s="8" customFormat="1"/>
    <row r="345" s="8" customFormat="1"/>
  </sheetData>
  <sheetProtection selectLockedCells="1"/>
  <mergeCells count="5">
    <mergeCell ref="B2:D2"/>
    <mergeCell ref="B3:D3"/>
    <mergeCell ref="B4:D4"/>
    <mergeCell ref="B5:D5"/>
    <mergeCell ref="B7:D7"/>
  </mergeCells>
  <pageMargins left="0.70866141732283472" right="0.70866141732283472" top="0.74803149606299213" bottom="0.74803149606299213" header="0.31496062992125984" footer="0.31496062992125984"/>
  <pageSetup paperSize="9" scale="70" fitToHeight="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S307"/>
  <sheetViews>
    <sheetView zoomScale="55" zoomScaleNormal="55" workbookViewId="0">
      <selection activeCell="G24" sqref="G24"/>
    </sheetView>
  </sheetViews>
  <sheetFormatPr defaultColWidth="9.1796875" defaultRowHeight="14.5"/>
  <cols>
    <col min="1" max="1" width="1.1796875" style="8" customWidth="1"/>
    <col min="2" max="2" width="27.54296875" style="1" customWidth="1"/>
    <col min="3" max="3" width="26.1796875" style="1" customWidth="1"/>
    <col min="4" max="4" width="18.90625" style="1" customWidth="1"/>
    <col min="5" max="5" width="27" style="1" customWidth="1"/>
    <col min="6" max="6" width="10.453125" style="8" bestFit="1" customWidth="1"/>
    <col min="7" max="7" width="12.453125" style="8" customWidth="1"/>
    <col min="8" max="227" width="9.1796875" style="8"/>
    <col min="228" max="16384" width="9.1796875" style="1"/>
  </cols>
  <sheetData>
    <row r="1" spans="2:10" s="8" customFormat="1" ht="15" thickBot="1"/>
    <row r="2" spans="2:10" s="8" customFormat="1" ht="22.5" customHeight="1">
      <c r="B2" s="121" t="s">
        <v>88</v>
      </c>
      <c r="C2" s="122"/>
      <c r="D2" s="123"/>
    </row>
    <row r="3" spans="2:10" s="8" customFormat="1" ht="12" customHeight="1">
      <c r="B3" s="118" t="str">
        <f>Voorblad!B3</f>
        <v>Europese openbare aanbesteding "Wagenpark(beheer) t.b.v. het Kadaster"</v>
      </c>
      <c r="C3" s="119"/>
      <c r="D3" s="120"/>
    </row>
    <row r="4" spans="2:10" s="8" customFormat="1" ht="14" customHeight="1">
      <c r="B4" s="118" t="str">
        <f>Voorblad!B4</f>
        <v>2Agree nummer: A24-103915  / TenderNed kenmerk: 481911</v>
      </c>
      <c r="C4" s="119"/>
      <c r="D4" s="120"/>
    </row>
    <row r="5" spans="2:10" s="8" customFormat="1" ht="15" customHeight="1" thickBot="1">
      <c r="B5" s="124" t="str">
        <f>Voorblad!B5</f>
        <v>Datum: 21-10-2024 / Versie: 3.0</v>
      </c>
      <c r="C5" s="125"/>
      <c r="D5" s="126"/>
    </row>
    <row r="6" spans="2:10" s="8" customFormat="1" ht="15" customHeight="1" thickBot="1">
      <c r="B6" s="36" t="str">
        <f>Voorblad!B6</f>
        <v>Naam Inschrijver:</v>
      </c>
      <c r="C6" s="41"/>
      <c r="D6" s="37" t="str">
        <f>Voorblad!C6</f>
        <v>Invullen op 'voorblad'</v>
      </c>
    </row>
    <row r="7" spans="2:10" s="8" customFormat="1"/>
    <row r="8" spans="2:10" ht="58" customHeight="1">
      <c r="B8" s="60" t="str">
        <f>Automandje!AO8</f>
        <v>CBS Categorie</v>
      </c>
      <c r="C8" s="60" t="s">
        <v>120</v>
      </c>
      <c r="D8" s="60" t="s">
        <v>12</v>
      </c>
      <c r="E8" s="60" t="s">
        <v>119</v>
      </c>
    </row>
    <row r="9" spans="2:10" ht="24.75" customHeight="1">
      <c r="B9" s="68" t="s">
        <v>44</v>
      </c>
      <c r="C9" s="67">
        <f>Automandje!AN9</f>
        <v>17.148148148148149</v>
      </c>
      <c r="D9" s="69">
        <v>0.75</v>
      </c>
      <c r="E9" s="67">
        <f>C9*D9</f>
        <v>12.861111111111111</v>
      </c>
    </row>
    <row r="10" spans="2:10" ht="24.75" customHeight="1">
      <c r="B10" s="70" t="s">
        <v>3</v>
      </c>
      <c r="C10" s="67">
        <f>Automandje!AN12</f>
        <v>18</v>
      </c>
      <c r="D10" s="69">
        <v>0.05</v>
      </c>
      <c r="E10" s="67">
        <f t="shared" ref="E10:E13" si="0">C10*D10</f>
        <v>0.9</v>
      </c>
    </row>
    <row r="11" spans="2:10" ht="24.75" customHeight="1">
      <c r="B11" s="68" t="s">
        <v>4</v>
      </c>
      <c r="C11" s="67">
        <f>Automandje!AN14</f>
        <v>17</v>
      </c>
      <c r="D11" s="69">
        <v>0.1</v>
      </c>
      <c r="E11" s="67">
        <f t="shared" si="0"/>
        <v>1.7000000000000002</v>
      </c>
    </row>
    <row r="12" spans="2:10" ht="24.75" customHeight="1">
      <c r="B12" s="70" t="s">
        <v>5</v>
      </c>
      <c r="C12" s="67">
        <f>Automandje!AN19</f>
        <v>17</v>
      </c>
      <c r="D12" s="69">
        <v>0.08</v>
      </c>
      <c r="E12" s="67">
        <f t="shared" si="0"/>
        <v>1.36</v>
      </c>
    </row>
    <row r="13" spans="2:10" ht="24.75" customHeight="1">
      <c r="B13" s="68" t="s">
        <v>6</v>
      </c>
      <c r="C13" s="67">
        <f>Automandje!AN24</f>
        <v>17</v>
      </c>
      <c r="D13" s="69">
        <v>0.02</v>
      </c>
      <c r="E13" s="67">
        <f t="shared" si="0"/>
        <v>0.34</v>
      </c>
    </row>
    <row r="14" spans="2:10" ht="40.5" customHeight="1">
      <c r="B14" s="3"/>
      <c r="C14" s="3"/>
      <c r="D14" s="71" t="s">
        <v>21</v>
      </c>
      <c r="E14" s="72">
        <f>SUM(E9:E13)</f>
        <v>17.161111111111111</v>
      </c>
      <c r="F14" s="73" t="s">
        <v>122</v>
      </c>
    </row>
    <row r="15" spans="2:10" s="8" customFormat="1"/>
    <row r="16" spans="2:10" s="7" customFormat="1" ht="33" customHeight="1">
      <c r="B16" s="146" t="s">
        <v>190</v>
      </c>
      <c r="C16" s="147"/>
      <c r="D16" s="147"/>
      <c r="E16" s="148"/>
      <c r="F16" s="96"/>
      <c r="G16" s="96"/>
      <c r="H16" s="96"/>
      <c r="I16" s="96"/>
      <c r="J16" s="96"/>
    </row>
    <row r="17" spans="1:10" s="7" customFormat="1">
      <c r="B17" s="137" t="s">
        <v>191</v>
      </c>
      <c r="C17" s="138"/>
      <c r="D17" s="138"/>
      <c r="E17" s="139"/>
      <c r="F17" s="96"/>
      <c r="G17" s="96"/>
      <c r="H17" s="96"/>
      <c r="I17" s="96"/>
      <c r="J17" s="96"/>
    </row>
    <row r="18" spans="1:10" s="7" customFormat="1">
      <c r="B18" s="140" t="s">
        <v>192</v>
      </c>
      <c r="C18" s="141"/>
      <c r="D18" s="141"/>
      <c r="E18" s="142"/>
      <c r="F18" s="96"/>
      <c r="G18" s="96"/>
      <c r="H18" s="96"/>
      <c r="I18" s="96"/>
      <c r="J18" s="96"/>
    </row>
    <row r="19" spans="1:10" s="7" customFormat="1">
      <c r="B19" s="140" t="s">
        <v>193</v>
      </c>
      <c r="C19" s="141"/>
      <c r="D19" s="141"/>
      <c r="E19" s="142"/>
      <c r="F19" s="96"/>
      <c r="G19" s="96"/>
      <c r="H19" s="96"/>
      <c r="I19" s="96"/>
      <c r="J19" s="96"/>
    </row>
    <row r="20" spans="1:10" s="7" customFormat="1" ht="36.5" customHeight="1">
      <c r="B20" s="143" t="s">
        <v>194</v>
      </c>
      <c r="C20" s="144"/>
      <c r="D20" s="144"/>
      <c r="E20" s="145"/>
      <c r="F20" s="96"/>
      <c r="G20" s="96"/>
      <c r="H20" s="96"/>
      <c r="I20" s="96"/>
      <c r="J20" s="96"/>
    </row>
    <row r="21" spans="1:10" s="99" customFormat="1" ht="22.5" customHeight="1">
      <c r="A21" s="97"/>
      <c r="B21" s="98"/>
      <c r="C21" s="98"/>
      <c r="D21" s="98"/>
      <c r="E21" s="98"/>
    </row>
    <row r="22" spans="1:10" s="8" customFormat="1"/>
    <row r="23" spans="1:10" s="8" customFormat="1"/>
    <row r="24" spans="1:10" s="8" customFormat="1"/>
    <row r="25" spans="1:10" s="8" customFormat="1"/>
    <row r="26" spans="1:10" s="8" customFormat="1"/>
    <row r="27" spans="1:10" s="8" customFormat="1"/>
    <row r="28" spans="1:10" s="8" customFormat="1"/>
    <row r="29" spans="1:10" s="8" customFormat="1"/>
    <row r="30" spans="1:10" s="8" customFormat="1"/>
    <row r="31" spans="1:10" s="8" customFormat="1"/>
    <row r="32" spans="1:10"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row r="154" s="8" customFormat="1"/>
    <row r="155" s="8" customFormat="1"/>
    <row r="156" s="8" customFormat="1"/>
    <row r="157" s="8" customFormat="1"/>
    <row r="158" s="8" customFormat="1"/>
    <row r="159" s="8" customFormat="1"/>
    <row r="160" s="8" customFormat="1"/>
    <row r="161" s="8" customFormat="1"/>
    <row r="162" s="8" customFormat="1"/>
    <row r="163" s="8" customFormat="1"/>
    <row r="164" s="8" customFormat="1"/>
    <row r="165" s="8" customFormat="1"/>
    <row r="166" s="8" customFormat="1"/>
    <row r="167" s="8" customFormat="1"/>
    <row r="168" s="8" customFormat="1"/>
    <row r="169" s="8" customFormat="1"/>
    <row r="170" s="8" customFormat="1"/>
    <row r="171" s="8" customFormat="1"/>
    <row r="172" s="8" customFormat="1"/>
    <row r="173" s="8" customFormat="1"/>
    <row r="174" s="8" customFormat="1"/>
    <row r="175" s="8" customFormat="1"/>
    <row r="176" s="8" customFormat="1"/>
    <row r="177" s="8" customFormat="1"/>
    <row r="178" s="8" customFormat="1"/>
    <row r="179" s="8" customFormat="1"/>
    <row r="180" s="8" customFormat="1"/>
    <row r="181" s="8" customFormat="1"/>
    <row r="182" s="8" customFormat="1"/>
    <row r="183" s="8" customFormat="1"/>
    <row r="184" s="8" customFormat="1"/>
    <row r="185" s="8" customFormat="1"/>
    <row r="186" s="8" customFormat="1"/>
    <row r="187" s="8" customFormat="1"/>
    <row r="188" s="8" customFormat="1"/>
    <row r="189" s="8" customFormat="1"/>
    <row r="190" s="8" customFormat="1"/>
    <row r="191" s="8" customFormat="1"/>
    <row r="192" s="8" customFormat="1"/>
    <row r="193" s="8" customFormat="1"/>
    <row r="194" s="8" customFormat="1"/>
    <row r="195" s="8" customFormat="1"/>
    <row r="196" s="8" customFormat="1"/>
    <row r="197" s="8" customFormat="1"/>
    <row r="198" s="8" customFormat="1"/>
    <row r="199" s="8" customFormat="1"/>
    <row r="200" s="8" customFormat="1"/>
    <row r="201" s="8" customFormat="1"/>
    <row r="202" s="8" customFormat="1"/>
    <row r="203" s="8" customFormat="1"/>
    <row r="204" s="8" customFormat="1"/>
    <row r="205" s="8" customFormat="1"/>
    <row r="206" s="8" customFormat="1"/>
    <row r="207" s="8" customFormat="1"/>
    <row r="208" s="8" customFormat="1"/>
    <row r="209" s="8" customFormat="1"/>
    <row r="210" s="8" customFormat="1"/>
    <row r="211" s="8" customFormat="1"/>
    <row r="212" s="8" customFormat="1"/>
    <row r="213" s="8" customFormat="1"/>
    <row r="214" s="8" customFormat="1"/>
    <row r="215" s="8" customFormat="1"/>
    <row r="216" s="8" customFormat="1"/>
    <row r="217" s="8" customFormat="1"/>
    <row r="218" s="8" customFormat="1"/>
    <row r="219" s="8" customFormat="1"/>
    <row r="220" s="8" customFormat="1"/>
    <row r="221" s="8" customFormat="1"/>
    <row r="222" s="8" customFormat="1"/>
    <row r="223" s="8" customFormat="1"/>
    <row r="224"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sheetData>
  <mergeCells count="9">
    <mergeCell ref="B17:E17"/>
    <mergeCell ref="B18:E18"/>
    <mergeCell ref="B19:E19"/>
    <mergeCell ref="B20:E20"/>
    <mergeCell ref="B2:D2"/>
    <mergeCell ref="B3:D3"/>
    <mergeCell ref="B4:D4"/>
    <mergeCell ref="B5:D5"/>
    <mergeCell ref="B16:E16"/>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F82EBF00B7A64184C79A7FCE569D06" ma:contentTypeVersion="6" ma:contentTypeDescription="Een nieuw document maken." ma:contentTypeScope="" ma:versionID="8eed4fb4e836cabee5528d0c98d8d76d">
  <xsd:schema xmlns:xsd="http://www.w3.org/2001/XMLSchema" xmlns:xs="http://www.w3.org/2001/XMLSchema" xmlns:p="http://schemas.microsoft.com/office/2006/metadata/properties" xmlns:ns2="b43d5d97-9547-4294-9de2-e59f3d8e4bbb" targetNamespace="http://schemas.microsoft.com/office/2006/metadata/properties" ma:root="true" ma:fieldsID="22b7af3daa72d753130cd351b561e28c" ns2:_="">
    <xsd:import namespace="b43d5d97-9547-4294-9de2-e59f3d8e4bbb"/>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d5d97-9547-4294-9de2-e59f3d8e4bbb"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geCount xmlns="b43d5d97-9547-4294-9de2-e59f3d8e4bbb" xsi:nil="true"/>
    <Author0 xmlns="b43d5d97-9547-4294-9de2-e59f3d8e4bbb" xsi:nil="true"/>
  </documentManagement>
</p:properties>
</file>

<file path=customXml/itemProps1.xml><?xml version="1.0" encoding="utf-8"?>
<ds:datastoreItem xmlns:ds="http://schemas.openxmlformats.org/officeDocument/2006/customXml" ds:itemID="{5DDC328E-E585-4EFA-91E5-117B1B9CBB50}">
  <ds:schemaRefs>
    <ds:schemaRef ds:uri="http://schemas.microsoft.com/sharepoint/v3/contenttype/forms"/>
  </ds:schemaRefs>
</ds:datastoreItem>
</file>

<file path=customXml/itemProps2.xml><?xml version="1.0" encoding="utf-8"?>
<ds:datastoreItem xmlns:ds="http://schemas.openxmlformats.org/officeDocument/2006/customXml" ds:itemID="{CD603CA6-85F9-442A-9E7C-407248BFAD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d5d97-9547-4294-9de2-e59f3d8e4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584FBD-570F-4FB7-848D-C70C339ECCA5}">
  <ds:schemaRefs>
    <ds:schemaRef ds:uri="http://schemas.microsoft.com/office/2006/metadata/properties"/>
    <ds:schemaRef ds:uri="http://schemas.microsoft.com/office/infopath/2007/PartnerControls"/>
    <ds:schemaRef ds:uri="b43d5d97-9547-4294-9de2-e59f3d8e4b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Instructie</vt:lpstr>
      <vt:lpstr>Toelichting</vt:lpstr>
      <vt:lpstr>Automandje</vt:lpstr>
      <vt:lpstr>Inbouw meetauto</vt:lpstr>
      <vt:lpstr>Additionele kosten</vt:lpstr>
      <vt:lpstr>K4 Flexibiliteit</vt:lpstr>
      <vt:lpstr>Totale 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2024-10-21T07:47:58Z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0x010100A6F82EBF00B7A64184C79A7FCE569D06</vt:lpwstr>
  </property>
</Properties>
</file>