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I:\inkoop\Initiële Inkoop\2024\L-EU-24-06 Bloedgas Analyzers\2c. Aanbestedingssdocumenten (PVE)\Definitief\"/>
    </mc:Choice>
  </mc:AlternateContent>
  <xr:revisionPtr revIDLastSave="0" documentId="8_{27AFDB70-341F-425E-82D9-9550023FBF46}" xr6:coauthVersionLast="47" xr6:coauthVersionMax="47" xr10:uidLastSave="{00000000-0000-0000-0000-000000000000}"/>
  <workbookProtection workbookAlgorithmName="SHA-512" workbookHashValue="uxEpaOYHslNaxwLEPmrYr7redjlw+7xf0v+gFMrwEKilSefv0rpGuxFGzSW1sigoHFEfveG1HIkdmu7IbKslsA==" workbookSaltValue="4ERLJdQBCg97PcSL6QCjvw==" workbookSpinCount="100000" lockStructure="1"/>
  <bookViews>
    <workbookView xWindow="-120" yWindow="-120" windowWidth="29040" windowHeight="17640" activeTab="1" xr2:uid="{00000000-000D-0000-FFFF-FFFF00000000}"/>
  </bookViews>
  <sheets>
    <sheet name="P v Eisen" sheetId="2" r:id="rId1"/>
    <sheet name="P v Wensen " sheetId="5" r:id="rId2"/>
    <sheet name="Gegevens" sheetId="8" state="hidden" r:id="rId3"/>
  </sheets>
  <definedNames>
    <definedName name="_xlnm._FilterDatabase" localSheetId="0" hidden="1">'P v Eisen'!$A$3:$F$3</definedName>
    <definedName name="_xlnm._FilterDatabase" localSheetId="1" hidden="1">'P v Wensen '!$A$44:$F$101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3" i="5" l="1"/>
  <c r="F40" i="5"/>
  <c r="F30" i="5"/>
  <c r="F49" i="5"/>
  <c r="F27" i="5"/>
  <c r="F21" i="5"/>
  <c r="F91" i="5"/>
  <c r="F86" i="5"/>
  <c r="F83" i="5"/>
  <c r="F82" i="5"/>
  <c r="F81" i="5"/>
  <c r="F80" i="5"/>
  <c r="F75" i="5"/>
  <c r="F74" i="5"/>
  <c r="F72" i="5"/>
  <c r="F71" i="5"/>
  <c r="F69" i="5"/>
  <c r="F56" i="5"/>
  <c r="F57" i="5"/>
  <c r="F58" i="5"/>
  <c r="F59" i="5"/>
  <c r="F60" i="5"/>
  <c r="F61" i="5"/>
  <c r="F62" i="5"/>
  <c r="F63" i="5"/>
  <c r="F64" i="5"/>
  <c r="F65" i="5"/>
  <c r="F66" i="5"/>
  <c r="F55" i="5"/>
  <c r="F47" i="5"/>
  <c r="F50" i="5"/>
  <c r="F51" i="5"/>
  <c r="F52" i="5"/>
  <c r="F46" i="5"/>
  <c r="F45" i="5"/>
  <c r="F48" i="5"/>
  <c r="F32" i="5"/>
  <c r="F33" i="5"/>
  <c r="F34" i="5"/>
  <c r="F35" i="5"/>
  <c r="F37" i="5"/>
  <c r="F39" i="5"/>
  <c r="F31" i="5"/>
  <c r="F25" i="5"/>
  <c r="F26" i="5"/>
  <c r="F28" i="5"/>
  <c r="F29" i="5"/>
  <c r="F24" i="5"/>
  <c r="F22" i="5"/>
  <c r="F20" i="5"/>
  <c r="F18" i="5"/>
  <c r="F16" i="5"/>
  <c r="F17" i="5"/>
  <c r="F15" i="5"/>
  <c r="F13" i="5"/>
  <c r="F11" i="5"/>
  <c r="F12" i="5"/>
  <c r="F10" i="5"/>
  <c r="F54" i="5" l="1"/>
  <c r="A7" i="2"/>
  <c r="A8" i="2" l="1"/>
  <c r="A9" i="2" s="1"/>
  <c r="A10" i="2" s="1"/>
  <c r="A11" i="2" s="1"/>
  <c r="A12" i="2" s="1"/>
  <c r="A13" i="2" s="1"/>
  <c r="A14" i="2" s="1"/>
  <c r="A15" i="2" s="1"/>
  <c r="A17" i="2" l="1"/>
  <c r="A18" i="2" s="1"/>
  <c r="A19" i="2" s="1"/>
  <c r="A20" i="2" s="1"/>
  <c r="A21" i="2" s="1"/>
  <c r="A22" i="2" s="1"/>
  <c r="A23" i="2" s="1"/>
  <c r="A25" i="2" s="1"/>
  <c r="A26" i="2" s="1"/>
  <c r="A28" i="2" s="1"/>
  <c r="A25" i="5"/>
  <c r="A11" i="5"/>
  <c r="A12" i="5" s="1"/>
  <c r="A32" i="5" l="1"/>
  <c r="A33" i="5" s="1"/>
  <c r="A34" i="5" s="1"/>
  <c r="A35" i="5" s="1"/>
  <c r="A37" i="5" s="1"/>
  <c r="A39" i="5" s="1"/>
  <c r="A26" i="5"/>
  <c r="A28" i="5" s="1"/>
  <c r="A29" i="5" s="1"/>
  <c r="A17" i="5"/>
  <c r="A30" i="2"/>
  <c r="A39" i="2" l="1"/>
  <c r="A40" i="2" s="1"/>
  <c r="A41" i="2" s="1"/>
  <c r="A42" i="2" s="1"/>
  <c r="A43" i="2" s="1"/>
  <c r="A44" i="2" s="1"/>
  <c r="A45" i="2" s="1"/>
  <c r="A46" i="2" s="1"/>
  <c r="A47" i="2" l="1"/>
  <c r="A48" i="2" s="1"/>
  <c r="A49" i="2" s="1"/>
  <c r="A50" i="2" s="1"/>
  <c r="A51" i="2" s="1"/>
  <c r="A52" i="2" s="1"/>
  <c r="A53" i="2" l="1"/>
  <c r="A54" i="2" s="1"/>
  <c r="A56" i="2" s="1"/>
  <c r="A57" i="2" s="1"/>
  <c r="A58" i="2" s="1"/>
  <c r="A59" i="2" s="1"/>
  <c r="A60" i="2" s="1"/>
  <c r="A61" i="2" s="1"/>
  <c r="A62" i="2" s="1"/>
  <c r="A63" i="2" s="1"/>
  <c r="A64" i="2" s="1"/>
  <c r="A65" i="2" s="1"/>
  <c r="A66" i="2" s="1"/>
  <c r="A68" i="2" s="1"/>
  <c r="A69" i="2" s="1"/>
  <c r="A70" i="2" l="1"/>
  <c r="A72" i="2" s="1"/>
  <c r="A73" i="2" s="1"/>
  <c r="A74" i="2" l="1"/>
  <c r="A75" i="2" s="1"/>
  <c r="A76" i="2" s="1"/>
  <c r="A77" i="2" s="1"/>
  <c r="A78" i="2" l="1"/>
  <c r="A79" i="2" s="1"/>
  <c r="A80" i="2" s="1"/>
  <c r="A81" i="2" s="1"/>
  <c r="A84" i="2" s="1"/>
  <c r="A97" i="2" s="1"/>
  <c r="A110"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50" i="2" s="1"/>
  <c r="A152" i="2" s="1"/>
  <c r="A153" i="2" s="1"/>
  <c r="A154" i="2" s="1"/>
  <c r="A51" i="5"/>
  <c r="A52" i="5" s="1"/>
  <c r="A54" i="5" s="1"/>
  <c r="A69" i="5" s="1"/>
  <c r="A71" i="5" s="1"/>
  <c r="A155" i="2" l="1"/>
  <c r="A156" i="2" s="1"/>
  <c r="A158" i="2" s="1"/>
  <c r="A159" i="2" s="1"/>
  <c r="A160" i="2" s="1"/>
  <c r="A161" i="2" s="1"/>
  <c r="A162" i="2" s="1"/>
  <c r="A163" i="2" s="1"/>
  <c r="A165" i="2" s="1"/>
  <c r="A166" i="2" s="1"/>
  <c r="A167" i="2" s="1"/>
  <c r="A169" i="2" s="1"/>
  <c r="A171" i="2" s="1"/>
  <c r="A170" i="2" l="1"/>
  <c r="A172" i="2" s="1"/>
  <c r="A174" i="2" l="1"/>
  <c r="A175" i="2" s="1"/>
  <c r="A176" i="2" s="1"/>
  <c r="A177" i="2" s="1"/>
  <c r="A178" i="2" s="1"/>
  <c r="A180" i="2" s="1"/>
  <c r="A181" i="2" s="1"/>
  <c r="A182" i="2" s="1"/>
  <c r="A183" i="2" s="1"/>
  <c r="A184" i="2" s="1"/>
  <c r="A185" i="2" s="1"/>
  <c r="A186" i="2" s="1"/>
  <c r="A187" i="2" s="1"/>
  <c r="A190" i="2" s="1"/>
  <c r="A191" i="2" s="1"/>
  <c r="A192" i="2" s="1"/>
  <c r="A193" i="2" s="1"/>
  <c r="A194" i="2" s="1"/>
  <c r="A197" i="2" s="1"/>
  <c r="A198" i="2" s="1"/>
  <c r="A199" i="2" s="1"/>
  <c r="A200" i="2" s="1"/>
  <c r="A201" i="2" s="1"/>
  <c r="A203" i="2" s="1"/>
  <c r="A204" i="2" s="1"/>
  <c r="A205" i="2" s="1"/>
  <c r="A208" i="2" s="1"/>
  <c r="A210" i="2" s="1"/>
  <c r="A211" i="2" s="1"/>
  <c r="A212" i="2" s="1"/>
  <c r="A213" i="2" s="1"/>
  <c r="A214" i="2" s="1"/>
  <c r="A215" i="2" s="1"/>
  <c r="A216" i="2" s="1"/>
  <c r="A217" i="2" l="1"/>
  <c r="A219" i="2" s="1"/>
  <c r="A220" i="2" s="1"/>
  <c r="A221" i="2" s="1"/>
  <c r="A222" i="2" s="1"/>
  <c r="A223" i="2" l="1"/>
  <c r="A224" i="2" s="1"/>
  <c r="A72" i="5"/>
  <c r="A225" i="2" l="1"/>
  <c r="A228" i="2" s="1"/>
  <c r="A229" i="2" s="1"/>
  <c r="A230" i="2" s="1"/>
  <c r="A231" i="2" s="1"/>
  <c r="A232" i="2" s="1"/>
  <c r="A234" i="2" s="1"/>
  <c r="A235" i="2" s="1"/>
  <c r="A236" i="2" s="1"/>
  <c r="A238" i="2" s="1"/>
  <c r="A239" i="2" s="1"/>
  <c r="A240" i="2" s="1"/>
  <c r="A241" i="2" s="1"/>
  <c r="A242" i="2" s="1"/>
  <c r="A243" i="2" s="1"/>
  <c r="A244" i="2" s="1"/>
  <c r="A247" i="2" s="1"/>
  <c r="A75" i="5"/>
  <c r="A248" i="2" l="1"/>
  <c r="A80" i="5"/>
  <c r="A81" i="5" s="1"/>
  <c r="A249" i="2" l="1"/>
  <c r="A250" i="2" s="1"/>
  <c r="A82" i="5"/>
  <c r="A83" i="5" s="1"/>
  <c r="A251" i="2" l="1"/>
  <c r="A86" i="5"/>
  <c r="A91" i="5" s="1"/>
  <c r="A252" i="2" l="1"/>
  <c r="A253" i="2" s="1"/>
  <c r="A255" i="2" s="1"/>
  <c r="A257" i="2" s="1"/>
</calcChain>
</file>

<file path=xl/sharedStrings.xml><?xml version="1.0" encoding="utf-8"?>
<sst xmlns="http://schemas.openxmlformats.org/spreadsheetml/2006/main" count="815" uniqueCount="418">
  <si>
    <t>Nummer</t>
  </si>
  <si>
    <t>Eis of Wens</t>
  </si>
  <si>
    <t>A.</t>
  </si>
  <si>
    <t>Analytische apparatuur</t>
  </si>
  <si>
    <t>A.1   </t>
  </si>
  <si>
    <t>Algemeen</t>
  </si>
  <si>
    <t>E</t>
  </si>
  <si>
    <t xml:space="preserve">E </t>
  </si>
  <si>
    <t>W</t>
  </si>
  <si>
    <t>A.1.1</t>
  </si>
  <si>
    <t>Documentatie</t>
  </si>
  <si>
    <t>Bij de analytische apparatuur worden technische en instrumentele documentatie aangeleverd, gericht op het volledig en volwaardig functioneren van het systeem.</t>
  </si>
  <si>
    <t>De documentatie wordt zowel op papier als digitaal aangeleverd.</t>
  </si>
  <si>
    <t>De documentatie is Nederlands- of Engelstalig.</t>
  </si>
  <si>
    <t>A.1.2 </t>
  </si>
  <si>
    <t>Gebruiksvriendelijkheid</t>
  </si>
  <si>
    <t>De bloedgasmeter is voorzien van een touchscreen.</t>
  </si>
  <si>
    <t>Het touchscreen is ook met (latex) handschoenen te bedienen.</t>
  </si>
  <si>
    <t>De meetprocedure wordt ondersteund door on-board instructies.</t>
  </si>
  <si>
    <t>Het apparaat heeft een help functie.</t>
  </si>
  <si>
    <t>A.1.4</t>
  </si>
  <si>
    <t>Technische eisen</t>
  </si>
  <si>
    <t>Glucose en Lactaat</t>
  </si>
  <si>
    <t>I</t>
  </si>
  <si>
    <t>De bloedgasmeter kan op het elektriciteitsnet van Nederland (220-240 Volt; 50-60 Hz) aangesloten worden. </t>
  </si>
  <si>
    <t>De barcodelezer kan gebruikt worden om gebruikers te identificeren.</t>
  </si>
  <si>
    <t>De barcodelezer kan gebruikt worden om patiënten te identificeren.</t>
  </si>
  <si>
    <t>Er is een mogelijkheid tot handmatige invoer van patiënten.</t>
  </si>
  <si>
    <t>Bij uitval van het laboratorium informatie systeem is het mogelijk de resultaten vanuit de bloedgasmeter te printen. </t>
  </si>
  <si>
    <t xml:space="preserve">De uitslagen/controles van de bepalingen zijn binnen firmware en de centrale software applicatie tot minimaal 6 maanden na uitvoering van de bepaling nog opvraagbaar/in te zien. </t>
  </si>
  <si>
    <t>A.1.5</t>
  </si>
  <si>
    <t>Interface</t>
  </si>
  <si>
    <t xml:space="preserve">Alle teksten op het beeldscherm zijn Nederlands- of Engelstalig. </t>
  </si>
  <si>
    <t>Identificatie van de gebruiker dient plaats te vinden alvorens rapportage plaatsvindt.</t>
  </si>
  <si>
    <t>Identificatie van de patiënt dient plaats te vinden alvorens rapportage plaatsvindt.</t>
  </si>
  <si>
    <t>Na de analyse worden patiëntgegevens en resultaten gelijktijdig weergegeven.</t>
  </si>
  <si>
    <t>De bloedgasmeter alarmeert bij het verlopen van verbuiksartikelen.</t>
  </si>
  <si>
    <t>A.2</t>
  </si>
  <si>
    <r>
      <t>Verbruiksartikelen</t>
    </r>
    <r>
      <rPr>
        <b/>
        <sz val="9"/>
        <color rgb="FFFF0000"/>
        <rFont val="Trebuchet MS"/>
        <family val="2"/>
      </rPr>
      <t xml:space="preserve"> </t>
    </r>
  </si>
  <si>
    <t>A.3</t>
  </si>
  <si>
    <t>B.</t>
  </si>
  <si>
    <t xml:space="preserve">ICT </t>
  </si>
  <si>
    <t>B.1</t>
  </si>
  <si>
    <t>ICT Laboratorium/Ziekenhuis</t>
  </si>
  <si>
    <t>Koppeling van de bloedgasmeter via het POCT management systeem aan het LIS is mogelijk zonder tussenkomst van een additioneel datamanagementsysteem.  </t>
  </si>
  <si>
    <t>U levert alle software upgrades en updates die noodzakelijk zijn voor de garantie op een goedwerkend systeem kosteloos gedurende de looptijd van het contract.</t>
  </si>
  <si>
    <t>Beschrijf in welke vorm de communicatie over het uitkomen van patches plaatsvindt.</t>
  </si>
  <si>
    <t>Geef aan wat de termijn is van uitkomen van de patches en de rapportage van de bevindingen.</t>
  </si>
  <si>
    <t>Het POCT managementsysteem wordt geleverd met een gedocumenteerde roll-back mogelijkheid voor het herstellen van de beschikbaarheid, na installatie van een nieuwe versie/release/update of upgrade. </t>
  </si>
  <si>
    <t xml:space="preserve">De Aanbieder communiceert pro-actief kwetsbaarheden in alle ICT componenten behorende bij deze aanbesteding die invloed hebben op de beschikbaarheid, integriteit en beveiliging van de bloedgasmeters en al haar bijbehorende ICT componenten. Maatregelen en middelen om deze te verhelpen worden direct en kosteloos aangeboden. </t>
  </si>
  <si>
    <t>Het is duidelijk gedocumenteerd hoe de licentiestructuur van alle ICT componenten behorende bij deze aanbesteding is opgebouwd.</t>
  </si>
  <si>
    <t>Lever het document met de licentie structuur aan.</t>
  </si>
  <si>
    <t>Na installatie van elke nieuwe release, upgrade en/of update van het POCT managementsysteem zijn bestaande gegevens nog volledig beschikbaar en bruikbaar.</t>
  </si>
  <si>
    <t>Voeg een overzicht van de releaseplanning toe in een vormvrij document.</t>
  </si>
  <si>
    <t>Indien er sprake is van een webgebaseerde gebruikersinterface dan voldoet deze aan de HTML, CSS en JavaScript standaarden.</t>
  </si>
  <si>
    <t>Beschrijf hoe u voldoet aan de AVG.</t>
  </si>
  <si>
    <t>B.2</t>
  </si>
  <si>
    <t>Instellingen POCT managementsysteem</t>
  </si>
  <si>
    <t xml:space="preserve">Het POCT managementsysteem is geheel Nederlands- of Engelstalig. </t>
  </si>
  <si>
    <t>Het toekennen, wijzigen, verwijderen, creëren, opvragen en tonen van de volgende kenmerken, indien beschikbaar in het systeem, wordt vastgelegd in de audit-trail: gebruikersaccounts, toestemmingsprofielen, autorisatieprotocollen, functionele rollen en bevoegdheden. Hierbij wordt minimaal vastgelegd: de actie, het tijdstip en de gebruiker.</t>
  </si>
  <si>
    <t>Vanuit het POCT management systeem kunnen software updates en configuraties van de bloedgasmeter centraal worden gereguleerd voor alle gekoppelde bloedgasmeters.</t>
  </si>
  <si>
    <t>De status van alle aangesloten bloedgasmeters met betrekking tot onderhoud, controlemetingen, foutmeldingen etc. is te allen tijde via het POCT managementsysteem inzichtelijk.</t>
  </si>
  <si>
    <t>B.3</t>
  </si>
  <si>
    <t xml:space="preserve">Data management </t>
  </si>
  <si>
    <t xml:space="preserve">Bij verzending van data vanuit de bloedgasmeter naar het POCT managementsysteem dient de datum/tijd van de meting verzonden te worden. </t>
  </si>
  <si>
    <t>Bij verzending van data vanuit de bloedgasmeter naar het POCT managementsysteem worden eventuele foutmeldingen, commentaren of opmerkingen behorende bij de meting meegestuurd.</t>
  </si>
  <si>
    <t>De bloedgasmeter beschikt over een procedure waarmee resultaten kunnen worden herzonden naar het LIS.</t>
  </si>
  <si>
    <t xml:space="preserve">Nieuwe lotnummers van verbruiksartikelen moeten via het POCT managementsysteem worden gelogd. </t>
  </si>
  <si>
    <t>Via het POCT managementsysteem kunnen per bloedgasmeter error logs worden uitgelezen.</t>
  </si>
  <si>
    <t>C.</t>
  </si>
  <si>
    <t xml:space="preserve">Scholingsprogramma </t>
  </si>
  <si>
    <t>C.1</t>
  </si>
  <si>
    <t>Scholing van laboratorium personeel (POCT-team en ICT-team)</t>
  </si>
  <si>
    <t>C.2</t>
  </si>
  <si>
    <t>Scholing van gebruikers</t>
  </si>
  <si>
    <t xml:space="preserve">Het bronmateriaal is van het gangbare type tekstbestanden, audiobestanden en videobestanden. </t>
  </si>
  <si>
    <t>C.3</t>
  </si>
  <si>
    <t>Beheer</t>
  </si>
  <si>
    <t>De duur van de bevoegdheid voor gebruik van de apparatuur is per gebruiker instelbaar.</t>
  </si>
  <si>
    <t>De status van de bevoegdheidsverklaring van de gebruikers is te allen tijde inzichtelijk.</t>
  </si>
  <si>
    <t>Het is mogelijk om via een MS Excel bestand (of een ander vergelijkbaar, gangbaar document format) een lijst met gebruikers te importeren naar het POCT managementsysteem.</t>
  </si>
  <si>
    <t>D.</t>
  </si>
  <si>
    <t>D.1</t>
  </si>
  <si>
    <t>Installatie/acceptatie/garantie</t>
  </si>
  <si>
    <t>Garantie periode is minimaal 1 jaar.</t>
  </si>
  <si>
    <t>Wachtwoorden voor technische service menu’s dienen bij acceptatie geleverd te zijn.</t>
  </si>
  <si>
    <t>Het geleverde systeem is bestand tegen stroomuitval met en zonder UPS. Het systeem start hierna zonder problemen weer op.</t>
  </si>
  <si>
    <t>D.1.2</t>
  </si>
  <si>
    <t>Service</t>
  </si>
  <si>
    <t>De voor onderhoud noodzakelijke speciale gereedschappen en/of hulpmiddelen (incl. (test) software) dienen kosteloos beschikbaar gesteld te worden.</t>
  </si>
  <si>
    <t>Bloedgasmeters die niet met een eerstelijns reparatie kunnen worden gerepareerd dienen tijdens werkdagen (doordeweeks) binnen 48 uur gerepareerd te worden.</t>
  </si>
  <si>
    <t>D.1.3</t>
  </si>
  <si>
    <t>Opleiding</t>
  </si>
  <si>
    <t>De trainingsmaterialen worden digitaal beschikbaar gesteld.</t>
  </si>
  <si>
    <t>D.1.4</t>
  </si>
  <si>
    <t>Wet en regelgeving</t>
  </si>
  <si>
    <t>D.2</t>
  </si>
  <si>
    <t>Logistiek en planning</t>
  </si>
  <si>
    <t xml:space="preserve"> Programma van Wensen </t>
  </si>
  <si>
    <t>Omschrijving van Wensen</t>
  </si>
  <si>
    <t>Binnen het POCT managementsysteem zijn de bevoegdheden en bekwaamheden van gebruikers vast te leggen en aan te passen. </t>
  </si>
  <si>
    <t>Geef aan hoe u dit doet.</t>
  </si>
  <si>
    <t>Geef toelichting.</t>
  </si>
  <si>
    <t>A.1.3</t>
  </si>
  <si>
    <t>Validatie eisen</t>
  </si>
  <si>
    <t>Kan de bloedgasmeter naast de bovengenoemde parameters nog meer meten of berekenen? Geef aan welke en beschrijf het principe.</t>
  </si>
  <si>
    <t>Geef aan hoe storingen zichtbaar gemaakt worden.</t>
  </si>
  <si>
    <t>Gebruikers krijgen automatisch een melding via de analyzer op een instelbaar moment voordat de bevoegdheid verloopt.</t>
  </si>
  <si>
    <t>D.1.1</t>
  </si>
  <si>
    <t>Het systeem maakt gebruik van DHCP.</t>
  </si>
  <si>
    <t>Kabel netwerk aansluiting werkt op basis van 100 Mb full duplex.</t>
  </si>
  <si>
    <t>Het systeem functioneert over een routed netwerk en maakt geen gebruik van broadcast.</t>
  </si>
  <si>
    <t>Het systeem blijft functioneren bij een korte onderbreking van ICT infrastructuur (netwerk, evt. servers of data opslag systeem).</t>
  </si>
  <si>
    <t>Het systeem maakt geen gebruik van VPN-tunnels.</t>
  </si>
  <si>
    <t>De complete technische documentatie dient bij acceptatie geleverd te zijn, zodat onderhoud en troubleshooting bij storingen in eigen beheer uitgevoerd kunnen worden.</t>
  </si>
  <si>
    <t>De beschikbare functionaliteiten in de interface van de bloedgasmeter zijn per gebruikersgroep instelbaar.</t>
  </si>
  <si>
    <t>Programma van Eisen</t>
  </si>
  <si>
    <t>Natrium, Kalium, Chloride en Geïoniseerd calcium</t>
  </si>
  <si>
    <r>
      <t xml:space="preserve">pH, </t>
    </r>
    <r>
      <rPr>
        <i/>
        <sz val="9"/>
        <rFont val="Trebuchet MS"/>
        <family val="2"/>
      </rPr>
      <t>p</t>
    </r>
    <r>
      <rPr>
        <sz val="9"/>
        <rFont val="Trebuchet MS"/>
        <family val="2"/>
      </rPr>
      <t xml:space="preserve">O2 en </t>
    </r>
    <r>
      <rPr>
        <i/>
        <sz val="9"/>
        <rFont val="Trebuchet MS"/>
        <family val="2"/>
      </rPr>
      <t>p</t>
    </r>
    <r>
      <rPr>
        <sz val="9"/>
        <rFont val="Trebuchet MS"/>
        <family val="2"/>
      </rPr>
      <t>CO2</t>
    </r>
  </si>
  <si>
    <t>Bicarbonaat (HCO3-) en Base-Excess</t>
  </si>
  <si>
    <t>Hemoglobine (Hb)</t>
  </si>
  <si>
    <t>Methemoglobine (MetHb) en Carboxyhemoglobine (COHb)</t>
  </si>
  <si>
    <t>Het apparaat beschikt over een barcodelezer die ten minste 1D barcodes kan lezen.</t>
  </si>
  <si>
    <t>Er is een mogelijkheid tot handmatige aanmaak van gebruikers, bijvoorbeeld een noodnummer door een administrator.</t>
  </si>
  <si>
    <t>Het apparaat is binnen 90 minuten operationeel (voor alle parameters) na installatie/vervanging van alle benodigde cassettes/cartridges.</t>
  </si>
  <si>
    <t>Het apparaat beschikt over een vorm van luchtbellen detectie.</t>
  </si>
  <si>
    <t>Het apparaat beschikt over een alarmfunctie bij het aanbieden van te weinig materiaal.</t>
  </si>
  <si>
    <t>Het apparaat beschikt over een vorm van stolsel detectie.</t>
  </si>
  <si>
    <t>De bloedgasmeter beschikt over een visuele en/of akoestische alarmfunctie, die per apparaat aan of uit te zetten is.</t>
  </si>
  <si>
    <t>De bloedgasmeter beschikt over de volgende alarmfunctie: overschrijding van vooraf gestelde grenzen ten aanzien van kwaliteitscontroles.</t>
  </si>
  <si>
    <t>De bloedgasmeter beschikt over de volgende alarmfunctie: overschrijding van meetbereik.</t>
  </si>
  <si>
    <t>De bloedgasmeter beschikt over de volgende alarmfunctie: overschrijding van vooraf ingestelde grenzen (zoals referentiewaarden) ten aanzien van uitslagen. </t>
  </si>
  <si>
    <t>De bloedgasmeter heeft een unieke identificatie, waarbij de herleidbaarheid van de resultaten en herleidbaarheid tot de gebruiker zijn te traceren.</t>
  </si>
  <si>
    <t xml:space="preserve">Het apparaat geeft de beschikbaarheid van het aantal testen weer en/of het aantal dagen dat nog gemeten kan worden op de actuele cassettes/cartridges etc.. </t>
  </si>
  <si>
    <t>De levertijd van cassettes/cartridges bedraagt minder dan 10 werkdagen.</t>
  </si>
  <si>
    <t xml:space="preserve">Reagens cassettes/cartridges zijn universeel per aangeboden type analyzer. </t>
  </si>
  <si>
    <t>Interne controlemonsters van de gemeten analyten op minimaal drie verschillende meetniveaus zijn inbegrepen binnen de tender.</t>
  </si>
  <si>
    <t>De bloedgasspuiten en -capillairen die u aanbiedt zijn voorzien van elektrolyt-gebalanceerd heparine.</t>
  </si>
  <si>
    <t>De bloedgasspuiten en -capillairen die u aanbiedt zijn compatibel met uw bloedgassysteem. </t>
  </si>
  <si>
    <t>Het is onmogelijk om testen uit te voeren met verbruiksartikelen die in het apparaat zitten, waarvan de houdbaarheidsdatum is verlopen. </t>
  </si>
  <si>
    <t>Het systeem gebruikt alleen centrale LUMC netwerk services (DHCP, DNS, NTP, Radius, AD, mail, printen, etc.) (dus geen eigen netwerk services).</t>
  </si>
  <si>
    <t>Het systeem functioneert op basis van dynamische IP-adressen.</t>
  </si>
  <si>
    <t>Het systeem maakt gebruikt van de LUMC-infrastructuur (dus geen eigen switches, access points, routers, firewalls, etc.).</t>
  </si>
  <si>
    <t>Indien via WiFi: het systeem werkt op basis van 802.1x met WPA2 en AES op basis van signaal sterkte van -55 DB.</t>
  </si>
  <si>
    <t>Het is niet toegestaan op het systeem programmatuur aan te bieden, die gebruik maakt van zgn. 'dongles' (fysieke licentiesleutels op USB, seriële of parallelle poort).</t>
  </si>
  <si>
    <t>De servercomponenten van het POCT managementsysteem zijn geschikt voor gebruik op ten minste één van de volgende besturingssystemen: minimaal Windows server 2019 of 2022.</t>
  </si>
  <si>
    <t>De server componenten hebben om correct te functioneren alleen de rechten nodig die noodzakelijk zijn (privacy by design principe).</t>
  </si>
  <si>
    <t>Het POCT managementsysteem is geschikt voor gelijktijdig gebruik door ten minste drie gebruikers.  </t>
  </si>
  <si>
    <t>Bij nieuwe versies van het POCT managementsysteem, of delen daarvan, garandeert de Aanbieder dat de complete functionaliteit in een ontwikkel-, test- en acceptatieomgeving (OTA) getest kan worden alvorens deze in productie wordt genomen. De licentiekosten voor gebruik in een OTA omgeving maken deel uit van de aanbesteding.</t>
  </si>
  <si>
    <t>De leverancier van het POCT managementsysteem geeft inzicht in releasesystematiek en de releaseplanning. </t>
  </si>
  <si>
    <t>De oplossing en de Aanbieder voldoen aan de Algemene Verordening Gegevensbescherming (AVG).</t>
  </si>
  <si>
    <t>Patiëntgegevens en medewerkergegevens, die op de bloedgasmeter zijn opgeslagen, zijn zodanig afgeschermd dat deze gegevens slechts met buitengewone inspanning door een onbevoegd persoon zijn uit te lezen als deze (onverhoopt) beschikking heeft gekregen over de bloedgasmeter.</t>
  </si>
  <si>
    <t xml:space="preserve">Onder de gebruikersgroepen die andere functionaliteiten nodig hebben worden bijvoorbeeld de volgende groepen verstaan: verpleegkundigen, medewerkers van het POCT-team, vakspecialist(en) POCT en applicatiebeheerders. </t>
  </si>
  <si>
    <t>Inloggen op het POCT managementsysteem met een persoonlijk account is vereist.</t>
  </si>
  <si>
    <t>Kwaliteitscontroles en kalibraties zijn via het POCT managementsysteem aan te vragen voor gekoppelde analyzers.</t>
  </si>
  <si>
    <t>Het bijgeleverde cursusmateriaal is in elk geval volledig beschikbaar in de Nederlandse taal.</t>
  </si>
  <si>
    <t>Indien er binnen de looptermijn van deze aanbesteding aanpassingen of veranderingen plaatsvinden, die van invloed zijn op de eindgebruikers, wordt het digitale cursusmateriaal hierop direct en kosteloos aangepast.</t>
  </si>
  <si>
    <t>De scholing/(her-)certificering van de gebruikers wordt geautomatiseerd bijgehouden in het POCT managementsysteem.</t>
  </si>
  <si>
    <t>De hoofdaannemer is primair aanspreekpunt voor problemen met zowel hardware, software als POCT managementsysteem.</t>
  </si>
  <si>
    <t>Gebruikershandleiding (digitaal en/of op papier) dient bij acceptatie aangeleverd te zijn, bij voorkeur in de Nederlandse taal.</t>
  </si>
  <si>
    <t>Protocol en checklist t.b.v. preventief onderhoud dient bij acceptatie en/of bij de geleverde maintenance kit geleverd te zijn.</t>
  </si>
  <si>
    <t>Zijn er stroomonderbrekingstesten uitgevoerd? Zo ja, lever de resulataten aan. Zo nee, hoe heeft u de risico's t.a.v. stroomonderbrekingen beperkt?</t>
  </si>
  <si>
    <t>Geef de specificaties voor de omgevingsfactoren (waaronder in elk geval luchtvochtigheid en temperatuur) op.</t>
  </si>
  <si>
    <t>In het geval van correctieve interventie door leverancier dient het service rapport direct of uiterlijk binnen één werkdag aangeleverd te worden.</t>
  </si>
  <si>
    <t>Service software is voor ziekenhuis technici toegankelijk op hetzelfde niveau als voor de service technici van de leverancier. De software hiervoor moet kosteloos up-to-date blijven gedurende de looptijd van het contract.</t>
  </si>
  <si>
    <t>De leverancier doet een voorstel aan het LUMC betreffende een periodieke overlegstructuur c.q. gegevensuitwisseling  over onderhoud, storingen en preventie hiervan.</t>
  </si>
  <si>
    <t>Alle onderdelen blijven leverbaar en op voorraad bij Aanbieder tot ten minste 10 jaar vanaf het moment van acceptatie.</t>
  </si>
  <si>
    <t>Voeg een Excel prijslijst toe (bruto-korting-netto) van alle onderdelen (met artikelnummers) van de aangeboden configuratie. De prijzen dienen marktconform te zijn (N.B.: het gaat hier niet om reagens, cassettes of cartridges).</t>
  </si>
  <si>
    <t>De service tools/menu’s zijn afgeschermd voor de (eind)gebruiker.</t>
  </si>
  <si>
    <t>Geef op welke kritische onderdelen lokaal (op het centrale KCL 24/7 laboratorium en eventueel direct in de nabijheid van POC analyzers in de kliniek) op voorraad gehouden moeten worden.</t>
  </si>
  <si>
    <t>De telefonische responstijd voor hardware en software problemen bedraagt tijdens kantoortijden maximaal twee uur na melding. </t>
  </si>
  <si>
    <t>Componenten, die binnen garantietermijn defect raken, worden vervangen door nieuwe orginele componenten van de meest recente release, dus niet refurbished. </t>
  </si>
  <si>
    <t>Service, onderhoud, installatie, acceptatie en garantie</t>
  </si>
  <si>
    <t>Leverancier levert een opleidingsplan voor technici aan.</t>
  </si>
  <si>
    <t>Geef aan hoe technici bekwaam blijven (in de toekomst) om de werkzaamheden uit te voeren.</t>
  </si>
  <si>
    <t>Opleiding ten aanzien van updates en upgrades, die binnen het afgesproken contract vallen, is inclusief.</t>
  </si>
  <si>
    <t>Geef aan hoe de gebruikers in het LUMC getraind zullen worden en wat daarin uw bijdrage is. Voeg uw scholingsplan en/of -programma toe. Geef o.a. aan voor welk servicelevel (gebruikersgroep of key-users) welke training noodzakelijk is. LUMC heeft inspraak in de planning met betrekking tot de opleiding en locatie.</t>
  </si>
  <si>
    <t>Opleidingen voor technici worden bij voorkeur in de Nederlandse taal verzorgd. Indien deze in een andere taal worden gegeven, wordt dit vooraf gecommuniceerd.</t>
  </si>
  <si>
    <t>Indien de opleidingsduur meer dan één dag bedraagt, dan dient de opleiding in aaneengesloten dagen gegeven te worden. Alleen met goedvinden van het LUMC kan hiervan zo nodig worden afgeweken.</t>
  </si>
  <si>
    <t>Nieuwe technici kunnen tot één jaar voor 'end of life' van de machine getraind worden. </t>
  </si>
  <si>
    <t>Voldoet aan geldende versie NEN-EN-ISO 15223-1:2021 (grafische symbolen voor gebruik bij medische hulpmiddelen).</t>
  </si>
  <si>
    <t>De bloedgasmeter, randapparatuur en verbruiksartikelen voldoen aan de Europese wet- en regelgeving en zijn voorzien van een CE markering op het moment van publicatie van deze tender. Tevens kan documentatie worden aangeleverd dat de analyzer en diens reagens IVDR-compliant zijn of worden.</t>
  </si>
  <si>
    <t>Wet- en regelgeving</t>
  </si>
  <si>
    <t>De Aanbieder biedt kosteloze ondersteuning waar nodig tijdens de implementatiefase en is daarvoor beschikbaar gedurende de gehele implementatiefase.</t>
  </si>
  <si>
    <t>Alle aangeboden producten voldoen aan alle van toepassing zijnde vigerende Nederlandse en EU wet- en regelgeving, onder andere Wet op Medische hulpmiddelen en Europese richtlijnen.</t>
  </si>
  <si>
    <t>Bij de installatie planning wordt tijd gereserveerd voor een technische uitleg/overdracht voor de eerste installatie aan ten minste één technicus (benodigde tijd in overleg). </t>
  </si>
  <si>
    <t>Op initiatief van het LUMC en met invulling door het LUMC wat betreft persoon/personen en planning neemt de leverancier de opleidingsverplichting op zich om per systeem binnen 12 maanden na acceptatie minimaal twee technici per systeem kosteloos op te leiden tot 1e lijns niveau. Dit zodat preventief en correctief onderhoud na een opleidingstraject tot voornoemde niveau (zelfstandig) uitgevoerd kan worden. Beslissing en invulling is eenzijdig aan het LUMC. De kosten m.b.t. opleiding (ook bijscholing/hercertificering nadien) dienen opgenomen te zijn in de aanschafprijs, en komen niet ten laste van exploitatie.</t>
  </si>
  <si>
    <t>Uw apparatuur die u aanbiedt is geplaatst in minimaal één ziekenhuis binnen Nederland of België voor ten minste een periode van één jaar. </t>
  </si>
  <si>
    <t>Kalibratie cycli zijn te onderbreken voor analyse van een monster. Zo ja, hoe vaak en onder welke voorwaarden?</t>
  </si>
  <si>
    <t>De bloedgasmeter/of middleware geeft actief lotnummer wisselingen aan van de cassettes/cartridges. </t>
  </si>
  <si>
    <t>Mogelijkheid tot meten bilirubine.</t>
  </si>
  <si>
    <t>De Aanbieder heeft opslagplaatsen/magazijnen voor alle verbruiksartikelen op meer dan één locatie binnen de EU. </t>
  </si>
  <si>
    <t>Reagenscassettes/-cartridges kunnen te allen tijde zonder beperkingen van de ene analyzer naar de andere worden overgezet.</t>
  </si>
  <si>
    <t>Cassettes/cartridges hoeven niet gekoeld bewaard te worden.</t>
  </si>
  <si>
    <t>Er is altijd een tweede lotnummer van de verbruiksartikelen beschikbaar bij problemen met het actuele lotnummer.</t>
  </si>
  <si>
    <t>a</t>
  </si>
  <si>
    <t>b</t>
  </si>
  <si>
    <t>c</t>
  </si>
  <si>
    <t>d</t>
  </si>
  <si>
    <t>e</t>
  </si>
  <si>
    <t>f</t>
  </si>
  <si>
    <t>g</t>
  </si>
  <si>
    <t>h</t>
  </si>
  <si>
    <t>i</t>
  </si>
  <si>
    <t>j</t>
  </si>
  <si>
    <t>k</t>
  </si>
  <si>
    <t>l</t>
  </si>
  <si>
    <t>De analytische variatie (overall CV, met gebruikmaking van controlemateriaal) is op beide meetniveaus niet groter dan de maximaal toegestane imprecisie (CVa) op basis van minimale, wenselijke of optimale criteria</t>
  </si>
  <si>
    <t>Geïoniseerd calcium (gebaseerd op serum waarden)
Overall CV ≤CVa
Optimaal: 0,5%
Wenselijk: 0,9%
Minimaal: 3,5%</t>
  </si>
  <si>
    <t>Lactaat 
Overall CV ≤CVa
Optimaal: 6,8%
Wenselijk: 13,6%
Minimaal: 20,4%</t>
  </si>
  <si>
    <t>Totaal Hb 
Overall CV ≤CVa
Optimaal: 0,7%
Wenselijk: 1,4%
Minimaal: 7,0%</t>
  </si>
  <si>
    <t>COHb (boven 1%) 
Overall CV ≤CVa
Optimaal: 15,7%
Wenselijk: 31,4%
Minimaal: 47,1%</t>
  </si>
  <si>
    <t>MetHb (boven 1%) 
Overall CV ≤CVa
Optimaal: 21,6%
Wenselijk: 43,1%
Minimaal: 64,7%</t>
  </si>
  <si>
    <t>Natrium (gebaseerd op serum waarden) Meetfout ≤TEa in ≥95% monsters: Minimaal: 3,2%</t>
  </si>
  <si>
    <t>Chloride (gebaseerd op serum waarden) Meetfout ≤TEa in ≥95% monsters: Minimaal: 4,3%</t>
  </si>
  <si>
    <t>Geïoniseerd calcium (gebaseerd op serum waarden) Meetfout ≤TEa in ≥95% monsters: Minimaal: 7,5%</t>
  </si>
  <si>
    <t>Glucose (gebaseerd op serum waarden) Meetfout ≤TEa in ≥95% monsters: Minimaal: 16,1%</t>
  </si>
  <si>
    <t>Totaal Hb Meetfout ≤TEa in ≥95% monsters: Minimaal: 15,0%</t>
  </si>
  <si>
    <t>COHb (boven 1%) Meetfout ≤TEa in ≥95% monsters: Minimaal: 101,3%</t>
  </si>
  <si>
    <t>MetHb (boven 1%) Meetfout ≤TEa in ≥95% monsters: Minimaal: 139,1%</t>
  </si>
  <si>
    <t>Natrium (gebaseerd op serum waarden) Systematische afwijking ≤bias Minimaal: 0,5%</t>
  </si>
  <si>
    <t>Chloride (gebaseerd op serum waarden) Systematische afwijking ≤bias Minimaal: 0,8%</t>
  </si>
  <si>
    <t>Geïoniseerd calcium (gebaseerd op serum waarden) Systematische afwijking ≤bias Minimaal: 0,9%</t>
  </si>
  <si>
    <t>Lactaat Systematische afwijking ≤bias Minimaal: 12,0%</t>
  </si>
  <si>
    <t>COHb (boven 1%) Systematische afwijking ≤bias Minimaal: 23,5%</t>
  </si>
  <si>
    <t>MetHb (boven 1%) Systematische afwijking ≤bias Minimaal: 32,3%</t>
  </si>
  <si>
    <t>Natrium (gebaseerd op serum waarden) Overall CV ≤CVa Minimaal: 1,5%</t>
  </si>
  <si>
    <t>Chloride (gebaseerd op serum waarden) Overall CV ≤CVa Minimaal: 2,0%</t>
  </si>
  <si>
    <t>Geïoniseerd calcium (gebaseerd op serum waarden) Overall CV ≤CVa Minimaal: 3,5%</t>
  </si>
  <si>
    <t>Glucose (gebaseerd op serum waarden) Overall CV ≤CVa Minimaal: 7,5%</t>
  </si>
  <si>
    <t>Lactaat Overall CV ≤CVa Minimaal: 20,4%</t>
  </si>
  <si>
    <t>Totaal Hb Overall CV ≤CVa Minimaal: 7,0%</t>
  </si>
  <si>
    <t>COHb (boven 1%) Overall CV ≤CVa Minimaal: 47,1%</t>
  </si>
  <si>
    <t>MetHb (boven 1%) Overall CV ≤CVa Minimaal: 64,7%</t>
  </si>
  <si>
    <t>Het cursusmateriaal is digitaal beschikbaar en bevat uitleg over de bediening van de bloedgasmeter, alsmede relevante preanalytische aspecten die van belang zijn voor een betrouwbare meting.</t>
  </si>
  <si>
    <t>Met de functionaliteiten van de aangeboden bloedgasmeter, het POCT managementsysteem en het scholingsprogramma kan het LUMC voldoen aan de ISO 15189:2022 kwaliteitsrichtlijn.</t>
  </si>
  <si>
    <t>Het apparaat maakt gebruik van eenvoudig te vervangen cassettes/cartridges of een vergelijkbaar systeem, waarin een aanzienlijk deel van de technologie is verwerkt.</t>
  </si>
  <si>
    <t>Het apparaat beschikt over een vorm van micro-stolsel detectie.</t>
  </si>
  <si>
    <t>Lactaat Meetfout ≤TEa in ≥95% monsters: Minimaal: 45,6%</t>
  </si>
  <si>
    <t xml:space="preserve">Via het geleverde POCT managementsysteem zijn alle kwaliteitscontrole uitslagen per bloedgasmeter inzichtelijk. </t>
  </si>
  <si>
    <t>Het apparaat is niet groter dan L50cm - D50cm - H70CM en is makkelijk te verplaatsen.</t>
  </si>
  <si>
    <t>Geef een toelichting. </t>
  </si>
  <si>
    <t>De bloedgasmeter blokkeert parameters of rapporteert niet bij interfererende componenten.</t>
  </si>
  <si>
    <t>De Aanbieder levert kosteloos Nederlands- of Engelstalige documentatie bij elke nieuwe release van: software upgrade middleware/apparatuur en configuratieveranderingen.</t>
  </si>
  <si>
    <t>De Aanbieder biedt inzage in de test- en acceptatierapporten van de aangeboden apparatuur en verbruiksartikelen.</t>
  </si>
  <si>
    <t>De Aanbieder ondersteunt het gebruik van een release van het POCT managementsysteem of andere ICT componenten behorende bij deze aanbesteding, inclusief patches voor die releaseversie, gedurende de gehele looptijd van de aanbesteding, zonder de verplichting tot een upgrade. </t>
  </si>
  <si>
    <t>De installatie en configuratie van alle ICT componenten behorende bij deze aanbesteding gebeurt door de Aanbieder in samenwerking met de systeem- en applicatiebeheerders van het LUMC.</t>
  </si>
  <si>
    <t>De totale meetfout ten opzichte van een erkende referentiemethode, consensus of alternatieve methode (met gebruikmaking van patiëntenmateriaal en/of referentiemateriaal) is in ≥95% van de monsters niet groter dan de totale toegestane fout (TEa) op basis van minimale criteria.</t>
  </si>
  <si>
    <r>
      <rPr>
        <i/>
        <sz val="9"/>
        <rFont val="Trebuchet MS"/>
        <family val="2"/>
      </rPr>
      <t>p</t>
    </r>
    <r>
      <rPr>
        <sz val="9"/>
        <rFont val="Trebuchet MS"/>
        <family val="2"/>
      </rPr>
      <t>O2 Meetfout ≤TEa in ≥95% monsters: Minimaal: 21,5%</t>
    </r>
  </si>
  <si>
    <r>
      <rPr>
        <i/>
        <sz val="9"/>
        <rFont val="Trebuchet MS"/>
        <family val="2"/>
      </rPr>
      <t>p</t>
    </r>
    <r>
      <rPr>
        <sz val="9"/>
        <rFont val="Trebuchet MS"/>
        <family val="2"/>
      </rPr>
      <t>CO2 Meetfout ≤TEa in ≥95% monsters: Minimaal: 10,8%</t>
    </r>
  </si>
  <si>
    <t>De (systematische) bias ten opzichte van een erkende referentiemethode, consensus of alternatieve methode (met gebruikmaking van patiëntenmateriaal en/of referentiemateriaal) is niet groter dan de bias op basis van minimale criteria.</t>
  </si>
  <si>
    <r>
      <rPr>
        <i/>
        <sz val="9"/>
        <rFont val="Trebuchet MS"/>
        <family val="2"/>
      </rPr>
      <t>p</t>
    </r>
    <r>
      <rPr>
        <sz val="9"/>
        <rFont val="Trebuchet MS"/>
        <family val="2"/>
      </rPr>
      <t>O2 Systematische afwijking ≤bias Minimaal: 5,1%</t>
    </r>
  </si>
  <si>
    <r>
      <rPr>
        <i/>
        <sz val="9"/>
        <rFont val="Trebuchet MS"/>
        <family val="2"/>
      </rPr>
      <t>p</t>
    </r>
    <r>
      <rPr>
        <sz val="9"/>
        <rFont val="Trebuchet MS"/>
        <family val="2"/>
      </rPr>
      <t>CO2 Systematische afwijking ≤bias Minimaal: 2,7%</t>
    </r>
  </si>
  <si>
    <t>De analytische variatie (overall CV, met gebruikmaking van controlemateriaal) is op beide meetniveaus niet groter dan de maximaal toegestane imprecisie (CVa) op basis van minimale criteria.</t>
  </si>
  <si>
    <r>
      <rPr>
        <i/>
        <sz val="9"/>
        <rFont val="Trebuchet MS"/>
        <family val="2"/>
      </rPr>
      <t>p</t>
    </r>
    <r>
      <rPr>
        <sz val="9"/>
        <rFont val="Trebuchet MS"/>
        <family val="2"/>
      </rPr>
      <t>O2 Overall CV ≤CVa Minimaal: 10,0%</t>
    </r>
  </si>
  <si>
    <r>
      <rPr>
        <i/>
        <sz val="9"/>
        <rFont val="Trebuchet MS"/>
        <family val="2"/>
      </rPr>
      <t>p</t>
    </r>
    <r>
      <rPr>
        <sz val="9"/>
        <rFont val="Trebuchet MS"/>
        <family val="2"/>
      </rPr>
      <t>CO2 Overall CV ≤CVa Minimaal: 5,0%</t>
    </r>
  </si>
  <si>
    <t>Scholing van laboratorium personeel (key-users en ICT-team)</t>
  </si>
  <si>
    <r>
      <t xml:space="preserve">Mogelijkheid tot rapporteren van afwijkende </t>
    </r>
    <r>
      <rPr>
        <i/>
        <sz val="9"/>
        <rFont val="Trebuchet MS"/>
        <family val="2"/>
      </rPr>
      <t>p</t>
    </r>
    <r>
      <rPr>
        <sz val="9"/>
        <rFont val="Trebuchet MS"/>
        <family val="2"/>
      </rPr>
      <t>O2/</t>
    </r>
    <r>
      <rPr>
        <i/>
        <sz val="9"/>
        <rFont val="Trebuchet MS"/>
        <family val="2"/>
      </rPr>
      <t>p</t>
    </r>
    <r>
      <rPr>
        <sz val="9"/>
        <rFont val="Trebuchet MS"/>
        <family val="2"/>
      </rPr>
      <t xml:space="preserve">CO2 uitslagen t.b.v. bijvoorbeeld shunt metingen. </t>
    </r>
  </si>
  <si>
    <t>Leg uit hoe het apparaat dit detecteert.</t>
  </si>
  <si>
    <t>De leverancier van de geleverde oplossing is het aanspreekpunt voor problemen met zowel hardware als software.</t>
  </si>
  <si>
    <t>Carry-over is niet mogelijk.</t>
  </si>
  <si>
    <r>
      <t>Functionele saturatie (</t>
    </r>
    <r>
      <rPr>
        <i/>
        <sz val="9"/>
        <rFont val="Trebuchet MS"/>
        <family val="2"/>
      </rPr>
      <t>s</t>
    </r>
    <r>
      <rPr>
        <sz val="9"/>
        <rFont val="Trebuchet MS"/>
        <family val="2"/>
      </rPr>
      <t>O2) en Fractionele saturatie (</t>
    </r>
    <r>
      <rPr>
        <i/>
        <sz val="9"/>
        <rFont val="Trebuchet MS"/>
        <family val="2"/>
      </rPr>
      <t>F</t>
    </r>
    <r>
      <rPr>
        <sz val="9"/>
        <rFont val="Trebuchet MS"/>
        <family val="2"/>
      </rPr>
      <t>O2Hb)</t>
    </r>
  </si>
  <si>
    <r>
      <t xml:space="preserve">De hieronder benoemde parameters worden gemeten of berekend met niet meer dan 100 μL volbloed.
pH, </t>
    </r>
    <r>
      <rPr>
        <i/>
        <sz val="9"/>
        <rFont val="Trebuchet MS"/>
        <family val="2"/>
      </rPr>
      <t>p</t>
    </r>
    <r>
      <rPr>
        <sz val="9"/>
        <rFont val="Trebuchet MS"/>
        <family val="2"/>
      </rPr>
      <t xml:space="preserve">O2, </t>
    </r>
    <r>
      <rPr>
        <i/>
        <sz val="9"/>
        <rFont val="Trebuchet MS"/>
        <family val="2"/>
      </rPr>
      <t>p</t>
    </r>
    <r>
      <rPr>
        <sz val="9"/>
        <rFont val="Trebuchet MS"/>
        <family val="2"/>
      </rPr>
      <t xml:space="preserve">CO2, bicarbonaat, Base-Excess, Hb, MetHb, COHb, </t>
    </r>
    <r>
      <rPr>
        <i/>
        <sz val="9"/>
        <rFont val="Trebuchet MS"/>
        <family val="2"/>
      </rPr>
      <t>s</t>
    </r>
    <r>
      <rPr>
        <sz val="9"/>
        <rFont val="Trebuchet MS"/>
        <family val="2"/>
      </rPr>
      <t xml:space="preserve">O2, </t>
    </r>
    <r>
      <rPr>
        <i/>
        <sz val="9"/>
        <rFont val="Trebuchet MS"/>
        <family val="2"/>
      </rPr>
      <t>F</t>
    </r>
    <r>
      <rPr>
        <sz val="9"/>
        <rFont val="Trebuchet MS"/>
        <family val="2"/>
      </rPr>
      <t>O2Hb, natrium, kalium, chloride, geïoniseerd calcium, glucose en lactaat.</t>
    </r>
  </si>
  <si>
    <r>
      <t xml:space="preserve">Mogelijkheid tot meten/berekenen </t>
    </r>
    <r>
      <rPr>
        <i/>
        <sz val="9"/>
        <rFont val="Trebuchet MS"/>
        <family val="2"/>
      </rPr>
      <t>F</t>
    </r>
    <r>
      <rPr>
        <sz val="9"/>
        <rFont val="Trebuchet MS"/>
        <family val="2"/>
      </rPr>
      <t>HbF.</t>
    </r>
  </si>
  <si>
    <t>De bloedgasmeter is in staat verschillende materialen te analyseren waaronder in elk geval arterieel, veneus en capillair bloed en navelstrengbloed.</t>
  </si>
  <si>
    <t>D.3</t>
  </si>
  <si>
    <t>Indien uw systeem gebruik maakt van casettes en/of cartridges behoeven deze geen voorbewerking.</t>
  </si>
  <si>
    <t>De bloedgasmeter geeft tekstueel of grafisch de aanwezigheid van stolsels in het monster aan.</t>
  </si>
  <si>
    <t>De bloedgasmeter geeft tekstueel of grafisch de aanwezigheid van luchtbellen in het monster aan.</t>
  </si>
  <si>
    <t>Het systeem gebruikt slechts één cassette/cartridge en/of meetcel voor het meten van het monster, het meten van controle/kalibratie materiaal en het afvoeren van het afval.</t>
  </si>
  <si>
    <t>Er is een weergave beschikbaar in het POCT management systeem waarin in één overzicht de status kan worden ingezien van alle gekoppelde analyzers.</t>
  </si>
  <si>
    <t xml:space="preserve">Remote overname van gekoppelde systemen is mogelijk, evenals het onttrekken van log files van gekoppelde analyzers op afstand. </t>
  </si>
  <si>
    <t>De key-users van het LUMC dienen afgeschermde instellingen te kunnen instellen en wijzigen via een service/maintenance menu. </t>
  </si>
  <si>
    <t>De Aanbieder neemt de verpakking van de te leveren apparatuur na installatie mee terug (voor hergebruik indien mogelijk).</t>
  </si>
  <si>
    <t>Alle opleidingsgerelateerde documentatie en handleidingen zijn beschikbaar en worden aangeleverd vóór implementatie van de apparatuur. </t>
  </si>
  <si>
    <t>Alle veranderingen binnen het proces van de analyse worden vervolgd met een verificatiedocument vanuit de Aanbieder, waarbij wordt aangetoond dat de verandering geen invloed heeft gehad op de controle- en patiëntuitslagen.</t>
  </si>
  <si>
    <t>De Aanbieder informeert tijdig over wijzigingen binnen de verbruiksartikelen. Bij wijzigingen die een verificatie/validatie vereisen dient dit minimaal 3 maanden van te voren aangegeven te worden.</t>
  </si>
  <si>
    <t>Geef aan hoe u dit getest hebt of hoe carry-over voorkómen wordt.</t>
  </si>
  <si>
    <t>Het systeem is voorzien van goed functionerende en up-to-date zijnde en blijvende antivirus software (up-to-date o.a. t.a.v. definitie files). Dit geldt zowel voor het apparaat als voor eventuele client systemen. Indien hieraan niet wordt voldaan, wordt de apparatuur achter een IPS geplaatst.</t>
  </si>
  <si>
    <t>Het systeem is en blijft voorzien van een up-to-date en ondersteund operating system (up-to-date o.a. t.a.v. security patches). Dit geldt zowel voor het apparaat als voor client systemen. Indien hieraan niet wordt voldaan, wordt de apparatuur achter een IPS geplaatst.</t>
  </si>
  <si>
    <t>Client software (Office, Browser, Adobe, Java, etc.) op het systeem is en blijft ondersteund en up-to-date (up-to-date o.a. t.a.v. security patches). Dit geldt zowel voor het apparaat als voor client systemen. Indien hieraan niet wordt voldaan, wordt de apparatuur achter een IPS geplaatst.</t>
  </si>
  <si>
    <t>Op het systeem wordt zo min mogelijk data opgeslagen en wordt data zo kort mogelijk bewaard. Dit staat los van de benodigde buffercapaciteit zodat data later verstuurd kan worden in geval van netwerkonderbreking.</t>
  </si>
  <si>
    <r>
      <t xml:space="preserve">Toegang tot het POCT managementsysteem is alleen mogelijk indien geauthenticeerd. 
</t>
    </r>
    <r>
      <rPr>
        <i/>
        <sz val="9"/>
        <rFont val="Trebuchet MS"/>
        <family val="2"/>
      </rPr>
      <t>Toelichting: Authenticatie vindt plaats via centrale AD Directory Service. Voor normaal gebruik zijn geen administratieve rechten nodig. Voor controle (op naleving) heeft het LUMC de mogelijkheid tot administratieve toegang.</t>
    </r>
  </si>
  <si>
    <r>
      <t xml:space="preserve">Het systeem is niet toegankelijk van buitenaf. 
</t>
    </r>
    <r>
      <rPr>
        <i/>
        <sz val="9"/>
        <rFont val="Trebuchet MS"/>
        <family val="2"/>
      </rPr>
      <t>Toelichting: bij support, onderhoud of andere werkzaamheden kan dit tijdelijk worden aangepast. Hierbij wordt gebruik gemaakt van VPN Checkpoint.</t>
    </r>
  </si>
  <si>
    <t>Het systeem kan worden getest/gescand (op kwetsbaarheden) zonder impact. Indien hieraan niet wordt voldaan, wordt de apparatuur achter een IPS geplaatst.</t>
  </si>
  <si>
    <t>Patiëntgegevens, resultaten en gebruikersgegevens kunnen via bidirectionele koppelingen volgens een huidige standaard (zoals b.v. HL7, FHIR en DICOM) worden doorgegeven aan POCT management systeem, bloedgasmeter en LIS.</t>
  </si>
  <si>
    <t>Het systeem is benaderbaar en benadert andere systemen via DNS name resolving. De bloedgasmeter en het POCT managementsysteem ondersteunen voor netwerkcommunicatie het IPv4 en IPv6 protocol.  </t>
  </si>
  <si>
    <t>Het POCT managementsysteem kan geïnstalleerd worden en draaien in een volledig virtuele omgeving binnen het LUMC. Dit wordt volledig door de leverancier van het POCT managementsysteem ondersteund.</t>
  </si>
  <si>
    <t>Bij elke release, upgrade en update van het POCT systeem, of andere ICT componenten behorend bij deze aanbesteding, wordt er actuele installatie-, configuratie-, beheer- en gebruikersdocumentatie digitaal aangeleverd ten behoeve van de LUMC applicatiebeheerders. Dit gebeurt op een afgestemd tijdstip met de desbetreffende verantwoordelijke medewerkers.</t>
  </si>
  <si>
    <t xml:space="preserve">Indien er voor gebruik binnen het LUMC een webgebaseerde gebruikersinterface wordt ingezet, dan wordt minimaal MicroSoft Edge of Google Chrome ondersteund. De Aanbieder blijft nieuwe versies ondersteunen. </t>
  </si>
  <si>
    <t>Het POCT managementsysteem geeft een melding bij afwijkende controleuitslagen op één of meer van de aangesloten bloedgasmeters.</t>
  </si>
  <si>
    <t>De Aanbieder verzorgt een gebruikerstraining voor de key-users van het LUMC. Deze training heeft betrekking op alle onderdelen van deze aanbesteding.</t>
  </si>
  <si>
    <t>De Aanbieder verzorgt een key-user training incl. troubleshooting m.b.t. het POCT managementsysteem voor de key-users van het LUMC.</t>
  </si>
  <si>
    <t>Bij veranderingen aan het meetsysteem en het POCT managementsysteem verzorgt de Aanbieder kosteloos bijscholing voor de key-users.</t>
  </si>
  <si>
    <t>De Aanbieder verzorgt een training met betrekking tot de koppeling van het POCT managementsysteem met het LIS en troubleshooting van softwarematige problemen voor de applicatiebeheerders.</t>
  </si>
  <si>
    <t xml:space="preserve">De garantie omvat onder andere (maar is niet beperkt tot) alle vervangingen van onderdelen en de daaraan verbonden reiskosten, materialen en arbeidsloon of
eventuele vervangings- en installatiekosten van de meter. Tijdens garantie periode worden deze zaken kosteloos geleverd. </t>
  </si>
  <si>
    <t>De on-site responstijd na telefonische melding is voor hardware problemen maximaal één werkdag. Problemen in de door de Aanbieder geleverde software worden binnen één werkdag opgelost.</t>
  </si>
  <si>
    <t>LUMC heeft inspraak in de planning en locatie met betrekking tot de opleiding.</t>
  </si>
  <si>
    <t>Technische training(en) voor key-users, geef per training weer:
duur, locatie en prijs.</t>
  </si>
  <si>
    <r>
      <t xml:space="preserve">Het benodigde monstervolume voor een volledig bloedgaspakket (pH, </t>
    </r>
    <r>
      <rPr>
        <i/>
        <sz val="9"/>
        <rFont val="Trebuchet MS"/>
        <family val="2"/>
      </rPr>
      <t>p</t>
    </r>
    <r>
      <rPr>
        <sz val="9"/>
        <rFont val="Trebuchet MS"/>
        <family val="2"/>
      </rPr>
      <t xml:space="preserve">O2, </t>
    </r>
    <r>
      <rPr>
        <i/>
        <sz val="9"/>
        <rFont val="Trebuchet MS"/>
        <family val="2"/>
      </rPr>
      <t>p</t>
    </r>
    <r>
      <rPr>
        <sz val="9"/>
        <rFont val="Trebuchet MS"/>
        <family val="2"/>
      </rPr>
      <t xml:space="preserve">CO2, bicarbonaat, Base-Excess, Hb, MetHb, COHb, </t>
    </r>
    <r>
      <rPr>
        <i/>
        <sz val="9"/>
        <rFont val="Trebuchet MS"/>
        <family val="2"/>
      </rPr>
      <t>s</t>
    </r>
    <r>
      <rPr>
        <sz val="9"/>
        <rFont val="Trebuchet MS"/>
        <family val="2"/>
      </rPr>
      <t xml:space="preserve">O2, </t>
    </r>
    <r>
      <rPr>
        <i/>
        <sz val="9"/>
        <rFont val="Trebuchet MS"/>
        <family val="2"/>
      </rPr>
      <t>F</t>
    </r>
    <r>
      <rPr>
        <sz val="9"/>
        <rFont val="Trebuchet MS"/>
        <family val="2"/>
      </rPr>
      <t>O2Hb, natrium, kalium, chloride, geïoniseerd calcium, glucose en lactaat) is maximaal 75 µL (volbloed).</t>
    </r>
  </si>
  <si>
    <t>Het POCT managementsysteem is via een webgebaseerde gebruikersinterface toegankelijk voor geautoriseerde gebruikers op de daartoe beschikbare webbrowsers (MicroSoft Edge en/of Google Chrome) binnen het netwerk van het ziekenhuis.</t>
  </si>
  <si>
    <t xml:space="preserve">Indien het LUMC gedurende de looptijd van het contract over zou gaan op een ander LIS, biedt de Inschrijver de mogelijkheid om het systeem kosteloos naar een ander LIS te configureren. </t>
  </si>
  <si>
    <t>Het is via het POCT managementsysteem instelbaar om bloedgasparameters te blokkeren.</t>
  </si>
  <si>
    <t>Er is een koppeling met het Learning Management Systeem van het LUMC (CAPP12 van Defacto), zodanig dat bij succesvol afronden van een e-learning de bevoegdheid in de apparatuur automatisch verlengd wordt. Aanbieder stelt consultancy van een applicatiespecialist of gelijkwaardige functionaris beschikbaar t.b.v. koppeling aan het LMS.</t>
  </si>
  <si>
    <t>Via het POCT managementsysteem kunnen overzichten worden gegenereerd van gebruikers per afdeling of per apparaat. Via het POCT managementsysteem gegenereerde overzichten van gebruikers zijn digitaal te exporteren naar MS Excel of een vergelijkbaar, gangbaar document format.</t>
  </si>
  <si>
    <t xml:space="preserve">Specificeer welk van deze cassettes/cartridges/spoelvloeistoffen in het Speciaal Ziekenhuis Afval moeten worden afgevoerd. </t>
  </si>
  <si>
    <t>De Aanbieder heeft meerdere locaties waar alle verbruiksartikelen geproduceerd worden en meerdere locaties waar deze opgeslagen worden. </t>
  </si>
  <si>
    <t>Geef aan hoe u in het huidige ontwerp van de aangeboden apparatuur en reagentia(verpakkingen) en/of in het huidige productieproces maatregelen heeft genomen om de milieubelasting te beperken (b.v. reduceren van plastics, reduceren van grondstoffenverbruik, gebruik van gerecyclede materialen, keuze voor recyclebare grondstoffen, reduceren van Specifiek Ziekenhuis afval, reduceren van verpakkingsmateriaal, remanufacture of recycle programma).</t>
  </si>
  <si>
    <t>De technici ontvangen een certificaat of diploma op naam, met datum, voorzien van geldigheidsduur en een handtekening van Inschrijver.</t>
  </si>
  <si>
    <t>Is een interne accu aanwezig?</t>
  </si>
  <si>
    <t>U gaat akkoord met de wachtkamerregeling zoals omschreven in de Wachtkamerovereenkomst.</t>
  </si>
  <si>
    <t xml:space="preserve">De Aanbieder neemt de apparatuur terug, wanneer deze is afgeschreven (voor refurbishing en/of recycling indien mogelijk). </t>
  </si>
  <si>
    <t>Specificeer wie welke actie onderneemt t.b.v. het afvoeren van oude apparatuur, b.v. t.a.v. decontaminatie, demontage en verwijderen van patiëntdata.</t>
  </si>
  <si>
    <t>Geef toelichting aangaande de procedure.</t>
  </si>
  <si>
    <t>De houdbaarheid van de cassettes/cartridges is ten minste 4 maanden na levering.</t>
  </si>
  <si>
    <t xml:space="preserve">Systeem updates kunnen binnen een op dit moment beschikbare configuratie worden geüpload via het LUMC-netwerk (geen updates middels USB, CD of DVD op het fysieke systeem). </t>
  </si>
  <si>
    <t>Het Operating System, dat van origine geleverd wordt, wordt door de Aanbieder ondersteund zolang de apparatuur bij de Opdrachtgever in gebruik is.</t>
  </si>
  <si>
    <t>De Aanbieder vervangt niet functionerende of defecte cassettes/cartridges kosteloos of vergoedt deze volledig.</t>
  </si>
  <si>
    <r>
      <t>Service, onderhoud, installatie, acceptatie, garantie</t>
    </r>
    <r>
      <rPr>
        <sz val="9"/>
        <rFont val="Trebuchet MS"/>
        <family val="2"/>
      </rPr>
      <t>, duurzaamheid en innovatie</t>
    </r>
  </si>
  <si>
    <t>Duurzaamheid en innovatie</t>
  </si>
  <si>
    <t>Mogelijkheid tot meten van hemolyse zonder additionele kosten beschikbaar voor Opdrachtgever binnen 2 jaar na Gunning.</t>
  </si>
  <si>
    <t>De Aanbieder heeft meerdere locaties binnen de EU waar alle verbruiksartikelen geproduceerd worden. </t>
  </si>
  <si>
    <t>W/I</t>
  </si>
  <si>
    <t>Specificeer de afmetingen van alle cassettes/cartridges/spoelvloeistoffen die u levert voor de bepaling van een compleet bloedgaspakket inclusief elektrolyten, glucose en lactaat, en die via het SZA moeten worden afgevoerd.</t>
  </si>
  <si>
    <t>Specificeer het gewicht van alle cassettes/cartridges/spoelvloeistoffen die u levert voor de bepaling van een compleet bloedgaspakket inclusief elektrolyten, glucose en lactaat, en die via het SZA moeten worden afgevoerd.</t>
  </si>
  <si>
    <t>Specificeer het aantal benodigde cassettes/cartridges van elke testgrootte, inclusief spoelvloeistoffen, voor de productie van het LUMC van één jaar, uitgaande van het meest efficiente samenstelling van cassette/cartridge testgroottes per bloedgasmeter en op basis van de productiecijfers per bloedgasmeter van het LUMC in 2023.</t>
  </si>
  <si>
    <t>U gaat akkoord met de gehele beschreven werkwijze en alle voorwaarden zoals genoemd in dit Beschrijvend document, de overige aanbestedingsstukken en de bijlagen.</t>
  </si>
  <si>
    <t xml:space="preserve">U gaat akkoord met de (raam)overeenkomsten en de bepalingen zoals daarin opgenomen, welke als bijlagen zijn toegevoegd aan het Beschrijvend document. </t>
  </si>
  <si>
    <t xml:space="preserve">De bloedgasmeter beschikt over minimaal de volgende parameters: 
Geef aan of deze worden gemeten of berekend. Beschrijf het principe van de gemeten parameters. U dient per gemeten parameter gegevens aan te leveren m.b.t. de metrologische traceerbaarheid van de kalibratoren. Hierbij dient de kalibratiehiërarchie te worden weergegeven voor zover mogelijk, inclusief informatie aangaande het referentiemeetsysteem en de waardetoekenning + meetonzekerheid in de top van de hiërarchie (zie b.v. Pasqualetti et al. 2021, Clin Chem Lab Med 59, e129-e132). </t>
  </si>
  <si>
    <t>Lever tevens per parameter informatie aan aangaande de lot-tot-lot variatie in %. Zie ook de Validatie eisen.</t>
  </si>
  <si>
    <t>U kunt een zodanige mix van bloedgasspuiten aanbieden, dat analyses op basis van zowel arteriële als veneuze afnames mogelijk zijn. T.b.v. de arteriële afnames is sprake van zelfvullende spuiten. De spuiten zijn of kunnen worden voorzien van een filter t.b.v. het verwijderen van luchtbellen; indien separate filters noodzakelijk zijn, maken deze onderdeel uit van de Inschrijving.</t>
  </si>
  <si>
    <t>Bij het wegvallen of storingen van de connectie van het POCT managementsysteem met het LIS geeft het POCT managementsysteem dit aan d.m.v. foutmeldingen. Tevens moet dit voor het POCT-team zichtbaar zijn in de interface van het POCT managementsysteem.</t>
  </si>
  <si>
    <t>De Aanbieder geeft voor de aangeboden reagentia volledige transparantie over de “Substances of Very High Concern” (opgenomen in de kandidatenlijst Annex XIV REACH) die vallen onder de Europese Registration, Evaluation, Authorization and Restriction of Chemicals (REACH) verordening (1907/2006) + andere niet-biodegradeerbare chemicaliën die thans onder de Europese wet- en regelgeving vallen. Tevens geeft de Aanbieder volledige transparantie over de (huidige of toekomstige) consequenties voor waste management van de aangeschafte cassettes/reagentia binnen zorginstellingen gedurende de levenscyclus van de analyzers.</t>
  </si>
  <si>
    <t>Het geluid op 1 meter afstand van de bloedgasmeter, voortgebracht door de bloedgasmeter wanneer deze geen interne activiteit/meting verricht, bedraagt:</t>
  </si>
  <si>
    <t xml:space="preserve">Wordt er aan de wens voldaan? Selecteer de best passende optie. </t>
  </si>
  <si>
    <t xml:space="preserve">Maximaal te verdienen punten per wens. </t>
  </si>
  <si>
    <t>Uw puntenaantal (wordt automatisch gevuld)</t>
  </si>
  <si>
    <t xml:space="preserve">Voor deze wens is in zijn geheel maximaal 15 punten te behalen. Indien het aantal dB &lt;30 dB bedraagt 15 punten, tussen 30-50 dB 8 punten, voor &gt;50 dB 0 punten. Selecteer de juiste optie in het keuzemenu in kolom D.  </t>
  </si>
  <si>
    <t>Voor deze wens is in zijn geheel maximaal 15 punten te behalen. Indien het apparaat binnen 30 minuten weer operationeel is 30 punten, tussen 30-60 min 8 punten, bij &gt;60 min 0 punten. Selecteer de juiste optie in het keuzemenu in kolom D.</t>
  </si>
  <si>
    <t>Het apparaat is in de dagelijkse praktijk in &gt;95% van de gevallen (voor alle parameters) na installatie/vervanging van alle benodigde cassettes/cartridges, weer operationeel na hoeveel minuten?</t>
  </si>
  <si>
    <t>Voor deze wens is in zijn geheel maximaal 15 punten te behalen. Voor minder dan 30 min 15 punten, voor 30-60 min 10 punten, voor 60-90 min 5 punten, voor &gt;90 min 0 punten. Selecteer de juiste optie in het keuzemenu in kolom D.</t>
  </si>
  <si>
    <t xml:space="preserve">De omsteltijd bedraagt bij meting van alle parameters maximaal: </t>
  </si>
  <si>
    <t>De omsteltijd of cyclustijd bedraagt de tijd, die verstrijkt tussen het starten van de eerste meting en de mogelijkheid om de eerstvolgende meting te starten. 
Voor deze wens is in zijn geheel maximaal 15 punten te behalen. Voor maximaal 1 min 15 punten, voor maximaal 2 minuten 8 punten, voor &gt;2 min 0 punten. Selecteer de juiste optie in het keuzemenu in kolom D.</t>
  </si>
  <si>
    <t>Indien niet aan deze wens voldaan wordt, moet de gehele analyzer worden afgevoerd in geval van een voor VHK (Virale Hemorragische Koorts) verdacht sample. 
Voor deze wens is in zijn geheel maximaal 15 punten te behalen. Optie A 15 punten, optie B 8 punten, optie C 0 punten. Selecteer de juiste optie in het keuzemenu in kolom D.</t>
  </si>
  <si>
    <t xml:space="preserve">Gaaf aan in welke mate het bloedgas apparaat in contact komt met bloed. 
Optie A: De gehele meting en afvoer van het sample vindt plaats in de cartridge(s), het bloed maakt geen contact met interne onderdelen van het apparaat. 
Optie B: De gehele meting en afvoer van het sample vindt plaats in de cartridge(s), het bloed maakt alleen contact met te vervangen interne onderdelen van het apparaat.
Optie C: Tijdens de meting of afvoer van het sample komt bloed in contact met onderdelen van het bloedgas apparaat. </t>
  </si>
  <si>
    <t>Voor deze wens is in zijn geheel maximaal 30 punten te behalen. Indien &lt;2 werkdagen 30 punten, indien 2-5 werkdagen 15 punten, indien &gt;5 werkdagen 0 punten.  Selecteer de juiste optie in het keuzemenu in kolom D.</t>
  </si>
  <si>
    <t xml:space="preserve">De levertijd van cassettes/cartridges bedraagt: </t>
  </si>
  <si>
    <t xml:space="preserve">Bereken de kosten van het Specifiek Ziekenhuis Afval (SZA) t.b.v. het afvoeren van alle benodigde cassettes/cartridges, inclusief spoelvloeistoffen, berekend met de volgende formule: Kosten SZA = gewicht afval per jaar (kg) * €0,706 + aantal benodigde SZA vaten [o.b.v. interne afmetingen en maximale gewicht per vat] * €5,04 + aantal SZA vaten / 400 * €320. De interne (functionele) afmetingen van een 50L SZA afvalvat (Mauser) zijn: ~28-35 cm x ~22-30 cm x ~45 cm (l x b x h). Waarbij de afmetingen van lengte en breedte geleidelijk toeneemt van onder- (~28 x ~22 cm) tot bovenin (~35 x ~30 cm) het vat. Het maximale vulgewicht van een 50L SZA vat is 23 kg. De door u berekende kosten voor het SZA bedraagt: (optie selecteren). Geef toelichting op uw berekening. Specificeer hierbij ten minste de onderstaande punten. </t>
  </si>
  <si>
    <t>U maakt, na gunning, voorafgaand aan de implementatie van de apparatuur op de verschillende afdelingen in overleg met de afdeling KCL van het LUMC een project initiatie document, waarin o.a. zijn opgenomen: installatie en inrichting apparatuur, projectorganisatie en projectplanning (inclusief de klinische validatie/verificatie en training). Beide partijen committeren zich hieraan. De leverancier dient hiervoor een projectleider aan te leveren.</t>
  </si>
  <si>
    <t>De bevoegdheid tot het uitvoeren van specifieke handelingen binnen het POCT managementsysteem / de POCT middleware dient per medewerkergroep of medewerker met behulp van privileges ingesteld te kunnen worden.</t>
  </si>
  <si>
    <t xml:space="preserve">Onder de medewerkersgroepen die andere bevoegdheden nodig hebben worden bijvoorbeeld de volgende groepen verstaan: verpleegkundigen, dienstdoende analisten, medewerkers van het POCT-team, vakspecialist(en) POCT en applicatiebeheerders. </t>
  </si>
  <si>
    <t>Bij storingen, waarbij de patiëntveiligheid in het geding is op basis van foutieve uitslagen, door issues met de apparatuur/reagentia/verbruiksartikelen met gevolgen voor de analytische prestaties, is de Aanbieder verplicht om de Opdrachtgever op gezette tijden relevante informatie te verstrekken aangaande de voortgang van het oplossingstraject. Dit op het redelijke verzoek van de Opdrachtgever en in een onderling af te stemmen frequentie. Geef aan hoe u van plan bent hiermee om te gaan.</t>
  </si>
  <si>
    <t>Het behaalde aantal punten voor deze wens wordt toegekend door het LUMC.</t>
  </si>
  <si>
    <t>Ja</t>
  </si>
  <si>
    <t>Nee</t>
  </si>
  <si>
    <t>Overall CV ≤CVa o.b.v. optimale criteria -&gt; 5 punten
wenselijke criteria -&gt; 3 punten
minimale criteria -&gt; 0 punten</t>
  </si>
  <si>
    <t>Optimaal</t>
  </si>
  <si>
    <t>Wenselijk</t>
  </si>
  <si>
    <t>Minimaal</t>
  </si>
  <si>
    <t>&lt; € 500</t>
  </si>
  <si>
    <t>€ 500 - € 800</t>
  </si>
  <si>
    <t>&gt; € 800</t>
  </si>
  <si>
    <t>&lt; 30dB</t>
  </si>
  <si>
    <t>30-50 dB</t>
  </si>
  <si>
    <t>&gt; 50 dB</t>
  </si>
  <si>
    <t>&lt; 30 minuten</t>
  </si>
  <si>
    <t>30-60 minuten</t>
  </si>
  <si>
    <t>&gt; 60 minuten</t>
  </si>
  <si>
    <t>60-90 minuten</t>
  </si>
  <si>
    <t>&gt; 90 minuten</t>
  </si>
  <si>
    <t>≤ 1 minuten</t>
  </si>
  <si>
    <t>≤ 2 minuten</t>
  </si>
  <si>
    <t>&gt; 2 minuten</t>
  </si>
  <si>
    <t>Optie A</t>
  </si>
  <si>
    <t>Optie B</t>
  </si>
  <si>
    <t>Optie C</t>
  </si>
  <si>
    <t>&lt; 2 werkdagen</t>
  </si>
  <si>
    <t>2-5 werkdagen</t>
  </si>
  <si>
    <t>&gt; 5 werkdagen</t>
  </si>
  <si>
    <t>Invulinstructie (LUMC)</t>
  </si>
  <si>
    <t>Bij Eis (E) vul in Ja of Nee.</t>
  </si>
  <si>
    <t>Antwoord bij Informatie-eis (I). Indien ruimte te kort, voeg een bijlage toe.</t>
  </si>
  <si>
    <t>Antwoord bij informatiewens en/of opmerkingen. Indien ruimte te kort, voeg een bijlage toe.</t>
  </si>
  <si>
    <t>De reagentia en/of spoelvloeistoffen bevatten in principe geen “Substances of Very High Concern” volgens Annex XIV REACH  (zoals 4-tert-OPnEO / Triton of 4-NPnEO) en/of andere niet-biodegradeerbare chemicaliën. Indien dit het geval zou zijn, is hiervoor de juiste autorisatie verkregen en informeert de Aanbieder de Opdrachtgever over aard en hoeveelheid van onder meer de Substances of Very High Concern en niet-biodegradeerbare (hulp)stoffen.</t>
  </si>
  <si>
    <t>Reguliere betaling vindt plaats op basis van Prijs Per Resultaat (PPR). Het betreft een prijs per gerapporteerd patiëntresultaat, waarbij alle metingen en berekeningen van één en hetzelfde patiëntmonster gelden als één resultaat. De PPR wordt op basis van de exploitatiekosten en full-service onderhoudskosten per configuratie automatisch berekend en staat vast gedurende contractperiode. Ook indien sprake is van geïntegreerde cassettes/cartridges, geldt een PPR.</t>
  </si>
  <si>
    <t>Indien binnen drie jaar na implementatie nieuwe (rand)apparatuur of verbeterde apparatuur beschikbaar komt, wordt deze kosteloos omgeruild indien het LUMC dit wenst. </t>
  </si>
  <si>
    <t>pH (pH units) Meetfout ≤TEa in ≥95% monsters: Minimaal: 1,3%</t>
  </si>
  <si>
    <t>Kalium (gebaseerd op serum waarden) Meetfout ≤TEa in ≥95% monsters: Minimaal: 7,3%</t>
  </si>
  <si>
    <r>
      <t>Lever data aan zoals de karakteristieken patiëntengroep/referentiemateriaal, met welke methode vergeleken is, de regressiemethode (bijv. Y = Slope * X + Intercept), correlatie coëffiënt (R), slope (met confidence interval), intercept (met confidence interval), totale toegestane fout (TEa, % - minimaal/wenselijk/optimaal), aantal monsters met afwijking ≤TEa (aantal en % - minimaal/wenselijk/optimaal), bias (%, met confidence interval), het aantal meetpunten (≥40), het aantal dagen waarover de meetpunten verzameld zijn (≥5), niveau controlemateriaal en bijbehorende analytische variatie (gemiddelde, overall SD, overall CV (%), within-run CV (%), between-run CV (%).</t>
    </r>
    <r>
      <rPr>
        <b/>
        <sz val="9"/>
        <rFont val="Trebuchet MS"/>
        <family val="2"/>
      </rPr>
      <t xml:space="preserve"> </t>
    </r>
    <r>
      <rPr>
        <sz val="9"/>
        <rFont val="Trebuchet MS"/>
        <family val="2"/>
      </rPr>
      <t>Al naar gelang onder meer de biologische variatie en de state-of-the-art van de betreffende test, kan worden getoetst aan minimale, wenselijke en optimale (resp. minimal, desirable en optimal) criteria. Zie o.a. https://biologicalvariation.eu/.
Lever t.a.v. de analytische variatie informatie aan op ten minste twee meetniveaus.</t>
    </r>
  </si>
  <si>
    <t>pH (pH units) Systematische afwijking ≤bias Minimaal: 0,5%</t>
  </si>
  <si>
    <t>Kalium (gebaseerd op serum waarden) Systematische afwijking ≤bias Minimaal: 2,5%</t>
  </si>
  <si>
    <t>Glucose (gebaseerd op serum waarden) Systematische afwijking ≤bias Minimaal: 3,5%</t>
  </si>
  <si>
    <t>Totaal Hb Systematische afwijking ≤bias Minimaal: 2,5%</t>
  </si>
  <si>
    <t>pH (pH units) Overall CV ≤CVa Minimaal: 0,5%</t>
  </si>
  <si>
    <t>Kalium (gebaseerd op serum waarden) Overall CV ≤CVa Minimaal: 2,9%</t>
  </si>
  <si>
    <t>Het systeem voldoet op het moment van Inschrijving aan EU Regulation 2017/746 on In Vitro Diagnostic medical devices (de IVDR) en verdere amendementen (waaronder amendement 2023/607). U beschikt (per parameter) over informatie betreffende de risicoklasse en nummer van notified body. Apparatuur, toebehoren en reagentia dienen te voldoen aan de IVDR vanaf de hiertoe vanuit de Europese regelgeving geldende datum; hieronder valt ook compliance aan ISO 17511:2020.</t>
  </si>
  <si>
    <t>Geef aan of er op het moment van Inschrijving chemicaliën worden toegepast als vermeld onder eis 170 en 171. Zo ja, specificeer.</t>
  </si>
  <si>
    <r>
      <t>Er mogen voor de Opdrachtgever gedurende de levenscyclus van de aangeschafte apparatuur geen extra (onvoorziene) kosten bijkomen voor waste management, ten gevolge van niet REACH-compliant zijn en/of als gevolg van gebruik van niet-biodegradeerbare chemicaliën die thans onder de Europese wet- en regelgeving vallen.</t>
    </r>
    <r>
      <rPr>
        <strike/>
        <sz val="9"/>
        <rFont val="Trebuchet MS"/>
        <family val="2"/>
      </rPr>
      <t xml:space="preserve"> </t>
    </r>
    <r>
      <rPr>
        <sz val="9"/>
        <rFont val="Trebuchet MS"/>
        <family val="2"/>
      </rPr>
      <t>De IVD-leverancier dient bij Inschrijving op de tender hier openheid van zaken over te geven. Als er gedurende de levenscyclus van de analyzers toch sprake is van (extra/toekomstige) waste management kosten ten gevolge van de bijbehorende (aparte) afvalstromen (waaronder in elk geval het lozen van vloeibaar afval in het riool en aparte "waste incineration" zoals opgelegd door o.a. het Europees Agentschap voor chemische stoffen), komen deze voor rekening van de IVD-leverancier en niet voor die van het LUMC.</t>
    </r>
  </si>
  <si>
    <t>Het totaal aantal minuten dat het apparaat - met behoud van het aantal aanbevolen kalibraties en QC metingen - niet beschikbaar is voor analyse vanwege spoelen/cleaning, (geplande) kalibraties en meten van controles, bedraagt per dag:</t>
  </si>
  <si>
    <t xml:space="preserve">Het apparaat is gevalideerd voor alternatieve humane monsters (b.v. pleuravocht) naast volbloed, serum en plasma. </t>
  </si>
  <si>
    <t>Geef een toelichting welk materiaal.</t>
  </si>
  <si>
    <r>
      <t>Lever data aan zoals het aantal meetpunten (≥40), het aantal dagen waarover de meetpunten verzameld zijn (≥5), niveau controlemateriaal en bijbehorende analytische variatie (gemiddelde, overall SD, overall CV (%), within-run CV (%), between-run CV (%). Al naar gelang onder meer de biologische variatie en de state-of-the-art van de betreffende test, kan worden getoetst aan minimale, wenselijke en optimale (resp. minimal, desirable en optimal) criteria. Zie o.a. https://biologicalvariation.eu/.</t>
    </r>
    <r>
      <rPr>
        <b/>
        <sz val="9"/>
        <rFont val="Trebuchet MS"/>
        <family val="2"/>
      </rPr>
      <t xml:space="preserve">
</t>
    </r>
    <r>
      <rPr>
        <sz val="9"/>
        <rFont val="Trebuchet MS"/>
        <family val="2"/>
      </rPr>
      <t xml:space="preserve">
Totale meetfout &gt;TEa, systematische afwijking &gt;bias of overall CV &gt;CVa (maximaal toegestane imprecisie) volgens minimale criteria in &gt;5% monsters voor één van de parameters betekent een Knock Out o.b.v. PvE.
De criteria moeten worden behaald op ten minste twee meetniveaus per parameter.
Voor deze wens is in zijn geheel maximaal 60 punten te behalen. Voor elk onderdeel (a-h) is 0, 3 of 5 punten te behalen afhankelijk van de gehaalde performance (minimaal = 0 punten, wenselijk = 3 punten, optimaal = 5 punten).   </t>
    </r>
  </si>
  <si>
    <t>Geef indien Optie B aan hoe u dit realiseert, en indien Optie C, hoe u omgaat met de situatie dat een voor VHK (Virale Hemorragische Koorts) verdacht sample in contact gekomen is met niet vervangbare interne onderdelen van het apparaat (b.v. kosteloze vervanging van het apparaat of anderszins).</t>
  </si>
  <si>
    <t>De Aanbieder levert bij spoed binnen 24 uur alle verbruiksartikelen. Geef aan of dit kosteloos geschiedt. </t>
  </si>
  <si>
    <t>Zo nee, geef een toelichting. </t>
  </si>
  <si>
    <t>pH (pH units) 
Overall CV ≤CVa
Optimaal: 0,05%
Wenselijk: 0,1%
Minimaal: 0,5%</t>
  </si>
  <si>
    <r>
      <rPr>
        <i/>
        <sz val="9"/>
        <rFont val="Trebuchet MS"/>
        <family val="2"/>
      </rPr>
      <t>p</t>
    </r>
    <r>
      <rPr>
        <sz val="9"/>
        <rFont val="Trebuchet MS"/>
        <family val="2"/>
      </rPr>
      <t>O2 
Overall CV ≤CVa
Optimaal: 2,4%
Wenselijk: 4,8%
Minimaal: 10,0%</t>
    </r>
  </si>
  <si>
    <r>
      <rPr>
        <i/>
        <sz val="9"/>
        <rFont val="Trebuchet MS"/>
        <family val="2"/>
      </rPr>
      <t>p</t>
    </r>
    <r>
      <rPr>
        <sz val="9"/>
        <rFont val="Trebuchet MS"/>
        <family val="2"/>
      </rPr>
      <t>CO2 
Overall CV ≤CVa
Optimaal: 1,2%
Wenselijk: 2,4%
Minimaal: 5,0%</t>
    </r>
  </si>
  <si>
    <t>Natrium (gebaseerd op serum waarden)
Overall CV ≤CVa
Optimaal: 0,1%
Wenselijk: 0,3%
Minimaal: 1,5%</t>
  </si>
  <si>
    <t>Kalium (gebaseerd op serum waarden)
Overall CV ≤CVa
Optimaal: 1,0%
Wenselijk: 1,9%
Minimaal: 2,9%</t>
  </si>
  <si>
    <t>Chloride (gebaseerd op serum waarden)
Overall CV ≤CVa
Optimaal: 0,3%
Wenselijk: 0,5%
Minimaal: 2,0%</t>
  </si>
  <si>
    <t>Glucose (gebaseerd op serum waarden)
Overall CV ≤CVa
Optimaal: 1,1%
Wenselijk: 2,3%
Minimaal: 7,5%</t>
  </si>
  <si>
    <r>
      <t xml:space="preserve">De Aanbieder is actief bezig met voor de Opdrachtgever relevante innovatie, is bereid om (waar van toepassing in gezamenlijkheid met de Opdrachtgever) te komen tot productinnovatie en de resultaten hiervan in een vroeg stadium te delen met de Opdrachtgever. Geef aan welke innovaties op het gebied van de bloedgasanalyse u voor de komende </t>
    </r>
    <r>
      <rPr>
        <b/>
        <sz val="9"/>
        <rFont val="Trebuchet MS"/>
        <family val="2"/>
      </rPr>
      <t>vijf</t>
    </r>
    <r>
      <rPr>
        <sz val="9"/>
        <rFont val="Trebuchet MS"/>
        <family val="2"/>
      </rPr>
      <t xml:space="preserve"> jaar voorziet. Deel de genoemde innovaties op in </t>
    </r>
    <r>
      <rPr>
        <b/>
        <sz val="9"/>
        <rFont val="Trebuchet MS"/>
        <family val="2"/>
      </rPr>
      <t>zes</t>
    </r>
    <r>
      <rPr>
        <sz val="9"/>
        <rFont val="Trebuchet MS"/>
        <family val="2"/>
      </rPr>
      <t xml:space="preserve"> categorieën: ICT, logistiek, preanalyse, analyse, milieu en overige. Geef in de categorie "milieu" o.a. aan welke ontwikkeltrajecten u voorziet t.a.v. wens 42 en 43.</t>
    </r>
  </si>
  <si>
    <t xml:space="preserve">Wijze van toekenning van punten wordt toegelicht in het Beschrijvend document (hier niet door Inschrijver in te vullen). 
</t>
  </si>
  <si>
    <r>
      <t xml:space="preserve">Voor deze wens is in zijn geheel maximaal 30 punten te behalen. Indien &lt;€500 30 punten, indien €500-€800 15 punten, voor &gt;€800 0 punten. Selecteer de juiste optie in het keuzemenu in kolom D.
N.B. Het gaat hier slechts om een </t>
    </r>
    <r>
      <rPr>
        <b/>
        <u/>
        <sz val="9"/>
        <rFont val="Trebuchet MS"/>
        <family val="2"/>
      </rPr>
      <t>indicatie</t>
    </r>
    <r>
      <rPr>
        <sz val="9"/>
        <rFont val="Trebuchet MS"/>
        <family val="2"/>
      </rPr>
      <t xml:space="preserve"> van de door de Opdrachtgever gemaakte SZA kosten per jaar, waarbij enkel t.b.v. een transparant vergelijk tussen de Aanbieders gebruik wordt gemaakt van de gegeven formule.</t>
    </r>
  </si>
  <si>
    <t xml:space="preserve">Het totale stroomverbruik van de bloedgasmeter bedraagt, uitgaande van het gemiddelde gebruik in het LUMC (17 patiëntmetingen per analyzer per dag, 3 QC metingen per analyzer per dag en alle kalibraties per analyzer per dag; de analyzer wordt tussen de metingen door niet uitgeschakeld), niet meer dan 2kWh per dag. </t>
  </si>
  <si>
    <t xml:space="preserve">Geef toelichting op uw antwoord en specificeer hierbij het vermogen (Watt) van de bloedgasmeter. </t>
  </si>
  <si>
    <t>Omschrijving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</si>
</sst>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9"/>
      <color theme="1"/>
      <name val="Trebuchet MS"/>
      <family val="2"/>
    </font>
    <font>
      <sz val="9"/>
      <name val="Trebuchet MS"/>
      <family val="2"/>
    </font>
    <font>
      <b/>
      <sz val="9"/>
      <name val="Trebuchet MS"/>
      <family val="2"/>
    </font>
    <font>
      <sz val="9"/>
      <color rgb="FFFF0000"/>
      <name val="Trebuchet MS"/>
      <family val="2"/>
    </font>
    <font>
      <b/>
      <sz val="9"/>
      <color rgb="FFFF0000"/>
      <name val="Trebuchet MS"/>
      <family val="2"/>
    </font>
    <font>
      <sz val="9"/>
      <color rgb="FF000000"/>
      <name val="Trebuchet MS"/>
      <family val="2"/>
    </font>
    <font>
      <strike/>
      <sz val="9"/>
      <name val="Trebuchet MS"/>
      <family val="2"/>
    </font>
    <font>
      <i/>
      <sz val="9"/>
      <name val="Trebuchet MS"/>
      <family val="2"/>
    </font>
    <font>
      <b/>
      <sz val="9"/>
      <color rgb="FF00B050"/>
      <name val="Trebuchet MS"/>
      <family val="2"/>
    </font>
    <font>
      <b/>
      <sz val="9"/>
      <color rgb="FF000000"/>
      <name val="Trebuchet MS"/>
      <family val="2"/>
    </font>
    <font>
      <sz val="14"/>
      <name val="Trebuchet MS"/>
      <family val="2"/>
    </font>
    <font>
      <sz val="11"/>
      <name val="Calibri"/>
      <family val="2"/>
      <scheme val="minor"/>
    </font>
    <font>
      <sz val="9"/>
      <color rgb="FF00B050"/>
      <name val="Trebuchet MS"/>
      <family val="2"/>
    </font>
    <font>
      <b/>
      <sz val="11"/>
      <color rgb="FF00B050"/>
      <name val="Calibri"/>
      <family val="2"/>
      <scheme val="minor"/>
    </font>
    <font>
      <b/>
      <sz val="11"/>
      <color rgb="FFFF0000"/>
      <name val="Calibri"/>
      <family val="2"/>
      <scheme val="minor"/>
    </font>
    <font>
      <sz val="9"/>
      <color rgb="FF7030A0"/>
      <name val="Trebuchet MS"/>
      <family val="2"/>
    </font>
    <font>
      <b/>
      <sz val="11"/>
      <color theme="1"/>
      <name val="Calibri"/>
      <family val="2"/>
      <scheme val="minor"/>
    </font>
    <font>
      <b/>
      <sz val="9"/>
      <color rgb="FF0000FF"/>
      <name val="Trebuchet MS"/>
      <family val="2"/>
    </font>
    <font>
      <sz val="9"/>
      <color rgb="FF0000FF"/>
      <name val="Trebuchet MS"/>
      <family val="2"/>
    </font>
    <font>
      <sz val="11"/>
      <color rgb="FFFF0000"/>
      <name val="Calibri"/>
      <family val="2"/>
      <scheme val="minor"/>
    </font>
    <font>
      <b/>
      <u/>
      <sz val="9"/>
      <name val="Trebuchet MS"/>
      <family val="2"/>
    </font>
  </fonts>
  <fills count="8">
    <fill>
      <patternFill patternType="none"/>
    </fill>
    <fill>
      <patternFill patternType="gray125"/>
    </fill>
    <fill>
      <patternFill patternType="solid">
        <fgColor indexed="29"/>
        <bgColor indexed="64"/>
      </patternFill>
    </fill>
    <fill>
      <patternFill patternType="solid">
        <fgColor indexed="47"/>
        <bgColor indexed="64"/>
      </patternFill>
    </fill>
    <fill>
      <patternFill patternType="solid">
        <fgColor theme="8" tint="0.59999389629810485"/>
        <bgColor indexed="64"/>
      </patternFill>
    </fill>
    <fill>
      <patternFill patternType="solid">
        <fgColor theme="0"/>
        <bgColor indexed="64"/>
      </patternFill>
    </fill>
    <fill>
      <patternFill patternType="solid">
        <fgColor rgb="FFF8CBAD"/>
        <bgColor indexed="64"/>
      </patternFill>
    </fill>
    <fill>
      <patternFill patternType="solid">
        <fgColor theme="5" tint="0.59999389629810485"/>
        <bgColor indexed="64"/>
      </patternFill>
    </fill>
  </fills>
  <borders count="3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right style="thin">
        <color rgb="FF000000"/>
      </right>
      <top style="thin">
        <color rgb="FF000000"/>
      </top>
      <bottom/>
      <diagonal/>
    </border>
    <border>
      <left style="thin">
        <color indexed="64"/>
      </left>
      <right style="thin">
        <color rgb="FF000000"/>
      </right>
      <top style="thin">
        <color indexed="64"/>
      </top>
      <bottom/>
      <diagonal/>
    </border>
    <border>
      <left style="thin">
        <color indexed="64"/>
      </left>
      <right style="thin">
        <color indexed="64"/>
      </right>
      <top/>
      <bottom/>
      <diagonal/>
    </border>
    <border>
      <left style="thin">
        <color rgb="FF000000"/>
      </left>
      <right/>
      <top/>
      <bottom style="thin">
        <color indexed="64"/>
      </bottom>
      <diagonal/>
    </border>
    <border>
      <left/>
      <right/>
      <top/>
      <bottom style="thin">
        <color indexed="64"/>
      </bottom>
      <diagonal/>
    </border>
    <border>
      <left style="thin">
        <color rgb="FF000000"/>
      </left>
      <right style="thin">
        <color rgb="FF000000"/>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bottom/>
      <diagonal/>
    </border>
    <border>
      <left style="thin">
        <color rgb="FF000000"/>
      </left>
      <right/>
      <top/>
      <bottom style="thin">
        <color rgb="FF000000"/>
      </bottom>
      <diagonal/>
    </border>
    <border>
      <left style="thin">
        <color indexed="64"/>
      </left>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bottom/>
      <diagonal/>
    </border>
    <border>
      <left/>
      <right style="thin">
        <color rgb="FF000000"/>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indexed="64"/>
      </top>
      <bottom/>
      <diagonal/>
    </border>
  </borders>
  <cellStyleXfs count="1">
    <xf numFmtId="0" fontId="0" fillId="0" borderId="0"/>
  </cellStyleXfs>
  <cellXfs count="322">
    <xf numFmtId="0" fontId="0" fillId="0" borderId="0" xfId="0"/>
    <xf numFmtId="0" fontId="1" fillId="0" borderId="2" xfId="0" applyFont="1" applyFill="1" applyBorder="1" applyAlignment="1">
      <alignment vertical="top" wrapText="1"/>
    </xf>
    <xf numFmtId="0" fontId="2" fillId="0" borderId="2" xfId="0" applyFont="1" applyFill="1" applyBorder="1" applyAlignment="1">
      <alignment vertical="top" wrapText="1"/>
    </xf>
    <xf numFmtId="0" fontId="2" fillId="0" borderId="0" xfId="0" applyFont="1" applyBorder="1" applyAlignment="1">
      <alignment horizontal="left" vertical="center" wrapText="1"/>
    </xf>
    <xf numFmtId="0" fontId="3" fillId="4"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3" xfId="0" applyFont="1" applyFill="1" applyBorder="1" applyAlignment="1">
      <alignment vertical="center" wrapText="1"/>
    </xf>
    <xf numFmtId="0" fontId="3" fillId="4" borderId="4" xfId="0" applyFont="1" applyFill="1" applyBorder="1" applyAlignment="1">
      <alignment vertical="center" wrapText="1"/>
    </xf>
    <xf numFmtId="0" fontId="3" fillId="3" borderId="3" xfId="0" applyFont="1" applyFill="1" applyBorder="1" applyAlignment="1">
      <alignment vertical="center" wrapText="1"/>
    </xf>
    <xf numFmtId="0" fontId="3" fillId="3" borderId="1" xfId="0" applyFont="1" applyFill="1" applyBorder="1" applyAlignment="1">
      <alignment vertical="center" wrapText="1"/>
    </xf>
    <xf numFmtId="0" fontId="3" fillId="3" borderId="4" xfId="0" applyFont="1" applyFill="1" applyBorder="1" applyAlignment="1">
      <alignment vertical="center" wrapText="1"/>
    </xf>
    <xf numFmtId="0" fontId="3" fillId="4" borderId="8" xfId="0" applyFont="1" applyFill="1" applyBorder="1" applyAlignment="1">
      <alignment vertical="center" wrapText="1"/>
    </xf>
    <xf numFmtId="0" fontId="2" fillId="6"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3" fillId="6" borderId="0" xfId="0" applyFont="1" applyFill="1" applyBorder="1" applyAlignment="1">
      <alignment horizontal="left" vertical="center" wrapText="1"/>
    </xf>
    <xf numFmtId="0" fontId="2" fillId="6" borderId="1" xfId="0" applyFont="1" applyFill="1" applyBorder="1" applyAlignment="1" applyProtection="1">
      <alignment horizontal="left" vertical="center" wrapText="1"/>
      <protection locked="0"/>
    </xf>
    <xf numFmtId="0" fontId="2" fillId="0" borderId="0" xfId="0" applyFont="1" applyBorder="1" applyAlignment="1">
      <alignment vertical="top" wrapText="1"/>
    </xf>
    <xf numFmtId="0" fontId="0" fillId="0" borderId="0" xfId="0" applyAlignment="1">
      <alignment vertical="top" wrapText="1"/>
    </xf>
    <xf numFmtId="0" fontId="2" fillId="0" borderId="6" xfId="0" applyFont="1" applyFill="1" applyBorder="1" applyAlignment="1">
      <alignment vertical="top" wrapText="1"/>
    </xf>
    <xf numFmtId="0" fontId="3" fillId="0" borderId="2" xfId="0" applyFont="1" applyFill="1" applyBorder="1" applyAlignment="1">
      <alignment vertical="top" wrapText="1"/>
    </xf>
    <xf numFmtId="0" fontId="6" fillId="0" borderId="2" xfId="0" applyFont="1" applyFill="1" applyBorder="1" applyAlignment="1">
      <alignment vertical="top" wrapText="1"/>
    </xf>
    <xf numFmtId="0" fontId="2" fillId="0" borderId="2" xfId="0" applyFont="1" applyBorder="1" applyAlignment="1">
      <alignment vertical="top" wrapText="1"/>
    </xf>
    <xf numFmtId="0" fontId="1" fillId="0" borderId="2" xfId="0" applyFont="1" applyBorder="1" applyAlignment="1">
      <alignment vertical="top" wrapText="1"/>
    </xf>
    <xf numFmtId="0" fontId="2" fillId="0" borderId="2" xfId="0" applyFont="1" applyBorder="1" applyAlignment="1" applyProtection="1">
      <alignment vertical="top" wrapText="1"/>
      <protection locked="0"/>
    </xf>
    <xf numFmtId="0" fontId="3" fillId="5" borderId="2" xfId="0" applyFont="1" applyFill="1" applyBorder="1" applyAlignment="1">
      <alignment vertical="top" wrapText="1"/>
    </xf>
    <xf numFmtId="0" fontId="2" fillId="5" borderId="2" xfId="0" applyFont="1" applyFill="1" applyBorder="1" applyAlignment="1">
      <alignment vertical="top" wrapText="1"/>
    </xf>
    <xf numFmtId="0" fontId="2" fillId="0" borderId="5" xfId="0" applyFont="1" applyBorder="1" applyAlignment="1">
      <alignment vertical="top" wrapText="1"/>
    </xf>
    <xf numFmtId="0" fontId="4" fillId="0" borderId="2" xfId="0" applyFont="1" applyBorder="1" applyAlignment="1">
      <alignment vertical="top" wrapText="1"/>
    </xf>
    <xf numFmtId="0" fontId="6" fillId="0" borderId="2" xfId="0" applyFont="1" applyBorder="1" applyAlignment="1">
      <alignment vertical="top" wrapText="1"/>
    </xf>
    <xf numFmtId="0" fontId="2" fillId="0" borderId="7" xfId="0" applyFont="1" applyBorder="1" applyAlignment="1">
      <alignment vertical="top" wrapText="1"/>
    </xf>
    <xf numFmtId="0" fontId="2" fillId="0" borderId="6" xfId="0" applyFont="1" applyBorder="1" applyAlignment="1">
      <alignment vertical="top" wrapText="1"/>
    </xf>
    <xf numFmtId="0" fontId="2" fillId="0" borderId="2" xfId="0" applyFont="1" applyFill="1" applyBorder="1" applyAlignment="1" applyProtection="1">
      <alignment vertical="top" wrapText="1"/>
      <protection locked="0"/>
    </xf>
    <xf numFmtId="0" fontId="2" fillId="0" borderId="3" xfId="0" applyFont="1" applyBorder="1" applyAlignment="1">
      <alignment vertical="top" wrapText="1"/>
    </xf>
    <xf numFmtId="0" fontId="2" fillId="0" borderId="11" xfId="0" applyFont="1" applyFill="1" applyBorder="1" applyAlignment="1">
      <alignment vertical="top" wrapText="1"/>
    </xf>
    <xf numFmtId="0" fontId="6" fillId="0" borderId="11" xfId="0" applyFont="1" applyFill="1" applyBorder="1" applyAlignment="1">
      <alignment vertical="top" wrapText="1"/>
    </xf>
    <xf numFmtId="0" fontId="6" fillId="0" borderId="6" xfId="0" applyFont="1" applyBorder="1" applyAlignment="1">
      <alignment vertical="top" wrapText="1"/>
    </xf>
    <xf numFmtId="0" fontId="6" fillId="0" borderId="6" xfId="0" applyFont="1" applyFill="1" applyBorder="1" applyAlignment="1">
      <alignment vertical="top" wrapText="1"/>
    </xf>
    <xf numFmtId="0" fontId="2" fillId="0" borderId="10" xfId="0" applyFont="1" applyBorder="1" applyAlignment="1">
      <alignment vertical="top" wrapText="1"/>
    </xf>
    <xf numFmtId="0" fontId="2" fillId="0" borderId="4" xfId="0" applyFont="1" applyBorder="1" applyAlignment="1">
      <alignment vertical="top" wrapText="1"/>
    </xf>
    <xf numFmtId="0" fontId="2" fillId="0" borderId="7" xfId="0" applyFont="1" applyBorder="1" applyAlignment="1" applyProtection="1">
      <alignment vertical="top" wrapText="1"/>
      <protection locked="0"/>
    </xf>
    <xf numFmtId="0" fontId="3" fillId="2" borderId="2" xfId="0" applyFont="1" applyFill="1" applyBorder="1" applyAlignment="1">
      <alignment vertical="top" wrapText="1"/>
    </xf>
    <xf numFmtId="0" fontId="11" fillId="0" borderId="0" xfId="0" applyFont="1" applyBorder="1" applyAlignment="1">
      <alignment vertical="top" wrapText="1"/>
    </xf>
    <xf numFmtId="0" fontId="3" fillId="0" borderId="0" xfId="0" applyFont="1" applyBorder="1" applyAlignment="1">
      <alignment vertical="top" wrapText="1"/>
    </xf>
    <xf numFmtId="0" fontId="10" fillId="0" borderId="2" xfId="0" applyFont="1" applyFill="1" applyBorder="1" applyAlignment="1">
      <alignment vertical="top" wrapText="1"/>
    </xf>
    <xf numFmtId="0" fontId="4" fillId="7" borderId="2" xfId="0" applyFont="1" applyFill="1" applyBorder="1" applyAlignment="1">
      <alignment vertical="top" wrapText="1"/>
    </xf>
    <xf numFmtId="0" fontId="3" fillId="3" borderId="2" xfId="0" applyFont="1" applyFill="1" applyBorder="1" applyAlignment="1">
      <alignment vertical="center" wrapText="1"/>
    </xf>
    <xf numFmtId="0" fontId="3" fillId="4" borderId="2" xfId="0" applyFont="1" applyFill="1" applyBorder="1" applyAlignment="1">
      <alignment vertical="top" wrapText="1"/>
    </xf>
    <xf numFmtId="0" fontId="3" fillId="4" borderId="0" xfId="0" applyFont="1" applyFill="1" applyBorder="1" applyAlignment="1">
      <alignment vertical="top" wrapText="1"/>
    </xf>
    <xf numFmtId="0" fontId="2" fillId="4" borderId="0" xfId="0" applyFont="1" applyFill="1" applyBorder="1" applyAlignment="1">
      <alignment vertical="top" wrapText="1"/>
    </xf>
    <xf numFmtId="0" fontId="2" fillId="4" borderId="2" xfId="0" applyFont="1" applyFill="1" applyBorder="1" applyAlignment="1">
      <alignment vertical="top" wrapText="1"/>
    </xf>
    <xf numFmtId="0" fontId="3" fillId="4" borderId="6" xfId="0" applyFont="1" applyFill="1" applyBorder="1" applyAlignment="1">
      <alignment vertical="top" wrapText="1"/>
    </xf>
    <xf numFmtId="0" fontId="3" fillId="4" borderId="2" xfId="0" applyFont="1" applyFill="1" applyBorder="1" applyAlignment="1">
      <alignment vertical="center" wrapText="1"/>
    </xf>
    <xf numFmtId="0" fontId="4" fillId="4" borderId="2" xfId="0" applyFont="1" applyFill="1" applyBorder="1" applyAlignment="1">
      <alignment vertical="top" wrapText="1"/>
    </xf>
    <xf numFmtId="0" fontId="2" fillId="4" borderId="2" xfId="0" applyFont="1" applyFill="1" applyBorder="1" applyAlignment="1" applyProtection="1">
      <alignment vertical="top" wrapText="1"/>
      <protection locked="0"/>
    </xf>
    <xf numFmtId="0" fontId="6" fillId="6" borderId="2" xfId="0" applyFont="1" applyFill="1" applyBorder="1" applyAlignment="1">
      <alignment horizontal="left" vertical="center"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xf>
    <xf numFmtId="0" fontId="2" fillId="4" borderId="2" xfId="0" applyFont="1" applyFill="1" applyBorder="1" applyAlignment="1">
      <alignment horizontal="left" vertical="center" wrapText="1"/>
    </xf>
    <xf numFmtId="0" fontId="3" fillId="4" borderId="0" xfId="0" applyFont="1" applyFill="1" applyBorder="1" applyAlignment="1">
      <alignment vertical="center" wrapText="1"/>
    </xf>
    <xf numFmtId="0" fontId="2" fillId="4" borderId="0" xfId="0" applyFont="1" applyFill="1" applyBorder="1" applyAlignment="1" applyProtection="1">
      <alignment vertical="top" wrapText="1"/>
      <protection locked="0"/>
    </xf>
    <xf numFmtId="0" fontId="2" fillId="4" borderId="6" xfId="0" applyFont="1" applyFill="1" applyBorder="1" applyAlignment="1">
      <alignment vertical="top" wrapText="1"/>
    </xf>
    <xf numFmtId="0" fontId="10" fillId="4" borderId="2" xfId="0" applyFont="1" applyFill="1" applyBorder="1" applyAlignment="1">
      <alignment vertical="top" wrapText="1"/>
    </xf>
    <xf numFmtId="0" fontId="11" fillId="0" borderId="0" xfId="0" applyFont="1" applyBorder="1" applyAlignment="1">
      <alignment vertical="top"/>
    </xf>
    <xf numFmtId="0" fontId="2" fillId="0" borderId="2" xfId="0" applyFont="1" applyBorder="1" applyAlignment="1">
      <alignment horizontal="center" vertical="top" wrapText="1"/>
    </xf>
    <xf numFmtId="0" fontId="2" fillId="0" borderId="5"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6" borderId="2" xfId="0" applyFont="1" applyFill="1" applyBorder="1" applyAlignment="1">
      <alignment horizontal="center" vertical="center" wrapText="1"/>
    </xf>
    <xf numFmtId="0" fontId="2" fillId="0" borderId="6" xfId="0" applyFont="1" applyFill="1" applyBorder="1" applyAlignment="1">
      <alignment horizontal="center" vertical="top" wrapText="1"/>
    </xf>
    <xf numFmtId="0" fontId="2" fillId="0" borderId="10"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0" fillId="5" borderId="0" xfId="0" applyFill="1" applyAlignment="1">
      <alignment vertical="top" wrapText="1"/>
    </xf>
    <xf numFmtId="0" fontId="6" fillId="5" borderId="2" xfId="0" applyFont="1" applyFill="1" applyBorder="1" applyAlignment="1">
      <alignment vertical="top" wrapText="1"/>
    </xf>
    <xf numFmtId="0" fontId="2" fillId="5" borderId="2" xfId="0" applyFont="1" applyFill="1" applyBorder="1" applyAlignment="1" applyProtection="1">
      <alignment vertical="top" wrapText="1"/>
      <protection locked="0"/>
    </xf>
    <xf numFmtId="0" fontId="2" fillId="0" borderId="1" xfId="0" applyFont="1" applyBorder="1" applyAlignment="1">
      <alignment vertical="top" wrapText="1"/>
    </xf>
    <xf numFmtId="0" fontId="0" fillId="0" borderId="0" xfId="0" applyFill="1" applyAlignment="1">
      <alignment vertical="top" wrapText="1"/>
    </xf>
    <xf numFmtId="0" fontId="2" fillId="0" borderId="5" xfId="0" applyFont="1" applyFill="1" applyBorder="1" applyAlignment="1">
      <alignment vertical="top" wrapText="1"/>
    </xf>
    <xf numFmtId="0" fontId="2" fillId="5" borderId="2" xfId="0" applyFont="1" applyFill="1" applyBorder="1" applyAlignment="1">
      <alignment horizontal="center" vertical="top" wrapText="1"/>
    </xf>
    <xf numFmtId="0" fontId="2" fillId="2" borderId="2" xfId="0" applyFont="1" applyFill="1" applyBorder="1" applyAlignment="1">
      <alignment vertical="top" wrapText="1"/>
    </xf>
    <xf numFmtId="0" fontId="2" fillId="3" borderId="2" xfId="0" applyFont="1" applyFill="1" applyBorder="1" applyAlignment="1">
      <alignment horizontal="left" vertical="center" wrapText="1"/>
    </xf>
    <xf numFmtId="0" fontId="2" fillId="4" borderId="7" xfId="0" applyFont="1" applyFill="1" applyBorder="1" applyAlignment="1">
      <alignment horizontal="left" vertical="center" wrapText="1"/>
    </xf>
    <xf numFmtId="0" fontId="0" fillId="0" borderId="0" xfId="0" applyFont="1" applyAlignment="1">
      <alignment vertical="top" wrapText="1"/>
    </xf>
    <xf numFmtId="0" fontId="5" fillId="0" borderId="2" xfId="0" applyFont="1" applyFill="1" applyBorder="1" applyAlignment="1">
      <alignment vertical="top" wrapText="1"/>
    </xf>
    <xf numFmtId="0" fontId="2" fillId="0" borderId="12" xfId="0" applyFont="1" applyFill="1" applyBorder="1" applyAlignment="1">
      <alignment horizontal="center" vertical="top" wrapText="1"/>
    </xf>
    <xf numFmtId="0" fontId="6" fillId="0" borderId="5" xfId="0" applyFont="1" applyFill="1" applyBorder="1" applyAlignment="1">
      <alignment vertical="top" wrapText="1"/>
    </xf>
    <xf numFmtId="0" fontId="11" fillId="0" borderId="0" xfId="0" applyFont="1" applyBorder="1" applyAlignment="1">
      <alignment horizontal="left" vertical="center"/>
    </xf>
    <xf numFmtId="0" fontId="3" fillId="3" borderId="3"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7" borderId="3" xfId="0" applyFont="1" applyFill="1" applyBorder="1" applyAlignment="1">
      <alignment vertical="top" wrapText="1"/>
    </xf>
    <xf numFmtId="0" fontId="3" fillId="7" borderId="1" xfId="0" applyFont="1" applyFill="1" applyBorder="1" applyAlignment="1">
      <alignment vertical="top" wrapText="1"/>
    </xf>
    <xf numFmtId="0" fontId="3" fillId="7" borderId="4" xfId="0" applyFont="1" applyFill="1" applyBorder="1" applyAlignment="1">
      <alignment vertical="top" wrapText="1"/>
    </xf>
    <xf numFmtId="0" fontId="2" fillId="4" borderId="3" xfId="0" applyFont="1" applyFill="1" applyBorder="1" applyAlignment="1">
      <alignment horizontal="left" vertical="center" wrapText="1"/>
    </xf>
    <xf numFmtId="0" fontId="2" fillId="4" borderId="3" xfId="0" applyFont="1" applyFill="1" applyBorder="1" applyAlignment="1">
      <alignment horizontal="center" vertical="center" wrapText="1"/>
    </xf>
    <xf numFmtId="0" fontId="2" fillId="4" borderId="13" xfId="0" applyFont="1" applyFill="1" applyBorder="1" applyAlignment="1">
      <alignment vertical="top" wrapText="1"/>
    </xf>
    <xf numFmtId="0" fontId="2" fillId="4" borderId="12" xfId="0" applyFont="1" applyFill="1" applyBorder="1" applyAlignment="1">
      <alignment vertical="top" wrapText="1"/>
    </xf>
    <xf numFmtId="0" fontId="2" fillId="0" borderId="2" xfId="0" applyFont="1" applyBorder="1" applyAlignment="1">
      <alignment horizontal="left" vertical="top" wrapText="1"/>
    </xf>
    <xf numFmtId="0" fontId="12" fillId="0" borderId="0" xfId="0" applyFont="1" applyAlignment="1">
      <alignment vertical="top" wrapText="1"/>
    </xf>
    <xf numFmtId="0" fontId="2" fillId="0" borderId="0" xfId="0" applyFont="1" applyBorder="1" applyAlignment="1">
      <alignment horizontal="left" vertical="top" wrapText="1"/>
    </xf>
    <xf numFmtId="0" fontId="3" fillId="2" borderId="2" xfId="0" applyFont="1" applyFill="1" applyBorder="1" applyAlignment="1">
      <alignment horizontal="left" vertical="top" wrapText="1"/>
    </xf>
    <xf numFmtId="0" fontId="10" fillId="0" borderId="2" xfId="0" applyFont="1" applyFill="1" applyBorder="1" applyAlignment="1">
      <alignment horizontal="left" vertical="top" wrapText="1"/>
    </xf>
    <xf numFmtId="0" fontId="10" fillId="4"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0" borderId="7" xfId="0" applyFont="1" applyBorder="1" applyAlignment="1">
      <alignment horizontal="center" vertical="top" wrapText="1"/>
    </xf>
    <xf numFmtId="0" fontId="14" fillId="0" borderId="0" xfId="0" applyFont="1" applyAlignment="1">
      <alignment vertical="top" wrapText="1"/>
    </xf>
    <xf numFmtId="0" fontId="16" fillId="0" borderId="2" xfId="0" applyFont="1" applyBorder="1" applyAlignment="1">
      <alignment vertical="top" wrapText="1"/>
    </xf>
    <xf numFmtId="0" fontId="16" fillId="0" borderId="2" xfId="0" applyFont="1" applyFill="1" applyBorder="1" applyAlignment="1">
      <alignment vertical="top" wrapText="1"/>
    </xf>
    <xf numFmtId="0" fontId="5" fillId="5" borderId="2" xfId="0" applyFont="1" applyFill="1" applyBorder="1" applyAlignment="1">
      <alignment vertical="top" wrapText="1"/>
    </xf>
    <xf numFmtId="0" fontId="2" fillId="5" borderId="0" xfId="0" applyFont="1" applyFill="1" applyBorder="1" applyAlignment="1">
      <alignment vertical="top" wrapText="1"/>
    </xf>
    <xf numFmtId="0" fontId="1" fillId="0" borderId="3" xfId="0" applyFont="1" applyFill="1" applyBorder="1" applyAlignment="1">
      <alignment vertical="top" wrapText="1"/>
    </xf>
    <xf numFmtId="0" fontId="2" fillId="5" borderId="3" xfId="0" applyFont="1" applyFill="1" applyBorder="1" applyAlignment="1">
      <alignment vertical="top" wrapText="1"/>
    </xf>
    <xf numFmtId="0" fontId="2" fillId="5" borderId="12" xfId="0" applyFont="1" applyFill="1" applyBorder="1" applyAlignment="1">
      <alignment horizontal="center" vertical="top" wrapText="1"/>
    </xf>
    <xf numFmtId="0" fontId="2" fillId="5" borderId="6" xfId="0" applyFont="1" applyFill="1" applyBorder="1" applyAlignment="1">
      <alignment vertical="top" wrapText="1"/>
    </xf>
    <xf numFmtId="0" fontId="2" fillId="5" borderId="3" xfId="0" applyFont="1" applyFill="1" applyBorder="1" applyAlignment="1">
      <alignment vertical="center" wrapText="1"/>
    </xf>
    <xf numFmtId="0" fontId="6" fillId="5" borderId="6" xfId="0" applyFont="1" applyFill="1" applyBorder="1" applyAlignment="1">
      <alignment vertical="top" wrapText="1"/>
    </xf>
    <xf numFmtId="0" fontId="3" fillId="5" borderId="2" xfId="0" applyFont="1" applyFill="1" applyBorder="1" applyAlignment="1">
      <alignment horizontal="left" vertical="top" wrapText="1"/>
    </xf>
    <xf numFmtId="0" fontId="0" fillId="5" borderId="0" xfId="0" applyFill="1"/>
    <xf numFmtId="0" fontId="2" fillId="5" borderId="1" xfId="0" applyFont="1" applyFill="1" applyBorder="1" applyAlignment="1">
      <alignment vertical="top" wrapText="1"/>
    </xf>
    <xf numFmtId="0" fontId="2" fillId="4" borderId="16"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5" xfId="0" applyFont="1" applyFill="1" applyBorder="1" applyAlignment="1">
      <alignment vertical="top" wrapText="1"/>
    </xf>
    <xf numFmtId="0" fontId="17" fillId="0" borderId="0" xfId="0" applyFont="1" applyAlignment="1">
      <alignment vertical="top" wrapText="1"/>
    </xf>
    <xf numFmtId="0" fontId="3" fillId="0" borderId="2" xfId="0" applyFont="1" applyBorder="1" applyAlignment="1">
      <alignment horizontal="left" vertical="top" wrapText="1"/>
    </xf>
    <xf numFmtId="0" fontId="3" fillId="0" borderId="3" xfId="0" applyFont="1" applyBorder="1" applyAlignment="1">
      <alignment vertical="top" wrapText="1"/>
    </xf>
    <xf numFmtId="0" fontId="18" fillId="0" borderId="2" xfId="0" applyFont="1" applyFill="1" applyBorder="1" applyAlignment="1">
      <alignment vertical="top" wrapText="1"/>
    </xf>
    <xf numFmtId="0" fontId="2" fillId="0" borderId="2" xfId="0" applyFont="1" applyFill="1" applyBorder="1" applyAlignment="1">
      <alignment horizontal="center" vertical="top" wrapText="1"/>
    </xf>
    <xf numFmtId="0" fontId="2" fillId="4" borderId="9" xfId="0" applyFont="1" applyFill="1" applyBorder="1" applyAlignment="1">
      <alignment vertical="top" wrapText="1"/>
    </xf>
    <xf numFmtId="0" fontId="2" fillId="0" borderId="2" xfId="0" applyFont="1" applyFill="1" applyBorder="1" applyAlignment="1">
      <alignment vertical="center" wrapText="1"/>
    </xf>
    <xf numFmtId="0" fontId="2" fillId="0" borderId="5"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10" xfId="0" applyFont="1" applyFill="1" applyBorder="1" applyAlignment="1">
      <alignment vertical="top" wrapText="1"/>
    </xf>
    <xf numFmtId="0" fontId="2" fillId="0" borderId="2" xfId="0" applyFont="1" applyFill="1" applyBorder="1" applyAlignment="1">
      <alignment horizontal="center" vertical="center" wrapText="1"/>
    </xf>
    <xf numFmtId="0" fontId="6" fillId="0" borderId="2" xfId="0" applyFont="1" applyFill="1" applyBorder="1" applyAlignment="1">
      <alignment horizontal="left" vertical="top" wrapText="1"/>
    </xf>
    <xf numFmtId="0" fontId="0" fillId="0" borderId="0" xfId="0" applyFill="1"/>
    <xf numFmtId="0" fontId="2" fillId="5" borderId="2" xfId="0" applyFont="1" applyFill="1" applyBorder="1" applyAlignment="1" applyProtection="1">
      <alignment horizontal="left" vertical="top" wrapText="1"/>
    </xf>
    <xf numFmtId="0" fontId="2" fillId="0" borderId="2" xfId="0" applyFont="1" applyFill="1" applyBorder="1" applyAlignment="1">
      <alignment horizontal="center" vertical="top" wrapText="1"/>
    </xf>
    <xf numFmtId="0" fontId="2" fillId="5" borderId="7" xfId="0" applyFont="1" applyFill="1" applyBorder="1" applyAlignment="1">
      <alignment horizontal="center" vertical="top" wrapText="1"/>
    </xf>
    <xf numFmtId="0" fontId="0" fillId="0" borderId="0" xfId="0" applyFont="1"/>
    <xf numFmtId="0" fontId="2" fillId="5" borderId="5" xfId="0" applyFont="1" applyFill="1" applyBorder="1" applyAlignment="1">
      <alignment horizontal="left" vertical="top" wrapText="1"/>
    </xf>
    <xf numFmtId="0" fontId="2" fillId="0" borderId="2" xfId="0" applyFont="1" applyFill="1" applyBorder="1" applyAlignment="1">
      <alignment horizontal="center" vertical="top" wrapText="1"/>
    </xf>
    <xf numFmtId="0" fontId="0" fillId="0" borderId="0" xfId="0" applyAlignment="1">
      <alignment horizontal="left" wrapText="1"/>
    </xf>
    <xf numFmtId="0" fontId="2" fillId="0" borderId="7" xfId="0" applyFont="1" applyBorder="1" applyAlignment="1">
      <alignment horizontal="center" vertical="top" wrapText="1"/>
    </xf>
    <xf numFmtId="0" fontId="2" fillId="0" borderId="2" xfId="0" applyFont="1" applyFill="1" applyBorder="1" applyAlignment="1">
      <alignment horizontal="center" vertical="top" wrapText="1"/>
    </xf>
    <xf numFmtId="0" fontId="2" fillId="0" borderId="5" xfId="0" applyFont="1" applyBorder="1" applyAlignment="1">
      <alignment horizontal="left" vertical="top" wrapText="1"/>
    </xf>
    <xf numFmtId="0" fontId="3" fillId="3" borderId="1" xfId="0" applyFont="1" applyFill="1" applyBorder="1" applyAlignment="1">
      <alignment horizontal="left" vertical="center" wrapText="1"/>
    </xf>
    <xf numFmtId="0" fontId="2" fillId="0" borderId="1" xfId="0" applyFont="1" applyFill="1" applyBorder="1" applyAlignment="1">
      <alignment vertical="top"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2" fillId="0" borderId="2" xfId="0" applyFont="1" applyFill="1" applyBorder="1" applyAlignment="1" applyProtection="1">
      <alignment vertical="top" wrapText="1"/>
    </xf>
    <xf numFmtId="0" fontId="2" fillId="0" borderId="0" xfId="0" applyFont="1" applyBorder="1" applyAlignment="1">
      <alignment vertical="center"/>
    </xf>
    <xf numFmtId="0" fontId="0" fillId="0" borderId="0" xfId="0" applyAlignment="1"/>
    <xf numFmtId="0" fontId="2" fillId="0" borderId="2" xfId="0" applyFont="1" applyBorder="1" applyAlignment="1" applyProtection="1">
      <alignment horizontal="left" vertical="top" wrapText="1"/>
      <protection locked="0"/>
    </xf>
    <xf numFmtId="0" fontId="2" fillId="0" borderId="2" xfId="0" applyFont="1" applyFill="1" applyBorder="1" applyAlignment="1" applyProtection="1">
      <alignment horizontal="center" vertical="top" wrapText="1"/>
      <protection locked="0"/>
    </xf>
    <xf numFmtId="4" fontId="0" fillId="0" borderId="0" xfId="0" applyNumberFormat="1" applyFill="1"/>
    <xf numFmtId="0" fontId="4" fillId="0" borderId="2" xfId="0" applyFont="1" applyFill="1" applyBorder="1" applyAlignment="1">
      <alignment vertical="top" wrapText="1"/>
    </xf>
    <xf numFmtId="0" fontId="2" fillId="0" borderId="5" xfId="0" applyFont="1" applyFill="1" applyBorder="1" applyAlignment="1">
      <alignment horizontal="center" vertical="top" wrapText="1"/>
    </xf>
    <xf numFmtId="0" fontId="2" fillId="0" borderId="2" xfId="0" applyFont="1" applyFill="1" applyBorder="1" applyAlignment="1">
      <alignment horizontal="center" vertical="top" wrapText="1"/>
    </xf>
    <xf numFmtId="0" fontId="3" fillId="0" borderId="2" xfId="0" applyFont="1" applyBorder="1" applyAlignment="1" applyProtection="1">
      <alignment horizontal="left" vertical="top" wrapText="1"/>
      <protection locked="0"/>
    </xf>
    <xf numFmtId="0" fontId="20" fillId="0" borderId="0" xfId="0" applyFont="1" applyAlignment="1">
      <alignment vertical="top" wrapText="1"/>
    </xf>
    <xf numFmtId="0" fontId="2" fillId="0" borderId="14"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center" vertical="top" wrapText="1"/>
    </xf>
    <xf numFmtId="0" fontId="2" fillId="0" borderId="7" xfId="0" applyFont="1" applyFill="1" applyBorder="1" applyAlignment="1">
      <alignment vertical="top" wrapText="1"/>
    </xf>
    <xf numFmtId="0" fontId="9" fillId="4" borderId="2" xfId="0" applyFont="1" applyFill="1" applyBorder="1" applyAlignment="1">
      <alignment vertical="top" wrapText="1"/>
    </xf>
    <xf numFmtId="0" fontId="0" fillId="0" borderId="2" xfId="0" applyFill="1" applyBorder="1" applyAlignment="1"/>
    <xf numFmtId="0" fontId="0" fillId="0" borderId="0" xfId="0" applyFill="1" applyAlignment="1"/>
    <xf numFmtId="0" fontId="15" fillId="0" borderId="3" xfId="0" applyFont="1" applyBorder="1" applyAlignment="1">
      <alignment vertical="top" wrapText="1"/>
    </xf>
    <xf numFmtId="0" fontId="0" fillId="0" borderId="2" xfId="0" applyFill="1" applyBorder="1" applyAlignment="1">
      <alignment vertical="top" wrapText="1"/>
    </xf>
    <xf numFmtId="0" fontId="4" fillId="6" borderId="4" xfId="0" applyFont="1" applyFill="1" applyBorder="1" applyAlignment="1">
      <alignment vertical="center" wrapText="1"/>
    </xf>
    <xf numFmtId="0" fontId="18" fillId="0" borderId="7" xfId="0" applyFont="1" applyBorder="1" applyAlignment="1">
      <alignment vertical="top" wrapText="1"/>
    </xf>
    <xf numFmtId="0" fontId="9" fillId="5" borderId="5" xfId="0" applyFont="1" applyFill="1" applyBorder="1" applyAlignment="1">
      <alignment vertical="top" wrapText="1"/>
    </xf>
    <xf numFmtId="0" fontId="2" fillId="5" borderId="7" xfId="0" applyFont="1" applyFill="1" applyBorder="1" applyAlignment="1">
      <alignment vertical="top" wrapText="1"/>
    </xf>
    <xf numFmtId="0" fontId="2" fillId="0" borderId="21" xfId="0" applyFont="1" applyFill="1" applyBorder="1" applyAlignment="1">
      <alignment vertical="top" wrapText="1"/>
    </xf>
    <xf numFmtId="0" fontId="2" fillId="0" borderId="23" xfId="0" applyFont="1" applyBorder="1" applyAlignment="1">
      <alignment horizontal="left" vertical="top" wrapText="1"/>
    </xf>
    <xf numFmtId="0" fontId="2" fillId="0" borderId="8" xfId="0" applyFont="1" applyBorder="1" applyAlignment="1">
      <alignment horizontal="left" vertical="top" wrapText="1"/>
    </xf>
    <xf numFmtId="0" fontId="3" fillId="0" borderId="2" xfId="0" applyFont="1" applyFill="1" applyBorder="1" applyAlignment="1" applyProtection="1">
      <alignment horizontal="left" vertical="top" wrapText="1"/>
      <protection locked="0"/>
    </xf>
    <xf numFmtId="0" fontId="9" fillId="0" borderId="9" xfId="0" applyFont="1" applyFill="1" applyBorder="1" applyAlignment="1">
      <alignment vertical="top" wrapText="1"/>
    </xf>
    <xf numFmtId="0" fontId="10" fillId="0" borderId="2" xfId="0" applyFont="1" applyFill="1" applyBorder="1" applyAlignment="1" applyProtection="1">
      <alignment vertical="top" wrapText="1"/>
      <protection locked="0"/>
    </xf>
    <xf numFmtId="0" fontId="3" fillId="0" borderId="2" xfId="0" applyFont="1" applyFill="1" applyBorder="1" applyAlignment="1" applyProtection="1">
      <alignment vertical="top" wrapText="1"/>
      <protection locked="0"/>
    </xf>
    <xf numFmtId="0" fontId="3" fillId="0" borderId="2" xfId="0" applyFont="1" applyBorder="1" applyAlignment="1" applyProtection="1">
      <alignment vertical="top" wrapText="1"/>
      <protection locked="0"/>
    </xf>
    <xf numFmtId="0" fontId="3" fillId="5" borderId="2" xfId="0" applyFont="1" applyFill="1" applyBorder="1" applyAlignment="1" applyProtection="1">
      <alignment vertical="top" wrapText="1"/>
      <protection locked="0"/>
    </xf>
    <xf numFmtId="0" fontId="3" fillId="0" borderId="6" xfId="0" applyFont="1" applyFill="1" applyBorder="1" applyAlignment="1" applyProtection="1">
      <alignment vertical="top" wrapText="1"/>
      <protection locked="0"/>
    </xf>
    <xf numFmtId="0" fontId="2" fillId="0" borderId="2" xfId="0" applyFont="1" applyBorder="1" applyAlignment="1" applyProtection="1">
      <alignment horizontal="center" vertical="top" wrapText="1"/>
      <protection locked="0"/>
    </xf>
    <xf numFmtId="0" fontId="3" fillId="5" borderId="22" xfId="0" applyFont="1" applyFill="1" applyBorder="1" applyAlignment="1" applyProtection="1">
      <alignment horizontal="left" vertical="top" wrapText="1"/>
      <protection locked="0"/>
    </xf>
    <xf numFmtId="0" fontId="3" fillId="5" borderId="5" xfId="0" applyFont="1" applyFill="1" applyBorder="1" applyAlignment="1" applyProtection="1">
      <alignment horizontal="left" vertical="top" wrapText="1"/>
      <protection locked="0"/>
    </xf>
    <xf numFmtId="0" fontId="3" fillId="0" borderId="2" xfId="0" applyFont="1" applyFill="1" applyBorder="1" applyAlignment="1" applyProtection="1">
      <alignment vertical="top" wrapText="1"/>
      <protection hidden="1"/>
    </xf>
    <xf numFmtId="0" fontId="3" fillId="4" borderId="2" xfId="0" applyFont="1" applyFill="1" applyBorder="1" applyAlignment="1" applyProtection="1">
      <alignment vertical="top" wrapText="1"/>
      <protection hidden="1"/>
    </xf>
    <xf numFmtId="0" fontId="3" fillId="5" borderId="2" xfId="0" applyFont="1" applyFill="1" applyBorder="1" applyAlignment="1" applyProtection="1">
      <alignment vertical="top" wrapText="1"/>
      <protection hidden="1"/>
    </xf>
    <xf numFmtId="0" fontId="5" fillId="0" borderId="2" xfId="0" applyFont="1" applyFill="1" applyBorder="1" applyAlignment="1" applyProtection="1">
      <alignment vertical="top" wrapText="1"/>
      <protection hidden="1"/>
    </xf>
    <xf numFmtId="0" fontId="2" fillId="4" borderId="2" xfId="0" applyFont="1" applyFill="1" applyBorder="1" applyAlignment="1" applyProtection="1">
      <alignment vertical="top" wrapText="1"/>
      <protection hidden="1"/>
    </xf>
    <xf numFmtId="0" fontId="2" fillId="6" borderId="1" xfId="0" applyFont="1" applyFill="1" applyBorder="1" applyAlignment="1" applyProtection="1">
      <alignment vertical="center"/>
      <protection hidden="1"/>
    </xf>
    <xf numFmtId="0" fontId="3" fillId="4" borderId="1" xfId="0" applyFont="1" applyFill="1" applyBorder="1" applyAlignment="1" applyProtection="1">
      <alignment vertical="center" wrapText="1"/>
      <protection hidden="1"/>
    </xf>
    <xf numFmtId="0" fontId="3" fillId="3" borderId="1" xfId="0" applyFont="1" applyFill="1" applyBorder="1" applyAlignment="1" applyProtection="1">
      <alignment vertical="center" wrapText="1"/>
      <protection hidden="1"/>
    </xf>
    <xf numFmtId="0" fontId="3" fillId="0" borderId="2" xfId="0" applyFont="1" applyBorder="1" applyAlignment="1" applyProtection="1">
      <alignment vertical="top" wrapText="1"/>
      <protection hidden="1"/>
    </xf>
    <xf numFmtId="0" fontId="3" fillId="4" borderId="2" xfId="0" applyFont="1" applyFill="1" applyBorder="1" applyAlignment="1" applyProtection="1">
      <alignment vertical="center" wrapText="1"/>
      <protection hidden="1"/>
    </xf>
    <xf numFmtId="0" fontId="3" fillId="0" borderId="5" xfId="0" applyFont="1" applyBorder="1" applyAlignment="1" applyProtection="1">
      <alignment vertical="top" wrapText="1"/>
      <protection locked="0"/>
    </xf>
    <xf numFmtId="0" fontId="2" fillId="0" borderId="7" xfId="0" applyFont="1" applyBorder="1" applyAlignment="1">
      <alignment horizontal="left" vertical="top" wrapText="1"/>
    </xf>
    <xf numFmtId="0" fontId="2" fillId="0" borderId="15" xfId="0" applyFont="1" applyBorder="1" applyAlignment="1">
      <alignment horizontal="left" vertical="top" wrapText="1"/>
    </xf>
    <xf numFmtId="0" fontId="2" fillId="0" borderId="7" xfId="0" applyFont="1" applyBorder="1" applyAlignment="1">
      <alignment vertical="top" wrapText="1"/>
    </xf>
    <xf numFmtId="0" fontId="5" fillId="0" borderId="2" xfId="0" applyFont="1" applyFill="1" applyBorder="1" applyAlignment="1" applyProtection="1">
      <alignment vertical="top" wrapText="1"/>
      <protection locked="0" hidden="1"/>
    </xf>
    <xf numFmtId="0" fontId="3" fillId="0" borderId="20" xfId="0" applyFont="1" applyBorder="1" applyAlignment="1" applyProtection="1">
      <alignment vertical="top" wrapText="1"/>
      <protection locked="0"/>
    </xf>
    <xf numFmtId="0" fontId="8" fillId="0" borderId="2" xfId="0" applyFont="1" applyFill="1" applyBorder="1" applyAlignment="1" applyProtection="1">
      <alignment vertical="top" wrapText="1"/>
      <protection hidden="1"/>
    </xf>
    <xf numFmtId="0" fontId="3" fillId="0" borderId="24" xfId="0" applyFont="1" applyFill="1" applyBorder="1" applyAlignment="1">
      <alignment vertical="top" wrapText="1"/>
    </xf>
    <xf numFmtId="0" fontId="3" fillId="0" borderId="3" xfId="0" applyFont="1" applyFill="1" applyBorder="1" applyAlignment="1">
      <alignment vertical="top" wrapText="1"/>
    </xf>
    <xf numFmtId="0" fontId="3" fillId="5" borderId="3" xfId="0" applyFont="1" applyFill="1" applyBorder="1" applyAlignment="1">
      <alignment vertical="top" wrapText="1"/>
    </xf>
    <xf numFmtId="0" fontId="3" fillId="0" borderId="22" xfId="0" applyFont="1" applyFill="1" applyBorder="1" applyAlignment="1">
      <alignment vertical="top" wrapText="1"/>
    </xf>
    <xf numFmtId="0" fontId="3" fillId="0" borderId="25" xfId="0" applyFont="1" applyBorder="1" applyAlignment="1">
      <alignment vertical="top" wrapText="1"/>
    </xf>
    <xf numFmtId="0" fontId="3" fillId="0" borderId="3" xfId="0" applyFont="1" applyBorder="1" applyAlignment="1" applyProtection="1">
      <alignment vertical="top" wrapText="1"/>
    </xf>
    <xf numFmtId="0" fontId="3" fillId="4" borderId="3" xfId="0" applyFont="1" applyFill="1" applyBorder="1" applyAlignment="1">
      <alignment vertical="top" wrapText="1"/>
    </xf>
    <xf numFmtId="0" fontId="3" fillId="0" borderId="3" xfId="0" applyFont="1" applyBorder="1" applyAlignment="1">
      <alignment horizontal="left" vertical="top" wrapText="1"/>
    </xf>
    <xf numFmtId="0" fontId="3" fillId="0" borderId="8" xfId="0" applyFont="1" applyBorder="1" applyAlignment="1">
      <alignment horizontal="left" vertical="top" wrapText="1"/>
    </xf>
    <xf numFmtId="0" fontId="10" fillId="0" borderId="3" xfId="0" applyFont="1" applyBorder="1" applyAlignment="1">
      <alignment vertical="top" wrapText="1"/>
    </xf>
    <xf numFmtId="0" fontId="3" fillId="0" borderId="17" xfId="0" applyFont="1" applyBorder="1" applyAlignment="1">
      <alignment vertical="top" wrapText="1"/>
    </xf>
    <xf numFmtId="0" fontId="3" fillId="5" borderId="26" xfId="0" applyFont="1" applyFill="1" applyBorder="1" applyAlignment="1">
      <alignment vertical="top" wrapText="1"/>
    </xf>
    <xf numFmtId="0" fontId="3" fillId="0" borderId="26" xfId="0" applyFont="1" applyFill="1" applyBorder="1" applyAlignment="1">
      <alignment vertical="top" wrapText="1"/>
    </xf>
    <xf numFmtId="0" fontId="3" fillId="0" borderId="21" xfId="0" applyFont="1" applyFill="1" applyBorder="1" applyAlignment="1">
      <alignment vertical="top" wrapText="1"/>
    </xf>
    <xf numFmtId="0" fontId="3" fillId="5" borderId="21" xfId="0" applyFont="1" applyFill="1" applyBorder="1" applyAlignment="1">
      <alignment vertical="top" wrapText="1"/>
    </xf>
    <xf numFmtId="0" fontId="3" fillId="0" borderId="24"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5" fillId="0" borderId="27" xfId="0" applyFont="1" applyFill="1" applyBorder="1" applyAlignment="1">
      <alignment vertical="top" wrapText="1"/>
    </xf>
    <xf numFmtId="0" fontId="4" fillId="0" borderId="4" xfId="0" applyFont="1" applyFill="1" applyBorder="1" applyAlignment="1">
      <alignment vertical="top" wrapText="1"/>
    </xf>
    <xf numFmtId="0" fontId="2" fillId="0" borderId="4" xfId="0" applyFont="1" applyFill="1" applyBorder="1" applyAlignment="1">
      <alignment vertical="top" wrapText="1"/>
    </xf>
    <xf numFmtId="0" fontId="3" fillId="5" borderId="4" xfId="0" applyFont="1" applyFill="1" applyBorder="1" applyAlignment="1">
      <alignment vertical="top" wrapText="1"/>
    </xf>
    <xf numFmtId="0" fontId="3" fillId="0" borderId="4" xfId="0" applyFont="1" applyFill="1" applyBorder="1" applyAlignment="1">
      <alignment vertical="top" wrapText="1"/>
    </xf>
    <xf numFmtId="0" fontId="5" fillId="0" borderId="4" xfId="0" applyFont="1" applyFill="1" applyBorder="1" applyAlignment="1">
      <alignment vertical="top" wrapText="1"/>
    </xf>
    <xf numFmtId="0" fontId="18" fillId="0" borderId="4" xfId="0" applyFont="1" applyFill="1" applyBorder="1" applyAlignment="1">
      <alignment vertical="top" wrapText="1"/>
    </xf>
    <xf numFmtId="0" fontId="4" fillId="5" borderId="4" xfId="0" applyFont="1" applyFill="1" applyBorder="1" applyAlignment="1">
      <alignment vertical="top" wrapText="1"/>
    </xf>
    <xf numFmtId="0" fontId="2" fillId="5" borderId="4" xfId="0" applyFont="1" applyFill="1" applyBorder="1" applyAlignment="1">
      <alignment vertical="top" wrapText="1"/>
    </xf>
    <xf numFmtId="0" fontId="9" fillId="5" borderId="4" xfId="0" applyFont="1" applyFill="1" applyBorder="1" applyAlignment="1">
      <alignment vertical="top" wrapText="1"/>
    </xf>
    <xf numFmtId="0" fontId="5" fillId="5" borderId="4" xfId="0" applyFont="1" applyFill="1" applyBorder="1" applyAlignment="1">
      <alignment vertical="top" wrapText="1"/>
    </xf>
    <xf numFmtId="0" fontId="16" fillId="0" borderId="4" xfId="0" applyFont="1" applyFill="1" applyBorder="1" applyAlignment="1">
      <alignment vertical="top" wrapText="1"/>
    </xf>
    <xf numFmtId="0" fontId="16" fillId="0" borderId="4" xfId="0" applyFont="1" applyBorder="1" applyAlignment="1">
      <alignment vertical="top" wrapText="1"/>
    </xf>
    <xf numFmtId="0" fontId="2" fillId="4" borderId="4" xfId="0" applyFont="1" applyFill="1" applyBorder="1" applyAlignment="1">
      <alignment vertical="top" wrapText="1"/>
    </xf>
    <xf numFmtId="0" fontId="5" fillId="0" borderId="4" xfId="0" applyFont="1" applyBorder="1" applyAlignment="1">
      <alignment vertical="top" wrapText="1"/>
    </xf>
    <xf numFmtId="0" fontId="16" fillId="5" borderId="4" xfId="0" applyFont="1" applyFill="1" applyBorder="1" applyAlignment="1">
      <alignment vertical="top" wrapText="1"/>
    </xf>
    <xf numFmtId="0" fontId="2" fillId="0" borderId="19" xfId="0" applyFont="1" applyFill="1" applyBorder="1" applyAlignment="1">
      <alignment vertical="top" wrapText="1"/>
    </xf>
    <xf numFmtId="0" fontId="7" fillId="0" borderId="4" xfId="0" applyFont="1" applyBorder="1" applyAlignment="1">
      <alignment vertical="top" wrapText="1"/>
    </xf>
    <xf numFmtId="0" fontId="19" fillId="0" borderId="4" xfId="0" applyFont="1" applyBorder="1" applyAlignment="1">
      <alignment vertical="top" wrapText="1"/>
    </xf>
    <xf numFmtId="0" fontId="2" fillId="0" borderId="29" xfId="0" applyFont="1" applyBorder="1" applyAlignment="1">
      <alignment vertical="top" wrapText="1"/>
    </xf>
    <xf numFmtId="0" fontId="13" fillId="0" borderId="4" xfId="0" applyFont="1" applyBorder="1" applyAlignment="1">
      <alignment vertical="top" wrapText="1"/>
    </xf>
    <xf numFmtId="0" fontId="3" fillId="0" borderId="30" xfId="0" applyFont="1" applyFill="1" applyBorder="1" applyAlignment="1">
      <alignment vertical="top" wrapText="1"/>
    </xf>
    <xf numFmtId="0" fontId="18" fillId="0" borderId="19" xfId="0" applyFont="1" applyBorder="1" applyAlignment="1">
      <alignment vertical="top" wrapText="1"/>
    </xf>
    <xf numFmtId="0" fontId="4" fillId="0" borderId="4" xfId="0" applyFont="1" applyBorder="1" applyAlignment="1">
      <alignment vertical="top" wrapText="1"/>
    </xf>
    <xf numFmtId="0" fontId="2" fillId="0" borderId="19" xfId="0" applyFont="1" applyBorder="1" applyAlignment="1">
      <alignment vertical="top" wrapText="1"/>
    </xf>
    <xf numFmtId="0" fontId="16" fillId="5" borderId="13" xfId="0" applyFont="1" applyFill="1" applyBorder="1" applyAlignment="1">
      <alignment vertical="top" wrapText="1"/>
    </xf>
    <xf numFmtId="0" fontId="9" fillId="0" borderId="13" xfId="0" applyFont="1" applyFill="1" applyBorder="1" applyAlignment="1">
      <alignment vertical="top" wrapText="1"/>
    </xf>
    <xf numFmtId="0" fontId="3" fillId="0" borderId="13" xfId="0" applyFont="1" applyFill="1" applyBorder="1" applyAlignment="1">
      <alignment vertical="top" wrapText="1"/>
    </xf>
    <xf numFmtId="0" fontId="4" fillId="0" borderId="13" xfId="0" applyFont="1" applyFill="1" applyBorder="1" applyAlignment="1">
      <alignment vertical="top" wrapText="1"/>
    </xf>
    <xf numFmtId="0" fontId="3" fillId="0" borderId="13" xfId="0" applyFont="1" applyFill="1" applyBorder="1" applyAlignment="1">
      <alignment horizontal="left" vertical="center" wrapText="1"/>
    </xf>
    <xf numFmtId="0" fontId="5" fillId="5" borderId="13" xfId="0" applyFont="1" applyFill="1" applyBorder="1" applyAlignment="1">
      <alignment vertical="top" wrapText="1"/>
    </xf>
    <xf numFmtId="0" fontId="16" fillId="0" borderId="27" xfId="0" applyFont="1" applyBorder="1" applyAlignment="1">
      <alignment vertical="top" wrapText="1"/>
    </xf>
    <xf numFmtId="0" fontId="2" fillId="0" borderId="30" xfId="0" applyFont="1" applyBorder="1" applyAlignment="1">
      <alignment vertical="top" wrapText="1"/>
    </xf>
    <xf numFmtId="0" fontId="16" fillId="5" borderId="30" xfId="0" applyFont="1" applyFill="1" applyBorder="1" applyAlignment="1">
      <alignment vertical="top" wrapText="1"/>
    </xf>
    <xf numFmtId="0" fontId="2" fillId="5" borderId="30" xfId="0" applyFont="1" applyFill="1" applyBorder="1" applyAlignment="1">
      <alignment vertical="top" wrapText="1"/>
    </xf>
    <xf numFmtId="0" fontId="4" fillId="0" borderId="30" xfId="0" applyFont="1" applyFill="1" applyBorder="1" applyAlignment="1">
      <alignment vertical="top" wrapText="1"/>
    </xf>
    <xf numFmtId="0" fontId="13" fillId="0" borderId="19" xfId="0" applyFont="1" applyBorder="1" applyAlignment="1">
      <alignment vertical="top" wrapText="1"/>
    </xf>
    <xf numFmtId="0" fontId="3" fillId="4" borderId="7" xfId="0" applyFont="1" applyFill="1" applyBorder="1" applyAlignment="1">
      <alignment vertical="top" wrapText="1"/>
    </xf>
    <xf numFmtId="0" fontId="3" fillId="4" borderId="15" xfId="0" applyFont="1" applyFill="1" applyBorder="1" applyAlignment="1">
      <alignment vertical="top" wrapText="1"/>
    </xf>
    <xf numFmtId="0" fontId="3" fillId="4" borderId="11" xfId="0" applyFont="1" applyFill="1" applyBorder="1" applyAlignment="1">
      <alignment vertical="top" wrapText="1"/>
    </xf>
    <xf numFmtId="0" fontId="2" fillId="4" borderId="7" xfId="0" applyFont="1" applyFill="1" applyBorder="1" applyAlignment="1" applyProtection="1">
      <alignment vertical="top" wrapText="1"/>
      <protection locked="0"/>
    </xf>
    <xf numFmtId="0" fontId="2" fillId="4" borderId="7" xfId="0" applyFont="1" applyFill="1" applyBorder="1" applyAlignment="1">
      <alignment horizontal="left" vertical="center"/>
    </xf>
    <xf numFmtId="0" fontId="3" fillId="4" borderId="31" xfId="0" applyFont="1" applyFill="1" applyBorder="1" applyAlignment="1">
      <alignment vertical="center" wrapText="1"/>
    </xf>
    <xf numFmtId="0" fontId="2" fillId="4" borderId="7" xfId="0" applyFont="1" applyFill="1" applyBorder="1" applyAlignment="1">
      <alignment vertical="top" wrapText="1"/>
    </xf>
    <xf numFmtId="0" fontId="2" fillId="4" borderId="11" xfId="0" applyFont="1" applyFill="1" applyBorder="1" applyAlignment="1">
      <alignment vertical="top" wrapText="1"/>
    </xf>
    <xf numFmtId="0" fontId="2" fillId="4" borderId="11" xfId="0" applyFont="1" applyFill="1" applyBorder="1" applyAlignment="1" applyProtection="1">
      <alignment vertical="top" wrapText="1"/>
      <protection locked="0"/>
    </xf>
    <xf numFmtId="0" fontId="3" fillId="4" borderId="2" xfId="0" applyFont="1" applyFill="1" applyBorder="1" applyAlignment="1" applyProtection="1">
      <alignment vertical="top" wrapText="1"/>
      <protection locked="0"/>
    </xf>
    <xf numFmtId="0" fontId="12" fillId="0" borderId="0" xfId="0" applyFont="1" applyAlignment="1" applyProtection="1">
      <alignment vertical="top" wrapText="1"/>
      <protection locked="0"/>
    </xf>
    <xf numFmtId="0" fontId="12" fillId="0" borderId="0" xfId="0" applyFont="1" applyFill="1" applyAlignment="1" applyProtection="1">
      <alignment vertical="top" wrapText="1"/>
      <protection locked="0"/>
    </xf>
    <xf numFmtId="0" fontId="12" fillId="0" borderId="3" xfId="0" applyFont="1" applyFill="1" applyBorder="1" applyAlignment="1" applyProtection="1">
      <alignment vertical="top" wrapText="1"/>
      <protection locked="0"/>
    </xf>
    <xf numFmtId="0" fontId="12" fillId="0" borderId="0" xfId="0" applyFont="1" applyProtection="1">
      <protection locked="0"/>
    </xf>
    <xf numFmtId="0" fontId="2" fillId="0" borderId="9" xfId="0" applyFont="1" applyBorder="1" applyAlignment="1">
      <alignment horizontal="left" vertical="top" wrapText="1"/>
    </xf>
    <xf numFmtId="0" fontId="2" fillId="0" borderId="28" xfId="0" applyFont="1" applyBorder="1" applyAlignment="1">
      <alignment horizontal="left" vertical="top" wrapText="1"/>
    </xf>
    <xf numFmtId="0" fontId="2" fillId="0" borderId="19" xfId="0" applyFont="1" applyBorder="1" applyAlignment="1">
      <alignment horizontal="left" vertical="top" wrapText="1"/>
    </xf>
    <xf numFmtId="0" fontId="2" fillId="0" borderId="7"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center" vertical="top" wrapText="1"/>
    </xf>
    <xf numFmtId="0" fontId="2" fillId="0" borderId="10" xfId="0" applyFont="1" applyBorder="1" applyAlignment="1">
      <alignment horizontal="center" vertical="top" wrapText="1"/>
    </xf>
    <xf numFmtId="0" fontId="2" fillId="0" borderId="7" xfId="0" applyFont="1" applyBorder="1" applyAlignment="1">
      <alignment horizontal="center" vertical="top" wrapText="1"/>
    </xf>
    <xf numFmtId="0" fontId="2" fillId="0" borderId="5" xfId="0" applyFont="1" applyBorder="1" applyAlignment="1">
      <alignment horizontal="center" vertical="top" wrapText="1"/>
    </xf>
    <xf numFmtId="0" fontId="2" fillId="0" borderId="2" xfId="0" applyFont="1" applyFill="1" applyBorder="1" applyAlignment="1">
      <alignment horizontal="center" vertical="top" wrapText="1"/>
    </xf>
    <xf numFmtId="0" fontId="2" fillId="5" borderId="7" xfId="0" applyFont="1" applyFill="1" applyBorder="1" applyAlignment="1">
      <alignment horizontal="center" vertical="top" wrapText="1"/>
    </xf>
    <xf numFmtId="0" fontId="2" fillId="5" borderId="5" xfId="0" applyFont="1" applyFill="1" applyBorder="1" applyAlignment="1">
      <alignment horizontal="center" vertical="top" wrapText="1"/>
    </xf>
    <xf numFmtId="0" fontId="2" fillId="0" borderId="7" xfId="0" applyFont="1" applyFill="1" applyBorder="1" applyAlignment="1">
      <alignment horizontal="left" vertical="top" wrapText="1"/>
    </xf>
    <xf numFmtId="0" fontId="2" fillId="0" borderId="5" xfId="0" applyFont="1" applyFill="1" applyBorder="1" applyAlignment="1">
      <alignment horizontal="left" vertical="top" wrapText="1"/>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2" fillId="0" borderId="7" xfId="0" applyFont="1" applyBorder="1" applyAlignment="1">
      <alignment vertical="top" wrapText="1"/>
    </xf>
    <xf numFmtId="0" fontId="2" fillId="0" borderId="15" xfId="0" applyFont="1" applyBorder="1" applyAlignment="1">
      <alignment vertical="top" wrapText="1"/>
    </xf>
    <xf numFmtId="0" fontId="3" fillId="0" borderId="7" xfId="0" applyFont="1" applyFill="1" applyBorder="1" applyAlignment="1" applyProtection="1">
      <alignment vertical="top" wrapText="1"/>
      <protection hidden="1"/>
    </xf>
    <xf numFmtId="0" fontId="3" fillId="0" borderId="15" xfId="0" applyFont="1" applyFill="1" applyBorder="1" applyAlignment="1" applyProtection="1">
      <alignment vertical="top" wrapText="1"/>
      <protection hidden="1"/>
    </xf>
    <xf numFmtId="0" fontId="3" fillId="0" borderId="5" xfId="0" applyFont="1" applyFill="1" applyBorder="1" applyAlignment="1" applyProtection="1">
      <alignment vertical="top" wrapText="1"/>
      <protection hidden="1"/>
    </xf>
    <xf numFmtId="0" fontId="2" fillId="5" borderId="7" xfId="0" applyFont="1" applyFill="1" applyBorder="1" applyAlignment="1" applyProtection="1">
      <alignment horizontal="center" vertical="top" wrapText="1"/>
      <protection locked="0"/>
    </xf>
    <xf numFmtId="0" fontId="2" fillId="5" borderId="15" xfId="0" applyFont="1" applyFill="1" applyBorder="1" applyAlignment="1" applyProtection="1">
      <alignment horizontal="center" vertical="top" wrapText="1"/>
      <protection locked="0"/>
    </xf>
    <xf numFmtId="0" fontId="2" fillId="5" borderId="5" xfId="0" applyFont="1" applyFill="1" applyBorder="1" applyAlignment="1" applyProtection="1">
      <alignment horizontal="center" vertical="top" wrapText="1"/>
      <protection locked="0"/>
    </xf>
    <xf numFmtId="0" fontId="2" fillId="5" borderId="7" xfId="0" applyFont="1" applyFill="1" applyBorder="1" applyAlignment="1">
      <alignment horizontal="left" vertical="top" wrapText="1"/>
    </xf>
    <xf numFmtId="0" fontId="2" fillId="5" borderId="15" xfId="0" applyFont="1" applyFill="1" applyBorder="1" applyAlignment="1">
      <alignment horizontal="left" vertical="top" wrapText="1"/>
    </xf>
    <xf numFmtId="0" fontId="2" fillId="5" borderId="5" xfId="0" applyFont="1" applyFill="1" applyBorder="1" applyAlignment="1">
      <alignment horizontal="left" vertical="top" wrapText="1"/>
    </xf>
    <xf numFmtId="0" fontId="3" fillId="5" borderId="7" xfId="0" applyFont="1" applyFill="1" applyBorder="1" applyAlignment="1" applyProtection="1">
      <alignment horizontal="left" vertical="top"/>
      <protection locked="0"/>
    </xf>
    <xf numFmtId="0" fontId="3" fillId="5" borderId="15" xfId="0" applyFont="1" applyFill="1" applyBorder="1" applyAlignment="1" applyProtection="1">
      <alignment horizontal="left" vertical="top"/>
      <protection locked="0"/>
    </xf>
    <xf numFmtId="0" fontId="3" fillId="5" borderId="5" xfId="0" applyFont="1" applyFill="1" applyBorder="1" applyAlignment="1" applyProtection="1">
      <alignment horizontal="left" vertical="top"/>
      <protection locked="0"/>
    </xf>
    <xf numFmtId="0" fontId="3" fillId="0" borderId="7"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8" xfId="0" applyFont="1" applyBorder="1" applyAlignment="1">
      <alignment vertical="top" wrapText="1"/>
    </xf>
    <xf numFmtId="0" fontId="4" fillId="0" borderId="23" xfId="0" applyFont="1" applyBorder="1" applyAlignment="1">
      <alignment vertical="top" wrapText="1"/>
    </xf>
    <xf numFmtId="0" fontId="2" fillId="5" borderId="7" xfId="0" applyFont="1" applyFill="1" applyBorder="1" applyAlignment="1">
      <alignment vertical="top" wrapText="1"/>
    </xf>
    <xf numFmtId="0" fontId="2" fillId="5" borderId="15" xfId="0" applyFont="1" applyFill="1" applyBorder="1" applyAlignment="1">
      <alignment vertical="top" wrapText="1"/>
    </xf>
    <xf numFmtId="0" fontId="2" fillId="0" borderId="7" xfId="0" applyFont="1" applyFill="1" applyBorder="1" applyAlignment="1">
      <alignment vertical="top" wrapText="1"/>
    </xf>
    <xf numFmtId="0" fontId="2" fillId="0" borderId="5" xfId="0" applyFont="1" applyFill="1" applyBorder="1" applyAlignment="1">
      <alignment vertical="top" wrapText="1"/>
    </xf>
  </cellXfs>
  <cellStyles count="1">
    <cellStyle name="Standaard" xfId="0" builtinId="0"/>
  </cellStyles>
  <dxfs count="54">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0"/>
  <sheetViews>
    <sheetView zoomScaleNormal="100" workbookViewId="0">
      <pane xSplit="6" ySplit="3" topLeftCell="G254" activePane="bottomRight" state="frozen"/>
      <selection pane="topRight" activeCell="G1" sqref="G1"/>
      <selection pane="bottomLeft" activeCell="A4" sqref="A4"/>
      <selection pane="bottomRight" activeCell="B3" sqref="B3"/>
    </sheetView>
  </sheetViews>
  <sheetFormatPr defaultColWidth="9.140625" defaultRowHeight="15" x14ac:dyDescent="0.25"/>
  <cols>
    <col min="1" max="1" width="9.140625" style="84"/>
    <col min="2" max="2" width="70.5703125" style="20" customWidth="1"/>
    <col min="3" max="3" width="9.140625" style="126"/>
    <col min="4" max="4" width="10" style="20" customWidth="1"/>
    <col min="5" max="5" width="47.140625" style="20" customWidth="1"/>
    <col min="6" max="6" width="58" style="20" customWidth="1"/>
    <col min="7" max="16384" width="9.140625" style="20"/>
  </cols>
  <sheetData>
    <row r="1" spans="1:6" ht="18.75" x14ac:dyDescent="0.25">
      <c r="A1" s="65" t="s">
        <v>116</v>
      </c>
      <c r="F1" s="109"/>
    </row>
    <row r="2" spans="1:6" ht="18.75" x14ac:dyDescent="0.25">
      <c r="A2" s="65"/>
      <c r="B2" s="45"/>
    </row>
    <row r="3" spans="1:6" ht="45" x14ac:dyDescent="0.25">
      <c r="A3" s="81" t="s">
        <v>0</v>
      </c>
      <c r="B3" s="43" t="s">
        <v>417</v>
      </c>
      <c r="C3" s="43" t="s">
        <v>1</v>
      </c>
      <c r="D3" s="43" t="s">
        <v>380</v>
      </c>
      <c r="E3" s="43" t="s">
        <v>381</v>
      </c>
      <c r="F3" s="43" t="s">
        <v>379</v>
      </c>
    </row>
    <row r="4" spans="1:6" x14ac:dyDescent="0.25">
      <c r="A4" s="92" t="s">
        <v>2</v>
      </c>
      <c r="B4" s="93" t="s">
        <v>3</v>
      </c>
      <c r="C4" s="93"/>
      <c r="D4" s="93"/>
      <c r="E4" s="93"/>
      <c r="F4" s="94"/>
    </row>
    <row r="5" spans="1:6" x14ac:dyDescent="0.25">
      <c r="A5" s="60" t="s">
        <v>4</v>
      </c>
      <c r="B5" s="54" t="s">
        <v>5</v>
      </c>
      <c r="C5" s="49"/>
      <c r="D5" s="267"/>
      <c r="E5" s="267"/>
      <c r="F5" s="49"/>
    </row>
    <row r="6" spans="1:6" s="78" customFormat="1" ht="30" x14ac:dyDescent="0.25">
      <c r="A6" s="136">
        <v>1</v>
      </c>
      <c r="B6" s="137" t="s">
        <v>187</v>
      </c>
      <c r="C6" s="212" t="s">
        <v>6</v>
      </c>
      <c r="D6" s="188"/>
      <c r="E6" s="188"/>
      <c r="F6" s="230"/>
    </row>
    <row r="7" spans="1:6" s="78" customFormat="1" ht="45" x14ac:dyDescent="0.25">
      <c r="A7" s="133">
        <f>A6+1</f>
        <v>2</v>
      </c>
      <c r="B7" s="2" t="s">
        <v>326</v>
      </c>
      <c r="C7" s="213" t="s">
        <v>7</v>
      </c>
      <c r="D7" s="188"/>
      <c r="E7" s="188"/>
      <c r="F7" s="231"/>
    </row>
    <row r="8" spans="1:6" s="78" customFormat="1" ht="30" x14ac:dyDescent="0.25">
      <c r="A8" s="133">
        <f t="shared" ref="A8:A12" si="0">A7+1</f>
        <v>3</v>
      </c>
      <c r="B8" s="2" t="s">
        <v>310</v>
      </c>
      <c r="C8" s="213" t="s">
        <v>6</v>
      </c>
      <c r="D8" s="188"/>
      <c r="E8" s="188"/>
      <c r="F8" s="232"/>
    </row>
    <row r="9" spans="1:6" s="78" customFormat="1" ht="30" x14ac:dyDescent="0.25">
      <c r="A9" s="162">
        <f t="shared" si="0"/>
        <v>4</v>
      </c>
      <c r="B9" s="2" t="s">
        <v>327</v>
      </c>
      <c r="C9" s="213" t="s">
        <v>6</v>
      </c>
      <c r="D9" s="188"/>
      <c r="E9" s="188"/>
      <c r="F9" s="231"/>
    </row>
    <row r="10" spans="1:6" s="74" customFormat="1" ht="60" x14ac:dyDescent="0.25">
      <c r="A10" s="162">
        <f>A9+1</f>
        <v>5</v>
      </c>
      <c r="B10" s="28" t="s">
        <v>181</v>
      </c>
      <c r="C10" s="214" t="s">
        <v>6</v>
      </c>
      <c r="D10" s="188"/>
      <c r="E10" s="190"/>
      <c r="F10" s="233"/>
    </row>
    <row r="11" spans="1:6" s="74" customFormat="1" ht="89.25" customHeight="1" x14ac:dyDescent="0.25">
      <c r="A11" s="162">
        <f>A10+1</f>
        <v>6</v>
      </c>
      <c r="B11" s="28" t="s">
        <v>384</v>
      </c>
      <c r="C11" s="214" t="s">
        <v>6</v>
      </c>
      <c r="D11" s="188"/>
      <c r="E11" s="190"/>
      <c r="F11" s="233"/>
    </row>
    <row r="12" spans="1:6" ht="45" x14ac:dyDescent="0.25">
      <c r="A12" s="162">
        <f t="shared" si="0"/>
        <v>7</v>
      </c>
      <c r="B12" s="2" t="s">
        <v>385</v>
      </c>
      <c r="C12" s="213" t="s">
        <v>6</v>
      </c>
      <c r="D12" s="188"/>
      <c r="E12" s="188"/>
      <c r="F12" s="234"/>
    </row>
    <row r="13" spans="1:6" s="78" customFormat="1" ht="30" x14ac:dyDescent="0.25">
      <c r="A13" s="162">
        <f>A12+1</f>
        <v>8</v>
      </c>
      <c r="B13" s="2" t="s">
        <v>273</v>
      </c>
      <c r="C13" s="213" t="s">
        <v>6</v>
      </c>
      <c r="D13" s="188"/>
      <c r="E13" s="188"/>
      <c r="F13" s="235"/>
    </row>
    <row r="14" spans="1:6" s="78" customFormat="1" ht="30" x14ac:dyDescent="0.25">
      <c r="A14" s="162">
        <f>A13+1</f>
        <v>9</v>
      </c>
      <c r="B14" s="2" t="s">
        <v>311</v>
      </c>
      <c r="C14" s="213" t="s">
        <v>6</v>
      </c>
      <c r="D14" s="188"/>
      <c r="E14" s="188"/>
      <c r="F14" s="235"/>
    </row>
    <row r="15" spans="1:6" s="78" customFormat="1" ht="30" x14ac:dyDescent="0.25">
      <c r="A15" s="162">
        <f>A14+1</f>
        <v>10</v>
      </c>
      <c r="B15" s="2" t="s">
        <v>312</v>
      </c>
      <c r="C15" s="213" t="s">
        <v>23</v>
      </c>
      <c r="D15" s="188"/>
      <c r="E15" s="188"/>
      <c r="F15" s="235"/>
    </row>
    <row r="16" spans="1:6" x14ac:dyDescent="0.25">
      <c r="A16" s="123" t="s">
        <v>9</v>
      </c>
      <c r="B16" s="124" t="s">
        <v>10</v>
      </c>
      <c r="C16" s="125"/>
      <c r="D16" s="268"/>
      <c r="E16" s="268"/>
      <c r="F16" s="125"/>
    </row>
    <row r="17" spans="1:6" ht="30" x14ac:dyDescent="0.25">
      <c r="A17" s="67">
        <f>A15+1</f>
        <v>11</v>
      </c>
      <c r="B17" s="29" t="s">
        <v>11</v>
      </c>
      <c r="C17" s="215" t="s">
        <v>6</v>
      </c>
      <c r="D17" s="188"/>
      <c r="E17" s="188"/>
      <c r="F17" s="234"/>
    </row>
    <row r="18" spans="1:6" ht="90" x14ac:dyDescent="0.25">
      <c r="A18" s="68">
        <f t="shared" ref="A18:A23" si="1">A17+1</f>
        <v>12</v>
      </c>
      <c r="B18" s="24" t="s">
        <v>348</v>
      </c>
      <c r="C18" s="213" t="s">
        <v>6</v>
      </c>
      <c r="D18" s="188"/>
      <c r="E18" s="188"/>
      <c r="F18" s="235"/>
    </row>
    <row r="19" spans="1:6" ht="30" x14ac:dyDescent="0.25">
      <c r="A19" s="67">
        <f t="shared" si="1"/>
        <v>13</v>
      </c>
      <c r="B19" s="24" t="s">
        <v>274</v>
      </c>
      <c r="C19" s="213" t="s">
        <v>6</v>
      </c>
      <c r="D19" s="188"/>
      <c r="E19" s="188"/>
      <c r="F19" s="234"/>
    </row>
    <row r="20" spans="1:6" ht="45" x14ac:dyDescent="0.25">
      <c r="A20" s="68">
        <f t="shared" si="1"/>
        <v>14</v>
      </c>
      <c r="B20" s="24" t="s">
        <v>243</v>
      </c>
      <c r="C20" s="213" t="s">
        <v>6</v>
      </c>
      <c r="D20" s="188"/>
      <c r="E20" s="188"/>
      <c r="F20" s="234"/>
    </row>
    <row r="21" spans="1:6" ht="45" x14ac:dyDescent="0.25">
      <c r="A21" s="67">
        <f t="shared" si="1"/>
        <v>15</v>
      </c>
      <c r="B21" s="24" t="s">
        <v>275</v>
      </c>
      <c r="C21" s="213" t="s">
        <v>6</v>
      </c>
      <c r="D21" s="188"/>
      <c r="E21" s="188"/>
      <c r="F21" s="234"/>
    </row>
    <row r="22" spans="1:6" x14ac:dyDescent="0.25">
      <c r="A22" s="68">
        <f t="shared" si="1"/>
        <v>16</v>
      </c>
      <c r="B22" s="24" t="s">
        <v>12</v>
      </c>
      <c r="C22" s="213" t="s">
        <v>6</v>
      </c>
      <c r="D22" s="188"/>
      <c r="E22" s="188"/>
      <c r="F22" s="234"/>
    </row>
    <row r="23" spans="1:6" x14ac:dyDescent="0.25">
      <c r="A23" s="67">
        <f t="shared" si="1"/>
        <v>17</v>
      </c>
      <c r="B23" s="24" t="s">
        <v>13</v>
      </c>
      <c r="C23" s="128" t="s">
        <v>6</v>
      </c>
      <c r="D23" s="188"/>
      <c r="E23" s="188"/>
      <c r="F23" s="234"/>
    </row>
    <row r="24" spans="1:6" x14ac:dyDescent="0.25">
      <c r="A24" s="60" t="s">
        <v>14</v>
      </c>
      <c r="B24" s="54" t="s">
        <v>15</v>
      </c>
      <c r="C24" s="49"/>
      <c r="D24" s="269"/>
      <c r="E24" s="267"/>
      <c r="F24" s="49"/>
    </row>
    <row r="25" spans="1:6" x14ac:dyDescent="0.25">
      <c r="A25" s="66">
        <f>A23+1</f>
        <v>18</v>
      </c>
      <c r="B25" s="19" t="s">
        <v>16</v>
      </c>
      <c r="C25" s="128" t="s">
        <v>6</v>
      </c>
      <c r="D25" s="188"/>
      <c r="E25" s="26"/>
      <c r="F25" s="41"/>
    </row>
    <row r="26" spans="1:6" x14ac:dyDescent="0.25">
      <c r="A26" s="66">
        <f>A25+1</f>
        <v>19</v>
      </c>
      <c r="B26" s="24" t="s">
        <v>18</v>
      </c>
      <c r="C26" s="128" t="s">
        <v>6</v>
      </c>
      <c r="D26" s="188"/>
      <c r="E26" s="26"/>
      <c r="F26" s="41"/>
    </row>
    <row r="27" spans="1:6" x14ac:dyDescent="0.25">
      <c r="A27" s="95" t="s">
        <v>20</v>
      </c>
      <c r="B27" s="8" t="s">
        <v>21</v>
      </c>
      <c r="C27" s="49"/>
      <c r="D27" s="269"/>
      <c r="E27" s="270"/>
      <c r="F27" s="52"/>
    </row>
    <row r="28" spans="1:6" ht="45" x14ac:dyDescent="0.25">
      <c r="A28" s="66">
        <f>A26+1</f>
        <v>20</v>
      </c>
      <c r="B28" s="24" t="s">
        <v>235</v>
      </c>
      <c r="C28" s="128" t="s">
        <v>6</v>
      </c>
      <c r="D28" s="188"/>
      <c r="E28" s="26"/>
      <c r="F28" s="41"/>
    </row>
    <row r="29" spans="1:6" s="78" customFormat="1" ht="30" x14ac:dyDescent="0.25">
      <c r="A29" s="66">
        <v>21</v>
      </c>
      <c r="B29" s="2" t="s">
        <v>264</v>
      </c>
      <c r="C29" s="213" t="s">
        <v>6</v>
      </c>
      <c r="D29" s="188"/>
      <c r="E29" s="34"/>
      <c r="F29" s="236"/>
    </row>
    <row r="30" spans="1:6" ht="120" x14ac:dyDescent="0.25">
      <c r="A30" s="284">
        <f>A29+1</f>
        <v>22</v>
      </c>
      <c r="B30" s="28" t="s">
        <v>328</v>
      </c>
      <c r="C30" s="128" t="s">
        <v>23</v>
      </c>
      <c r="D30" s="26"/>
      <c r="E30" s="26"/>
      <c r="F30" s="237"/>
    </row>
    <row r="31" spans="1:6" ht="30" x14ac:dyDescent="0.25">
      <c r="A31" s="285"/>
      <c r="B31" s="28" t="s">
        <v>329</v>
      </c>
      <c r="C31" s="128" t="s">
        <v>23</v>
      </c>
      <c r="D31" s="26"/>
      <c r="E31" s="26"/>
      <c r="F31" s="237"/>
    </row>
    <row r="32" spans="1:6" x14ac:dyDescent="0.25">
      <c r="A32" s="163" t="s">
        <v>195</v>
      </c>
      <c r="B32" s="28" t="s">
        <v>118</v>
      </c>
      <c r="C32" s="128" t="s">
        <v>6</v>
      </c>
      <c r="D32" s="188"/>
      <c r="E32" s="26"/>
      <c r="F32" s="238"/>
    </row>
    <row r="33" spans="1:6" x14ac:dyDescent="0.25">
      <c r="A33" s="163" t="s">
        <v>196</v>
      </c>
      <c r="B33" s="28" t="s">
        <v>119</v>
      </c>
      <c r="C33" s="128" t="s">
        <v>6</v>
      </c>
      <c r="D33" s="188"/>
      <c r="E33" s="26"/>
      <c r="F33" s="238"/>
    </row>
    <row r="34" spans="1:6" x14ac:dyDescent="0.25">
      <c r="A34" s="163" t="s">
        <v>197</v>
      </c>
      <c r="B34" s="28" t="s">
        <v>120</v>
      </c>
      <c r="C34" s="128" t="s">
        <v>6</v>
      </c>
      <c r="D34" s="188"/>
      <c r="E34" s="26"/>
      <c r="F34" s="238"/>
    </row>
    <row r="35" spans="1:6" x14ac:dyDescent="0.25">
      <c r="A35" s="163" t="s">
        <v>198</v>
      </c>
      <c r="B35" s="28" t="s">
        <v>121</v>
      </c>
      <c r="C35" s="128" t="s">
        <v>6</v>
      </c>
      <c r="D35" s="188"/>
      <c r="E35" s="26"/>
      <c r="F35" s="238"/>
    </row>
    <row r="36" spans="1:6" x14ac:dyDescent="0.25">
      <c r="A36" s="163" t="s">
        <v>199</v>
      </c>
      <c r="B36" s="28" t="s">
        <v>261</v>
      </c>
      <c r="C36" s="128" t="s">
        <v>6</v>
      </c>
      <c r="D36" s="188"/>
      <c r="E36" s="26"/>
      <c r="F36" s="238"/>
    </row>
    <row r="37" spans="1:6" x14ac:dyDescent="0.25">
      <c r="A37" s="163" t="s">
        <v>200</v>
      </c>
      <c r="B37" s="28" t="s">
        <v>117</v>
      </c>
      <c r="C37" s="128" t="s">
        <v>6</v>
      </c>
      <c r="D37" s="188"/>
      <c r="E37" s="26"/>
      <c r="F37" s="238"/>
    </row>
    <row r="38" spans="1:6" x14ac:dyDescent="0.25">
      <c r="A38" s="163" t="s">
        <v>201</v>
      </c>
      <c r="B38" s="28" t="s">
        <v>22</v>
      </c>
      <c r="C38" s="128" t="s">
        <v>6</v>
      </c>
      <c r="D38" s="188"/>
      <c r="E38" s="26"/>
      <c r="F38" s="238"/>
    </row>
    <row r="39" spans="1:6" ht="30" x14ac:dyDescent="0.25">
      <c r="A39" s="66">
        <f>A30+1</f>
        <v>23</v>
      </c>
      <c r="B39" s="28" t="s">
        <v>105</v>
      </c>
      <c r="C39" s="216" t="s">
        <v>23</v>
      </c>
      <c r="D39" s="26"/>
      <c r="E39" s="26"/>
      <c r="F39" s="238"/>
    </row>
    <row r="40" spans="1:6" s="78" customFormat="1" ht="60" x14ac:dyDescent="0.25">
      <c r="A40" s="148">
        <f>A39+1</f>
        <v>24</v>
      </c>
      <c r="B40" s="2" t="s">
        <v>262</v>
      </c>
      <c r="C40" s="215" t="s">
        <v>6</v>
      </c>
      <c r="D40" s="188"/>
      <c r="E40" s="34"/>
      <c r="F40" s="236"/>
    </row>
    <row r="41" spans="1:6" ht="30" x14ac:dyDescent="0.25">
      <c r="A41" s="66">
        <f>A40+1</f>
        <v>25</v>
      </c>
      <c r="B41" s="24" t="s">
        <v>24</v>
      </c>
      <c r="C41" s="128" t="s">
        <v>6</v>
      </c>
      <c r="D41" s="188"/>
      <c r="E41" s="26"/>
      <c r="F41" s="41"/>
    </row>
    <row r="42" spans="1:6" s="74" customFormat="1" ht="30" x14ac:dyDescent="0.25">
      <c r="A42" s="80">
        <f t="shared" ref="A42:A54" si="2">A41+1</f>
        <v>26</v>
      </c>
      <c r="B42" s="28" t="s">
        <v>236</v>
      </c>
      <c r="C42" s="214" t="s">
        <v>6</v>
      </c>
      <c r="D42" s="188"/>
      <c r="E42" s="76"/>
      <c r="F42" s="239"/>
    </row>
    <row r="43" spans="1:6" s="74" customFormat="1" x14ac:dyDescent="0.25">
      <c r="A43" s="80">
        <f t="shared" si="2"/>
        <v>27</v>
      </c>
      <c r="B43" s="113" t="s">
        <v>122</v>
      </c>
      <c r="C43" s="214" t="s">
        <v>6</v>
      </c>
      <c r="D43" s="188"/>
      <c r="E43" s="76"/>
    </row>
    <row r="44" spans="1:6" x14ac:dyDescent="0.25">
      <c r="A44" s="66">
        <f t="shared" si="2"/>
        <v>28</v>
      </c>
      <c r="B44" s="24" t="s">
        <v>25</v>
      </c>
      <c r="C44" s="128" t="s">
        <v>6</v>
      </c>
      <c r="D44" s="188"/>
      <c r="E44" s="26"/>
      <c r="F44" s="232"/>
    </row>
    <row r="45" spans="1:6" x14ac:dyDescent="0.25">
      <c r="A45" s="66">
        <f t="shared" si="2"/>
        <v>29</v>
      </c>
      <c r="B45" s="24" t="s">
        <v>26</v>
      </c>
      <c r="C45" s="128" t="s">
        <v>6</v>
      </c>
      <c r="D45" s="188"/>
      <c r="E45" s="26"/>
      <c r="F45" s="232"/>
    </row>
    <row r="46" spans="1:6" ht="30" x14ac:dyDescent="0.25">
      <c r="A46" s="66">
        <f t="shared" si="2"/>
        <v>30</v>
      </c>
      <c r="B46" s="24" t="s">
        <v>123</v>
      </c>
      <c r="C46" s="128" t="s">
        <v>6</v>
      </c>
      <c r="D46" s="188"/>
      <c r="E46" s="26"/>
      <c r="F46" s="41"/>
    </row>
    <row r="47" spans="1:6" x14ac:dyDescent="0.25">
      <c r="A47" s="66">
        <f t="shared" si="2"/>
        <v>31</v>
      </c>
      <c r="B47" s="24" t="s">
        <v>27</v>
      </c>
      <c r="C47" s="128" t="s">
        <v>6</v>
      </c>
      <c r="D47" s="188"/>
      <c r="E47" s="26"/>
      <c r="F47" s="41"/>
    </row>
    <row r="48" spans="1:6" s="74" customFormat="1" ht="30" x14ac:dyDescent="0.25">
      <c r="A48" s="66">
        <f t="shared" si="2"/>
        <v>32</v>
      </c>
      <c r="B48" s="28" t="s">
        <v>28</v>
      </c>
      <c r="C48" s="214" t="s">
        <v>6</v>
      </c>
      <c r="D48" s="188"/>
      <c r="E48" s="76"/>
      <c r="F48" s="240"/>
    </row>
    <row r="49" spans="1:6" ht="30" x14ac:dyDescent="0.25">
      <c r="A49" s="66">
        <f t="shared" si="2"/>
        <v>33</v>
      </c>
      <c r="B49" s="24" t="s">
        <v>124</v>
      </c>
      <c r="C49" s="217" t="s">
        <v>6</v>
      </c>
      <c r="D49" s="188"/>
      <c r="E49" s="26"/>
      <c r="F49" s="241"/>
    </row>
    <row r="50" spans="1:6" x14ac:dyDescent="0.25">
      <c r="A50" s="66">
        <f t="shared" si="2"/>
        <v>34</v>
      </c>
      <c r="B50" s="24" t="s">
        <v>125</v>
      </c>
      <c r="C50" s="128" t="s">
        <v>6</v>
      </c>
      <c r="D50" s="188"/>
      <c r="E50" s="26"/>
      <c r="F50" s="41"/>
    </row>
    <row r="51" spans="1:6" ht="30" x14ac:dyDescent="0.25">
      <c r="A51" s="66">
        <f t="shared" si="2"/>
        <v>35</v>
      </c>
      <c r="B51" s="24" t="s">
        <v>126</v>
      </c>
      <c r="C51" s="128" t="s">
        <v>6</v>
      </c>
      <c r="D51" s="188"/>
      <c r="E51" s="26"/>
      <c r="F51" s="41"/>
    </row>
    <row r="52" spans="1:6" x14ac:dyDescent="0.25">
      <c r="A52" s="66">
        <f t="shared" si="2"/>
        <v>36</v>
      </c>
      <c r="B52" s="24" t="s">
        <v>127</v>
      </c>
      <c r="C52" s="128" t="s">
        <v>6</v>
      </c>
      <c r="D52" s="188"/>
      <c r="E52" s="26"/>
      <c r="F52" s="242"/>
    </row>
    <row r="53" spans="1:6" ht="30" x14ac:dyDescent="0.25">
      <c r="A53" s="66">
        <f t="shared" si="2"/>
        <v>37</v>
      </c>
      <c r="B53" s="24" t="s">
        <v>132</v>
      </c>
      <c r="C53" s="128" t="s">
        <v>6</v>
      </c>
      <c r="D53" s="188"/>
      <c r="E53" s="26"/>
      <c r="F53" s="41"/>
    </row>
    <row r="54" spans="1:6" ht="45" x14ac:dyDescent="0.25">
      <c r="A54" s="66">
        <f t="shared" si="2"/>
        <v>38</v>
      </c>
      <c r="B54" s="2" t="s">
        <v>29</v>
      </c>
      <c r="C54" s="128" t="s">
        <v>6</v>
      </c>
      <c r="D54" s="188"/>
      <c r="E54" s="26"/>
      <c r="F54" s="241"/>
    </row>
    <row r="55" spans="1:6" x14ac:dyDescent="0.25">
      <c r="A55" s="95" t="s">
        <v>30</v>
      </c>
      <c r="B55" s="8" t="s">
        <v>31</v>
      </c>
      <c r="C55" s="49"/>
      <c r="D55" s="269"/>
      <c r="E55" s="270"/>
      <c r="F55" s="52"/>
    </row>
    <row r="56" spans="1:6" x14ac:dyDescent="0.25">
      <c r="A56" s="66">
        <f>A54+1</f>
        <v>39</v>
      </c>
      <c r="B56" s="24" t="s">
        <v>32</v>
      </c>
      <c r="C56" s="128" t="s">
        <v>6</v>
      </c>
      <c r="D56" s="188"/>
      <c r="E56" s="26"/>
      <c r="F56" s="41"/>
    </row>
    <row r="57" spans="1:6" x14ac:dyDescent="0.25">
      <c r="A57" s="66">
        <f t="shared" ref="A57:A66" si="3">A56+1</f>
        <v>40</v>
      </c>
      <c r="B57" s="24" t="s">
        <v>33</v>
      </c>
      <c r="C57" s="128" t="s">
        <v>6</v>
      </c>
      <c r="D57" s="188"/>
      <c r="E57" s="26"/>
      <c r="F57" s="41"/>
    </row>
    <row r="58" spans="1:6" x14ac:dyDescent="0.25">
      <c r="A58" s="66">
        <f t="shared" si="3"/>
        <v>41</v>
      </c>
      <c r="B58" s="24" t="s">
        <v>34</v>
      </c>
      <c r="C58" s="128" t="s">
        <v>6</v>
      </c>
      <c r="D58" s="188"/>
      <c r="E58" s="26"/>
      <c r="F58" s="41"/>
    </row>
    <row r="59" spans="1:6" x14ac:dyDescent="0.25">
      <c r="A59" s="66">
        <f t="shared" si="3"/>
        <v>42</v>
      </c>
      <c r="B59" s="24" t="s">
        <v>35</v>
      </c>
      <c r="C59" s="128" t="s">
        <v>6</v>
      </c>
      <c r="D59" s="188"/>
      <c r="E59" s="26"/>
      <c r="F59" s="41"/>
    </row>
    <row r="60" spans="1:6" ht="30" x14ac:dyDescent="0.25">
      <c r="A60" s="66">
        <f t="shared" si="3"/>
        <v>43</v>
      </c>
      <c r="B60" s="24" t="s">
        <v>128</v>
      </c>
      <c r="C60" s="128" t="s">
        <v>6</v>
      </c>
      <c r="D60" s="188"/>
      <c r="E60" s="26"/>
      <c r="F60" s="41"/>
    </row>
    <row r="61" spans="1:6" ht="30" x14ac:dyDescent="0.25">
      <c r="A61" s="66">
        <f t="shared" si="3"/>
        <v>44</v>
      </c>
      <c r="B61" s="24" t="s">
        <v>129</v>
      </c>
      <c r="C61" s="128" t="s">
        <v>6</v>
      </c>
      <c r="D61" s="188"/>
      <c r="E61" s="26"/>
      <c r="F61" s="41"/>
    </row>
    <row r="62" spans="1:6" ht="30" x14ac:dyDescent="0.25">
      <c r="A62" s="66">
        <f t="shared" si="3"/>
        <v>45</v>
      </c>
      <c r="B62" s="24" t="s">
        <v>130</v>
      </c>
      <c r="C62" s="128" t="s">
        <v>6</v>
      </c>
      <c r="D62" s="188"/>
      <c r="E62" s="26"/>
      <c r="F62" s="41"/>
    </row>
    <row r="63" spans="1:6" s="78" customFormat="1" ht="30" x14ac:dyDescent="0.25">
      <c r="A63" s="68">
        <f t="shared" si="3"/>
        <v>46</v>
      </c>
      <c r="B63" s="2" t="s">
        <v>131</v>
      </c>
      <c r="C63" s="213" t="s">
        <v>6</v>
      </c>
      <c r="D63" s="188"/>
      <c r="E63" s="34"/>
      <c r="F63" s="235"/>
    </row>
    <row r="64" spans="1:6" x14ac:dyDescent="0.25">
      <c r="A64" s="66">
        <f t="shared" si="3"/>
        <v>47</v>
      </c>
      <c r="B64" s="24" t="s">
        <v>36</v>
      </c>
      <c r="C64" s="128" t="s">
        <v>6</v>
      </c>
      <c r="D64" s="188"/>
      <c r="E64" s="26"/>
      <c r="F64" s="232"/>
    </row>
    <row r="65" spans="1:7" ht="30" x14ac:dyDescent="0.25">
      <c r="A65" s="66">
        <f t="shared" si="3"/>
        <v>48</v>
      </c>
      <c r="B65" s="24" t="s">
        <v>133</v>
      </c>
      <c r="C65" s="128" t="s">
        <v>6</v>
      </c>
      <c r="D65" s="188"/>
      <c r="E65" s="26"/>
      <c r="F65" s="41"/>
    </row>
    <row r="66" spans="1:7" ht="60" x14ac:dyDescent="0.25">
      <c r="A66" s="66">
        <f t="shared" si="3"/>
        <v>49</v>
      </c>
      <c r="B66" s="24" t="s">
        <v>115</v>
      </c>
      <c r="C66" s="128" t="s">
        <v>6</v>
      </c>
      <c r="D66" s="188"/>
      <c r="E66" s="26"/>
      <c r="F66" s="41" t="s">
        <v>152</v>
      </c>
    </row>
    <row r="67" spans="1:7" x14ac:dyDescent="0.25">
      <c r="A67" s="95" t="s">
        <v>37</v>
      </c>
      <c r="B67" s="8" t="s">
        <v>38</v>
      </c>
      <c r="C67" s="218"/>
      <c r="D67" s="276"/>
      <c r="E67" s="56"/>
      <c r="F67" s="243"/>
    </row>
    <row r="68" spans="1:7" customFormat="1" ht="30" x14ac:dyDescent="0.25">
      <c r="A68" s="142">
        <f>A66+1</f>
        <v>50</v>
      </c>
      <c r="B68" s="2" t="s">
        <v>306</v>
      </c>
      <c r="C68" s="128" t="s">
        <v>6</v>
      </c>
      <c r="D68" s="188"/>
      <c r="E68" s="185"/>
      <c r="F68" s="235"/>
      <c r="G68" s="20"/>
    </row>
    <row r="69" spans="1:7" x14ac:dyDescent="0.25">
      <c r="A69" s="68">
        <f>A68+1</f>
        <v>51</v>
      </c>
      <c r="B69" s="2" t="s">
        <v>134</v>
      </c>
      <c r="C69" s="213" t="s">
        <v>6</v>
      </c>
      <c r="D69" s="188"/>
      <c r="E69" s="188"/>
      <c r="F69" s="234"/>
    </row>
    <row r="70" spans="1:7" ht="30" x14ac:dyDescent="0.25">
      <c r="A70" s="284">
        <f>A69+1</f>
        <v>52</v>
      </c>
      <c r="B70" s="2" t="s">
        <v>317</v>
      </c>
      <c r="C70" s="213" t="s">
        <v>6</v>
      </c>
      <c r="D70" s="188"/>
      <c r="E70" s="188"/>
      <c r="F70" s="241"/>
    </row>
    <row r="71" spans="1:7" x14ac:dyDescent="0.25">
      <c r="A71" s="285"/>
      <c r="B71" s="2" t="s">
        <v>313</v>
      </c>
      <c r="C71" s="213" t="s">
        <v>23</v>
      </c>
      <c r="D71" s="188"/>
      <c r="E71" s="188"/>
      <c r="F71" s="241"/>
    </row>
    <row r="72" spans="1:7" ht="45" x14ac:dyDescent="0.25">
      <c r="A72" s="68">
        <f>A70+1</f>
        <v>53</v>
      </c>
      <c r="B72" s="2" t="s">
        <v>276</v>
      </c>
      <c r="C72" s="213" t="s">
        <v>6</v>
      </c>
      <c r="D72" s="188"/>
      <c r="E72" s="188"/>
      <c r="F72" s="236"/>
    </row>
    <row r="73" spans="1:7" x14ac:dyDescent="0.25">
      <c r="A73" s="68">
        <f t="shared" ref="A73:A80" si="4">A72+1</f>
        <v>54</v>
      </c>
      <c r="B73" s="24" t="s">
        <v>314</v>
      </c>
      <c r="C73" s="128" t="s">
        <v>6</v>
      </c>
      <c r="D73" s="188"/>
      <c r="E73" s="26"/>
      <c r="F73" s="244"/>
    </row>
    <row r="74" spans="1:7" s="74" customFormat="1" x14ac:dyDescent="0.25">
      <c r="A74" s="80">
        <f>A73+1</f>
        <v>55</v>
      </c>
      <c r="B74" s="75" t="s">
        <v>135</v>
      </c>
      <c r="C74" s="214" t="s">
        <v>7</v>
      </c>
      <c r="D74" s="188"/>
      <c r="E74" s="76"/>
      <c r="F74" s="245"/>
    </row>
    <row r="75" spans="1:7" s="74" customFormat="1" ht="30" x14ac:dyDescent="0.25">
      <c r="A75" s="80">
        <f t="shared" si="4"/>
        <v>56</v>
      </c>
      <c r="B75" s="75" t="s">
        <v>136</v>
      </c>
      <c r="C75" s="214" t="s">
        <v>6</v>
      </c>
      <c r="D75" s="188"/>
      <c r="E75" s="76"/>
      <c r="F75" s="238"/>
    </row>
    <row r="76" spans="1:7" ht="30" x14ac:dyDescent="0.25">
      <c r="A76" s="68">
        <f t="shared" si="4"/>
        <v>57</v>
      </c>
      <c r="B76" s="31" t="s">
        <v>137</v>
      </c>
      <c r="C76" s="128" t="s">
        <v>6</v>
      </c>
      <c r="D76" s="188"/>
      <c r="E76" s="26"/>
      <c r="F76" s="41"/>
    </row>
    <row r="77" spans="1:7" ht="30" x14ac:dyDescent="0.25">
      <c r="A77" s="68">
        <f>A76+1</f>
        <v>58</v>
      </c>
      <c r="B77" s="31" t="s">
        <v>138</v>
      </c>
      <c r="C77" s="128" t="s">
        <v>7</v>
      </c>
      <c r="D77" s="188"/>
      <c r="E77" s="26"/>
      <c r="F77" s="41"/>
    </row>
    <row r="78" spans="1:7" ht="75" x14ac:dyDescent="0.25">
      <c r="A78" s="146">
        <f>A77+1</f>
        <v>59</v>
      </c>
      <c r="B78" s="24" t="s">
        <v>330</v>
      </c>
      <c r="C78" s="128" t="s">
        <v>7</v>
      </c>
      <c r="D78" s="188"/>
      <c r="E78" s="26"/>
      <c r="F78" s="244"/>
    </row>
    <row r="79" spans="1:7" ht="30" x14ac:dyDescent="0.25">
      <c r="A79" s="68">
        <f>A78+1</f>
        <v>60</v>
      </c>
      <c r="B79" s="24" t="s">
        <v>244</v>
      </c>
      <c r="C79" s="128" t="s">
        <v>6</v>
      </c>
      <c r="D79" s="188"/>
      <c r="E79" s="26"/>
      <c r="F79" s="232"/>
    </row>
    <row r="80" spans="1:7" ht="30" x14ac:dyDescent="0.25">
      <c r="A80" s="68">
        <f t="shared" si="4"/>
        <v>61</v>
      </c>
      <c r="B80" s="24" t="s">
        <v>139</v>
      </c>
      <c r="C80" s="128" t="s">
        <v>6</v>
      </c>
      <c r="D80" s="188"/>
      <c r="E80" s="26"/>
      <c r="F80" s="41"/>
    </row>
    <row r="81" spans="1:6" x14ac:dyDescent="0.25">
      <c r="A81" s="292">
        <f>A80+1</f>
        <v>62</v>
      </c>
      <c r="B81" s="41" t="s">
        <v>260</v>
      </c>
      <c r="C81" s="128" t="s">
        <v>7</v>
      </c>
      <c r="D81" s="188"/>
      <c r="E81" s="26"/>
      <c r="F81" s="242"/>
    </row>
    <row r="82" spans="1:6" x14ac:dyDescent="0.25">
      <c r="A82" s="292"/>
      <c r="B82" s="77" t="s">
        <v>277</v>
      </c>
      <c r="C82" s="128" t="s">
        <v>23</v>
      </c>
      <c r="D82" s="188"/>
      <c r="E82" s="26"/>
      <c r="F82" s="236"/>
    </row>
    <row r="83" spans="1:6" x14ac:dyDescent="0.25">
      <c r="A83" s="95" t="s">
        <v>39</v>
      </c>
      <c r="B83" s="8" t="s">
        <v>104</v>
      </c>
      <c r="C83" s="49"/>
      <c r="D83" s="50"/>
      <c r="E83" s="267"/>
      <c r="F83" s="49"/>
    </row>
    <row r="84" spans="1:6" s="100" customFormat="1" ht="60" x14ac:dyDescent="0.25">
      <c r="A84" s="68">
        <f>A81+1</f>
        <v>63</v>
      </c>
      <c r="B84" s="24" t="s">
        <v>247</v>
      </c>
      <c r="C84" s="219" t="s">
        <v>23</v>
      </c>
      <c r="D84" s="189"/>
      <c r="E84" s="158"/>
      <c r="F84" s="281" t="s">
        <v>388</v>
      </c>
    </row>
    <row r="85" spans="1:6" s="100" customFormat="1" x14ac:dyDescent="0.25">
      <c r="A85" s="108" t="s">
        <v>195</v>
      </c>
      <c r="B85" s="206" t="s">
        <v>386</v>
      </c>
      <c r="C85" s="220" t="s">
        <v>6</v>
      </c>
      <c r="D85" s="188"/>
      <c r="E85" s="158"/>
      <c r="F85" s="282"/>
    </row>
    <row r="86" spans="1:6" s="100" customFormat="1" x14ac:dyDescent="0.25">
      <c r="A86" s="108" t="s">
        <v>196</v>
      </c>
      <c r="B86" s="206" t="s">
        <v>248</v>
      </c>
      <c r="C86" s="220" t="s">
        <v>6</v>
      </c>
      <c r="D86" s="188"/>
      <c r="E86" s="158"/>
      <c r="F86" s="282"/>
    </row>
    <row r="87" spans="1:6" s="100" customFormat="1" x14ac:dyDescent="0.25">
      <c r="A87" s="108" t="s">
        <v>197</v>
      </c>
      <c r="B87" s="206" t="s">
        <v>249</v>
      </c>
      <c r="C87" s="220" t="s">
        <v>6</v>
      </c>
      <c r="D87" s="188"/>
      <c r="E87" s="158"/>
      <c r="F87" s="282"/>
    </row>
    <row r="88" spans="1:6" s="100" customFormat="1" ht="30" x14ac:dyDescent="0.25">
      <c r="A88" s="108" t="s">
        <v>198</v>
      </c>
      <c r="B88" s="206" t="s">
        <v>213</v>
      </c>
      <c r="C88" s="220" t="s">
        <v>6</v>
      </c>
      <c r="D88" s="188"/>
      <c r="E88" s="158"/>
      <c r="F88" s="282"/>
    </row>
    <row r="89" spans="1:6" s="100" customFormat="1" ht="30" x14ac:dyDescent="0.25">
      <c r="A89" s="108" t="s">
        <v>199</v>
      </c>
      <c r="B89" s="206" t="s">
        <v>387</v>
      </c>
      <c r="C89" s="220" t="s">
        <v>6</v>
      </c>
      <c r="D89" s="188"/>
      <c r="E89" s="158"/>
      <c r="F89" s="282"/>
    </row>
    <row r="90" spans="1:6" s="100" customFormat="1" ht="30" x14ac:dyDescent="0.25">
      <c r="A90" s="108" t="s">
        <v>200</v>
      </c>
      <c r="B90" s="206" t="s">
        <v>214</v>
      </c>
      <c r="C90" s="220" t="s">
        <v>6</v>
      </c>
      <c r="D90" s="188"/>
      <c r="E90" s="158"/>
      <c r="F90" s="282"/>
    </row>
    <row r="91" spans="1:6" s="100" customFormat="1" ht="30" x14ac:dyDescent="0.25">
      <c r="A91" s="108" t="s">
        <v>201</v>
      </c>
      <c r="B91" s="206" t="s">
        <v>215</v>
      </c>
      <c r="C91" s="220" t="s">
        <v>6</v>
      </c>
      <c r="D91" s="188"/>
      <c r="E91" s="158"/>
      <c r="F91" s="282"/>
    </row>
    <row r="92" spans="1:6" s="100" customFormat="1" ht="30" x14ac:dyDescent="0.25">
      <c r="A92" s="108" t="s">
        <v>202</v>
      </c>
      <c r="B92" s="206" t="s">
        <v>216</v>
      </c>
      <c r="C92" s="220" t="s">
        <v>6</v>
      </c>
      <c r="D92" s="188"/>
      <c r="E92" s="158"/>
      <c r="F92" s="282"/>
    </row>
    <row r="93" spans="1:6" s="100" customFormat="1" x14ac:dyDescent="0.25">
      <c r="A93" s="108" t="s">
        <v>203</v>
      </c>
      <c r="B93" s="206" t="s">
        <v>238</v>
      </c>
      <c r="C93" s="220" t="s">
        <v>6</v>
      </c>
      <c r="D93" s="188"/>
      <c r="E93" s="158"/>
      <c r="F93" s="282"/>
    </row>
    <row r="94" spans="1:6" s="100" customFormat="1" x14ac:dyDescent="0.25">
      <c r="A94" s="108" t="s">
        <v>204</v>
      </c>
      <c r="B94" s="208" t="s">
        <v>217</v>
      </c>
      <c r="C94" s="220" t="s">
        <v>6</v>
      </c>
      <c r="D94" s="188"/>
      <c r="E94" s="158"/>
      <c r="F94" s="282"/>
    </row>
    <row r="95" spans="1:6" s="100" customFormat="1" x14ac:dyDescent="0.25">
      <c r="A95" s="108" t="s">
        <v>205</v>
      </c>
      <c r="B95" s="206" t="s">
        <v>218</v>
      </c>
      <c r="C95" s="220" t="s">
        <v>6</v>
      </c>
      <c r="D95" s="188"/>
      <c r="E95" s="158"/>
      <c r="F95" s="282"/>
    </row>
    <row r="96" spans="1:6" s="100" customFormat="1" x14ac:dyDescent="0.25">
      <c r="A96" s="108" t="s">
        <v>206</v>
      </c>
      <c r="B96" s="206" t="s">
        <v>219</v>
      </c>
      <c r="C96" s="220" t="s">
        <v>6</v>
      </c>
      <c r="D96" s="188"/>
      <c r="E96" s="158"/>
      <c r="F96" s="282"/>
    </row>
    <row r="97" spans="1:6" s="100" customFormat="1" ht="45" x14ac:dyDescent="0.25">
      <c r="A97" s="66">
        <f>A84+1</f>
        <v>64</v>
      </c>
      <c r="B97" s="32" t="s">
        <v>250</v>
      </c>
      <c r="C97" s="219" t="s">
        <v>23</v>
      </c>
      <c r="D97" s="189"/>
      <c r="E97" s="158"/>
      <c r="F97" s="282"/>
    </row>
    <row r="98" spans="1:6" s="100" customFormat="1" x14ac:dyDescent="0.25">
      <c r="A98" s="108" t="s">
        <v>195</v>
      </c>
      <c r="B98" s="206" t="s">
        <v>389</v>
      </c>
      <c r="C98" s="220" t="s">
        <v>6</v>
      </c>
      <c r="D98" s="188"/>
      <c r="E98" s="158"/>
      <c r="F98" s="282"/>
    </row>
    <row r="99" spans="1:6" s="100" customFormat="1" x14ac:dyDescent="0.25">
      <c r="A99" s="108" t="s">
        <v>196</v>
      </c>
      <c r="B99" s="206" t="s">
        <v>251</v>
      </c>
      <c r="C99" s="220" t="s">
        <v>6</v>
      </c>
      <c r="D99" s="188"/>
      <c r="E99" s="158"/>
      <c r="F99" s="282"/>
    </row>
    <row r="100" spans="1:6" s="100" customFormat="1" x14ac:dyDescent="0.25">
      <c r="A100" s="108" t="s">
        <v>197</v>
      </c>
      <c r="B100" s="206" t="s">
        <v>252</v>
      </c>
      <c r="C100" s="220" t="s">
        <v>6</v>
      </c>
      <c r="D100" s="188"/>
      <c r="E100" s="158"/>
      <c r="F100" s="282"/>
    </row>
    <row r="101" spans="1:6" s="100" customFormat="1" x14ac:dyDescent="0.25">
      <c r="A101" s="108" t="s">
        <v>198</v>
      </c>
      <c r="B101" s="206" t="s">
        <v>220</v>
      </c>
      <c r="C101" s="220" t="s">
        <v>6</v>
      </c>
      <c r="D101" s="188"/>
      <c r="E101" s="158"/>
      <c r="F101" s="282"/>
    </row>
    <row r="102" spans="1:6" s="100" customFormat="1" x14ac:dyDescent="0.25">
      <c r="A102" s="108" t="s">
        <v>199</v>
      </c>
      <c r="B102" s="206" t="s">
        <v>390</v>
      </c>
      <c r="C102" s="220" t="s">
        <v>6</v>
      </c>
      <c r="D102" s="188"/>
      <c r="E102" s="158"/>
      <c r="F102" s="282"/>
    </row>
    <row r="103" spans="1:6" s="100" customFormat="1" x14ac:dyDescent="0.25">
      <c r="A103" s="108" t="s">
        <v>200</v>
      </c>
      <c r="B103" s="206" t="s">
        <v>221</v>
      </c>
      <c r="C103" s="220" t="s">
        <v>6</v>
      </c>
      <c r="D103" s="188"/>
      <c r="E103" s="158"/>
      <c r="F103" s="282"/>
    </row>
    <row r="104" spans="1:6" s="100" customFormat="1" ht="30" x14ac:dyDescent="0.25">
      <c r="A104" s="108" t="s">
        <v>201</v>
      </c>
      <c r="B104" s="206" t="s">
        <v>222</v>
      </c>
      <c r="C104" s="220" t="s">
        <v>6</v>
      </c>
      <c r="D104" s="188"/>
      <c r="E104" s="158"/>
      <c r="F104" s="282"/>
    </row>
    <row r="105" spans="1:6" s="100" customFormat="1" x14ac:dyDescent="0.25">
      <c r="A105" s="108" t="s">
        <v>202</v>
      </c>
      <c r="B105" s="206" t="s">
        <v>391</v>
      </c>
      <c r="C105" s="220" t="s">
        <v>6</v>
      </c>
      <c r="D105" s="188"/>
      <c r="E105" s="158"/>
      <c r="F105" s="282"/>
    </row>
    <row r="106" spans="1:6" s="100" customFormat="1" x14ac:dyDescent="0.25">
      <c r="A106" s="108" t="s">
        <v>203</v>
      </c>
      <c r="B106" s="206" t="s">
        <v>223</v>
      </c>
      <c r="C106" s="220" t="s">
        <v>6</v>
      </c>
      <c r="D106" s="188"/>
      <c r="E106" s="158"/>
      <c r="F106" s="282"/>
    </row>
    <row r="107" spans="1:6" s="100" customFormat="1" x14ac:dyDescent="0.25">
      <c r="A107" s="108" t="s">
        <v>204</v>
      </c>
      <c r="B107" s="206" t="s">
        <v>392</v>
      </c>
      <c r="C107" s="220" t="s">
        <v>6</v>
      </c>
      <c r="D107" s="188"/>
      <c r="E107" s="158"/>
      <c r="F107" s="282"/>
    </row>
    <row r="108" spans="1:6" s="100" customFormat="1" x14ac:dyDescent="0.25">
      <c r="A108" s="108" t="s">
        <v>205</v>
      </c>
      <c r="B108" s="206" t="s">
        <v>224</v>
      </c>
      <c r="C108" s="220" t="s">
        <v>6</v>
      </c>
      <c r="D108" s="188"/>
      <c r="E108" s="158"/>
      <c r="F108" s="282"/>
    </row>
    <row r="109" spans="1:6" s="100" customFormat="1" x14ac:dyDescent="0.25">
      <c r="A109" s="108" t="s">
        <v>206</v>
      </c>
      <c r="B109" s="206" t="s">
        <v>225</v>
      </c>
      <c r="C109" s="220" t="s">
        <v>6</v>
      </c>
      <c r="D109" s="188"/>
      <c r="E109" s="158"/>
      <c r="F109" s="282"/>
    </row>
    <row r="110" spans="1:6" s="100" customFormat="1" ht="45" x14ac:dyDescent="0.25">
      <c r="A110" s="66">
        <f>A97+1</f>
        <v>65</v>
      </c>
      <c r="B110" s="208" t="s">
        <v>253</v>
      </c>
      <c r="C110" s="219" t="s">
        <v>23</v>
      </c>
      <c r="D110" s="189"/>
      <c r="E110" s="158"/>
      <c r="F110" s="282"/>
    </row>
    <row r="111" spans="1:6" s="100" customFormat="1" x14ac:dyDescent="0.25">
      <c r="A111" s="108" t="s">
        <v>195</v>
      </c>
      <c r="B111" s="206" t="s">
        <v>393</v>
      </c>
      <c r="C111" s="220" t="s">
        <v>6</v>
      </c>
      <c r="D111" s="188"/>
      <c r="E111" s="158"/>
      <c r="F111" s="282"/>
    </row>
    <row r="112" spans="1:6" s="100" customFormat="1" x14ac:dyDescent="0.25">
      <c r="A112" s="108" t="s">
        <v>196</v>
      </c>
      <c r="B112" s="206" t="s">
        <v>254</v>
      </c>
      <c r="C112" s="220" t="s">
        <v>6</v>
      </c>
      <c r="D112" s="188"/>
      <c r="E112" s="158"/>
      <c r="F112" s="282"/>
    </row>
    <row r="113" spans="1:6" s="100" customFormat="1" x14ac:dyDescent="0.25">
      <c r="A113" s="108" t="s">
        <v>197</v>
      </c>
      <c r="B113" s="206" t="s">
        <v>255</v>
      </c>
      <c r="C113" s="220" t="s">
        <v>6</v>
      </c>
      <c r="D113" s="188"/>
      <c r="E113" s="158"/>
      <c r="F113" s="282"/>
    </row>
    <row r="114" spans="1:6" s="100" customFormat="1" x14ac:dyDescent="0.25">
      <c r="A114" s="108" t="s">
        <v>198</v>
      </c>
      <c r="B114" s="206" t="s">
        <v>226</v>
      </c>
      <c r="C114" s="220" t="s">
        <v>6</v>
      </c>
      <c r="D114" s="188"/>
      <c r="E114" s="158"/>
      <c r="F114" s="282"/>
    </row>
    <row r="115" spans="1:6" s="100" customFormat="1" x14ac:dyDescent="0.25">
      <c r="A115" s="108" t="s">
        <v>199</v>
      </c>
      <c r="B115" s="206" t="s">
        <v>394</v>
      </c>
      <c r="C115" s="220" t="s">
        <v>6</v>
      </c>
      <c r="D115" s="188"/>
      <c r="E115" s="158"/>
      <c r="F115" s="282"/>
    </row>
    <row r="116" spans="1:6" s="100" customFormat="1" x14ac:dyDescent="0.25">
      <c r="A116" s="108" t="s">
        <v>200</v>
      </c>
      <c r="B116" s="206" t="s">
        <v>227</v>
      </c>
      <c r="C116" s="220" t="s">
        <v>6</v>
      </c>
      <c r="D116" s="188"/>
      <c r="E116" s="158"/>
      <c r="F116" s="282"/>
    </row>
    <row r="117" spans="1:6" s="100" customFormat="1" x14ac:dyDescent="0.25">
      <c r="A117" s="108" t="s">
        <v>201</v>
      </c>
      <c r="B117" s="206" t="s">
        <v>228</v>
      </c>
      <c r="C117" s="220" t="s">
        <v>6</v>
      </c>
      <c r="D117" s="188"/>
      <c r="E117" s="158"/>
      <c r="F117" s="282"/>
    </row>
    <row r="118" spans="1:6" s="100" customFormat="1" x14ac:dyDescent="0.25">
      <c r="A118" s="108" t="s">
        <v>202</v>
      </c>
      <c r="B118" s="206" t="s">
        <v>229</v>
      </c>
      <c r="C118" s="220" t="s">
        <v>6</v>
      </c>
      <c r="D118" s="188"/>
      <c r="E118" s="158"/>
      <c r="F118" s="282"/>
    </row>
    <row r="119" spans="1:6" s="100" customFormat="1" x14ac:dyDescent="0.25">
      <c r="A119" s="108" t="s">
        <v>203</v>
      </c>
      <c r="B119" s="206" t="s">
        <v>230</v>
      </c>
      <c r="C119" s="220" t="s">
        <v>6</v>
      </c>
      <c r="D119" s="188"/>
      <c r="E119" s="158"/>
      <c r="F119" s="282"/>
    </row>
    <row r="120" spans="1:6" s="100" customFormat="1" x14ac:dyDescent="0.25">
      <c r="A120" s="108" t="s">
        <v>204</v>
      </c>
      <c r="B120" s="206" t="s">
        <v>231</v>
      </c>
      <c r="C120" s="220" t="s">
        <v>6</v>
      </c>
      <c r="D120" s="188"/>
      <c r="E120" s="158"/>
      <c r="F120" s="282"/>
    </row>
    <row r="121" spans="1:6" s="100" customFormat="1" x14ac:dyDescent="0.25">
      <c r="A121" s="108" t="s">
        <v>205</v>
      </c>
      <c r="B121" s="206" t="s">
        <v>232</v>
      </c>
      <c r="C121" s="220" t="s">
        <v>6</v>
      </c>
      <c r="D121" s="188"/>
      <c r="E121" s="158"/>
      <c r="F121" s="282"/>
    </row>
    <row r="122" spans="1:6" s="100" customFormat="1" x14ac:dyDescent="0.25">
      <c r="A122" s="108" t="s">
        <v>206</v>
      </c>
      <c r="B122" s="206" t="s">
        <v>233</v>
      </c>
      <c r="C122" s="220" t="s">
        <v>6</v>
      </c>
      <c r="D122" s="188"/>
      <c r="E122" s="158"/>
      <c r="F122" s="283"/>
    </row>
    <row r="123" spans="1:6" x14ac:dyDescent="0.25">
      <c r="A123" s="69" t="s">
        <v>40</v>
      </c>
      <c r="B123" s="57" t="s">
        <v>41</v>
      </c>
      <c r="C123" s="58"/>
      <c r="D123" s="58"/>
      <c r="E123" s="59"/>
      <c r="F123" s="47"/>
    </row>
    <row r="124" spans="1:6" x14ac:dyDescent="0.25">
      <c r="A124" s="96" t="s">
        <v>42</v>
      </c>
      <c r="B124" s="8" t="s">
        <v>43</v>
      </c>
      <c r="C124" s="4"/>
      <c r="D124" s="6"/>
      <c r="E124" s="271"/>
      <c r="F124" s="55"/>
    </row>
    <row r="125" spans="1:6" ht="45" x14ac:dyDescent="0.25">
      <c r="A125" s="68">
        <f>A110+1</f>
        <v>66</v>
      </c>
      <c r="B125" s="24" t="s">
        <v>286</v>
      </c>
      <c r="C125" s="214" t="s">
        <v>6</v>
      </c>
      <c r="D125" s="188"/>
      <c r="E125" s="26"/>
      <c r="F125" s="41"/>
    </row>
    <row r="126" spans="1:6" x14ac:dyDescent="0.25">
      <c r="A126" s="68">
        <f>A125+1</f>
        <v>67</v>
      </c>
      <c r="B126" s="24" t="s">
        <v>109</v>
      </c>
      <c r="C126" s="214" t="s">
        <v>6</v>
      </c>
      <c r="D126" s="188"/>
      <c r="E126" s="26"/>
      <c r="F126" s="41"/>
    </row>
    <row r="127" spans="1:6" x14ac:dyDescent="0.25">
      <c r="A127" s="68">
        <f t="shared" ref="A127:A167" si="5">A126+1</f>
        <v>68</v>
      </c>
      <c r="B127" s="24" t="s">
        <v>141</v>
      </c>
      <c r="C127" s="214" t="s">
        <v>6</v>
      </c>
      <c r="D127" s="188"/>
      <c r="E127" s="26"/>
      <c r="F127" s="41"/>
    </row>
    <row r="128" spans="1:6" ht="30" x14ac:dyDescent="0.25">
      <c r="A128" s="68">
        <f t="shared" si="5"/>
        <v>69</v>
      </c>
      <c r="B128" s="24" t="s">
        <v>140</v>
      </c>
      <c r="C128" s="214" t="s">
        <v>6</v>
      </c>
      <c r="D128" s="188"/>
      <c r="E128" s="26"/>
      <c r="F128" s="41"/>
    </row>
    <row r="129" spans="1:6" ht="30" x14ac:dyDescent="0.25">
      <c r="A129" s="68">
        <f t="shared" si="5"/>
        <v>70</v>
      </c>
      <c r="B129" s="24" t="s">
        <v>142</v>
      </c>
      <c r="C129" s="214" t="s">
        <v>6</v>
      </c>
      <c r="D129" s="188"/>
      <c r="E129" s="26"/>
      <c r="F129" s="41"/>
    </row>
    <row r="130" spans="1:6" x14ac:dyDescent="0.25">
      <c r="A130" s="68">
        <f t="shared" si="5"/>
        <v>71</v>
      </c>
      <c r="B130" s="24" t="s">
        <v>110</v>
      </c>
      <c r="C130" s="214" t="s">
        <v>6</v>
      </c>
      <c r="D130" s="188"/>
      <c r="E130" s="26"/>
      <c r="F130" s="41"/>
    </row>
    <row r="131" spans="1:6" ht="30" x14ac:dyDescent="0.25">
      <c r="A131" s="68">
        <f t="shared" si="5"/>
        <v>72</v>
      </c>
      <c r="B131" s="24" t="s">
        <v>143</v>
      </c>
      <c r="C131" s="214" t="s">
        <v>6</v>
      </c>
      <c r="D131" s="188"/>
      <c r="E131" s="26"/>
      <c r="F131" s="41"/>
    </row>
    <row r="132" spans="1:6" ht="30" x14ac:dyDescent="0.25">
      <c r="A132" s="68">
        <f t="shared" si="5"/>
        <v>73</v>
      </c>
      <c r="B132" s="24" t="s">
        <v>111</v>
      </c>
      <c r="C132" s="214" t="s">
        <v>6</v>
      </c>
      <c r="D132" s="188"/>
      <c r="E132" s="26"/>
      <c r="F132" s="41"/>
    </row>
    <row r="133" spans="1:6" x14ac:dyDescent="0.25">
      <c r="A133" s="68">
        <f t="shared" si="5"/>
        <v>74</v>
      </c>
      <c r="B133" s="24" t="s">
        <v>113</v>
      </c>
      <c r="C133" s="214" t="s">
        <v>6</v>
      </c>
      <c r="D133" s="188"/>
      <c r="E133" s="26"/>
      <c r="F133" s="41"/>
    </row>
    <row r="134" spans="1:6" ht="60" x14ac:dyDescent="0.25">
      <c r="A134" s="68">
        <f>A133+1</f>
        <v>75</v>
      </c>
      <c r="B134" s="24" t="s">
        <v>278</v>
      </c>
      <c r="C134" s="214" t="s">
        <v>6</v>
      </c>
      <c r="D134" s="188"/>
      <c r="E134" s="26"/>
      <c r="F134" s="244"/>
    </row>
    <row r="135" spans="1:6" ht="60" x14ac:dyDescent="0.25">
      <c r="A135" s="68">
        <f t="shared" si="5"/>
        <v>76</v>
      </c>
      <c r="B135" s="24" t="s">
        <v>279</v>
      </c>
      <c r="C135" s="214" t="s">
        <v>6</v>
      </c>
      <c r="D135" s="188"/>
      <c r="E135" s="26"/>
      <c r="F135" s="244"/>
    </row>
    <row r="136" spans="1:6" s="78" customFormat="1" ht="45" x14ac:dyDescent="0.25">
      <c r="A136" s="134">
        <f t="shared" si="5"/>
        <v>77</v>
      </c>
      <c r="B136" s="2" t="s">
        <v>315</v>
      </c>
      <c r="C136" s="213" t="s">
        <v>6</v>
      </c>
      <c r="D136" s="188"/>
      <c r="E136" s="34"/>
      <c r="F136" s="235"/>
    </row>
    <row r="137" spans="1:6" ht="60" x14ac:dyDescent="0.25">
      <c r="A137" s="68">
        <f t="shared" si="5"/>
        <v>78</v>
      </c>
      <c r="B137" s="24" t="s">
        <v>280</v>
      </c>
      <c r="C137" s="214" t="s">
        <v>6</v>
      </c>
      <c r="D137" s="188"/>
      <c r="E137" s="26"/>
      <c r="F137" s="244"/>
    </row>
    <row r="138" spans="1:6" ht="45" x14ac:dyDescent="0.25">
      <c r="A138" s="68">
        <f t="shared" si="5"/>
        <v>79</v>
      </c>
      <c r="B138" s="24" t="s">
        <v>281</v>
      </c>
      <c r="C138" s="214" t="s">
        <v>6</v>
      </c>
      <c r="D138" s="188"/>
      <c r="E138" s="26"/>
      <c r="F138" s="244"/>
    </row>
    <row r="139" spans="1:6" ht="30" x14ac:dyDescent="0.25">
      <c r="A139" s="68">
        <f t="shared" si="5"/>
        <v>80</v>
      </c>
      <c r="B139" s="24" t="s">
        <v>112</v>
      </c>
      <c r="C139" s="214" t="s">
        <v>6</v>
      </c>
      <c r="D139" s="188"/>
      <c r="E139" s="26"/>
      <c r="F139" s="41"/>
    </row>
    <row r="140" spans="1:6" ht="75" x14ac:dyDescent="0.25">
      <c r="A140" s="68">
        <f t="shared" si="5"/>
        <v>81</v>
      </c>
      <c r="B140" s="24" t="s">
        <v>282</v>
      </c>
      <c r="C140" s="214" t="s">
        <v>6</v>
      </c>
      <c r="D140" s="188"/>
      <c r="E140" s="26"/>
      <c r="F140" s="244"/>
    </row>
    <row r="141" spans="1:6" ht="45" x14ac:dyDescent="0.25">
      <c r="A141" s="68">
        <f t="shared" si="5"/>
        <v>82</v>
      </c>
      <c r="B141" s="24" t="s">
        <v>283</v>
      </c>
      <c r="C141" s="214" t="s">
        <v>6</v>
      </c>
      <c r="D141" s="188"/>
      <c r="E141" s="26"/>
      <c r="F141" s="244"/>
    </row>
    <row r="142" spans="1:6" ht="30" x14ac:dyDescent="0.25">
      <c r="A142" s="68">
        <f t="shared" si="5"/>
        <v>83</v>
      </c>
      <c r="B142" s="24" t="s">
        <v>284</v>
      </c>
      <c r="C142" s="214" t="s">
        <v>6</v>
      </c>
      <c r="D142" s="188"/>
      <c r="E142" s="26"/>
      <c r="F142" s="244"/>
    </row>
    <row r="143" spans="1:6" ht="30" x14ac:dyDescent="0.25">
      <c r="A143" s="68">
        <f t="shared" si="5"/>
        <v>84</v>
      </c>
      <c r="B143" s="24" t="s">
        <v>144</v>
      </c>
      <c r="C143" s="214" t="s">
        <v>6</v>
      </c>
      <c r="D143" s="188"/>
      <c r="E143" s="26"/>
      <c r="F143" s="41"/>
    </row>
    <row r="144" spans="1:6" s="78" customFormat="1" ht="45" x14ac:dyDescent="0.25">
      <c r="A144" s="67">
        <f t="shared" si="5"/>
        <v>85</v>
      </c>
      <c r="B144" s="79" t="s">
        <v>145</v>
      </c>
      <c r="C144" s="215" t="s">
        <v>6</v>
      </c>
      <c r="D144" s="188"/>
      <c r="E144" s="34"/>
      <c r="F144" s="246"/>
    </row>
    <row r="145" spans="1:6" s="78" customFormat="1" ht="45" x14ac:dyDescent="0.25">
      <c r="A145" s="134">
        <f t="shared" si="5"/>
        <v>86</v>
      </c>
      <c r="B145" s="2" t="s">
        <v>285</v>
      </c>
      <c r="C145" s="213" t="s">
        <v>7</v>
      </c>
      <c r="D145" s="188"/>
      <c r="E145" s="34"/>
      <c r="F145" s="236"/>
    </row>
    <row r="146" spans="1:6" ht="30" x14ac:dyDescent="0.25">
      <c r="A146" s="67">
        <f t="shared" si="5"/>
        <v>87</v>
      </c>
      <c r="B146" s="24" t="s">
        <v>44</v>
      </c>
      <c r="C146" s="128" t="s">
        <v>6</v>
      </c>
      <c r="D146" s="188"/>
      <c r="E146" s="26"/>
      <c r="F146" s="41"/>
    </row>
    <row r="147" spans="1:6" ht="30" x14ac:dyDescent="0.25">
      <c r="A147" s="284">
        <f t="shared" si="5"/>
        <v>88</v>
      </c>
      <c r="B147" s="25" t="s">
        <v>45</v>
      </c>
      <c r="C147" s="128" t="s">
        <v>6</v>
      </c>
      <c r="D147" s="188"/>
      <c r="E147" s="26"/>
    </row>
    <row r="148" spans="1:6" x14ac:dyDescent="0.25">
      <c r="A148" s="286"/>
      <c r="B148" s="2" t="s">
        <v>46</v>
      </c>
      <c r="C148" s="128" t="s">
        <v>23</v>
      </c>
      <c r="D148" s="26"/>
      <c r="E148" s="26"/>
      <c r="F148" s="41"/>
    </row>
    <row r="149" spans="1:6" ht="30" x14ac:dyDescent="0.25">
      <c r="A149" s="285"/>
      <c r="B149" s="2" t="s">
        <v>47</v>
      </c>
      <c r="C149" s="128" t="s">
        <v>23</v>
      </c>
      <c r="D149" s="26"/>
      <c r="E149" s="26"/>
      <c r="F149" s="41"/>
    </row>
    <row r="150" spans="1:6" ht="60" x14ac:dyDescent="0.25">
      <c r="A150" s="284">
        <f>A147+1</f>
        <v>89</v>
      </c>
      <c r="B150" s="24" t="s">
        <v>331</v>
      </c>
      <c r="C150" s="128" t="s">
        <v>6</v>
      </c>
      <c r="D150" s="188"/>
      <c r="E150" s="26"/>
      <c r="F150" s="41"/>
    </row>
    <row r="151" spans="1:6" x14ac:dyDescent="0.25">
      <c r="A151" s="285"/>
      <c r="B151" s="24" t="s">
        <v>106</v>
      </c>
      <c r="C151" s="128" t="s">
        <v>23</v>
      </c>
      <c r="D151" s="26"/>
      <c r="E151" s="26"/>
      <c r="F151" s="41"/>
    </row>
    <row r="152" spans="1:6" ht="45" x14ac:dyDescent="0.25">
      <c r="A152" s="68">
        <f>A150+1</f>
        <v>90</v>
      </c>
      <c r="B152" s="24" t="s">
        <v>48</v>
      </c>
      <c r="C152" s="128" t="s">
        <v>6</v>
      </c>
      <c r="D152" s="188"/>
      <c r="E152" s="26"/>
      <c r="F152" s="41"/>
    </row>
    <row r="153" spans="1:6" ht="30" x14ac:dyDescent="0.25">
      <c r="A153" s="68">
        <f>A152+1</f>
        <v>91</v>
      </c>
      <c r="B153" s="24" t="s">
        <v>146</v>
      </c>
      <c r="C153" s="128" t="s">
        <v>6</v>
      </c>
      <c r="D153" s="188"/>
      <c r="E153" s="26"/>
      <c r="F153" s="41"/>
    </row>
    <row r="154" spans="1:6" ht="75" x14ac:dyDescent="0.25">
      <c r="A154" s="68">
        <f t="shared" si="5"/>
        <v>92</v>
      </c>
      <c r="B154" s="24" t="s">
        <v>49</v>
      </c>
      <c r="C154" s="128" t="s">
        <v>6</v>
      </c>
      <c r="D154" s="188"/>
      <c r="E154" s="26"/>
      <c r="F154" s="41"/>
    </row>
    <row r="155" spans="1:6" s="74" customFormat="1" ht="30" x14ac:dyDescent="0.25">
      <c r="A155" s="80">
        <f>A154+1</f>
        <v>93</v>
      </c>
      <c r="B155" s="28" t="s">
        <v>147</v>
      </c>
      <c r="C155" s="214" t="s">
        <v>6</v>
      </c>
      <c r="D155" s="188"/>
      <c r="E155" s="76"/>
      <c r="F155" s="238"/>
    </row>
    <row r="156" spans="1:6" ht="30" x14ac:dyDescent="0.25">
      <c r="A156" s="284">
        <f t="shared" si="5"/>
        <v>94</v>
      </c>
      <c r="B156" s="31" t="s">
        <v>50</v>
      </c>
      <c r="C156" s="128" t="s">
        <v>6</v>
      </c>
      <c r="D156" s="188"/>
      <c r="E156" s="26"/>
      <c r="F156" s="41"/>
    </row>
    <row r="157" spans="1:6" x14ac:dyDescent="0.25">
      <c r="A157" s="285"/>
      <c r="B157" s="31" t="s">
        <v>51</v>
      </c>
      <c r="C157" s="128" t="s">
        <v>23</v>
      </c>
      <c r="D157" s="26"/>
      <c r="E157" s="26"/>
      <c r="F157" s="41"/>
    </row>
    <row r="158" spans="1:6" ht="30" x14ac:dyDescent="0.25">
      <c r="A158" s="68">
        <f>A156+1</f>
        <v>95</v>
      </c>
      <c r="B158" s="24" t="s">
        <v>52</v>
      </c>
      <c r="C158" s="128" t="s">
        <v>6</v>
      </c>
      <c r="D158" s="188"/>
      <c r="E158" s="26"/>
      <c r="F158" s="41"/>
    </row>
    <row r="159" spans="1:6" ht="60" x14ac:dyDescent="0.25">
      <c r="A159" s="68">
        <f t="shared" si="5"/>
        <v>96</v>
      </c>
      <c r="B159" s="24" t="s">
        <v>245</v>
      </c>
      <c r="C159" s="128" t="s">
        <v>6</v>
      </c>
      <c r="D159" s="188"/>
      <c r="E159" s="26"/>
      <c r="F159" s="41"/>
    </row>
    <row r="160" spans="1:6" ht="45" x14ac:dyDescent="0.25">
      <c r="A160" s="68">
        <f t="shared" si="5"/>
        <v>97</v>
      </c>
      <c r="B160" s="24" t="s">
        <v>246</v>
      </c>
      <c r="C160" s="128" t="s">
        <v>6</v>
      </c>
      <c r="D160" s="188"/>
      <c r="E160" s="26"/>
      <c r="F160" s="41"/>
    </row>
    <row r="161" spans="1:6" ht="75" x14ac:dyDescent="0.25">
      <c r="A161" s="68">
        <f t="shared" si="5"/>
        <v>98</v>
      </c>
      <c r="B161" s="24" t="s">
        <v>148</v>
      </c>
      <c r="C161" s="128" t="s">
        <v>6</v>
      </c>
      <c r="D161" s="188"/>
      <c r="E161" s="26"/>
      <c r="F161" s="41"/>
    </row>
    <row r="162" spans="1:6" ht="45" x14ac:dyDescent="0.25">
      <c r="A162" s="68">
        <f t="shared" si="5"/>
        <v>99</v>
      </c>
      <c r="B162" s="24" t="s">
        <v>287</v>
      </c>
      <c r="C162" s="221" t="s">
        <v>6</v>
      </c>
      <c r="D162" s="188"/>
      <c r="E162" s="26"/>
      <c r="F162" s="247"/>
    </row>
    <row r="163" spans="1:6" ht="30" x14ac:dyDescent="0.25">
      <c r="A163" s="284">
        <f t="shared" si="5"/>
        <v>100</v>
      </c>
      <c r="B163" s="25" t="s">
        <v>149</v>
      </c>
      <c r="C163" s="221" t="s">
        <v>6</v>
      </c>
      <c r="D163" s="188"/>
      <c r="E163" s="26"/>
      <c r="F163" s="232"/>
    </row>
    <row r="164" spans="1:6" x14ac:dyDescent="0.25">
      <c r="A164" s="285"/>
      <c r="B164" s="25" t="s">
        <v>53</v>
      </c>
      <c r="C164" s="221" t="s">
        <v>23</v>
      </c>
      <c r="D164" s="26"/>
      <c r="E164" s="26"/>
      <c r="F164" s="232"/>
    </row>
    <row r="165" spans="1:6" ht="75" x14ac:dyDescent="0.25">
      <c r="A165" s="68">
        <f>A163+1</f>
        <v>101</v>
      </c>
      <c r="B165" s="24" t="s">
        <v>288</v>
      </c>
      <c r="C165" s="128" t="s">
        <v>6</v>
      </c>
      <c r="D165" s="188"/>
      <c r="E165" s="26"/>
      <c r="F165" s="41"/>
    </row>
    <row r="166" spans="1:6" ht="30" x14ac:dyDescent="0.25">
      <c r="A166" s="68">
        <f t="shared" si="5"/>
        <v>102</v>
      </c>
      <c r="B166" s="24" t="s">
        <v>54</v>
      </c>
      <c r="C166" s="128" t="s">
        <v>6</v>
      </c>
      <c r="D166" s="188"/>
      <c r="E166" s="26"/>
      <c r="F166" s="41"/>
    </row>
    <row r="167" spans="1:6" ht="30" x14ac:dyDescent="0.25">
      <c r="A167" s="284">
        <f t="shared" si="5"/>
        <v>103</v>
      </c>
      <c r="B167" s="2" t="s">
        <v>150</v>
      </c>
      <c r="C167" s="128" t="s">
        <v>6</v>
      </c>
      <c r="D167" s="188"/>
      <c r="E167" s="26"/>
      <c r="F167" s="247"/>
    </row>
    <row r="168" spans="1:6" x14ac:dyDescent="0.25">
      <c r="A168" s="285"/>
      <c r="B168" s="2" t="s">
        <v>55</v>
      </c>
      <c r="C168" s="128" t="s">
        <v>23</v>
      </c>
      <c r="D168" s="188"/>
      <c r="E168" s="26"/>
      <c r="F168" s="41"/>
    </row>
    <row r="169" spans="1:6" ht="60" x14ac:dyDescent="0.25">
      <c r="A169" s="68">
        <f>A167+1</f>
        <v>104</v>
      </c>
      <c r="B169" s="24" t="s">
        <v>151</v>
      </c>
      <c r="C169" s="128" t="s">
        <v>6</v>
      </c>
      <c r="D169" s="188"/>
      <c r="E169" s="26"/>
      <c r="F169" s="41"/>
    </row>
    <row r="170" spans="1:6" ht="30" x14ac:dyDescent="0.25">
      <c r="A170" s="68">
        <f>A169+1</f>
        <v>105</v>
      </c>
      <c r="B170" s="2" t="s">
        <v>316</v>
      </c>
      <c r="C170" s="128" t="s">
        <v>6</v>
      </c>
      <c r="D170" s="188"/>
      <c r="E170" s="26"/>
      <c r="F170" s="248"/>
    </row>
    <row r="171" spans="1:6" ht="45" x14ac:dyDescent="0.25">
      <c r="A171" s="135">
        <f>A169+1</f>
        <v>105</v>
      </c>
      <c r="B171" s="1" t="s">
        <v>289</v>
      </c>
      <c r="C171" s="128" t="s">
        <v>7</v>
      </c>
      <c r="D171" s="188"/>
      <c r="E171" s="26"/>
      <c r="F171" s="244"/>
    </row>
    <row r="172" spans="1:6" ht="45" x14ac:dyDescent="0.25">
      <c r="A172" s="68">
        <f>A170+1</f>
        <v>106</v>
      </c>
      <c r="B172" s="114" t="s">
        <v>301</v>
      </c>
      <c r="C172" s="128" t="s">
        <v>7</v>
      </c>
      <c r="D172" s="188"/>
      <c r="E172" s="26"/>
      <c r="F172" s="244"/>
    </row>
    <row r="173" spans="1:6" x14ac:dyDescent="0.25">
      <c r="A173" s="60" t="s">
        <v>56</v>
      </c>
      <c r="B173" s="9" t="s">
        <v>57</v>
      </c>
      <c r="C173" s="50"/>
      <c r="D173" s="269"/>
      <c r="E173" s="51"/>
      <c r="F173" s="97"/>
    </row>
    <row r="174" spans="1:6" x14ac:dyDescent="0.25">
      <c r="A174" s="68">
        <f>A172+1</f>
        <v>107</v>
      </c>
      <c r="B174" s="24" t="s">
        <v>58</v>
      </c>
      <c r="C174" s="128" t="s">
        <v>6</v>
      </c>
      <c r="D174" s="188"/>
      <c r="E174" s="26"/>
      <c r="F174" s="249"/>
    </row>
    <row r="175" spans="1:6" ht="60" x14ac:dyDescent="0.25">
      <c r="A175" s="68">
        <f>A174+1</f>
        <v>108</v>
      </c>
      <c r="B175" s="24" t="s">
        <v>349</v>
      </c>
      <c r="C175" s="128" t="s">
        <v>6</v>
      </c>
      <c r="D175" s="188"/>
      <c r="E175" s="26"/>
      <c r="F175" s="249" t="s">
        <v>350</v>
      </c>
    </row>
    <row r="176" spans="1:6" ht="75" x14ac:dyDescent="0.25">
      <c r="A176" s="68">
        <f t="shared" ref="A176:A178" si="6">A175+1</f>
        <v>109</v>
      </c>
      <c r="B176" s="24" t="s">
        <v>59</v>
      </c>
      <c r="C176" s="128" t="s">
        <v>6</v>
      </c>
      <c r="D176" s="188"/>
      <c r="E176" s="26"/>
      <c r="F176" s="249"/>
    </row>
    <row r="177" spans="1:6" x14ac:dyDescent="0.25">
      <c r="A177" s="68">
        <f t="shared" si="6"/>
        <v>110</v>
      </c>
      <c r="B177" s="24" t="s">
        <v>153</v>
      </c>
      <c r="C177" s="128" t="s">
        <v>6</v>
      </c>
      <c r="D177" s="188"/>
      <c r="E177" s="26"/>
      <c r="F177" s="249"/>
    </row>
    <row r="178" spans="1:6" ht="45" x14ac:dyDescent="0.25">
      <c r="A178" s="68">
        <f t="shared" si="6"/>
        <v>111</v>
      </c>
      <c r="B178" s="24" t="s">
        <v>61</v>
      </c>
      <c r="C178" s="128" t="s">
        <v>6</v>
      </c>
      <c r="D178" s="188"/>
      <c r="E178" s="26"/>
      <c r="F178" s="249"/>
    </row>
    <row r="179" spans="1:6" x14ac:dyDescent="0.25">
      <c r="A179" s="60" t="s">
        <v>62</v>
      </c>
      <c r="B179" s="9" t="s">
        <v>63</v>
      </c>
      <c r="C179" s="49"/>
      <c r="D179" s="269"/>
      <c r="E179" s="270"/>
      <c r="F179" s="98"/>
    </row>
    <row r="180" spans="1:6" ht="30" x14ac:dyDescent="0.25">
      <c r="A180" s="66">
        <f>A178+1</f>
        <v>112</v>
      </c>
      <c r="B180" s="24" t="s">
        <v>64</v>
      </c>
      <c r="C180" s="128" t="s">
        <v>6</v>
      </c>
      <c r="D180" s="188"/>
      <c r="E180" s="26"/>
      <c r="F180" s="41"/>
    </row>
    <row r="181" spans="1:6" ht="45" x14ac:dyDescent="0.25">
      <c r="A181" s="66">
        <f>A180+1</f>
        <v>113</v>
      </c>
      <c r="B181" s="24" t="s">
        <v>65</v>
      </c>
      <c r="C181" s="128" t="s">
        <v>6</v>
      </c>
      <c r="D181" s="188"/>
      <c r="E181" s="26"/>
      <c r="F181" s="41"/>
    </row>
    <row r="182" spans="1:6" ht="30" x14ac:dyDescent="0.25">
      <c r="A182" s="66">
        <f t="shared" ref="A182:A187" si="7">A181+1</f>
        <v>114</v>
      </c>
      <c r="B182" s="24" t="s">
        <v>66</v>
      </c>
      <c r="C182" s="128" t="s">
        <v>6</v>
      </c>
      <c r="D182" s="188"/>
      <c r="E182" s="26"/>
      <c r="F182" s="41"/>
    </row>
    <row r="183" spans="1:6" ht="30" x14ac:dyDescent="0.25">
      <c r="A183" s="66">
        <f t="shared" si="7"/>
        <v>115</v>
      </c>
      <c r="B183" s="2" t="s">
        <v>239</v>
      </c>
      <c r="C183" s="213" t="s">
        <v>6</v>
      </c>
      <c r="D183" s="188"/>
      <c r="E183" s="26"/>
      <c r="F183" s="250"/>
    </row>
    <row r="184" spans="1:6" ht="30" x14ac:dyDescent="0.25">
      <c r="A184" s="66">
        <f t="shared" si="7"/>
        <v>116</v>
      </c>
      <c r="B184" s="24" t="s">
        <v>67</v>
      </c>
      <c r="C184" s="128" t="s">
        <v>6</v>
      </c>
      <c r="D184" s="188"/>
      <c r="E184" s="26"/>
      <c r="F184" s="41"/>
    </row>
    <row r="185" spans="1:6" ht="30" x14ac:dyDescent="0.25">
      <c r="A185" s="66">
        <f t="shared" si="7"/>
        <v>117</v>
      </c>
      <c r="B185" s="24" t="s">
        <v>68</v>
      </c>
      <c r="C185" s="128" t="s">
        <v>6</v>
      </c>
      <c r="D185" s="188"/>
      <c r="E185" s="26"/>
      <c r="F185" s="41"/>
    </row>
    <row r="186" spans="1:6" ht="30" x14ac:dyDescent="0.25">
      <c r="A186" s="66">
        <f t="shared" si="7"/>
        <v>118</v>
      </c>
      <c r="B186" s="24" t="s">
        <v>290</v>
      </c>
      <c r="C186" s="128" t="s">
        <v>7</v>
      </c>
      <c r="D186" s="188"/>
      <c r="E186" s="26"/>
      <c r="F186" s="41"/>
    </row>
    <row r="187" spans="1:6" ht="30" x14ac:dyDescent="0.25">
      <c r="A187" s="66">
        <f t="shared" si="7"/>
        <v>119</v>
      </c>
      <c r="B187" s="24" t="s">
        <v>154</v>
      </c>
      <c r="C187" s="128" t="s">
        <v>6</v>
      </c>
      <c r="D187" s="188"/>
      <c r="E187" s="26"/>
      <c r="F187" s="41"/>
    </row>
    <row r="188" spans="1:6" x14ac:dyDescent="0.25">
      <c r="A188" s="82" t="s">
        <v>69</v>
      </c>
      <c r="B188" s="11" t="s">
        <v>70</v>
      </c>
      <c r="C188" s="12"/>
      <c r="D188" s="12"/>
      <c r="E188" s="12"/>
      <c r="F188" s="13"/>
    </row>
    <row r="189" spans="1:6" x14ac:dyDescent="0.25">
      <c r="A189" s="60" t="s">
        <v>71</v>
      </c>
      <c r="B189" s="9" t="s">
        <v>256</v>
      </c>
      <c r="C189" s="8"/>
      <c r="D189" s="61"/>
      <c r="E189" s="272"/>
      <c r="F189" s="10"/>
    </row>
    <row r="190" spans="1:6" ht="30" x14ac:dyDescent="0.25">
      <c r="A190" s="66">
        <f>A187+1</f>
        <v>120</v>
      </c>
      <c r="B190" s="24" t="s">
        <v>291</v>
      </c>
      <c r="C190" s="128" t="s">
        <v>6</v>
      </c>
      <c r="D190" s="188"/>
      <c r="E190" s="26"/>
      <c r="F190" s="41"/>
    </row>
    <row r="191" spans="1:6" ht="30" x14ac:dyDescent="0.25">
      <c r="A191" s="66">
        <f>A190+1</f>
        <v>121</v>
      </c>
      <c r="B191" s="24" t="s">
        <v>292</v>
      </c>
      <c r="C191" s="128" t="s">
        <v>6</v>
      </c>
      <c r="D191" s="188"/>
      <c r="E191" s="26"/>
      <c r="F191" s="41"/>
    </row>
    <row r="192" spans="1:6" ht="30" x14ac:dyDescent="0.25">
      <c r="A192" s="66">
        <f t="shared" ref="A192:A194" si="8">A191+1</f>
        <v>122</v>
      </c>
      <c r="B192" s="24" t="s">
        <v>293</v>
      </c>
      <c r="C192" s="128" t="s">
        <v>7</v>
      </c>
      <c r="D192" s="188"/>
      <c r="E192" s="26"/>
      <c r="F192" s="41"/>
    </row>
    <row r="193" spans="1:6" ht="45" x14ac:dyDescent="0.25">
      <c r="A193" s="66">
        <f t="shared" si="8"/>
        <v>123</v>
      </c>
      <c r="B193" s="24" t="s">
        <v>294</v>
      </c>
      <c r="C193" s="128" t="s">
        <v>6</v>
      </c>
      <c r="D193" s="188"/>
      <c r="E193" s="26"/>
      <c r="F193" s="41"/>
    </row>
    <row r="194" spans="1:6" ht="30" x14ac:dyDescent="0.25">
      <c r="A194" s="290">
        <f t="shared" si="8"/>
        <v>124</v>
      </c>
      <c r="B194" s="2" t="s">
        <v>100</v>
      </c>
      <c r="C194" s="128" t="s">
        <v>6</v>
      </c>
      <c r="D194" s="188"/>
      <c r="E194" s="26"/>
      <c r="F194" s="41"/>
    </row>
    <row r="195" spans="1:6" s="74" customFormat="1" x14ac:dyDescent="0.25">
      <c r="A195" s="291"/>
      <c r="B195" s="115" t="s">
        <v>101</v>
      </c>
      <c r="C195" s="214" t="s">
        <v>23</v>
      </c>
      <c r="D195" s="190"/>
      <c r="E195" s="76"/>
      <c r="F195" s="240"/>
    </row>
    <row r="196" spans="1:6" x14ac:dyDescent="0.25">
      <c r="A196" s="60" t="s">
        <v>73</v>
      </c>
      <c r="B196" s="9" t="s">
        <v>74</v>
      </c>
      <c r="C196" s="4"/>
      <c r="D196" s="14"/>
      <c r="E196" s="6"/>
      <c r="F196" s="54"/>
    </row>
    <row r="197" spans="1:6" s="74" customFormat="1" ht="60" x14ac:dyDescent="0.25">
      <c r="A197" s="80">
        <f>A194+1</f>
        <v>125</v>
      </c>
      <c r="B197" s="118" t="s">
        <v>176</v>
      </c>
      <c r="C197" s="214" t="s">
        <v>23</v>
      </c>
      <c r="D197" s="190"/>
      <c r="E197" s="76"/>
      <c r="F197" s="240"/>
    </row>
    <row r="198" spans="1:6" ht="45" x14ac:dyDescent="0.25">
      <c r="A198" s="66">
        <f>A197+1</f>
        <v>126</v>
      </c>
      <c r="B198" s="24" t="s">
        <v>234</v>
      </c>
      <c r="C198" s="128" t="s">
        <v>6</v>
      </c>
      <c r="D198" s="188"/>
      <c r="E198" s="26"/>
      <c r="F198" s="41"/>
    </row>
    <row r="199" spans="1:6" s="78" customFormat="1" ht="30" x14ac:dyDescent="0.25">
      <c r="A199" s="68">
        <f>A198+1</f>
        <v>127</v>
      </c>
      <c r="B199" s="2" t="s">
        <v>155</v>
      </c>
      <c r="C199" s="213" t="s">
        <v>7</v>
      </c>
      <c r="D199" s="188"/>
      <c r="E199" s="34"/>
      <c r="F199" s="235"/>
    </row>
    <row r="200" spans="1:6" ht="30" x14ac:dyDescent="0.25">
      <c r="A200" s="66">
        <f>A199+1</f>
        <v>128</v>
      </c>
      <c r="B200" s="24" t="s">
        <v>75</v>
      </c>
      <c r="C200" s="128" t="s">
        <v>6</v>
      </c>
      <c r="D200" s="188"/>
      <c r="E200" s="26"/>
      <c r="F200" s="41"/>
    </row>
    <row r="201" spans="1:6" ht="45" x14ac:dyDescent="0.25">
      <c r="A201" s="66">
        <f>A200+1</f>
        <v>129</v>
      </c>
      <c r="B201" s="24" t="s">
        <v>156</v>
      </c>
      <c r="C201" s="128" t="s">
        <v>6</v>
      </c>
      <c r="D201" s="188"/>
      <c r="E201" s="26"/>
      <c r="F201" s="41"/>
    </row>
    <row r="202" spans="1:6" x14ac:dyDescent="0.25">
      <c r="A202" s="60" t="s">
        <v>76</v>
      </c>
      <c r="B202" s="9" t="s">
        <v>77</v>
      </c>
      <c r="C202" s="49"/>
      <c r="D202" s="269"/>
      <c r="E202" s="270"/>
      <c r="F202" s="52"/>
    </row>
    <row r="203" spans="1:6" ht="30" x14ac:dyDescent="0.25">
      <c r="A203" s="68">
        <f>A201+1</f>
        <v>130</v>
      </c>
      <c r="B203" s="24" t="s">
        <v>78</v>
      </c>
      <c r="C203" s="128" t="s">
        <v>6</v>
      </c>
      <c r="D203" s="188"/>
      <c r="E203" s="26"/>
      <c r="F203" s="41"/>
    </row>
    <row r="204" spans="1:6" ht="30" x14ac:dyDescent="0.25">
      <c r="A204" s="66">
        <f>A203+1</f>
        <v>131</v>
      </c>
      <c r="B204" s="24" t="s">
        <v>157</v>
      </c>
      <c r="C204" s="128" t="s">
        <v>6</v>
      </c>
      <c r="D204" s="188"/>
      <c r="E204" s="26"/>
      <c r="F204" s="242"/>
    </row>
    <row r="205" spans="1:6" ht="30" x14ac:dyDescent="0.25">
      <c r="A205" s="66">
        <f>A204+1</f>
        <v>132</v>
      </c>
      <c r="B205" s="24" t="s">
        <v>79</v>
      </c>
      <c r="C205" s="128" t="s">
        <v>6</v>
      </c>
      <c r="D205" s="188"/>
      <c r="E205" s="26"/>
      <c r="F205" s="41"/>
    </row>
    <row r="206" spans="1:6" x14ac:dyDescent="0.25">
      <c r="A206" s="82" t="s">
        <v>81</v>
      </c>
      <c r="B206" s="11" t="s">
        <v>318</v>
      </c>
      <c r="C206" s="12"/>
      <c r="D206" s="12"/>
      <c r="E206" s="12"/>
      <c r="F206" s="48"/>
    </row>
    <row r="207" spans="1:6" x14ac:dyDescent="0.25">
      <c r="A207" s="60" t="s">
        <v>82</v>
      </c>
      <c r="B207" s="14" t="s">
        <v>83</v>
      </c>
      <c r="C207" s="8"/>
      <c r="D207" s="61"/>
      <c r="E207" s="272"/>
      <c r="F207" s="54"/>
    </row>
    <row r="208" spans="1:6" ht="30" x14ac:dyDescent="0.25">
      <c r="A208" s="66">
        <f>A205+1</f>
        <v>133</v>
      </c>
      <c r="B208" s="24" t="s">
        <v>158</v>
      </c>
      <c r="C208" s="128" t="s">
        <v>6</v>
      </c>
      <c r="D208" s="188"/>
      <c r="E208" s="26"/>
      <c r="F208" s="41"/>
    </row>
    <row r="209" spans="1:6" x14ac:dyDescent="0.25">
      <c r="A209" s="66">
        <v>134</v>
      </c>
      <c r="B209" s="24" t="s">
        <v>84</v>
      </c>
      <c r="C209" s="128" t="s">
        <v>7</v>
      </c>
      <c r="D209" s="188"/>
      <c r="E209" s="188"/>
      <c r="F209" s="251"/>
    </row>
    <row r="210" spans="1:6" ht="60" x14ac:dyDescent="0.25">
      <c r="A210" s="70">
        <f t="shared" ref="A210:A216" si="9">A209+1</f>
        <v>135</v>
      </c>
      <c r="B210" s="24" t="s">
        <v>295</v>
      </c>
      <c r="C210" s="128" t="s">
        <v>7</v>
      </c>
      <c r="D210" s="188"/>
      <c r="E210" s="26"/>
      <c r="F210" s="252"/>
    </row>
    <row r="211" spans="1:6" ht="30" x14ac:dyDescent="0.25">
      <c r="A211" s="66">
        <f t="shared" si="9"/>
        <v>136</v>
      </c>
      <c r="B211" s="24" t="s">
        <v>159</v>
      </c>
      <c r="C211" s="128" t="s">
        <v>7</v>
      </c>
      <c r="D211" s="188"/>
      <c r="E211" s="26"/>
      <c r="F211" s="253"/>
    </row>
    <row r="212" spans="1:6" ht="30" x14ac:dyDescent="0.25">
      <c r="A212" s="70">
        <f t="shared" si="9"/>
        <v>137</v>
      </c>
      <c r="B212" s="24" t="s">
        <v>160</v>
      </c>
      <c r="C212" s="128" t="s">
        <v>7</v>
      </c>
      <c r="D212" s="188"/>
      <c r="E212" s="26"/>
      <c r="F212" s="41"/>
    </row>
    <row r="213" spans="1:6" ht="45" x14ac:dyDescent="0.25">
      <c r="A213" s="66">
        <f t="shared" si="9"/>
        <v>138</v>
      </c>
      <c r="B213" s="24" t="s">
        <v>114</v>
      </c>
      <c r="C213" s="128" t="s">
        <v>7</v>
      </c>
      <c r="D213" s="188"/>
      <c r="E213" s="26"/>
      <c r="F213" s="41"/>
    </row>
    <row r="214" spans="1:6" ht="30" x14ac:dyDescent="0.25">
      <c r="A214" s="70">
        <f t="shared" si="9"/>
        <v>139</v>
      </c>
      <c r="B214" s="24" t="s">
        <v>85</v>
      </c>
      <c r="C214" s="128" t="s">
        <v>7</v>
      </c>
      <c r="D214" s="188"/>
      <c r="E214" s="26"/>
      <c r="F214" s="41"/>
    </row>
    <row r="215" spans="1:6" ht="30" x14ac:dyDescent="0.25">
      <c r="A215" s="66">
        <f t="shared" si="9"/>
        <v>140</v>
      </c>
      <c r="B215" s="24" t="s">
        <v>86</v>
      </c>
      <c r="C215" s="128" t="s">
        <v>7</v>
      </c>
      <c r="D215" s="188"/>
      <c r="E215" s="26"/>
      <c r="F215" s="41"/>
    </row>
    <row r="216" spans="1:6" ht="30" x14ac:dyDescent="0.25">
      <c r="A216" s="66">
        <f t="shared" si="9"/>
        <v>141</v>
      </c>
      <c r="B216" s="24" t="s">
        <v>161</v>
      </c>
      <c r="C216" s="128" t="s">
        <v>23</v>
      </c>
      <c r="D216" s="26"/>
      <c r="E216" s="26"/>
      <c r="F216" s="41"/>
    </row>
    <row r="217" spans="1:6" ht="30" x14ac:dyDescent="0.25">
      <c r="A217" s="66">
        <f>A216+1</f>
        <v>142</v>
      </c>
      <c r="B217" s="24" t="s">
        <v>162</v>
      </c>
      <c r="C217" s="128" t="s">
        <v>23</v>
      </c>
      <c r="D217" s="26"/>
      <c r="E217" s="26"/>
      <c r="F217" s="41"/>
    </row>
    <row r="218" spans="1:6" x14ac:dyDescent="0.25">
      <c r="A218" s="60" t="s">
        <v>87</v>
      </c>
      <c r="B218" s="14" t="s">
        <v>88</v>
      </c>
      <c r="C218" s="50"/>
      <c r="D218" s="51"/>
      <c r="E218" s="62"/>
      <c r="F218" s="131"/>
    </row>
    <row r="219" spans="1:6" s="78" customFormat="1" ht="30" x14ac:dyDescent="0.25">
      <c r="A219" s="138">
        <f>A217+1</f>
        <v>143</v>
      </c>
      <c r="B219" s="132" t="s">
        <v>259</v>
      </c>
      <c r="C219" s="128" t="s">
        <v>7</v>
      </c>
      <c r="D219" s="188"/>
      <c r="E219" s="34"/>
      <c r="F219" s="235"/>
    </row>
    <row r="220" spans="1:6" ht="30" x14ac:dyDescent="0.25">
      <c r="A220" s="86">
        <f>A219+1</f>
        <v>144</v>
      </c>
      <c r="B220" s="40" t="s">
        <v>170</v>
      </c>
      <c r="C220" s="222" t="s">
        <v>7</v>
      </c>
      <c r="D220" s="188"/>
      <c r="E220" s="26"/>
      <c r="F220" s="254"/>
    </row>
    <row r="221" spans="1:6" s="74" customFormat="1" ht="45" x14ac:dyDescent="0.25">
      <c r="A221" s="116">
        <f>A220+1</f>
        <v>145</v>
      </c>
      <c r="B221" s="119" t="s">
        <v>296</v>
      </c>
      <c r="C221" s="223" t="s">
        <v>7</v>
      </c>
      <c r="D221" s="188"/>
      <c r="E221" s="190"/>
      <c r="F221" s="255"/>
    </row>
    <row r="222" spans="1:6" ht="30" x14ac:dyDescent="0.25">
      <c r="A222" s="86">
        <f t="shared" ref="A222:A232" si="10">A221+1</f>
        <v>146</v>
      </c>
      <c r="B222" s="87" t="s">
        <v>90</v>
      </c>
      <c r="C222" s="128" t="s">
        <v>7</v>
      </c>
      <c r="D222" s="188"/>
      <c r="E222" s="26"/>
      <c r="F222" s="41"/>
    </row>
    <row r="223" spans="1:6" ht="30" x14ac:dyDescent="0.25">
      <c r="A223" s="86">
        <f>A222+1</f>
        <v>147</v>
      </c>
      <c r="B223" s="36" t="s">
        <v>163</v>
      </c>
      <c r="C223" s="224" t="s">
        <v>7</v>
      </c>
      <c r="D223" s="188"/>
      <c r="E223" s="188"/>
      <c r="F223" s="256"/>
    </row>
    <row r="224" spans="1:6" ht="45" x14ac:dyDescent="0.25">
      <c r="A224" s="86">
        <f t="shared" si="10"/>
        <v>148</v>
      </c>
      <c r="B224" s="36" t="s">
        <v>164</v>
      </c>
      <c r="C224" s="224" t="s">
        <v>7</v>
      </c>
      <c r="D224" s="188"/>
      <c r="E224" s="188"/>
      <c r="F224" s="257"/>
    </row>
    <row r="225" spans="1:6" ht="30" x14ac:dyDescent="0.25">
      <c r="A225" s="86">
        <f t="shared" si="10"/>
        <v>149</v>
      </c>
      <c r="B225" s="36" t="s">
        <v>89</v>
      </c>
      <c r="C225" s="224" t="s">
        <v>7</v>
      </c>
      <c r="D225" s="188"/>
      <c r="E225" s="188"/>
      <c r="F225" s="257"/>
    </row>
    <row r="226" spans="1:6" ht="45" x14ac:dyDescent="0.25">
      <c r="A226" s="86">
        <v>150</v>
      </c>
      <c r="B226" s="36" t="s">
        <v>165</v>
      </c>
      <c r="C226" s="224" t="s">
        <v>7</v>
      </c>
      <c r="D226" s="188"/>
      <c r="E226" s="188"/>
      <c r="F226" s="257"/>
    </row>
    <row r="227" spans="1:6" ht="105" x14ac:dyDescent="0.25">
      <c r="A227" s="86">
        <v>151</v>
      </c>
      <c r="B227" s="36" t="s">
        <v>351</v>
      </c>
      <c r="C227" s="224" t="s">
        <v>23</v>
      </c>
      <c r="D227" s="188"/>
      <c r="E227" s="188"/>
      <c r="F227" s="258"/>
    </row>
    <row r="228" spans="1:6" ht="30" x14ac:dyDescent="0.25">
      <c r="A228" s="86">
        <f t="shared" si="10"/>
        <v>152</v>
      </c>
      <c r="B228" s="37" t="s">
        <v>166</v>
      </c>
      <c r="C228" s="224" t="s">
        <v>7</v>
      </c>
      <c r="D228" s="188"/>
      <c r="E228" s="188"/>
      <c r="F228" s="257"/>
    </row>
    <row r="229" spans="1:6" ht="30" x14ac:dyDescent="0.25">
      <c r="A229" s="86">
        <f t="shared" si="10"/>
        <v>153</v>
      </c>
      <c r="B229" s="21" t="s">
        <v>171</v>
      </c>
      <c r="C229" s="225" t="s">
        <v>7</v>
      </c>
      <c r="D229" s="188"/>
      <c r="E229" s="188"/>
      <c r="F229" s="256"/>
    </row>
    <row r="230" spans="1:6" ht="45" x14ac:dyDescent="0.25">
      <c r="A230" s="86">
        <f t="shared" si="10"/>
        <v>154</v>
      </c>
      <c r="B230" s="38" t="s">
        <v>167</v>
      </c>
      <c r="C230" s="225" t="s">
        <v>23</v>
      </c>
      <c r="D230" s="188"/>
      <c r="E230" s="188"/>
      <c r="F230" s="259"/>
    </row>
    <row r="231" spans="1:6" s="74" customFormat="1" ht="45" x14ac:dyDescent="0.25">
      <c r="A231" s="116">
        <f t="shared" si="10"/>
        <v>155</v>
      </c>
      <c r="B231" s="117" t="s">
        <v>169</v>
      </c>
      <c r="C231" s="226" t="s">
        <v>23</v>
      </c>
      <c r="D231" s="190"/>
      <c r="E231" s="190"/>
      <c r="F231" s="260"/>
    </row>
    <row r="232" spans="1:6" x14ac:dyDescent="0.25">
      <c r="A232" s="166">
        <f t="shared" si="10"/>
        <v>156</v>
      </c>
      <c r="B232" s="21" t="s">
        <v>168</v>
      </c>
      <c r="C232" s="225" t="s">
        <v>7</v>
      </c>
      <c r="D232" s="188"/>
      <c r="E232" s="188"/>
      <c r="F232" s="257"/>
    </row>
    <row r="233" spans="1:6" x14ac:dyDescent="0.25">
      <c r="A233" s="60" t="s">
        <v>91</v>
      </c>
      <c r="B233" s="54" t="s">
        <v>92</v>
      </c>
      <c r="C233" s="49"/>
      <c r="D233" s="273"/>
      <c r="E233" s="270"/>
      <c r="F233" s="52"/>
    </row>
    <row r="234" spans="1:6" ht="45" x14ac:dyDescent="0.25">
      <c r="A234" s="71">
        <f>A232+1</f>
        <v>157</v>
      </c>
      <c r="B234" s="40" t="s">
        <v>185</v>
      </c>
      <c r="C234" s="227" t="s">
        <v>7</v>
      </c>
      <c r="D234" s="188"/>
      <c r="E234" s="26"/>
      <c r="F234" s="261"/>
    </row>
    <row r="235" spans="1:6" ht="120" x14ac:dyDescent="0.25">
      <c r="A235" s="73">
        <f>A234+1</f>
        <v>158</v>
      </c>
      <c r="B235" s="33" t="s">
        <v>186</v>
      </c>
      <c r="C235" s="228" t="s">
        <v>6</v>
      </c>
      <c r="D235" s="188"/>
      <c r="E235" s="26"/>
      <c r="F235" s="262"/>
    </row>
    <row r="236" spans="1:6" x14ac:dyDescent="0.25">
      <c r="A236" s="287">
        <f>A235+1</f>
        <v>159</v>
      </c>
      <c r="B236" s="39" t="s">
        <v>173</v>
      </c>
      <c r="C236" s="228" t="s">
        <v>6</v>
      </c>
      <c r="D236" s="188"/>
      <c r="E236" s="26"/>
      <c r="F236" s="262"/>
    </row>
    <row r="237" spans="1:6" ht="30" x14ac:dyDescent="0.25">
      <c r="A237" s="289"/>
      <c r="B237" s="38" t="s">
        <v>174</v>
      </c>
      <c r="C237" s="228" t="s">
        <v>23</v>
      </c>
      <c r="D237" s="26"/>
      <c r="E237" s="26"/>
      <c r="F237" s="262"/>
    </row>
    <row r="238" spans="1:6" ht="30" x14ac:dyDescent="0.25">
      <c r="A238" s="73">
        <f>A236+1</f>
        <v>160</v>
      </c>
      <c r="B238" s="33" t="s">
        <v>175</v>
      </c>
      <c r="C238" s="228" t="s">
        <v>6</v>
      </c>
      <c r="D238" s="188"/>
      <c r="E238" s="26"/>
      <c r="F238" s="262"/>
    </row>
    <row r="239" spans="1:6" x14ac:dyDescent="0.25">
      <c r="A239" s="73">
        <f t="shared" ref="A239:A244" si="11">A238+1</f>
        <v>161</v>
      </c>
      <c r="B239" s="33" t="s">
        <v>297</v>
      </c>
      <c r="C239" s="228" t="s">
        <v>6</v>
      </c>
      <c r="D239" s="188"/>
      <c r="E239" s="26"/>
      <c r="F239" s="262"/>
    </row>
    <row r="240" spans="1:6" ht="30" x14ac:dyDescent="0.25">
      <c r="A240" s="73">
        <f t="shared" si="11"/>
        <v>162</v>
      </c>
      <c r="B240" s="33" t="s">
        <v>177</v>
      </c>
      <c r="C240" s="228" t="s">
        <v>6</v>
      </c>
      <c r="D240" s="188"/>
      <c r="E240" s="26"/>
      <c r="F240" s="262"/>
    </row>
    <row r="241" spans="1:6" x14ac:dyDescent="0.25">
      <c r="A241" s="73">
        <f t="shared" si="11"/>
        <v>163</v>
      </c>
      <c r="B241" s="33" t="s">
        <v>93</v>
      </c>
      <c r="C241" s="228" t="s">
        <v>6</v>
      </c>
      <c r="D241" s="188"/>
      <c r="E241" s="26"/>
      <c r="F241" s="262"/>
    </row>
    <row r="242" spans="1:6" ht="45" x14ac:dyDescent="0.25">
      <c r="A242" s="73">
        <f t="shared" si="11"/>
        <v>164</v>
      </c>
      <c r="B242" s="33" t="s">
        <v>178</v>
      </c>
      <c r="C242" s="228" t="s">
        <v>6</v>
      </c>
      <c r="D242" s="188"/>
      <c r="E242" s="26"/>
      <c r="F242" s="262"/>
    </row>
    <row r="243" spans="1:6" ht="30" x14ac:dyDescent="0.25">
      <c r="A243" s="73">
        <f t="shared" si="11"/>
        <v>165</v>
      </c>
      <c r="B243" s="33" t="s">
        <v>308</v>
      </c>
      <c r="C243" s="228" t="s">
        <v>6</v>
      </c>
      <c r="D243" s="188"/>
      <c r="E243" s="26"/>
      <c r="F243" s="262"/>
    </row>
    <row r="244" spans="1:6" ht="30" x14ac:dyDescent="0.25">
      <c r="A244" s="287">
        <f t="shared" si="11"/>
        <v>166</v>
      </c>
      <c r="B244" s="33" t="s">
        <v>179</v>
      </c>
      <c r="C244" s="228" t="s">
        <v>6</v>
      </c>
      <c r="D244" s="188"/>
      <c r="E244" s="26"/>
      <c r="F244" s="262"/>
    </row>
    <row r="245" spans="1:6" s="74" customFormat="1" ht="30" x14ac:dyDescent="0.25">
      <c r="A245" s="288"/>
      <c r="B245" s="117" t="s">
        <v>298</v>
      </c>
      <c r="C245" s="226" t="s">
        <v>23</v>
      </c>
      <c r="D245" s="76"/>
      <c r="E245" s="76"/>
      <c r="F245" s="263"/>
    </row>
    <row r="246" spans="1:6" x14ac:dyDescent="0.25">
      <c r="A246" s="83" t="s">
        <v>94</v>
      </c>
      <c r="B246" s="14" t="s">
        <v>182</v>
      </c>
      <c r="C246" s="53"/>
      <c r="D246" s="274"/>
      <c r="E246" s="275"/>
      <c r="F246" s="63"/>
    </row>
    <row r="247" spans="1:6" ht="45" x14ac:dyDescent="0.25">
      <c r="A247" s="70">
        <f>A244+1</f>
        <v>167</v>
      </c>
      <c r="B247" s="33" t="s">
        <v>184</v>
      </c>
      <c r="C247" s="228" t="s">
        <v>7</v>
      </c>
      <c r="D247" s="188"/>
      <c r="E247" s="26"/>
      <c r="F247" s="262"/>
    </row>
    <row r="248" spans="1:6" s="74" customFormat="1" ht="30" x14ac:dyDescent="0.25">
      <c r="A248" s="70">
        <f t="shared" ref="A248:A253" si="12">A247+1</f>
        <v>168</v>
      </c>
      <c r="B248" s="119" t="s">
        <v>180</v>
      </c>
      <c r="C248" s="226" t="s">
        <v>7</v>
      </c>
      <c r="D248" s="188"/>
      <c r="E248" s="76"/>
      <c r="F248" s="264"/>
    </row>
    <row r="249" spans="1:6" s="78" customFormat="1" ht="95.25" customHeight="1" x14ac:dyDescent="0.25">
      <c r="A249" s="70">
        <f>A248+1</f>
        <v>169</v>
      </c>
      <c r="B249" s="21" t="s">
        <v>395</v>
      </c>
      <c r="C249" s="225" t="s">
        <v>7</v>
      </c>
      <c r="D249" s="188"/>
      <c r="E249" s="34"/>
      <c r="F249" s="265"/>
    </row>
    <row r="250" spans="1:6" s="78" customFormat="1" ht="124.5" customHeight="1" x14ac:dyDescent="0.25">
      <c r="A250" s="70">
        <f t="shared" si="12"/>
        <v>170</v>
      </c>
      <c r="B250" s="36" t="s">
        <v>332</v>
      </c>
      <c r="C250" s="225" t="s">
        <v>7</v>
      </c>
      <c r="D250" s="188"/>
      <c r="E250" s="34"/>
      <c r="F250" s="258"/>
    </row>
    <row r="251" spans="1:6" s="78" customFormat="1" ht="90" x14ac:dyDescent="0.25">
      <c r="A251" s="70">
        <f t="shared" si="12"/>
        <v>171</v>
      </c>
      <c r="B251" s="36" t="s">
        <v>383</v>
      </c>
      <c r="C251" s="225" t="s">
        <v>7</v>
      </c>
      <c r="D251" s="188"/>
      <c r="E251" s="34"/>
      <c r="F251" s="258"/>
    </row>
    <row r="252" spans="1:6" s="78" customFormat="1" ht="30" x14ac:dyDescent="0.25">
      <c r="A252" s="70">
        <f t="shared" si="12"/>
        <v>172</v>
      </c>
      <c r="B252" s="33" t="s">
        <v>396</v>
      </c>
      <c r="C252" s="225" t="s">
        <v>23</v>
      </c>
      <c r="D252" s="188"/>
      <c r="E252" s="34"/>
      <c r="F252" s="258"/>
    </row>
    <row r="253" spans="1:6" s="78" customFormat="1" ht="165" x14ac:dyDescent="0.25">
      <c r="A253" s="70">
        <f t="shared" si="12"/>
        <v>173</v>
      </c>
      <c r="B253" s="36" t="s">
        <v>397</v>
      </c>
      <c r="C253" s="225" t="s">
        <v>7</v>
      </c>
      <c r="D253" s="188"/>
      <c r="E253" s="34"/>
      <c r="F253" s="258"/>
    </row>
    <row r="254" spans="1:6" x14ac:dyDescent="0.25">
      <c r="A254" s="60" t="s">
        <v>96</v>
      </c>
      <c r="B254" s="54" t="s">
        <v>97</v>
      </c>
      <c r="C254" s="49"/>
      <c r="D254" s="267"/>
      <c r="E254" s="270"/>
      <c r="F254" s="52"/>
    </row>
    <row r="255" spans="1:6" ht="45" x14ac:dyDescent="0.25">
      <c r="A255" s="72">
        <f>A253+1</f>
        <v>174</v>
      </c>
      <c r="B255" s="29" t="s">
        <v>183</v>
      </c>
      <c r="C255" s="229" t="s">
        <v>6</v>
      </c>
      <c r="D255" s="188"/>
      <c r="E255" s="26"/>
      <c r="F255" s="254"/>
    </row>
    <row r="256" spans="1:6" x14ac:dyDescent="0.25">
      <c r="A256" s="60" t="s">
        <v>265</v>
      </c>
      <c r="B256" s="54" t="s">
        <v>319</v>
      </c>
      <c r="C256" s="49"/>
      <c r="D256" s="267"/>
      <c r="E256" s="270"/>
      <c r="F256" s="52"/>
    </row>
    <row r="257" spans="1:6" ht="90" x14ac:dyDescent="0.25">
      <c r="A257" s="162">
        <f>A255+1</f>
        <v>175</v>
      </c>
      <c r="B257" s="29" t="s">
        <v>307</v>
      </c>
      <c r="C257" s="229" t="s">
        <v>23</v>
      </c>
      <c r="D257" s="188"/>
      <c r="E257" s="26"/>
      <c r="F257" s="266"/>
    </row>
    <row r="258" spans="1:6" x14ac:dyDescent="0.25">
      <c r="C258" s="20"/>
    </row>
    <row r="260" spans="1:6" x14ac:dyDescent="0.25">
      <c r="B260" s="165"/>
    </row>
  </sheetData>
  <sheetProtection algorithmName="SHA-512" hashValue="fAyYyMSolW/OnawwfVLc3HEWJ8po+OIoezB+C2j2aKYgerGpvqp3E/DkqXUdozd+UxIr/N6SeTljdtdUb1R5qQ==" saltValue="sa6CYiMev9SEOJftsCvTvw==" spinCount="100000" sheet="1" objects="1" scenarios="1" formatCells="0" formatColumns="0" formatRows="0"/>
  <autoFilter ref="A3:F3" xr:uid="{00000000-0001-0000-0000-000000000000}"/>
  <mergeCells count="12">
    <mergeCell ref="A244:A245"/>
    <mergeCell ref="A236:A237"/>
    <mergeCell ref="A194:A195"/>
    <mergeCell ref="A167:A168"/>
    <mergeCell ref="A30:A31"/>
    <mergeCell ref="A70:A71"/>
    <mergeCell ref="A81:A82"/>
    <mergeCell ref="F84:F122"/>
    <mergeCell ref="A163:A164"/>
    <mergeCell ref="A156:A157"/>
    <mergeCell ref="A150:A151"/>
    <mergeCell ref="A147:A149"/>
  </mergeCells>
  <conditionalFormatting sqref="E177:E186 E190:E195 E198:E205 E42:E67 E144:E175 E69:E83 E6:E40 E208:E257">
    <cfRule type="cellIs" dxfId="53" priority="47" stopIfTrue="1" operator="equal">
      <formula>"nee"</formula>
    </cfRule>
    <cfRule type="cellIs" dxfId="52" priority="48" stopIfTrue="1" operator="equal">
      <formula>"ja"</formula>
    </cfRule>
  </conditionalFormatting>
  <conditionalFormatting sqref="E41">
    <cfRule type="cellIs" dxfId="51" priority="45" stopIfTrue="1" operator="equal">
      <formula>"nee"</formula>
    </cfRule>
    <cfRule type="cellIs" dxfId="50" priority="46" stopIfTrue="1" operator="equal">
      <formula>"ja"</formula>
    </cfRule>
  </conditionalFormatting>
  <conditionalFormatting sqref="F163:F164">
    <cfRule type="cellIs" dxfId="49" priority="27" stopIfTrue="1" operator="equal">
      <formula>"nee"</formula>
    </cfRule>
    <cfRule type="cellIs" dxfId="48" priority="28" stopIfTrue="1" operator="equal">
      <formula>"ja"</formula>
    </cfRule>
  </conditionalFormatting>
  <conditionalFormatting sqref="E3:E5">
    <cfRule type="cellIs" dxfId="47" priority="25" stopIfTrue="1" operator="equal">
      <formula>"nee"</formula>
    </cfRule>
    <cfRule type="cellIs" dxfId="46" priority="26" stopIfTrue="1" operator="equal">
      <formula>"ja"</formula>
    </cfRule>
  </conditionalFormatting>
  <conditionalFormatting sqref="E187">
    <cfRule type="cellIs" dxfId="45" priority="21" stopIfTrue="1" operator="equal">
      <formula>"nee"</formula>
    </cfRule>
    <cfRule type="cellIs" dxfId="44" priority="22" stopIfTrue="1" operator="equal">
      <formula>"ja"</formula>
    </cfRule>
  </conditionalFormatting>
  <conditionalFormatting sqref="E125:E143">
    <cfRule type="cellIs" dxfId="43" priority="19" stopIfTrue="1" operator="equal">
      <formula>"nee"</formula>
    </cfRule>
    <cfRule type="cellIs" dxfId="42" priority="20" stopIfTrue="1" operator="equal">
      <formula>"ja"</formula>
    </cfRule>
  </conditionalFormatting>
  <conditionalFormatting sqref="E197">
    <cfRule type="cellIs" dxfId="41" priority="17" stopIfTrue="1" operator="equal">
      <formula>"nee"</formula>
    </cfRule>
    <cfRule type="cellIs" dxfId="40" priority="18" stopIfTrue="1" operator="equal">
      <formula>"ja"</formula>
    </cfRule>
  </conditionalFormatting>
  <conditionalFormatting sqref="E112:E122 E99:E110 E85:E97">
    <cfRule type="cellIs" dxfId="39" priority="11" stopIfTrue="1" operator="equal">
      <formula>"nee"</formula>
    </cfRule>
    <cfRule type="cellIs" dxfId="38" priority="12" stopIfTrue="1" operator="equal">
      <formula>"ja"</formula>
    </cfRule>
  </conditionalFormatting>
  <conditionalFormatting sqref="E98">
    <cfRule type="cellIs" dxfId="37" priority="9" stopIfTrue="1" operator="equal">
      <formula>"nee"</formula>
    </cfRule>
    <cfRule type="cellIs" dxfId="36" priority="10" stopIfTrue="1" operator="equal">
      <formula>"ja"</formula>
    </cfRule>
  </conditionalFormatting>
  <conditionalFormatting sqref="E111">
    <cfRule type="cellIs" dxfId="35" priority="7" stopIfTrue="1" operator="equal">
      <formula>"nee"</formula>
    </cfRule>
    <cfRule type="cellIs" dxfId="34" priority="8" stopIfTrue="1" operator="equal">
      <formula>"ja"</formula>
    </cfRule>
  </conditionalFormatting>
  <conditionalFormatting sqref="E84">
    <cfRule type="cellIs" dxfId="33" priority="5" stopIfTrue="1" operator="equal">
      <formula>"nee"</formula>
    </cfRule>
    <cfRule type="cellIs" dxfId="32" priority="6" stopIfTrue="1" operator="equal">
      <formula>"ja"</formula>
    </cfRule>
  </conditionalFormatting>
  <pageMargins left="0.7" right="0.7" top="0.75" bottom="0.75" header="0.3" footer="0.3"/>
  <pageSetup paperSize="9" scale="6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0174FC1-D668-4C8E-B98D-5F0E4D156DE2}">
          <x14:formula1>
            <xm:f>Gegevens!$A$1:$A$2</xm:f>
          </x14:formula1>
          <xm:sqref>D6:D14 D17:D23 D25:D26 D28:D29 D32:D38 D40:D54 D56:D66 D68:D70 D72:D81 D85:D96 D98:D109 D111:D122 D125:D147 D150 D152:D156 D158:D163 D165:D167 D169:D172 D174:D178 D180:D187 D190:D194 D198:D201 D203 D208:D215 D219:D226 D228:D229 D232 D234:D236 D238:D244 D247:D251 D253 D255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02"/>
  <sheetViews>
    <sheetView tabSelected="1" zoomScaleNormal="100" workbookViewId="0">
      <pane xSplit="8" ySplit="3" topLeftCell="I4" activePane="bottomRight" state="frozen"/>
      <selection pane="topRight" activeCell="I1" sqref="I1"/>
      <selection pane="bottomLeft" activeCell="A4" sqref="A4"/>
      <selection pane="bottomRight" activeCell="E93" sqref="E93:E96"/>
    </sheetView>
  </sheetViews>
  <sheetFormatPr defaultRowHeight="15" x14ac:dyDescent="0.25"/>
  <cols>
    <col min="2" max="2" width="64" customWidth="1"/>
    <col min="4" max="4" width="17.85546875" customWidth="1"/>
    <col min="5" max="5" width="24" style="147" customWidth="1"/>
    <col min="6" max="6" width="14.28515625" style="157" customWidth="1"/>
    <col min="7" max="7" width="61.140625" customWidth="1"/>
    <col min="8" max="8" width="47.42578125" style="157" bestFit="1" customWidth="1"/>
    <col min="10" max="10" width="15.28515625" customWidth="1"/>
  </cols>
  <sheetData>
    <row r="1" spans="1:11" ht="18.75" x14ac:dyDescent="0.25">
      <c r="A1" s="88" t="s">
        <v>98</v>
      </c>
      <c r="B1" s="3"/>
      <c r="D1" s="3"/>
      <c r="E1" s="3"/>
      <c r="F1" s="156"/>
      <c r="G1" s="3"/>
      <c r="H1" s="109"/>
    </row>
    <row r="2" spans="1:11" ht="18.75" x14ac:dyDescent="0.25">
      <c r="A2" s="44"/>
      <c r="B2" s="45"/>
      <c r="C2" s="19"/>
      <c r="D2" s="19"/>
      <c r="E2" s="101"/>
      <c r="F2" s="19"/>
      <c r="G2" s="19"/>
      <c r="H2" s="19"/>
    </row>
    <row r="3" spans="1:11" ht="64.150000000000006" customHeight="1" x14ac:dyDescent="0.25">
      <c r="A3" s="43" t="s">
        <v>0</v>
      </c>
      <c r="B3" s="43" t="s">
        <v>99</v>
      </c>
      <c r="C3" s="43" t="s">
        <v>1</v>
      </c>
      <c r="D3" s="43" t="s">
        <v>334</v>
      </c>
      <c r="E3" s="102" t="s">
        <v>335</v>
      </c>
      <c r="F3" s="43" t="s">
        <v>336</v>
      </c>
      <c r="G3" s="43" t="s">
        <v>382</v>
      </c>
      <c r="H3" s="43" t="s">
        <v>379</v>
      </c>
    </row>
    <row r="4" spans="1:11" x14ac:dyDescent="0.25">
      <c r="A4" s="89" t="s">
        <v>2</v>
      </c>
      <c r="B4" s="297" t="s">
        <v>3</v>
      </c>
      <c r="C4" s="297"/>
      <c r="D4" s="297"/>
      <c r="E4" s="297"/>
      <c r="F4" s="297"/>
      <c r="G4" s="297"/>
      <c r="H4" s="298"/>
    </row>
    <row r="5" spans="1:11" x14ac:dyDescent="0.25">
      <c r="A5" s="4" t="s">
        <v>4</v>
      </c>
      <c r="B5" s="54" t="s">
        <v>5</v>
      </c>
      <c r="C5" s="54"/>
      <c r="D5" s="54"/>
      <c r="E5" s="4"/>
      <c r="F5" s="54"/>
      <c r="G5" s="54"/>
      <c r="H5" s="54"/>
    </row>
    <row r="6" spans="1:11" s="140" customFormat="1" x14ac:dyDescent="0.25">
      <c r="A6" s="134"/>
      <c r="B6" s="139"/>
      <c r="C6" s="46"/>
      <c r="D6" s="187"/>
      <c r="E6" s="103"/>
      <c r="F6" s="46"/>
      <c r="G6" s="188"/>
      <c r="H6" s="85"/>
    </row>
    <row r="7" spans="1:11" x14ac:dyDescent="0.25">
      <c r="A7" s="90" t="s">
        <v>9</v>
      </c>
      <c r="B7" s="7" t="s">
        <v>10</v>
      </c>
      <c r="C7" s="64"/>
      <c r="D7" s="64"/>
      <c r="E7" s="104"/>
      <c r="F7" s="64"/>
      <c r="G7" s="49"/>
      <c r="H7" s="64"/>
    </row>
    <row r="8" spans="1:11" x14ac:dyDescent="0.25">
      <c r="A8" s="153"/>
      <c r="B8" s="154"/>
      <c r="C8" s="46"/>
      <c r="D8" s="187"/>
      <c r="E8" s="103"/>
      <c r="F8" s="46"/>
      <c r="G8" s="188"/>
      <c r="H8" s="46"/>
      <c r="J8" s="24"/>
    </row>
    <row r="9" spans="1:11" x14ac:dyDescent="0.25">
      <c r="A9" s="90" t="s">
        <v>14</v>
      </c>
      <c r="B9" s="8" t="s">
        <v>15</v>
      </c>
      <c r="C9" s="52"/>
      <c r="D9" s="49"/>
      <c r="E9" s="106"/>
      <c r="F9" s="49"/>
      <c r="G9" s="49"/>
      <c r="H9" s="49"/>
    </row>
    <row r="10" spans="1:11" s="140" customFormat="1" x14ac:dyDescent="0.25">
      <c r="A10" s="149">
        <v>1</v>
      </c>
      <c r="B10" s="2" t="s">
        <v>17</v>
      </c>
      <c r="C10" s="2" t="s">
        <v>8</v>
      </c>
      <c r="D10" s="188"/>
      <c r="E10" s="127">
        <v>5</v>
      </c>
      <c r="F10" s="195" t="str">
        <f>IF(D10=Gegevens!$A$1,E10,IF(D10=Gegevens!$A$2,0,""))</f>
        <v/>
      </c>
      <c r="G10" s="34"/>
      <c r="H10" s="2"/>
    </row>
    <row r="11" spans="1:11" s="140" customFormat="1" x14ac:dyDescent="0.25">
      <c r="A11" s="149">
        <f>A10+1</f>
        <v>2</v>
      </c>
      <c r="B11" s="2" t="s">
        <v>19</v>
      </c>
      <c r="C11" s="2" t="s">
        <v>8</v>
      </c>
      <c r="D11" s="188"/>
      <c r="E11" s="127">
        <v>5</v>
      </c>
      <c r="F11" s="195" t="str">
        <f>IF(D11=Gegevens!$A$1,E11,IF(D11=Gegevens!$A$2,0,""))</f>
        <v/>
      </c>
      <c r="G11" s="34"/>
      <c r="H11" s="2"/>
    </row>
    <row r="12" spans="1:11" s="140" customFormat="1" ht="30" x14ac:dyDescent="0.25">
      <c r="A12" s="149">
        <f t="shared" ref="A12" si="0">A11+1</f>
        <v>3</v>
      </c>
      <c r="B12" s="152" t="s">
        <v>240</v>
      </c>
      <c r="C12" s="2" t="s">
        <v>8</v>
      </c>
      <c r="D12" s="188"/>
      <c r="E12" s="127">
        <v>15</v>
      </c>
      <c r="F12" s="195" t="str">
        <f>IF(D12=Gegevens!$A$1,E12,IF(D12=Gegevens!$A$2,0,""))</f>
        <v/>
      </c>
      <c r="G12" s="34"/>
      <c r="H12" s="2"/>
    </row>
    <row r="13" spans="1:11" s="140" customFormat="1" ht="80.25" customHeight="1" x14ac:dyDescent="0.25">
      <c r="A13" s="149">
        <v>4</v>
      </c>
      <c r="B13" s="152" t="s">
        <v>333</v>
      </c>
      <c r="C13" s="2" t="s">
        <v>8</v>
      </c>
      <c r="D13" s="188"/>
      <c r="E13" s="127">
        <v>15</v>
      </c>
      <c r="F13" s="195" t="str">
        <f>IF(D13=Gegevens!$B$1,15,IF(D13=Gegevens!$B$2,8,IF(D13=Gegevens!$B$3,0,"")))</f>
        <v/>
      </c>
      <c r="G13" s="159"/>
      <c r="H13" s="172" t="s">
        <v>337</v>
      </c>
      <c r="K13" s="160"/>
    </row>
    <row r="14" spans="1:11" x14ac:dyDescent="0.25">
      <c r="A14" s="90" t="s">
        <v>103</v>
      </c>
      <c r="B14" s="8" t="s">
        <v>21</v>
      </c>
      <c r="C14" s="52"/>
      <c r="D14" s="52"/>
      <c r="E14" s="106"/>
      <c r="F14" s="196"/>
      <c r="G14" s="56"/>
      <c r="H14" s="173"/>
    </row>
    <row r="15" spans="1:11" s="140" customFormat="1" ht="30" x14ac:dyDescent="0.25">
      <c r="A15" s="284">
        <v>5</v>
      </c>
      <c r="B15" s="2" t="s">
        <v>266</v>
      </c>
      <c r="C15" s="2" t="s">
        <v>8</v>
      </c>
      <c r="D15" s="188"/>
      <c r="E15" s="127">
        <v>15</v>
      </c>
      <c r="F15" s="195" t="str">
        <f>IF(D15=Gegevens!$A$1,E15,IF(D15=Gegevens!$A$2,0,""))</f>
        <v/>
      </c>
      <c r="G15" s="34"/>
      <c r="H15" s="174"/>
    </row>
    <row r="16" spans="1:11" s="140" customFormat="1" x14ac:dyDescent="0.25">
      <c r="A16" s="285"/>
      <c r="B16" s="2" t="s">
        <v>241</v>
      </c>
      <c r="C16" s="2" t="s">
        <v>23</v>
      </c>
      <c r="D16" s="34"/>
      <c r="E16" s="99"/>
      <c r="F16" s="195" t="str">
        <f>IF(D16=Gegevens!$A$1,E16,IF(D16=Gegevens!$A$2,0,""))</f>
        <v/>
      </c>
      <c r="G16" s="34"/>
      <c r="H16" s="175"/>
    </row>
    <row r="17" spans="1:8" s="140" customFormat="1" x14ac:dyDescent="0.25">
      <c r="A17" s="149">
        <f>A15+1</f>
        <v>6</v>
      </c>
      <c r="B17" s="2" t="s">
        <v>309</v>
      </c>
      <c r="C17" s="2" t="s">
        <v>8</v>
      </c>
      <c r="D17" s="188"/>
      <c r="E17" s="127">
        <v>15</v>
      </c>
      <c r="F17" s="195" t="str">
        <f>IF(D17=Gegevens!$A$1,E17,IF(D17=Gegevens!$A$2,0,""))</f>
        <v/>
      </c>
      <c r="G17" s="34"/>
      <c r="H17" s="161"/>
    </row>
    <row r="18" spans="1:8" s="140" customFormat="1" ht="75" customHeight="1" x14ac:dyDescent="0.25">
      <c r="A18" s="284">
        <v>7</v>
      </c>
      <c r="B18" s="2" t="s">
        <v>339</v>
      </c>
      <c r="C18" s="155" t="s">
        <v>8</v>
      </c>
      <c r="D18" s="188"/>
      <c r="E18" s="127">
        <v>15</v>
      </c>
      <c r="F18" s="195" t="str">
        <f>IF(D18=Gegevens!$C$1,15,IF(D18=Gegevens!$C$2,8,IF(D18=Gegevens!$C$3,0,"")))</f>
        <v/>
      </c>
      <c r="G18" s="159"/>
      <c r="H18" s="295" t="s">
        <v>338</v>
      </c>
    </row>
    <row r="19" spans="1:8" s="140" customFormat="1" x14ac:dyDescent="0.25">
      <c r="A19" s="285"/>
      <c r="B19" s="28" t="s">
        <v>102</v>
      </c>
      <c r="C19" s="155" t="s">
        <v>23</v>
      </c>
      <c r="D19" s="26"/>
      <c r="E19" s="127"/>
      <c r="F19" s="195"/>
      <c r="G19" s="26"/>
      <c r="H19" s="296"/>
    </row>
    <row r="20" spans="1:8" s="140" customFormat="1" ht="30" x14ac:dyDescent="0.25">
      <c r="A20" s="284">
        <v>8</v>
      </c>
      <c r="B20" s="2" t="s">
        <v>188</v>
      </c>
      <c r="C20" s="2" t="s">
        <v>8</v>
      </c>
      <c r="D20" s="188"/>
      <c r="E20" s="127">
        <v>5</v>
      </c>
      <c r="F20" s="195" t="str">
        <f>IF(D20=Gegevens!$A$1,E20,IF(D20=Gegevens!$A$2,0,""))</f>
        <v/>
      </c>
      <c r="G20" s="34"/>
      <c r="H20" s="111"/>
    </row>
    <row r="21" spans="1:8" s="140" customFormat="1" x14ac:dyDescent="0.25">
      <c r="A21" s="285"/>
      <c r="B21" s="2" t="s">
        <v>241</v>
      </c>
      <c r="C21" s="2" t="s">
        <v>23</v>
      </c>
      <c r="D21" s="34"/>
      <c r="E21" s="99"/>
      <c r="F21" s="195" t="str">
        <f>IF(D21=Gegevens!$A$1,E21,IF(D21=Gegevens!$A$2,0,""))</f>
        <v/>
      </c>
      <c r="G21" s="34"/>
      <c r="H21" s="175"/>
    </row>
    <row r="22" spans="1:8" s="144" customFormat="1" ht="60" x14ac:dyDescent="0.25">
      <c r="A22" s="284">
        <v>9</v>
      </c>
      <c r="B22" s="28" t="s">
        <v>398</v>
      </c>
      <c r="C22" s="31" t="s">
        <v>8</v>
      </c>
      <c r="D22" s="188"/>
      <c r="E22" s="127">
        <v>15</v>
      </c>
      <c r="F22" s="195" t="str">
        <f>IF(D22=Gegevens!$D$1,15,IF(D22=Gegevens!$D$2,10,IF(D22=Gegevens!$D$3,5,IF(D22=Gegevens!$D$4,0,""))))</f>
        <v/>
      </c>
      <c r="G22" s="26"/>
      <c r="H22" s="316" t="s">
        <v>340</v>
      </c>
    </row>
    <row r="23" spans="1:8" s="144" customFormat="1" x14ac:dyDescent="0.25">
      <c r="A23" s="285"/>
      <c r="B23" s="28" t="s">
        <v>102</v>
      </c>
      <c r="C23" s="31" t="s">
        <v>23</v>
      </c>
      <c r="D23" s="26"/>
      <c r="E23" s="127"/>
      <c r="F23" s="195"/>
      <c r="G23" s="26"/>
      <c r="H23" s="317"/>
    </row>
    <row r="24" spans="1:8" ht="30" x14ac:dyDescent="0.25">
      <c r="A24" s="80">
        <v>10</v>
      </c>
      <c r="B24" s="24" t="s">
        <v>267</v>
      </c>
      <c r="C24" s="24" t="s">
        <v>8</v>
      </c>
      <c r="D24" s="188"/>
      <c r="E24" s="127">
        <v>15</v>
      </c>
      <c r="F24" s="195" t="str">
        <f>IF(D24=Gegevens!$A$1,E24,IF(D24=Gegevens!$A$2,0,""))</f>
        <v/>
      </c>
      <c r="G24" s="26"/>
      <c r="H24" s="110"/>
    </row>
    <row r="25" spans="1:8" ht="30" x14ac:dyDescent="0.25">
      <c r="A25" s="80">
        <f t="shared" ref="A25:A35" si="1">A24+1</f>
        <v>11</v>
      </c>
      <c r="B25" s="24" t="s">
        <v>268</v>
      </c>
      <c r="C25" s="24" t="s">
        <v>8</v>
      </c>
      <c r="D25" s="188"/>
      <c r="E25" s="127">
        <v>5</v>
      </c>
      <c r="F25" s="195" t="str">
        <f>IF(D25=Gegevens!$A$1,E25,IF(D25=Gegevens!$A$2,0,""))</f>
        <v/>
      </c>
      <c r="G25" s="26"/>
      <c r="H25" s="24"/>
    </row>
    <row r="26" spans="1:8" ht="30" x14ac:dyDescent="0.25">
      <c r="A26" s="293">
        <f>A25+1</f>
        <v>12</v>
      </c>
      <c r="B26" s="24" t="s">
        <v>399</v>
      </c>
      <c r="C26" s="24" t="s">
        <v>8</v>
      </c>
      <c r="D26" s="188"/>
      <c r="E26" s="127">
        <v>15</v>
      </c>
      <c r="F26" s="195" t="str">
        <f>IF(D26=Gegevens!$A$1,E26,IF(D26=Gegevens!$A$2,0,""))</f>
        <v/>
      </c>
      <c r="G26" s="26"/>
      <c r="H26" s="24"/>
    </row>
    <row r="27" spans="1:8" x14ac:dyDescent="0.25">
      <c r="A27" s="294"/>
      <c r="B27" s="24" t="s">
        <v>400</v>
      </c>
      <c r="C27" s="24" t="s">
        <v>23</v>
      </c>
      <c r="D27" s="34"/>
      <c r="E27" s="99"/>
      <c r="F27" s="195" t="str">
        <f>IF(D27=Gegevens!$A$1,E27,IF(D27=Gegevens!$A$2,0,""))</f>
        <v/>
      </c>
      <c r="G27" s="34"/>
      <c r="H27" s="175"/>
    </row>
    <row r="28" spans="1:8" ht="30" x14ac:dyDescent="0.25">
      <c r="A28" s="80">
        <f>A26+1</f>
        <v>13</v>
      </c>
      <c r="B28" s="24" t="s">
        <v>189</v>
      </c>
      <c r="C28" s="24" t="s">
        <v>8</v>
      </c>
      <c r="D28" s="188"/>
      <c r="E28" s="127">
        <v>15</v>
      </c>
      <c r="F28" s="195" t="str">
        <f>IF(D28=Gegevens!$A$1,E28,IF(D28=Gegevens!$A$2,0,""))</f>
        <v/>
      </c>
      <c r="G28" s="26"/>
      <c r="H28" s="24"/>
    </row>
    <row r="29" spans="1:8" ht="60" x14ac:dyDescent="0.25">
      <c r="A29" s="130">
        <f>A28+1</f>
        <v>14</v>
      </c>
      <c r="B29" s="24" t="s">
        <v>299</v>
      </c>
      <c r="C29" s="24" t="s">
        <v>8</v>
      </c>
      <c r="D29" s="188"/>
      <c r="E29" s="127">
        <v>30</v>
      </c>
      <c r="F29" s="195" t="str">
        <f>IF(D29=Gegevens!$A$1,E29,IF(D29=Gegevens!$A$2,0,""))</f>
        <v/>
      </c>
      <c r="G29" s="26"/>
      <c r="H29" s="2"/>
    </row>
    <row r="30" spans="1:8" s="121" customFormat="1" ht="105" x14ac:dyDescent="0.25">
      <c r="A30" s="80">
        <v>15</v>
      </c>
      <c r="B30" s="28" t="s">
        <v>341</v>
      </c>
      <c r="C30" s="28" t="s">
        <v>8</v>
      </c>
      <c r="D30" s="188"/>
      <c r="E30" s="127">
        <v>15</v>
      </c>
      <c r="F30" s="195" t="str">
        <f>IF(D30=Gegevens!$E$1,15,IF(D30=Gegevens!$E$2,8,IF(D30=Gegevens!$E$3,0,"")))</f>
        <v/>
      </c>
      <c r="G30" s="76"/>
      <c r="H30" s="181" t="s">
        <v>342</v>
      </c>
    </row>
    <row r="31" spans="1:8" s="121" customFormat="1" ht="30" x14ac:dyDescent="0.25">
      <c r="A31" s="80">
        <v>16</v>
      </c>
      <c r="B31" s="122" t="s">
        <v>257</v>
      </c>
      <c r="C31" s="28" t="s">
        <v>8</v>
      </c>
      <c r="D31" s="188"/>
      <c r="E31" s="120">
        <v>15</v>
      </c>
      <c r="F31" s="195" t="str">
        <f>IF(D31=Gegevens!$A$1,E31,IF(D31=Gegevens!$A$2,0,""))</f>
        <v/>
      </c>
      <c r="G31" s="76"/>
      <c r="H31" s="112"/>
    </row>
    <row r="32" spans="1:8" x14ac:dyDescent="0.25">
      <c r="A32" s="80">
        <f t="shared" si="1"/>
        <v>17</v>
      </c>
      <c r="B32" s="77" t="s">
        <v>263</v>
      </c>
      <c r="C32" s="24" t="s">
        <v>8</v>
      </c>
      <c r="D32" s="188"/>
      <c r="E32" s="127">
        <v>15</v>
      </c>
      <c r="F32" s="195" t="str">
        <f>IF(D32=Gegevens!$A$1,E32,IF(D32=Gegevens!$A$2,0,""))</f>
        <v/>
      </c>
      <c r="G32" s="26"/>
      <c r="H32" s="2"/>
    </row>
    <row r="33" spans="1:8" x14ac:dyDescent="0.25">
      <c r="A33" s="80">
        <f t="shared" si="1"/>
        <v>18</v>
      </c>
      <c r="B33" s="77" t="s">
        <v>190</v>
      </c>
      <c r="C33" s="24" t="s">
        <v>8</v>
      </c>
      <c r="D33" s="188"/>
      <c r="E33" s="127">
        <v>5</v>
      </c>
      <c r="F33" s="195" t="str">
        <f>IF(D33=Gegevens!$A$1,E33,IF(D33=Gegevens!$A$2,0,""))</f>
        <v/>
      </c>
      <c r="G33" s="26"/>
      <c r="H33" s="129"/>
    </row>
    <row r="34" spans="1:8" ht="30" x14ac:dyDescent="0.25">
      <c r="A34" s="80">
        <f t="shared" si="1"/>
        <v>19</v>
      </c>
      <c r="B34" s="77" t="s">
        <v>320</v>
      </c>
      <c r="C34" s="24" t="s">
        <v>8</v>
      </c>
      <c r="D34" s="188"/>
      <c r="E34" s="127">
        <v>5</v>
      </c>
      <c r="F34" s="195" t="str">
        <f>IF(D34=Gegevens!$A$1,E34,IF(D34=Gegevens!$A$2,0,""))</f>
        <v/>
      </c>
      <c r="G34" s="26"/>
      <c r="H34" s="161"/>
    </row>
    <row r="35" spans="1:8" x14ac:dyDescent="0.25">
      <c r="A35" s="293">
        <f t="shared" si="1"/>
        <v>20</v>
      </c>
      <c r="B35" s="24" t="s">
        <v>237</v>
      </c>
      <c r="C35" s="24" t="s">
        <v>8</v>
      </c>
      <c r="D35" s="188"/>
      <c r="E35" s="127">
        <v>5</v>
      </c>
      <c r="F35" s="195" t="str">
        <f>IF(D35=Gegevens!$A$1,E35,IF(D35=Gegevens!$A$2,0,""))</f>
        <v/>
      </c>
      <c r="G35" s="26"/>
      <c r="H35" s="2"/>
    </row>
    <row r="36" spans="1:8" x14ac:dyDescent="0.25">
      <c r="A36" s="294"/>
      <c r="B36" s="24" t="s">
        <v>258</v>
      </c>
      <c r="C36" s="24" t="s">
        <v>23</v>
      </c>
      <c r="D36" s="189"/>
      <c r="E36" s="127"/>
      <c r="F36" s="195"/>
      <c r="G36" s="26"/>
      <c r="H36" s="2"/>
    </row>
    <row r="37" spans="1:8" ht="30" x14ac:dyDescent="0.25">
      <c r="A37" s="293">
        <f>A35+1</f>
        <v>21</v>
      </c>
      <c r="B37" s="24" t="s">
        <v>242</v>
      </c>
      <c r="C37" s="24" t="s">
        <v>8</v>
      </c>
      <c r="D37" s="188"/>
      <c r="E37" s="127">
        <v>5</v>
      </c>
      <c r="F37" s="195" t="str">
        <f>IF(D37=Gegevens!$A$1,E37,IF(D37=Gegevens!$A$2,0,""))</f>
        <v/>
      </c>
      <c r="G37" s="26"/>
      <c r="H37" s="24"/>
    </row>
    <row r="38" spans="1:8" x14ac:dyDescent="0.25">
      <c r="A38" s="294"/>
      <c r="B38" s="77" t="s">
        <v>102</v>
      </c>
      <c r="C38" s="24" t="s">
        <v>23</v>
      </c>
      <c r="D38" s="190"/>
      <c r="E38" s="127"/>
      <c r="F38" s="195"/>
      <c r="G38" s="26"/>
      <c r="H38" s="24"/>
    </row>
    <row r="39" spans="1:8" ht="45" x14ac:dyDescent="0.25">
      <c r="A39" s="80">
        <f>A37+1</f>
        <v>22</v>
      </c>
      <c r="B39" s="77" t="s">
        <v>269</v>
      </c>
      <c r="C39" s="24" t="s">
        <v>8</v>
      </c>
      <c r="D39" s="188"/>
      <c r="E39" s="127">
        <v>5</v>
      </c>
      <c r="F39" s="195" t="str">
        <f>IF(D39=Gegevens!$A$1,E39,IF(D39=Gegevens!$A$2,0,""))</f>
        <v/>
      </c>
      <c r="G39" s="26"/>
      <c r="H39" s="129"/>
    </row>
    <row r="40" spans="1:8" ht="135" x14ac:dyDescent="0.25">
      <c r="A40" s="143">
        <v>23</v>
      </c>
      <c r="B40" s="77" t="s">
        <v>344</v>
      </c>
      <c r="C40" s="24" t="s">
        <v>8</v>
      </c>
      <c r="D40" s="188"/>
      <c r="E40" s="127">
        <v>15</v>
      </c>
      <c r="F40" s="195" t="str">
        <f>IF(D40=Gegevens!$F$1,15,IF(D40=Gegevens!$F$2,8,IF(D40=Gegevens!$F$3,0,"")))</f>
        <v/>
      </c>
      <c r="G40" s="26"/>
      <c r="H40" s="320" t="s">
        <v>343</v>
      </c>
    </row>
    <row r="41" spans="1:8" ht="75" x14ac:dyDescent="0.25">
      <c r="A41" s="167"/>
      <c r="B41" s="77" t="s">
        <v>402</v>
      </c>
      <c r="C41" s="24" t="s">
        <v>23</v>
      </c>
      <c r="D41" s="189"/>
      <c r="E41" s="127"/>
      <c r="F41" s="197"/>
      <c r="G41" s="26"/>
      <c r="H41" s="321"/>
    </row>
    <row r="42" spans="1:8" x14ac:dyDescent="0.25">
      <c r="A42" s="90" t="s">
        <v>20</v>
      </c>
      <c r="B42" s="8" t="s">
        <v>31</v>
      </c>
      <c r="C42" s="52"/>
      <c r="D42" s="52"/>
      <c r="E42" s="106"/>
      <c r="F42" s="196"/>
      <c r="G42" s="56"/>
      <c r="H42" s="52"/>
    </row>
    <row r="43" spans="1:8" s="20" customFormat="1" x14ac:dyDescent="0.25">
      <c r="A43" s="66"/>
      <c r="B43" s="24"/>
      <c r="C43" s="24"/>
      <c r="D43" s="191"/>
      <c r="E43" s="158"/>
      <c r="F43" s="209"/>
      <c r="G43" s="277"/>
      <c r="H43" s="176"/>
    </row>
    <row r="44" spans="1:8" x14ac:dyDescent="0.25">
      <c r="A44" s="90" t="s">
        <v>37</v>
      </c>
      <c r="B44" s="8" t="s">
        <v>38</v>
      </c>
      <c r="C44" s="52"/>
      <c r="D44" s="52"/>
      <c r="E44" s="106"/>
      <c r="F44" s="196"/>
      <c r="G44" s="56"/>
      <c r="H44" s="52"/>
    </row>
    <row r="45" spans="1:8" ht="30" x14ac:dyDescent="0.25">
      <c r="A45" s="68">
        <v>24</v>
      </c>
      <c r="B45" s="2" t="s">
        <v>321</v>
      </c>
      <c r="C45" s="2" t="s">
        <v>8</v>
      </c>
      <c r="D45" s="188"/>
      <c r="E45" s="127">
        <v>15</v>
      </c>
      <c r="F45" s="195" t="str">
        <f>IF(D45=Gegevens!$A$1,E45,IF(D45=Gegevens!$A$2,0,""))</f>
        <v/>
      </c>
      <c r="G45" s="188"/>
      <c r="H45" s="161"/>
    </row>
    <row r="46" spans="1:8" ht="30" x14ac:dyDescent="0.25">
      <c r="A46" s="68">
        <v>25</v>
      </c>
      <c r="B46" s="2" t="s">
        <v>191</v>
      </c>
      <c r="C46" s="2" t="s">
        <v>8</v>
      </c>
      <c r="D46" s="188"/>
      <c r="E46" s="127">
        <v>15</v>
      </c>
      <c r="F46" s="195" t="str">
        <f>IF(D46=Gegevens!$A$1,E46,IF(D46=Gegevens!$A$2,0,""))</f>
        <v/>
      </c>
      <c r="G46" s="188"/>
      <c r="H46" s="22"/>
    </row>
    <row r="47" spans="1:8" ht="60" x14ac:dyDescent="0.25">
      <c r="A47" s="68">
        <v>26</v>
      </c>
      <c r="B47" s="2" t="s">
        <v>346</v>
      </c>
      <c r="C47" s="2" t="s">
        <v>8</v>
      </c>
      <c r="D47" s="188"/>
      <c r="E47" s="127">
        <v>30</v>
      </c>
      <c r="F47" s="195" t="str">
        <f>IF(D47=Gegevens!$G$1,30,IF(D47=Gegevens!$G$2,15,IF(D47=Gegevens!$G$3,0,"")))</f>
        <v/>
      </c>
      <c r="G47" s="188"/>
      <c r="H47" s="172" t="s">
        <v>345</v>
      </c>
    </row>
    <row r="48" spans="1:8" ht="30" x14ac:dyDescent="0.25">
      <c r="A48" s="284">
        <v>27</v>
      </c>
      <c r="B48" s="2" t="s">
        <v>403</v>
      </c>
      <c r="C48" s="22" t="s">
        <v>8</v>
      </c>
      <c r="D48" s="188"/>
      <c r="E48" s="127">
        <v>30</v>
      </c>
      <c r="F48" s="195" t="str">
        <f>IF(D48=Gegevens!$A$1,E48,IF(D48=Gegevens!$A$2,0,""))</f>
        <v/>
      </c>
      <c r="G48" s="188"/>
      <c r="H48" s="22"/>
    </row>
    <row r="49" spans="1:8" x14ac:dyDescent="0.25">
      <c r="A49" s="285"/>
      <c r="B49" s="2" t="s">
        <v>404</v>
      </c>
      <c r="C49" s="2" t="s">
        <v>23</v>
      </c>
      <c r="D49" s="34"/>
      <c r="E49" s="99"/>
      <c r="F49" s="195" t="str">
        <f>IF(D49=Gegevens!$A$1,E49,IF(D49=Gegevens!$A$2,0,""))</f>
        <v/>
      </c>
      <c r="G49" s="34"/>
      <c r="H49" s="175"/>
    </row>
    <row r="50" spans="1:8" s="78" customFormat="1" ht="30" x14ac:dyDescent="0.25">
      <c r="A50" s="135">
        <v>28</v>
      </c>
      <c r="B50" s="23" t="s">
        <v>192</v>
      </c>
      <c r="C50" s="2" t="s">
        <v>8</v>
      </c>
      <c r="D50" s="188"/>
      <c r="E50" s="127">
        <v>15</v>
      </c>
      <c r="F50" s="195" t="str">
        <f>IF(D50=Gegevens!$A$1,E50,IF(D50=Gegevens!$A$2,0,""))</f>
        <v/>
      </c>
      <c r="G50" s="278"/>
      <c r="H50" s="177"/>
    </row>
    <row r="51" spans="1:8" x14ac:dyDescent="0.25">
      <c r="A51" s="68">
        <f t="shared" ref="A51" si="2">A50+1</f>
        <v>29</v>
      </c>
      <c r="B51" s="24" t="s">
        <v>193</v>
      </c>
      <c r="C51" s="24" t="s">
        <v>8</v>
      </c>
      <c r="D51" s="188"/>
      <c r="E51" s="127">
        <v>5</v>
      </c>
      <c r="F51" s="195" t="str">
        <f>IF(D51=Gegevens!$A$1,E51,IF(D51=Gegevens!$A$2,0,""))</f>
        <v/>
      </c>
      <c r="G51" s="26"/>
      <c r="H51" s="24"/>
    </row>
    <row r="52" spans="1:8" ht="30" x14ac:dyDescent="0.25">
      <c r="A52" s="68">
        <f>A51+1</f>
        <v>30</v>
      </c>
      <c r="B52" s="24" t="s">
        <v>194</v>
      </c>
      <c r="C52" s="24" t="s">
        <v>8</v>
      </c>
      <c r="D52" s="188"/>
      <c r="E52" s="127">
        <v>15</v>
      </c>
      <c r="F52" s="195" t="str">
        <f>IF(D52=Gegevens!$A$1,E52,IF(D52=Gegevens!$A$2,0,""))</f>
        <v/>
      </c>
      <c r="G52" s="26"/>
      <c r="H52" s="24"/>
    </row>
    <row r="53" spans="1:8" x14ac:dyDescent="0.25">
      <c r="A53" s="90" t="s">
        <v>39</v>
      </c>
      <c r="B53" s="8" t="s">
        <v>104</v>
      </c>
      <c r="C53" s="52"/>
      <c r="D53" s="52"/>
      <c r="E53" s="107"/>
      <c r="F53" s="199"/>
      <c r="G53" s="56"/>
      <c r="H53" s="52"/>
    </row>
    <row r="54" spans="1:8" s="100" customFormat="1" ht="45" x14ac:dyDescent="0.25">
      <c r="A54" s="66">
        <f>A52+1</f>
        <v>31</v>
      </c>
      <c r="B54" s="24" t="s">
        <v>207</v>
      </c>
      <c r="C54" s="99" t="s">
        <v>23</v>
      </c>
      <c r="D54" s="210"/>
      <c r="E54" s="164">
        <v>60</v>
      </c>
      <c r="F54" s="195">
        <f>SUM(F55:F66)</f>
        <v>0</v>
      </c>
      <c r="G54" s="189"/>
      <c r="H54" s="299" t="s">
        <v>401</v>
      </c>
    </row>
    <row r="55" spans="1:8" s="100" customFormat="1" ht="74.25" customHeight="1" x14ac:dyDescent="0.25">
      <c r="A55" s="171" t="s">
        <v>195</v>
      </c>
      <c r="B55" s="207" t="s">
        <v>405</v>
      </c>
      <c r="C55" s="183" t="s">
        <v>8</v>
      </c>
      <c r="D55" s="192"/>
      <c r="E55" s="150" t="s">
        <v>355</v>
      </c>
      <c r="F55" s="211" t="str">
        <f>IF(D55=Gegevens!$H$1,5,IF(D55=Gegevens!$H$2,3,IF(D55=Gegevens!$H$3,0,"")))</f>
        <v/>
      </c>
      <c r="G55" s="205"/>
      <c r="H55" s="300"/>
    </row>
    <row r="56" spans="1:8" s="100" customFormat="1" ht="74.25" customHeight="1" x14ac:dyDescent="0.25">
      <c r="A56" s="168" t="s">
        <v>196</v>
      </c>
      <c r="B56" s="206" t="s">
        <v>406</v>
      </c>
      <c r="C56" s="184" t="s">
        <v>8</v>
      </c>
      <c r="D56" s="192"/>
      <c r="E56" s="170" t="s">
        <v>355</v>
      </c>
      <c r="F56" s="211" t="str">
        <f>IF(D56=Gegevens!$H$1,5,IF(D56=Gegevens!$H$2,3,IF(D56=Gegevens!$H$3,0,"")))</f>
        <v/>
      </c>
      <c r="G56" s="189"/>
      <c r="H56" s="300"/>
    </row>
    <row r="57" spans="1:8" s="100" customFormat="1" ht="74.25" customHeight="1" x14ac:dyDescent="0.25">
      <c r="A57" s="168" t="s">
        <v>197</v>
      </c>
      <c r="B57" s="206" t="s">
        <v>407</v>
      </c>
      <c r="C57" s="184" t="s">
        <v>8</v>
      </c>
      <c r="D57" s="192"/>
      <c r="E57" s="170" t="s">
        <v>355</v>
      </c>
      <c r="F57" s="211" t="str">
        <f>IF(D57=Gegevens!$H$1,5,IF(D57=Gegevens!$H$2,3,IF(D57=Gegevens!$H$3,0,"")))</f>
        <v/>
      </c>
      <c r="G57" s="189"/>
      <c r="H57" s="300"/>
    </row>
    <row r="58" spans="1:8" s="100" customFormat="1" ht="74.25" customHeight="1" x14ac:dyDescent="0.25">
      <c r="A58" s="168" t="s">
        <v>198</v>
      </c>
      <c r="B58" s="206" t="s">
        <v>408</v>
      </c>
      <c r="C58" s="184" t="s">
        <v>8</v>
      </c>
      <c r="D58" s="192"/>
      <c r="E58" s="170" t="s">
        <v>355</v>
      </c>
      <c r="F58" s="211" t="str">
        <f>IF(D58=Gegevens!$H$1,5,IF(D58=Gegevens!$H$2,3,IF(D58=Gegevens!$H$3,0,"")))</f>
        <v/>
      </c>
      <c r="G58" s="189"/>
      <c r="H58" s="300"/>
    </row>
    <row r="59" spans="1:8" s="100" customFormat="1" ht="74.25" customHeight="1" x14ac:dyDescent="0.25">
      <c r="A59" s="168" t="s">
        <v>199</v>
      </c>
      <c r="B59" s="206" t="s">
        <v>409</v>
      </c>
      <c r="C59" s="184" t="s">
        <v>8</v>
      </c>
      <c r="D59" s="192"/>
      <c r="E59" s="170" t="s">
        <v>355</v>
      </c>
      <c r="F59" s="211" t="str">
        <f>IF(D59=Gegevens!$H$1,5,IF(D59=Gegevens!$H$2,3,IF(D59=Gegevens!$H$3,0,"")))</f>
        <v/>
      </c>
      <c r="G59" s="189"/>
      <c r="H59" s="300"/>
    </row>
    <row r="60" spans="1:8" s="100" customFormat="1" ht="74.25" customHeight="1" x14ac:dyDescent="0.25">
      <c r="A60" s="168" t="s">
        <v>200</v>
      </c>
      <c r="B60" s="206" t="s">
        <v>410</v>
      </c>
      <c r="C60" s="184" t="s">
        <v>8</v>
      </c>
      <c r="D60" s="192"/>
      <c r="E60" s="170" t="s">
        <v>355</v>
      </c>
      <c r="F60" s="211" t="str">
        <f>IF(D60=Gegevens!$H$1,5,IF(D60=Gegevens!$H$2,3,IF(D60=Gegevens!$H$3,0,"")))</f>
        <v/>
      </c>
      <c r="G60" s="189"/>
      <c r="H60" s="300"/>
    </row>
    <row r="61" spans="1:8" s="100" customFormat="1" ht="74.25" customHeight="1" x14ac:dyDescent="0.25">
      <c r="A61" s="168" t="s">
        <v>201</v>
      </c>
      <c r="B61" s="169" t="s">
        <v>208</v>
      </c>
      <c r="C61" s="184" t="s">
        <v>8</v>
      </c>
      <c r="D61" s="192"/>
      <c r="E61" s="170" t="s">
        <v>355</v>
      </c>
      <c r="F61" s="211" t="str">
        <f>IF(D61=Gegevens!$H$1,5,IF(D61=Gegevens!$H$2,3,IF(D61=Gegevens!$H$3,0,"")))</f>
        <v/>
      </c>
      <c r="G61" s="189"/>
      <c r="H61" s="300"/>
    </row>
    <row r="62" spans="1:8" s="100" customFormat="1" ht="74.25" customHeight="1" x14ac:dyDescent="0.25">
      <c r="A62" s="168" t="s">
        <v>202</v>
      </c>
      <c r="B62" s="206" t="s">
        <v>411</v>
      </c>
      <c r="C62" s="184" t="s">
        <v>8</v>
      </c>
      <c r="D62" s="192"/>
      <c r="E62" s="170" t="s">
        <v>355</v>
      </c>
      <c r="F62" s="211" t="str">
        <f>IF(D62=Gegevens!$H$1,5,IF(D62=Gegevens!$H$2,3,IF(D62=Gegevens!$H$3,0,"")))</f>
        <v/>
      </c>
      <c r="G62" s="189"/>
      <c r="H62" s="300"/>
    </row>
    <row r="63" spans="1:8" s="100" customFormat="1" ht="74.25" customHeight="1" x14ac:dyDescent="0.25">
      <c r="A63" s="168" t="s">
        <v>203</v>
      </c>
      <c r="B63" s="169" t="s">
        <v>209</v>
      </c>
      <c r="C63" s="184" t="s">
        <v>8</v>
      </c>
      <c r="D63" s="192"/>
      <c r="E63" s="170" t="s">
        <v>355</v>
      </c>
      <c r="F63" s="211" t="str">
        <f>IF(D63=Gegevens!$H$1,5,IF(D63=Gegevens!$H$2,3,IF(D63=Gegevens!$H$3,0,"")))</f>
        <v/>
      </c>
      <c r="G63" s="189"/>
      <c r="H63" s="300"/>
    </row>
    <row r="64" spans="1:8" s="100" customFormat="1" ht="74.25" customHeight="1" x14ac:dyDescent="0.25">
      <c r="A64" s="168" t="s">
        <v>204</v>
      </c>
      <c r="B64" s="169" t="s">
        <v>210</v>
      </c>
      <c r="C64" s="184" t="s">
        <v>8</v>
      </c>
      <c r="D64" s="192"/>
      <c r="E64" s="170" t="s">
        <v>355</v>
      </c>
      <c r="F64" s="211" t="str">
        <f>IF(D64=Gegevens!$H$1,5,IF(D64=Gegevens!$H$2,3,IF(D64=Gegevens!$H$3,0,"")))</f>
        <v/>
      </c>
      <c r="G64" s="189"/>
      <c r="H64" s="300"/>
    </row>
    <row r="65" spans="1:8" s="100" customFormat="1" ht="74.25" customHeight="1" x14ac:dyDescent="0.25">
      <c r="A65" s="168" t="s">
        <v>205</v>
      </c>
      <c r="B65" s="169" t="s">
        <v>211</v>
      </c>
      <c r="C65" s="184" t="s">
        <v>8</v>
      </c>
      <c r="D65" s="192"/>
      <c r="E65" s="170" t="s">
        <v>355</v>
      </c>
      <c r="F65" s="211" t="str">
        <f>IF(D65=Gegevens!$H$1,5,IF(D65=Gegevens!$H$2,3,IF(D65=Gegevens!$H$3,0,"")))</f>
        <v/>
      </c>
      <c r="G65" s="189"/>
      <c r="H65" s="300"/>
    </row>
    <row r="66" spans="1:8" s="100" customFormat="1" ht="74.25" customHeight="1" x14ac:dyDescent="0.25">
      <c r="A66" s="168" t="s">
        <v>206</v>
      </c>
      <c r="B66" s="169" t="s">
        <v>212</v>
      </c>
      <c r="C66" s="184" t="s">
        <v>8</v>
      </c>
      <c r="D66" s="192"/>
      <c r="E66" s="170" t="s">
        <v>355</v>
      </c>
      <c r="F66" s="211" t="str">
        <f>IF(D66=Gegevens!$H$1,5,IF(D66=Gegevens!$H$2,3,IF(D66=Gegevens!$H$3,0,"")))</f>
        <v/>
      </c>
      <c r="G66" s="189"/>
      <c r="H66" s="300"/>
    </row>
    <row r="67" spans="1:8" x14ac:dyDescent="0.25">
      <c r="A67" s="91" t="s">
        <v>40</v>
      </c>
      <c r="B67" s="16" t="s">
        <v>41</v>
      </c>
      <c r="C67" s="15"/>
      <c r="D67" s="17"/>
      <c r="E67" s="15"/>
      <c r="F67" s="200"/>
      <c r="G67" s="18"/>
      <c r="H67" s="178"/>
    </row>
    <row r="68" spans="1:8" x14ac:dyDescent="0.25">
      <c r="A68" s="90" t="s">
        <v>42</v>
      </c>
      <c r="B68" s="8" t="s">
        <v>43</v>
      </c>
      <c r="C68" s="8"/>
      <c r="D68" s="8"/>
      <c r="E68" s="7"/>
      <c r="F68" s="201"/>
      <c r="G68" s="8"/>
      <c r="H68" s="10"/>
    </row>
    <row r="69" spans="1:8" ht="60" x14ac:dyDescent="0.25">
      <c r="A69" s="68">
        <f>A54+1</f>
        <v>32</v>
      </c>
      <c r="B69" s="1" t="s">
        <v>300</v>
      </c>
      <c r="C69" s="24" t="s">
        <v>8</v>
      </c>
      <c r="D69" s="188"/>
      <c r="E69" s="105">
        <v>15</v>
      </c>
      <c r="F69" s="195" t="str">
        <f>IF(D69=Gegevens!$A$1,E69,IF(D69=Gegevens!$A$2,0,""))</f>
        <v/>
      </c>
      <c r="G69" s="26"/>
      <c r="H69" s="85"/>
    </row>
    <row r="70" spans="1:8" x14ac:dyDescent="0.25">
      <c r="A70" s="4" t="s">
        <v>56</v>
      </c>
      <c r="B70" s="9" t="s">
        <v>57</v>
      </c>
      <c r="C70" s="52"/>
      <c r="D70" s="52"/>
      <c r="E70" s="106"/>
      <c r="F70" s="196"/>
      <c r="G70" s="52"/>
      <c r="H70" s="52"/>
    </row>
    <row r="71" spans="1:8" ht="45" x14ac:dyDescent="0.25">
      <c r="A71" s="66">
        <f>A69+1</f>
        <v>33</v>
      </c>
      <c r="B71" s="24" t="s">
        <v>60</v>
      </c>
      <c r="C71" s="24" t="s">
        <v>8</v>
      </c>
      <c r="D71" s="188"/>
      <c r="E71" s="105">
        <v>15</v>
      </c>
      <c r="F71" s="195" t="str">
        <f>IF(D71=Gegevens!$A$1,E71,IF(D71=Gegevens!$A$2,0,""))</f>
        <v/>
      </c>
      <c r="G71" s="26"/>
      <c r="H71" s="30"/>
    </row>
    <row r="72" spans="1:8" ht="30" x14ac:dyDescent="0.25">
      <c r="A72" s="66">
        <f>A71+1</f>
        <v>34</v>
      </c>
      <c r="B72" s="35" t="s">
        <v>270</v>
      </c>
      <c r="C72" s="24" t="s">
        <v>8</v>
      </c>
      <c r="D72" s="188"/>
      <c r="E72" s="105">
        <v>30</v>
      </c>
      <c r="F72" s="195" t="str">
        <f>IF(D72=Gegevens!$A$1,E72,IF(D72=Gegevens!$A$2,0,""))</f>
        <v/>
      </c>
      <c r="G72" s="26"/>
      <c r="H72" s="24"/>
    </row>
    <row r="73" spans="1:8" x14ac:dyDescent="0.25">
      <c r="A73" s="4" t="s">
        <v>62</v>
      </c>
      <c r="B73" s="9" t="s">
        <v>63</v>
      </c>
      <c r="C73" s="52"/>
      <c r="D73" s="52"/>
      <c r="E73" s="106"/>
      <c r="F73" s="196"/>
      <c r="G73" s="56"/>
      <c r="H73" s="52"/>
    </row>
    <row r="74" spans="1:8" ht="30" x14ac:dyDescent="0.25">
      <c r="A74" s="66">
        <v>35</v>
      </c>
      <c r="B74" s="24" t="s">
        <v>302</v>
      </c>
      <c r="C74" s="24" t="s">
        <v>8</v>
      </c>
      <c r="D74" s="188"/>
      <c r="E74" s="105">
        <v>5</v>
      </c>
      <c r="F74" s="195" t="str">
        <f>IF(D74=Gegevens!$A$1,E74,IF(D74=Gegevens!$A$2,0,""))</f>
        <v/>
      </c>
      <c r="G74" s="26"/>
      <c r="H74" s="24"/>
    </row>
    <row r="75" spans="1:8" ht="30" x14ac:dyDescent="0.25">
      <c r="A75" s="66">
        <f>A74+1</f>
        <v>36</v>
      </c>
      <c r="B75" s="24" t="s">
        <v>271</v>
      </c>
      <c r="C75" s="24" t="s">
        <v>8</v>
      </c>
      <c r="D75" s="188"/>
      <c r="E75" s="105">
        <v>15</v>
      </c>
      <c r="F75" s="195" t="str">
        <f>IF(D75=Gegevens!$A$1,E75,IF(D75=Gegevens!$A$2,0,""))</f>
        <v/>
      </c>
      <c r="G75" s="26"/>
      <c r="H75" s="24"/>
    </row>
    <row r="76" spans="1:8" x14ac:dyDescent="0.25">
      <c r="A76" s="5" t="s">
        <v>69</v>
      </c>
      <c r="B76" s="11" t="s">
        <v>70</v>
      </c>
      <c r="C76" s="12"/>
      <c r="D76" s="12"/>
      <c r="E76" s="151"/>
      <c r="F76" s="202"/>
      <c r="G76" s="12"/>
      <c r="H76" s="13"/>
    </row>
    <row r="77" spans="1:8" x14ac:dyDescent="0.25">
      <c r="A77" s="4" t="s">
        <v>71</v>
      </c>
      <c r="B77" s="9" t="s">
        <v>72</v>
      </c>
      <c r="C77" s="8"/>
      <c r="D77" s="8"/>
      <c r="E77" s="7"/>
      <c r="F77" s="201"/>
      <c r="G77" s="8"/>
      <c r="H77" s="10"/>
    </row>
    <row r="78" spans="1:8" x14ac:dyDescent="0.25">
      <c r="A78" s="4" t="s">
        <v>73</v>
      </c>
      <c r="B78" s="9" t="s">
        <v>74</v>
      </c>
      <c r="C78" s="8"/>
      <c r="D78" s="8"/>
      <c r="E78" s="7"/>
      <c r="F78" s="201"/>
      <c r="G78" s="8"/>
      <c r="H78" s="10"/>
    </row>
    <row r="79" spans="1:8" x14ac:dyDescent="0.25">
      <c r="A79" s="4" t="s">
        <v>76</v>
      </c>
      <c r="B79" s="9" t="s">
        <v>77</v>
      </c>
      <c r="C79" s="52"/>
      <c r="D79" s="52"/>
      <c r="E79" s="106"/>
      <c r="F79" s="196"/>
      <c r="G79" s="56"/>
      <c r="H79" s="52"/>
    </row>
    <row r="80" spans="1:8" ht="75" customHeight="1" x14ac:dyDescent="0.25">
      <c r="A80" s="66">
        <f>A75+1</f>
        <v>37</v>
      </c>
      <c r="B80" s="24" t="s">
        <v>304</v>
      </c>
      <c r="C80" s="24" t="s">
        <v>8</v>
      </c>
      <c r="D80" s="188"/>
      <c r="E80" s="105">
        <v>15</v>
      </c>
      <c r="F80" s="195" t="str">
        <f>IF(D80=Gegevens!$A$1,E80,IF(D80=Gegevens!$A$2,0,""))</f>
        <v/>
      </c>
      <c r="G80" s="26"/>
      <c r="H80" s="24"/>
    </row>
    <row r="81" spans="1:8" ht="30" x14ac:dyDescent="0.25">
      <c r="A81" s="66">
        <f t="shared" ref="A81" si="3">A80+1</f>
        <v>38</v>
      </c>
      <c r="B81" s="24" t="s">
        <v>107</v>
      </c>
      <c r="C81" s="24" t="s">
        <v>8</v>
      </c>
      <c r="D81" s="188"/>
      <c r="E81" s="105">
        <v>15</v>
      </c>
      <c r="F81" s="195" t="str">
        <f>IF(D81=Gegevens!$A$1,E81,IF(D81=Gegevens!$A$2,0,""))</f>
        <v/>
      </c>
      <c r="G81" s="26"/>
      <c r="H81" s="24"/>
    </row>
    <row r="82" spans="1:8" ht="45" x14ac:dyDescent="0.25">
      <c r="A82" s="66">
        <f>A81+1</f>
        <v>39</v>
      </c>
      <c r="B82" s="24" t="s">
        <v>80</v>
      </c>
      <c r="C82" s="24" t="s">
        <v>8</v>
      </c>
      <c r="D82" s="188"/>
      <c r="E82" s="105">
        <v>5</v>
      </c>
      <c r="F82" s="195" t="str">
        <f>IF(D82=Gegevens!$A$1,E82,IF(D82=Gegevens!$A$2,0,""))</f>
        <v/>
      </c>
      <c r="G82" s="26"/>
      <c r="H82" s="24"/>
    </row>
    <row r="83" spans="1:8" s="78" customFormat="1" ht="75" x14ac:dyDescent="0.25">
      <c r="A83" s="135">
        <f>A82+1</f>
        <v>40</v>
      </c>
      <c r="B83" s="2" t="s">
        <v>303</v>
      </c>
      <c r="C83" s="2" t="s">
        <v>8</v>
      </c>
      <c r="D83" s="188"/>
      <c r="E83" s="185">
        <v>30</v>
      </c>
      <c r="F83" s="195" t="str">
        <f>IF(D83=Gegevens!$A$1,E83,IF(D83=Gegevens!$A$2,0,""))</f>
        <v/>
      </c>
      <c r="G83" s="279"/>
      <c r="H83" s="85"/>
    </row>
    <row r="84" spans="1:8" x14ac:dyDescent="0.25">
      <c r="A84" s="5" t="s">
        <v>81</v>
      </c>
      <c r="B84" s="11" t="s">
        <v>172</v>
      </c>
      <c r="C84" s="12"/>
      <c r="D84" s="12"/>
      <c r="E84" s="151"/>
      <c r="F84" s="202"/>
      <c r="G84" s="12"/>
      <c r="H84" s="13"/>
    </row>
    <row r="85" spans="1:8" x14ac:dyDescent="0.25">
      <c r="A85" s="6" t="s">
        <v>108</v>
      </c>
      <c r="B85" s="14" t="s">
        <v>88</v>
      </c>
      <c r="C85" s="52"/>
      <c r="D85" s="52"/>
      <c r="E85" s="107"/>
      <c r="F85" s="199"/>
      <c r="G85" s="56"/>
      <c r="H85" s="55"/>
    </row>
    <row r="86" spans="1:8" ht="30" x14ac:dyDescent="0.25">
      <c r="A86" s="135">
        <f>A83+1</f>
        <v>41</v>
      </c>
      <c r="B86" s="21" t="s">
        <v>272</v>
      </c>
      <c r="C86" s="2" t="s">
        <v>8</v>
      </c>
      <c r="D86" s="188"/>
      <c r="E86" s="105">
        <v>5</v>
      </c>
      <c r="F86" s="195" t="str">
        <f>IF(D86=Gegevens!$A$1,E86,IF(D86=Gegevens!$A$2,0,""))</f>
        <v/>
      </c>
      <c r="G86" s="42"/>
      <c r="H86" s="179"/>
    </row>
    <row r="87" spans="1:8" x14ac:dyDescent="0.25">
      <c r="A87" s="4" t="s">
        <v>87</v>
      </c>
      <c r="B87" s="54" t="s">
        <v>92</v>
      </c>
      <c r="C87" s="52"/>
      <c r="D87" s="52"/>
      <c r="E87" s="106"/>
      <c r="F87" s="196"/>
      <c r="G87" s="56"/>
      <c r="H87" s="52"/>
    </row>
    <row r="88" spans="1:8" x14ac:dyDescent="0.25">
      <c r="A88" s="4" t="s">
        <v>91</v>
      </c>
      <c r="B88" s="54" t="s">
        <v>95</v>
      </c>
      <c r="C88" s="54"/>
      <c r="D88" s="54"/>
      <c r="E88" s="4"/>
      <c r="F88" s="204"/>
      <c r="G88" s="54"/>
      <c r="H88" s="54"/>
    </row>
    <row r="89" spans="1:8" x14ac:dyDescent="0.25">
      <c r="A89" s="4" t="s">
        <v>96</v>
      </c>
      <c r="B89" s="54" t="s">
        <v>97</v>
      </c>
      <c r="C89" s="54"/>
      <c r="D89" s="54"/>
      <c r="E89" s="4"/>
      <c r="F89" s="204"/>
      <c r="G89" s="54"/>
      <c r="H89" s="54"/>
    </row>
    <row r="90" spans="1:8" x14ac:dyDescent="0.25">
      <c r="A90" s="4" t="s">
        <v>265</v>
      </c>
      <c r="B90" s="54" t="s">
        <v>319</v>
      </c>
      <c r="C90" s="54"/>
      <c r="D90" s="54"/>
      <c r="E90" s="4"/>
      <c r="F90" s="204"/>
      <c r="G90" s="54"/>
      <c r="H90" s="54"/>
    </row>
    <row r="91" spans="1:8" ht="75" x14ac:dyDescent="0.25">
      <c r="A91" s="284">
        <f>A86+1</f>
        <v>42</v>
      </c>
      <c r="B91" s="24" t="s">
        <v>415</v>
      </c>
      <c r="C91" s="24" t="s">
        <v>8</v>
      </c>
      <c r="D91" s="188"/>
      <c r="E91" s="105">
        <v>15</v>
      </c>
      <c r="F91" s="195" t="str">
        <f>IF(D91=Gegevens!$A$1,E91,IF(D91=Gegevens!$A$2,0,""))</f>
        <v/>
      </c>
      <c r="G91" s="280"/>
      <c r="H91" s="85"/>
    </row>
    <row r="92" spans="1:8" ht="30" x14ac:dyDescent="0.25">
      <c r="A92" s="285"/>
      <c r="B92" s="2" t="s">
        <v>416</v>
      </c>
      <c r="C92" s="2" t="s">
        <v>23</v>
      </c>
      <c r="D92" s="34"/>
      <c r="E92" s="99"/>
      <c r="F92" s="195"/>
      <c r="G92" s="34"/>
      <c r="H92" s="175"/>
    </row>
    <row r="93" spans="1:8" s="121" customFormat="1" ht="14.45" customHeight="1" x14ac:dyDescent="0.25">
      <c r="A93" s="284">
        <v>43</v>
      </c>
      <c r="B93" s="307" t="s">
        <v>347</v>
      </c>
      <c r="C93" s="307" t="s">
        <v>8</v>
      </c>
      <c r="D93" s="310"/>
      <c r="E93" s="313">
        <v>30</v>
      </c>
      <c r="F93" s="301" t="str">
        <f>IF(D93=Gegevens!$I$1,30,IF(D93=Gegevens!$I$2,15,IF(D93=Gegevens!$I$3,0,"")))</f>
        <v/>
      </c>
      <c r="G93" s="304"/>
      <c r="H93" s="318" t="s">
        <v>414</v>
      </c>
    </row>
    <row r="94" spans="1:8" s="121" customFormat="1" ht="45" customHeight="1" x14ac:dyDescent="0.25">
      <c r="A94" s="286"/>
      <c r="B94" s="308"/>
      <c r="C94" s="308"/>
      <c r="D94" s="311"/>
      <c r="E94" s="314"/>
      <c r="F94" s="302"/>
      <c r="G94" s="305"/>
      <c r="H94" s="319"/>
    </row>
    <row r="95" spans="1:8" s="121" customFormat="1" ht="45" customHeight="1" x14ac:dyDescent="0.25">
      <c r="A95" s="286"/>
      <c r="B95" s="308"/>
      <c r="C95" s="308"/>
      <c r="D95" s="311"/>
      <c r="E95" s="314"/>
      <c r="F95" s="302"/>
      <c r="G95" s="305"/>
      <c r="H95" s="319"/>
    </row>
    <row r="96" spans="1:8" s="121" customFormat="1" ht="62.25" customHeight="1" x14ac:dyDescent="0.25">
      <c r="A96" s="286"/>
      <c r="B96" s="309"/>
      <c r="C96" s="309"/>
      <c r="D96" s="312"/>
      <c r="E96" s="315"/>
      <c r="F96" s="303"/>
      <c r="G96" s="306"/>
      <c r="H96" s="319"/>
    </row>
    <row r="97" spans="1:8" s="121" customFormat="1" ht="75" x14ac:dyDescent="0.25">
      <c r="A97" s="286"/>
      <c r="B97" s="145" t="s">
        <v>325</v>
      </c>
      <c r="C97" s="28" t="s">
        <v>23</v>
      </c>
      <c r="D97" s="193"/>
      <c r="E97" s="105"/>
      <c r="F97" s="198"/>
      <c r="G97" s="76"/>
      <c r="H97" s="180"/>
    </row>
    <row r="98" spans="1:8" s="121" customFormat="1" ht="30" x14ac:dyDescent="0.25">
      <c r="A98" s="286"/>
      <c r="B98" s="145" t="s">
        <v>305</v>
      </c>
      <c r="C98" s="28" t="s">
        <v>23</v>
      </c>
      <c r="D98" s="193"/>
      <c r="E98" s="105"/>
      <c r="F98" s="198"/>
      <c r="G98" s="76"/>
      <c r="H98" s="180"/>
    </row>
    <row r="99" spans="1:8" s="121" customFormat="1" ht="60" x14ac:dyDescent="0.25">
      <c r="A99" s="286"/>
      <c r="B99" s="145" t="s">
        <v>323</v>
      </c>
      <c r="C99" s="28" t="s">
        <v>23</v>
      </c>
      <c r="D99" s="194"/>
      <c r="E99" s="105"/>
      <c r="F99" s="198"/>
      <c r="G99" s="76"/>
      <c r="H99" s="180"/>
    </row>
    <row r="100" spans="1:8" s="121" customFormat="1" ht="60" x14ac:dyDescent="0.25">
      <c r="A100" s="285"/>
      <c r="B100" s="145" t="s">
        <v>324</v>
      </c>
      <c r="C100" s="28" t="s">
        <v>23</v>
      </c>
      <c r="D100" s="194"/>
      <c r="E100" s="141"/>
      <c r="F100" s="198"/>
      <c r="G100" s="76"/>
      <c r="H100" s="180"/>
    </row>
    <row r="101" spans="1:8" ht="120" x14ac:dyDescent="0.25">
      <c r="A101" s="163">
        <v>44</v>
      </c>
      <c r="B101" s="24" t="s">
        <v>412</v>
      </c>
      <c r="C101" s="24" t="s">
        <v>322</v>
      </c>
      <c r="D101" s="182" t="s">
        <v>352</v>
      </c>
      <c r="E101" s="164">
        <v>60</v>
      </c>
      <c r="F101" s="203"/>
      <c r="G101" s="188"/>
      <c r="H101" s="27" t="s">
        <v>413</v>
      </c>
    </row>
    <row r="102" spans="1:8" x14ac:dyDescent="0.25">
      <c r="H102" s="186"/>
    </row>
  </sheetData>
  <sheetProtection algorithmName="SHA-512" hashValue="XijhSH8uapDOz5azfW9KfqZYD0VRiWW2Gnbu5FHbFMnUm3oWeAEdaVuPF1OTYJv61ESbuP9zI0dvn3MjIkyinw==" saltValue="DVWBgoZNBTPrAs0VIZNRxA==" spinCount="100000" sheet="1" objects="1" scenarios="1" formatCells="0" formatColumns="0" formatRows="0"/>
  <mergeCells count="22">
    <mergeCell ref="A18:A19"/>
    <mergeCell ref="H18:H19"/>
    <mergeCell ref="B4:H4"/>
    <mergeCell ref="H54:H66"/>
    <mergeCell ref="A93:A100"/>
    <mergeCell ref="F93:F96"/>
    <mergeCell ref="G93:G96"/>
    <mergeCell ref="B93:B96"/>
    <mergeCell ref="C93:C96"/>
    <mergeCell ref="D93:D96"/>
    <mergeCell ref="E93:E96"/>
    <mergeCell ref="H22:H23"/>
    <mergeCell ref="H93:H96"/>
    <mergeCell ref="H40:H41"/>
    <mergeCell ref="A15:A16"/>
    <mergeCell ref="A22:A23"/>
    <mergeCell ref="A91:A92"/>
    <mergeCell ref="A35:A36"/>
    <mergeCell ref="A37:A38"/>
    <mergeCell ref="A20:A21"/>
    <mergeCell ref="A26:A27"/>
    <mergeCell ref="A48:A49"/>
  </mergeCells>
  <conditionalFormatting sqref="G3 G33:G36 G51:G53 H69:H70 G79:G82 G85:G87 H91 G44:G46 G69:G75 G39:G42 G97:G101 E55:E66 G6:G31 G48:G49 G92:G93">
    <cfRule type="cellIs" dxfId="31" priority="89" stopIfTrue="1" operator="equal">
      <formula>"nee"</formula>
    </cfRule>
    <cfRule type="cellIs" dxfId="30" priority="90" stopIfTrue="1" operator="equal">
      <formula>"ja"</formula>
    </cfRule>
  </conditionalFormatting>
  <conditionalFormatting sqref="H82">
    <cfRule type="cellIs" dxfId="29" priority="87" stopIfTrue="1" operator="equal">
      <formula>"nee"</formula>
    </cfRule>
    <cfRule type="cellIs" dxfId="28" priority="88" stopIfTrue="1" operator="equal">
      <formula>"ja"</formula>
    </cfRule>
  </conditionalFormatting>
  <conditionalFormatting sqref="G4:G5">
    <cfRule type="cellIs" dxfId="27" priority="77" stopIfTrue="1" operator="equal">
      <formula>"nee"</formula>
    </cfRule>
    <cfRule type="cellIs" dxfId="26" priority="78" stopIfTrue="1" operator="equal">
      <formula>"ja"</formula>
    </cfRule>
  </conditionalFormatting>
  <conditionalFormatting sqref="G67">
    <cfRule type="cellIs" dxfId="25" priority="73" stopIfTrue="1" operator="equal">
      <formula>"nee"</formula>
    </cfRule>
    <cfRule type="cellIs" dxfId="24" priority="74" stopIfTrue="1" operator="equal">
      <formula>"ja"</formula>
    </cfRule>
  </conditionalFormatting>
  <conditionalFormatting sqref="G68">
    <cfRule type="cellIs" dxfId="23" priority="75" stopIfTrue="1" operator="equal">
      <formula>"nee"</formula>
    </cfRule>
    <cfRule type="cellIs" dxfId="22" priority="76" stopIfTrue="1" operator="equal">
      <formula>"ja"</formula>
    </cfRule>
  </conditionalFormatting>
  <conditionalFormatting sqref="G76:G78">
    <cfRule type="cellIs" dxfId="21" priority="71" stopIfTrue="1" operator="equal">
      <formula>"nee"</formula>
    </cfRule>
    <cfRule type="cellIs" dxfId="20" priority="72" stopIfTrue="1" operator="equal">
      <formula>"ja"</formula>
    </cfRule>
  </conditionalFormatting>
  <conditionalFormatting sqref="G84">
    <cfRule type="cellIs" dxfId="19" priority="69" stopIfTrue="1" operator="equal">
      <formula>"nee"</formula>
    </cfRule>
    <cfRule type="cellIs" dxfId="18" priority="70" stopIfTrue="1" operator="equal">
      <formula>"ja"</formula>
    </cfRule>
  </conditionalFormatting>
  <conditionalFormatting sqref="G88">
    <cfRule type="cellIs" dxfId="17" priority="67" stopIfTrue="1" operator="equal">
      <formula>"nee"</formula>
    </cfRule>
    <cfRule type="cellIs" dxfId="16" priority="68" stopIfTrue="1" operator="equal">
      <formula>"ja"</formula>
    </cfRule>
  </conditionalFormatting>
  <conditionalFormatting sqref="G89:G90">
    <cfRule type="cellIs" dxfId="15" priority="65" stopIfTrue="1" operator="equal">
      <formula>"nee"</formula>
    </cfRule>
    <cfRule type="cellIs" dxfId="14" priority="66" stopIfTrue="1" operator="equal">
      <formula>"ja"</formula>
    </cfRule>
  </conditionalFormatting>
  <conditionalFormatting sqref="G32">
    <cfRule type="cellIs" dxfId="13" priority="43" stopIfTrue="1" operator="equal">
      <formula>"nee"</formula>
    </cfRule>
    <cfRule type="cellIs" dxfId="12" priority="44" stopIfTrue="1" operator="equal">
      <formula>"ja"</formula>
    </cfRule>
  </conditionalFormatting>
  <conditionalFormatting sqref="G47">
    <cfRule type="cellIs" dxfId="11" priority="35" stopIfTrue="1" operator="equal">
      <formula>"nee"</formula>
    </cfRule>
    <cfRule type="cellIs" dxfId="10" priority="36" stopIfTrue="1" operator="equal">
      <formula>"ja"</formula>
    </cfRule>
  </conditionalFormatting>
  <conditionalFormatting sqref="G37:G38">
    <cfRule type="cellIs" dxfId="9" priority="33" stopIfTrue="1" operator="equal">
      <formula>"nee"</formula>
    </cfRule>
    <cfRule type="cellIs" dxfId="8" priority="34" stopIfTrue="1" operator="equal">
      <formula>"ja"</formula>
    </cfRule>
  </conditionalFormatting>
  <conditionalFormatting sqref="E83">
    <cfRule type="cellIs" dxfId="7" priority="31" stopIfTrue="1" operator="equal">
      <formula>"nee"</formula>
    </cfRule>
    <cfRule type="cellIs" dxfId="6" priority="32" stopIfTrue="1" operator="equal">
      <formula>"ja"</formula>
    </cfRule>
  </conditionalFormatting>
  <conditionalFormatting sqref="E54">
    <cfRule type="cellIs" dxfId="5" priority="25" stopIfTrue="1" operator="equal">
      <formula>"nee"</formula>
    </cfRule>
    <cfRule type="cellIs" dxfId="4" priority="26" stopIfTrue="1" operator="equal">
      <formula>"ja"</formula>
    </cfRule>
  </conditionalFormatting>
  <conditionalFormatting sqref="E101">
    <cfRule type="cellIs" dxfId="3" priority="3" stopIfTrue="1" operator="equal">
      <formula>"nee"</formula>
    </cfRule>
    <cfRule type="cellIs" dxfId="2" priority="4" stopIfTrue="1" operator="equal">
      <formula>"ja"</formula>
    </cfRule>
  </conditionalFormatting>
  <conditionalFormatting sqref="E43">
    <cfRule type="cellIs" dxfId="1" priority="1" stopIfTrue="1" operator="equal">
      <formula>"nee"</formula>
    </cfRule>
    <cfRule type="cellIs" dxfId="0" priority="2" stopIfTrue="1" operator="equal">
      <formula>"ja"</formula>
    </cfRule>
  </conditionalFormatting>
  <pageMargins left="0.7" right="0.7" top="0.75" bottom="0.75" header="0.3" footer="0.3"/>
  <pageSetup paperSize="9" scale="69"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r:uid="{CDAF7E6B-7724-4F72-8C48-0976C7D221CC}">
          <x14:formula1>
            <xm:f>Gegevens!$A$1:$A$2</xm:f>
          </x14:formula1>
          <xm:sqref>D50:D52 D15 D10:D12 D28:D29 D37 D31:D35 D39 D69 D71:D72 D74:D75 D80:D83 D86 D17 D20 D45:D46 D24:D26 D48 D91</xm:sqref>
        </x14:dataValidation>
        <x14:dataValidation type="list" allowBlank="1" showInputMessage="1" showErrorMessage="1" xr:uid="{AFA2D5A6-EFDA-4270-9AA4-F022ED6D147C}">
          <x14:formula1>
            <xm:f>Gegevens!$H$1:$H$3</xm:f>
          </x14:formula1>
          <xm:sqref>D55:D66</xm:sqref>
        </x14:dataValidation>
        <x14:dataValidation type="list" allowBlank="1" showInputMessage="1" showErrorMessage="1" xr:uid="{650B5813-D62C-4AF4-B0B5-F5A1FD1CC94F}">
          <x14:formula1>
            <xm:f>Gegevens!$I$1:$I$3</xm:f>
          </x14:formula1>
          <xm:sqref>D93:D96</xm:sqref>
        </x14:dataValidation>
        <x14:dataValidation type="list" allowBlank="1" showInputMessage="1" showErrorMessage="1" xr:uid="{CD45B367-277B-4C66-85C9-790994AE1A0E}">
          <x14:formula1>
            <xm:f>Gegevens!$B$1:$B$3</xm:f>
          </x14:formula1>
          <xm:sqref>D13</xm:sqref>
        </x14:dataValidation>
        <x14:dataValidation type="list" allowBlank="1" showInputMessage="1" showErrorMessage="1" xr:uid="{097B586F-0A8E-4E19-88D8-0F5D0538A088}">
          <x14:formula1>
            <xm:f>Gegevens!$C$1:$C$3</xm:f>
          </x14:formula1>
          <xm:sqref>D18</xm:sqref>
        </x14:dataValidation>
        <x14:dataValidation type="list" allowBlank="1" showInputMessage="1" showErrorMessage="1" xr:uid="{BA39CD45-55D2-4C01-AC9F-4987389D740B}">
          <x14:formula1>
            <xm:f>Gegevens!$D$1:$D$4</xm:f>
          </x14:formula1>
          <xm:sqref>D22</xm:sqref>
        </x14:dataValidation>
        <x14:dataValidation type="list" allowBlank="1" showInputMessage="1" showErrorMessage="1" xr:uid="{05AE26D9-9ED9-4F5C-AD71-25C416DA58A8}">
          <x14:formula1>
            <xm:f>Gegevens!$E$1:$E$3</xm:f>
          </x14:formula1>
          <xm:sqref>D30</xm:sqref>
        </x14:dataValidation>
        <x14:dataValidation type="list" allowBlank="1" showInputMessage="1" showErrorMessage="1" xr:uid="{33C2B916-7AD6-43D5-A23E-0CB29FC6EEF0}">
          <x14:formula1>
            <xm:f>Gegevens!$F$1:$F$3</xm:f>
          </x14:formula1>
          <xm:sqref>D40</xm:sqref>
        </x14:dataValidation>
        <x14:dataValidation type="list" allowBlank="1" showInputMessage="1" showErrorMessage="1" xr:uid="{1B8D9B43-564F-4B15-BC6A-D8B466C88201}">
          <x14:formula1>
            <xm:f>Gegevens!$G$1:$G$3</xm:f>
          </x14:formula1>
          <xm:sqref>D47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F881C-0F71-4ED9-BC8A-D8E9A749F6CE}">
  <dimension ref="A1:I4"/>
  <sheetViews>
    <sheetView workbookViewId="0">
      <selection activeCell="J5" sqref="J5"/>
    </sheetView>
  </sheetViews>
  <sheetFormatPr defaultRowHeight="15" x14ac:dyDescent="0.25"/>
  <cols>
    <col min="37" max="37" width="9.5703125" customWidth="1"/>
  </cols>
  <sheetData>
    <row r="1" spans="1:9" x14ac:dyDescent="0.25">
      <c r="A1" t="s">
        <v>353</v>
      </c>
      <c r="B1" t="s">
        <v>362</v>
      </c>
      <c r="C1" t="s">
        <v>365</v>
      </c>
      <c r="D1" t="s">
        <v>365</v>
      </c>
      <c r="E1" t="s">
        <v>370</v>
      </c>
      <c r="F1" t="s">
        <v>373</v>
      </c>
      <c r="G1" t="s">
        <v>376</v>
      </c>
      <c r="H1" t="s">
        <v>356</v>
      </c>
      <c r="I1" t="s">
        <v>359</v>
      </c>
    </row>
    <row r="2" spans="1:9" x14ac:dyDescent="0.25">
      <c r="A2" t="s">
        <v>354</v>
      </c>
      <c r="B2" t="s">
        <v>363</v>
      </c>
      <c r="C2" t="s">
        <v>366</v>
      </c>
      <c r="D2" t="s">
        <v>366</v>
      </c>
      <c r="E2" t="s">
        <v>371</v>
      </c>
      <c r="F2" t="s">
        <v>374</v>
      </c>
      <c r="G2" t="s">
        <v>377</v>
      </c>
      <c r="H2" t="s">
        <v>357</v>
      </c>
      <c r="I2" t="s">
        <v>360</v>
      </c>
    </row>
    <row r="3" spans="1:9" x14ac:dyDescent="0.25">
      <c r="B3" t="s">
        <v>364</v>
      </c>
      <c r="C3" t="s">
        <v>367</v>
      </c>
      <c r="D3" t="s">
        <v>368</v>
      </c>
      <c r="E3" t="s">
        <v>372</v>
      </c>
      <c r="F3" t="s">
        <v>375</v>
      </c>
      <c r="G3" t="s">
        <v>378</v>
      </c>
      <c r="H3" t="s">
        <v>358</v>
      </c>
      <c r="I3" t="s">
        <v>361</v>
      </c>
    </row>
    <row r="4" spans="1:9" x14ac:dyDescent="0.25">
      <c r="D4" t="s">
        <v>369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07278ED3559241BA2C8C9F355797F0" ma:contentTypeVersion="6" ma:contentTypeDescription="Een nieuw document maken." ma:contentTypeScope="" ma:versionID="0cbb2c9b3855e99e2547abaf95f61835">
  <xsd:schema xmlns:xsd="http://www.w3.org/2001/XMLSchema" xmlns:xs="http://www.w3.org/2001/XMLSchema" xmlns:p="http://schemas.microsoft.com/office/2006/metadata/properties" xmlns:ns2="c8380a3a-4ef8-4cf3-9fd2-f63597da9934" xmlns:ns3="84dbec63-86f8-4db9-b764-2d3c8246ce5b" targetNamespace="http://schemas.microsoft.com/office/2006/metadata/properties" ma:root="true" ma:fieldsID="f0121cdbde0ee9cb58f64298f57836bd" ns2:_="" ns3:_="">
    <xsd:import namespace="c8380a3a-4ef8-4cf3-9fd2-f63597da9934"/>
    <xsd:import namespace="84dbec63-86f8-4db9-b764-2d3c8246c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80a3a-4ef8-4cf3-9fd2-f63597da99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dbec63-86f8-4db9-b764-2d3c8246ce5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4dbec63-86f8-4db9-b764-2d3c8246ce5b">
      <UserInfo>
        <DisplayName>Schotman, H.H.M. (Hans)</DisplayName>
        <AccountId>13</AccountId>
        <AccountType/>
      </UserInfo>
    </SharedWithUsers>
  </documentManagement>
</p:properties>
</file>

<file path=customXml/itemProps1.xml><?xml version="1.0" encoding="utf-8"?>
<ds:datastoreItem xmlns:ds="http://schemas.openxmlformats.org/officeDocument/2006/customXml" ds:itemID="{C73A894F-2DF6-4F43-A9E9-ED63B4990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80a3a-4ef8-4cf3-9fd2-f63597da9934"/>
    <ds:schemaRef ds:uri="84dbec63-86f8-4db9-b764-2d3c8246c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85D41F-A9E6-4FF9-AF7F-D4886503BF56}">
  <ds:schemaRefs>
    <ds:schemaRef ds:uri="http://schemas.microsoft.com/sharepoint/v3/contenttype/forms"/>
  </ds:schemaRefs>
</ds:datastoreItem>
</file>

<file path=customXml/itemProps3.xml><?xml version="1.0" encoding="utf-8"?>
<ds:datastoreItem xmlns:ds="http://schemas.openxmlformats.org/officeDocument/2006/customXml" ds:itemID="{8AE5705A-D91A-4D2E-B015-A4A2E136515C}">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84dbec63-86f8-4db9-b764-2d3c8246ce5b"/>
    <ds:schemaRef ds:uri="c8380a3a-4ef8-4cf3-9fd2-f63597da993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 v Eisen</vt:lpstr>
      <vt:lpstr>P v Wensen </vt:lpstr>
      <vt:lpstr>Gegevens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Kaplon - Hoekstra</dc:creator>
  <cp:keywords/>
  <dc:description/>
  <cp:lastModifiedBy>Berg, P.J. van den (FB-INKOOP)</cp:lastModifiedBy>
  <cp:revision/>
  <cp:lastPrinted>2023-07-06T13:23:14Z</cp:lastPrinted>
  <dcterms:created xsi:type="dcterms:W3CDTF">2018-07-11T12:27:29Z</dcterms:created>
  <dcterms:modified xsi:type="dcterms:W3CDTF">2024-07-11T15:47:25Z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0x010100DF07278ED3559241BA2C8C9F355797F0</vt:lpwstr>
  </property>
</Properties>
</file>