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Mijn Documenten\"/>
    </mc:Choice>
  </mc:AlternateContent>
  <xr:revisionPtr revIDLastSave="0" documentId="8_{B38518CB-D25D-4982-BD1B-216D5E1396CB}" xr6:coauthVersionLast="36" xr6:coauthVersionMax="36" xr10:uidLastSave="{00000000-0000-0000-0000-000000000000}"/>
  <bookViews>
    <workbookView xWindow="0" yWindow="0" windowWidth="19200" windowHeight="8745" firstSheet="1" activeTab="1" xr2:uid="{00000000-000D-0000-FFFF-FFFF00000000}"/>
  </bookViews>
  <sheets>
    <sheet name="Totaal" sheetId="25" state="hidden" r:id="rId1"/>
    <sheet name="Specificatie" sheetId="24" r:id="rId2"/>
  </sheets>
  <definedNames>
    <definedName name="_xlnm._FilterDatabase" localSheetId="1" hidden="1">Specificatie!$A$5:$FP$42</definedName>
    <definedName name="_xlnm.Print_Area" localSheetId="1">Specificatie!$A$1:$W$42</definedName>
    <definedName name="_xlnm.Print_Area" localSheetId="0">Totaal!$A$1:$E$18</definedName>
    <definedName name="_xlnm.Print_Titles" localSheetId="1">Specificatie!$1:$5</definedName>
    <definedName name="afr">#REF!</definedName>
    <definedName name="afrind">#REF!</definedName>
    <definedName name="cad">Specificatie!#REF!</definedName>
    <definedName name="ign">#REF!</definedName>
    <definedName name="igo">#REF!</definedName>
    <definedName name="iin">#REF!</definedName>
    <definedName name="iio">#REF!</definedName>
    <definedName name="index">Specificatie!#REF!</definedName>
    <definedName name="Premie2003">#REF!</definedName>
    <definedName name="premienieuw">#REF!</definedName>
    <definedName name="premieoud">#REF!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3" i="24" l="1"/>
  <c r="Z12" i="24"/>
  <c r="Z7" i="24" l="1"/>
  <c r="Z8" i="24"/>
  <c r="Z9" i="24"/>
  <c r="Z10" i="24"/>
  <c r="Z11" i="24"/>
  <c r="Z14" i="24"/>
  <c r="Z15" i="24"/>
  <c r="Z16" i="24"/>
  <c r="Z17" i="24"/>
  <c r="Z18" i="24"/>
  <c r="Z19" i="24"/>
  <c r="Z20" i="24"/>
  <c r="Z21" i="24"/>
  <c r="Z22" i="24"/>
  <c r="Z23" i="24"/>
  <c r="Z24" i="24"/>
  <c r="Z25" i="24"/>
  <c r="Z26" i="24"/>
  <c r="Z27" i="24"/>
  <c r="Z28" i="24"/>
  <c r="Z29" i="24"/>
  <c r="Z30" i="24"/>
  <c r="Z31" i="24"/>
  <c r="Z32" i="24"/>
  <c r="Z33" i="24"/>
  <c r="Z34" i="24"/>
  <c r="Z35" i="24"/>
  <c r="Z36" i="24"/>
  <c r="Z37" i="24"/>
  <c r="Z38" i="24"/>
  <c r="Z39" i="24"/>
  <c r="Z40" i="24"/>
  <c r="Z41" i="24"/>
  <c r="Z6" i="24"/>
  <c r="X42" i="24"/>
  <c r="Y42" i="24"/>
  <c r="T33" i="24"/>
  <c r="R42" i="24"/>
  <c r="Z42" i="24" l="1"/>
  <c r="B17" i="25"/>
  <c r="T7" i="24"/>
  <c r="T8" i="24"/>
  <c r="T9" i="24"/>
  <c r="T10" i="24"/>
  <c r="T11" i="24"/>
  <c r="T12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4" i="24"/>
  <c r="T35" i="24"/>
  <c r="T36" i="24"/>
  <c r="T37" i="24"/>
  <c r="T38" i="24"/>
  <c r="T39" i="24"/>
  <c r="T40" i="24"/>
  <c r="T41" i="24"/>
  <c r="T6" i="24"/>
  <c r="V7" i="24"/>
  <c r="V8" i="24"/>
  <c r="V9" i="24"/>
  <c r="V10" i="24"/>
  <c r="V11" i="24"/>
  <c r="V12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U7" i="24"/>
  <c r="U8" i="24"/>
  <c r="U9" i="24"/>
  <c r="U10" i="24"/>
  <c r="U11" i="24"/>
  <c r="U12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6" i="24"/>
  <c r="S42" i="24"/>
  <c r="W38" i="24" l="1"/>
  <c r="W32" i="24"/>
  <c r="W19" i="24"/>
  <c r="W41" i="24"/>
  <c r="W37" i="24"/>
  <c r="W31" i="24"/>
  <c r="W25" i="24"/>
  <c r="W18" i="24"/>
  <c r="W12" i="24"/>
  <c r="W39" i="24"/>
  <c r="W20" i="24"/>
  <c r="W30" i="24"/>
  <c r="W24" i="24"/>
  <c r="W11" i="24"/>
  <c r="W34" i="24"/>
  <c r="W27" i="24"/>
  <c r="W15" i="24"/>
  <c r="W8" i="24"/>
  <c r="W35" i="24"/>
  <c r="W28" i="24"/>
  <c r="W22" i="24"/>
  <c r="W16" i="24"/>
  <c r="W40" i="24"/>
  <c r="W33" i="24"/>
  <c r="W26" i="24"/>
  <c r="W21" i="24"/>
  <c r="W14" i="24"/>
  <c r="W7" i="24"/>
  <c r="T42" i="24"/>
  <c r="W36" i="24"/>
  <c r="W29" i="24"/>
  <c r="W23" i="24"/>
  <c r="W17" i="24"/>
  <c r="W10" i="24"/>
  <c r="W9" i="24"/>
  <c r="U42" i="24"/>
  <c r="V6" i="24"/>
  <c r="V42" i="24" s="1"/>
  <c r="W6" i="24" l="1"/>
  <c r="W42" i="24" s="1"/>
  <c r="C6" i="25"/>
  <c r="B6" i="25"/>
  <c r="A1" i="25" l="1"/>
  <c r="C7" i="25" l="1"/>
  <c r="D6" i="25" l="1"/>
  <c r="B7" i="25"/>
  <c r="D7" i="25" l="1"/>
  <c r="D14" i="25" l="1"/>
  <c r="E14" i="25" s="1"/>
  <c r="D15" i="25"/>
  <c r="E15" i="25" s="1"/>
  <c r="D16" i="25"/>
  <c r="E16" i="25" s="1"/>
  <c r="D12" i="25"/>
  <c r="E12" i="25" s="1"/>
  <c r="D13" i="25"/>
  <c r="E13" i="25" s="1"/>
  <c r="E17" i="25" l="1"/>
</calcChain>
</file>

<file path=xl/sharedStrings.xml><?xml version="1.0" encoding="utf-8"?>
<sst xmlns="http://schemas.openxmlformats.org/spreadsheetml/2006/main" count="536" uniqueCount="147">
  <si>
    <t>Polisnummer: B0100061502</t>
  </si>
  <si>
    <t xml:space="preserve"> </t>
  </si>
  <si>
    <t xml:space="preserve">Gebouwen </t>
  </si>
  <si>
    <t>Inventaris</t>
  </si>
  <si>
    <t>Totaal</t>
  </si>
  <si>
    <t>Verzekeraar</t>
  </si>
  <si>
    <t>Aandeel</t>
  </si>
  <si>
    <t xml:space="preserve">Premie o/oo </t>
  </si>
  <si>
    <t>Verzekerde som</t>
  </si>
  <si>
    <t>Premie</t>
  </si>
  <si>
    <t>Allianz Corporate Nederland</t>
  </si>
  <si>
    <t>XL Insurance Company SE</t>
  </si>
  <si>
    <t>Achmea Interne Diensten N.V.</t>
  </si>
  <si>
    <t>Veerhaven Assuradeuren B.V</t>
  </si>
  <si>
    <t>Mandatis BV</t>
  </si>
  <si>
    <t>Specificatie verzekerde locaties brandverzekering van de Provincie Limburg</t>
  </si>
  <si>
    <t>Stand per: 31-1-2024</t>
  </si>
  <si>
    <t>Verzekerde bedragen 31-1-2023</t>
  </si>
  <si>
    <t>Verzekerde bedragen 1-1-2025</t>
  </si>
  <si>
    <t>Verzekerde bedragen 31-1-2024</t>
  </si>
  <si>
    <t>Adres:</t>
  </si>
  <si>
    <t>No.</t>
  </si>
  <si>
    <t>Plaats</t>
  </si>
  <si>
    <t>Omschrijving</t>
  </si>
  <si>
    <t>Inbraakmeldinstallatie met doormelding ja/nee</t>
  </si>
  <si>
    <t>Brandmeldinstallatie met doormelding ja/nee</t>
  </si>
  <si>
    <t>Sprinklerinstallatie met doormelding ja/nee</t>
  </si>
  <si>
    <t>Leegstand ja/nee</t>
  </si>
  <si>
    <t>Indien Leegstand is er een vorm van toezicht aanwezig?</t>
  </si>
  <si>
    <t>Asbest in gebouw ja/nee</t>
  </si>
  <si>
    <t>Omheind met hekwerken ja/nee</t>
  </si>
  <si>
    <t>Scope 10 herstelverklaring ja/mee</t>
  </si>
  <si>
    <t>Zonnepanelen ja/nee</t>
  </si>
  <si>
    <t>Aantal zonnepanelen</t>
  </si>
  <si>
    <t xml:space="preserve">Bij &gt;50 zonnepanelen Scope 12 herstelverklaring ja/nee </t>
  </si>
  <si>
    <t>Taxatie:         Gebouwen (10 jaar)</t>
  </si>
  <si>
    <t>Taxatie:         Inventaris ( 6 jaar)</t>
  </si>
  <si>
    <t>Gebouwen:</t>
  </si>
  <si>
    <t>Inventaris:</t>
  </si>
  <si>
    <t>Gebouwen: 1-1-2025 (na indexering)</t>
  </si>
  <si>
    <t>Inventaris: 1-1-2025 (na indexering)</t>
  </si>
  <si>
    <t>Gebouwen: 1-1-2024 (na indexering)</t>
  </si>
  <si>
    <t>Inventaris: 1-1-2024 (na indexering)</t>
  </si>
  <si>
    <t>Allee</t>
  </si>
  <si>
    <t>13</t>
  </si>
  <si>
    <t>Brunssum</t>
  </si>
  <si>
    <t>opstal</t>
  </si>
  <si>
    <t>Nee</t>
  </si>
  <si>
    <t>n.v.t.</t>
  </si>
  <si>
    <t>ja</t>
  </si>
  <si>
    <t>nee</t>
  </si>
  <si>
    <t>nvt</t>
  </si>
  <si>
    <t>Column1</t>
  </si>
  <si>
    <t>diverse opstallen</t>
  </si>
  <si>
    <t>Ja</t>
  </si>
  <si>
    <t>Avenue Ceramique</t>
  </si>
  <si>
    <t>250</t>
  </si>
  <si>
    <t>Maastricht</t>
  </si>
  <si>
    <t>Museum: Bonnenfantenmuseum (Beveiliging met doormelding)</t>
  </si>
  <si>
    <t>Branderweyer ong.</t>
  </si>
  <si>
    <t>Roermond</t>
  </si>
  <si>
    <t xml:space="preserve">gebouw </t>
  </si>
  <si>
    <t xml:space="preserve">Heihofweg </t>
  </si>
  <si>
    <t>3</t>
  </si>
  <si>
    <t>Hulsberg</t>
  </si>
  <si>
    <t>Gebouw Beveiliging met doormelding</t>
  </si>
  <si>
    <t>Heinsbergerweg</t>
  </si>
  <si>
    <t>Posterholt</t>
  </si>
  <si>
    <t>Gemeenschappelijke voorziening woonwagen</t>
  </si>
  <si>
    <t>Heinbergerweg</t>
  </si>
  <si>
    <t>Kasteelweg</t>
  </si>
  <si>
    <t>Baexem</t>
  </si>
  <si>
    <t>Bedrijfswoning met loods</t>
  </si>
  <si>
    <t>4</t>
  </si>
  <si>
    <t>woonhuis verhuurd</t>
  </si>
  <si>
    <t>anti-kraak</t>
  </si>
  <si>
    <t>Keulsepoort</t>
  </si>
  <si>
    <t>Venlo</t>
  </si>
  <si>
    <t>Museum: Limburgs Museum (beveiliging met doormelding en sprinkler aanwezig)</t>
  </si>
  <si>
    <t>5</t>
  </si>
  <si>
    <t>Kranenpool</t>
  </si>
  <si>
    <t>12</t>
  </si>
  <si>
    <t>Bedrijfsgebouw, loods incl kantoorgebouwen/verhuurd</t>
  </si>
  <si>
    <t>Limburglaan</t>
  </si>
  <si>
    <t>10</t>
  </si>
  <si>
    <t>Provinciehuis</t>
  </si>
  <si>
    <t>gedeeltelijk</t>
  </si>
  <si>
    <t>Loorderstraat</t>
  </si>
  <si>
    <t>1</t>
  </si>
  <si>
    <t>Grathem</t>
  </si>
  <si>
    <t>Portierswoning</t>
  </si>
  <si>
    <t>dagelijks toezicht en beheer</t>
  </si>
  <si>
    <t>kasteel Groot Buggenum</t>
  </si>
  <si>
    <t>Looweg</t>
  </si>
  <si>
    <t xml:space="preserve">Broekhuizen </t>
  </si>
  <si>
    <t>Werktuigschuurtje</t>
  </si>
  <si>
    <t>Milieuparkweg</t>
  </si>
  <si>
    <t>Sittard</t>
  </si>
  <si>
    <t>gebouw (Beveiliging met doormelding)</t>
  </si>
  <si>
    <t>Mulkenshofsweg</t>
  </si>
  <si>
    <t>Inventaris in gehuurd pand</t>
  </si>
  <si>
    <t>?</t>
  </si>
  <si>
    <t>Museumplein</t>
  </si>
  <si>
    <t>2</t>
  </si>
  <si>
    <t>Kerkrade</t>
  </si>
  <si>
    <t>Museu: Discovery Center Continium (voorheen Industrion) (Beveiliging met doormelding en sprinkler aanwezig)</t>
  </si>
  <si>
    <t>Nijverheidsstraat</t>
  </si>
  <si>
    <t>Cluster Natuur en Water</t>
  </si>
  <si>
    <t xml:space="preserve">Plein </t>
  </si>
  <si>
    <t>20</t>
  </si>
  <si>
    <t>Den Haag</t>
  </si>
  <si>
    <t>unit 7 - Inventaris in gehuurd pand</t>
  </si>
  <si>
    <t>Portugallaan</t>
  </si>
  <si>
    <t xml:space="preserve">maastricht-Airport </t>
  </si>
  <si>
    <t>Maastricht Airport/cargo terminal oost</t>
  </si>
  <si>
    <t xml:space="preserve">Raadhuisplein </t>
  </si>
  <si>
    <t>Heerlen</t>
  </si>
  <si>
    <t>Archeologisch depot - Inventaris in gehuurd pand</t>
  </si>
  <si>
    <t>navraag bij gem Heerlen</t>
  </si>
  <si>
    <t>Rijksweg</t>
  </si>
  <si>
    <t>verhuur</t>
  </si>
  <si>
    <t>28</t>
  </si>
  <si>
    <t>woning onbewoond/dichtgezet/nutsvoorzieningen eruit</t>
  </si>
  <si>
    <t xml:space="preserve">verrhuur </t>
  </si>
  <si>
    <t>Rijksweg Noord</t>
  </si>
  <si>
    <t>Kelpen-Oler</t>
  </si>
  <si>
    <t>Woonboerderij, paardenstal en -boxen. Verhuurd</t>
  </si>
  <si>
    <t>Staterweg</t>
  </si>
  <si>
    <t>7</t>
  </si>
  <si>
    <t>Nederweert</t>
  </si>
  <si>
    <t>Stationstraat</t>
  </si>
  <si>
    <t>18,18A, 20 en 22</t>
  </si>
  <si>
    <t>Simpelveld</t>
  </si>
  <si>
    <t>staionsgebouw</t>
  </si>
  <si>
    <t>Steegstraat</t>
  </si>
  <si>
    <t>ca. 140</t>
  </si>
  <si>
    <t>Strekdam</t>
  </si>
  <si>
    <t>strekdam in de Maas (bij Provinciehuis)</t>
  </si>
  <si>
    <t>Vroenkuilerweg</t>
  </si>
  <si>
    <t>2 loodsen</t>
  </si>
  <si>
    <t xml:space="preserve">werkplaats, kantine, kantoor, garage, oliehuisje </t>
  </si>
  <si>
    <t xml:space="preserve">Luxemburglaan </t>
  </si>
  <si>
    <t>Inventaris (MAABI)</t>
  </si>
  <si>
    <t>Maastricht-Airport</t>
  </si>
  <si>
    <t>Inventaris (prov Wegen Aviation House)</t>
  </si>
  <si>
    <t>Rijksweg zuid</t>
  </si>
  <si>
    <t>Woning - sloopwaarde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</si>
</sst>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[$EUR]\ * #,##0.00_-;_-[$EUR]\ * #,##0.00\-;_-[$EUR]\ * &quot;-&quot;??_-;_-@_-"/>
    <numFmt numFmtId="166" formatCode="0.0000\ \‰"/>
    <numFmt numFmtId="167" formatCode="_-[$€-413]\ * #,##0.00_-;_-[$€-413]\ * #,##0.00\-;_-[$€-413]\ * &quot;-&quot;??_-;_-@_-"/>
    <numFmt numFmtId="168" formatCode="dd/mm/yy"/>
    <numFmt numFmtId="169" formatCode="0.000"/>
  </numFmts>
  <fonts count="30" x14ac:knownFonts="1">
    <font>
      <sz val="10"/>
      <name val="Times New Roman"/>
    </font>
    <font>
      <sz val="10"/>
      <name val="Times New Roman"/>
      <family val="1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8"/>
      <color indexed="8"/>
      <name val="Arial"/>
      <family val="2"/>
    </font>
    <font>
      <b/>
      <i/>
      <sz val="12"/>
      <color indexed="8"/>
      <name val="Tahoma"/>
      <family val="2"/>
    </font>
    <font>
      <sz val="10"/>
      <color indexed="8"/>
      <name val="Tahoma"/>
      <family val="2"/>
    </font>
    <font>
      <sz val="8"/>
      <color indexed="8"/>
      <name val="Tahoma"/>
      <family val="2"/>
    </font>
    <font>
      <sz val="12"/>
      <color indexed="8"/>
      <name val="Tahoma"/>
      <family val="2"/>
    </font>
    <font>
      <b/>
      <i/>
      <sz val="10"/>
      <color indexed="8"/>
      <name val="Tahoma"/>
      <family val="2"/>
    </font>
    <font>
      <i/>
      <sz val="10"/>
      <color indexed="8"/>
      <name val="Tahoma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sz val="10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2"/>
      <name val="Tahoma"/>
      <family val="2"/>
    </font>
    <font>
      <b/>
      <i/>
      <sz val="10"/>
      <name val="Tahoma"/>
      <family val="2"/>
    </font>
    <font>
      <sz val="10"/>
      <name val="Tahoma"/>
      <family val="2"/>
    </font>
    <font>
      <b/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top"/>
    </xf>
    <xf numFmtId="166" fontId="2" fillId="0" borderId="0" xfId="0" applyNumberFormat="1" applyFont="1" applyAlignment="1">
      <alignment horizontal="center" vertical="top"/>
    </xf>
    <xf numFmtId="1" fontId="6" fillId="0" borderId="0" xfId="1" quotePrefix="1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7" fontId="2" fillId="0" borderId="0" xfId="0" applyNumberFormat="1" applyFont="1" applyAlignment="1">
      <alignment vertical="top"/>
    </xf>
    <xf numFmtId="167" fontId="3" fillId="0" borderId="1" xfId="0" applyNumberFormat="1" applyFont="1" applyBorder="1" applyAlignment="1">
      <alignment vertical="top"/>
    </xf>
    <xf numFmtId="164" fontId="8" fillId="0" borderId="0" xfId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164" fontId="8" fillId="0" borderId="0" xfId="1" applyFont="1" applyFill="1" applyAlignment="1">
      <alignment horizontal="left" vertical="top" wrapText="1"/>
    </xf>
    <xf numFmtId="49" fontId="8" fillId="0" borderId="0" xfId="0" applyNumberFormat="1" applyFont="1" applyAlignment="1">
      <alignment horizontal="center" vertical="top"/>
    </xf>
    <xf numFmtId="164" fontId="14" fillId="0" borderId="0" xfId="1" applyFont="1" applyFill="1" applyAlignment="1">
      <alignment horizontal="left" vertical="top"/>
    </xf>
    <xf numFmtId="164" fontId="8" fillId="0" borderId="0" xfId="1" applyFont="1" applyFill="1" applyAlignment="1">
      <alignment horizontal="left" vertical="top"/>
    </xf>
    <xf numFmtId="164" fontId="12" fillId="0" borderId="0" xfId="1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167" fontId="3" fillId="0" borderId="0" xfId="0" applyNumberFormat="1" applyFont="1" applyAlignment="1">
      <alignment vertical="top"/>
    </xf>
    <xf numFmtId="164" fontId="9" fillId="0" borderId="0" xfId="1" applyFont="1" applyFill="1" applyAlignment="1">
      <alignment horizontal="left" vertical="top"/>
    </xf>
    <xf numFmtId="167" fontId="20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top"/>
    </xf>
    <xf numFmtId="164" fontId="14" fillId="4" borderId="0" xfId="1" applyFont="1" applyFill="1" applyAlignment="1">
      <alignment horizontal="left" vertical="top"/>
    </xf>
    <xf numFmtId="164" fontId="8" fillId="4" borderId="0" xfId="1" applyFont="1" applyFill="1" applyAlignment="1">
      <alignment horizontal="left" vertical="top"/>
    </xf>
    <xf numFmtId="1" fontId="21" fillId="4" borderId="5" xfId="1" applyNumberFormat="1" applyFont="1" applyFill="1" applyBorder="1" applyAlignment="1">
      <alignment horizontal="left" vertical="top"/>
    </xf>
    <xf numFmtId="49" fontId="8" fillId="4" borderId="4" xfId="0" applyNumberFormat="1" applyFont="1" applyFill="1" applyBorder="1" applyAlignment="1">
      <alignment horizontal="center" vertical="top"/>
    </xf>
    <xf numFmtId="49" fontId="8" fillId="4" borderId="0" xfId="0" applyNumberFormat="1" applyFont="1" applyFill="1" applyAlignment="1">
      <alignment horizontal="center" vertical="top"/>
    </xf>
    <xf numFmtId="164" fontId="7" fillId="4" borderId="4" xfId="1" quotePrefix="1" applyFont="1" applyFill="1" applyBorder="1" applyAlignment="1">
      <alignment horizontal="left" vertical="top"/>
    </xf>
    <xf numFmtId="1" fontId="9" fillId="4" borderId="4" xfId="1" applyNumberFormat="1" applyFont="1" applyFill="1" applyBorder="1" applyAlignment="1">
      <alignment horizontal="left" vertical="top" wrapText="1"/>
    </xf>
    <xf numFmtId="164" fontId="10" fillId="4" borderId="4" xfId="1" applyFont="1" applyFill="1" applyBorder="1" applyAlignment="1">
      <alignment horizontal="left" vertical="top"/>
    </xf>
    <xf numFmtId="164" fontId="11" fillId="4" borderId="0" xfId="1" quotePrefix="1" applyFont="1" applyFill="1" applyBorder="1" applyAlignment="1">
      <alignment horizontal="left" vertical="top"/>
    </xf>
    <xf numFmtId="0" fontId="8" fillId="4" borderId="0" xfId="0" applyFont="1" applyFill="1" applyAlignment="1">
      <alignment horizontal="right" vertical="top" wrapText="1"/>
    </xf>
    <xf numFmtId="164" fontId="8" fillId="4" borderId="0" xfId="1" applyFont="1" applyFill="1" applyBorder="1" applyAlignment="1">
      <alignment horizontal="left" vertical="top"/>
    </xf>
    <xf numFmtId="0" fontId="8" fillId="5" borderId="4" xfId="0" applyFont="1" applyFill="1" applyBorder="1" applyAlignment="1">
      <alignment horizontal="left" vertical="top"/>
    </xf>
    <xf numFmtId="49" fontId="8" fillId="5" borderId="4" xfId="0" applyNumberFormat="1" applyFont="1" applyFill="1" applyBorder="1" applyAlignment="1">
      <alignment horizontal="center" vertical="top"/>
    </xf>
    <xf numFmtId="1" fontId="9" fillId="5" borderId="4" xfId="1" applyNumberFormat="1" applyFont="1" applyFill="1" applyBorder="1" applyAlignment="1">
      <alignment horizontal="left" vertical="top" wrapText="1"/>
    </xf>
    <xf numFmtId="165" fontId="16" fillId="0" borderId="6" xfId="1" applyNumberFormat="1" applyFont="1" applyFill="1" applyBorder="1" applyAlignment="1" applyProtection="1">
      <alignment horizontal="left" vertical="top"/>
    </xf>
    <xf numFmtId="167" fontId="22" fillId="4" borderId="0" xfId="0" applyNumberFormat="1" applyFont="1" applyFill="1" applyAlignment="1">
      <alignment vertical="top"/>
    </xf>
    <xf numFmtId="166" fontId="22" fillId="4" borderId="0" xfId="0" applyNumberFormat="1" applyFont="1" applyFill="1" applyAlignment="1">
      <alignment horizontal="center" vertical="top"/>
    </xf>
    <xf numFmtId="167" fontId="22" fillId="4" borderId="8" xfId="0" applyNumberFormat="1" applyFont="1" applyFill="1" applyBorder="1" applyAlignment="1">
      <alignment vertical="top"/>
    </xf>
    <xf numFmtId="166" fontId="22" fillId="4" borderId="8" xfId="0" applyNumberFormat="1" applyFont="1" applyFill="1" applyBorder="1" applyAlignment="1">
      <alignment horizontal="center" vertical="top"/>
    </xf>
    <xf numFmtId="1" fontId="21" fillId="4" borderId="0" xfId="1" applyNumberFormat="1" applyFont="1" applyFill="1" applyBorder="1" applyAlignment="1">
      <alignment horizontal="left" vertical="top"/>
    </xf>
    <xf numFmtId="1" fontId="21" fillId="4" borderId="8" xfId="1" quotePrefix="1" applyNumberFormat="1" applyFont="1" applyFill="1" applyBorder="1" applyAlignment="1">
      <alignment horizontal="left" vertical="top"/>
    </xf>
    <xf numFmtId="165" fontId="16" fillId="0" borderId="9" xfId="1" applyNumberFormat="1" applyFont="1" applyFill="1" applyBorder="1" applyAlignment="1" applyProtection="1">
      <alignment horizontal="left" vertical="top"/>
    </xf>
    <xf numFmtId="4" fontId="13" fillId="0" borderId="6" xfId="0" applyNumberFormat="1" applyFont="1" applyBorder="1" applyAlignment="1">
      <alignment horizontal="left" vertical="top"/>
    </xf>
    <xf numFmtId="49" fontId="14" fillId="0" borderId="7" xfId="0" applyNumberFormat="1" applyFont="1" applyBorder="1" applyAlignment="1">
      <alignment horizontal="left" vertical="top"/>
    </xf>
    <xf numFmtId="4" fontId="14" fillId="0" borderId="7" xfId="0" applyNumberFormat="1" applyFont="1" applyBorder="1" applyAlignment="1">
      <alignment horizontal="left" vertical="top"/>
    </xf>
    <xf numFmtId="4" fontId="14" fillId="0" borderId="7" xfId="0" applyNumberFormat="1" applyFont="1" applyBorder="1" applyAlignment="1">
      <alignment horizontal="left" vertical="top" wrapText="1"/>
    </xf>
    <xf numFmtId="165" fontId="16" fillId="0" borderId="10" xfId="1" applyNumberFormat="1" applyFont="1" applyFill="1" applyBorder="1" applyAlignment="1" applyProtection="1">
      <alignment horizontal="left" vertical="top"/>
    </xf>
    <xf numFmtId="14" fontId="8" fillId="0" borderId="0" xfId="1" applyNumberFormat="1" applyFont="1" applyFill="1" applyAlignment="1">
      <alignment horizontal="left" vertical="top"/>
    </xf>
    <xf numFmtId="164" fontId="4" fillId="5" borderId="4" xfId="1" applyFont="1" applyFill="1" applyBorder="1" applyAlignment="1">
      <alignment horizontal="center" vertical="top"/>
    </xf>
    <xf numFmtId="1" fontId="21" fillId="4" borderId="2" xfId="1" quotePrefix="1" applyNumberFormat="1" applyFont="1" applyFill="1" applyBorder="1" applyAlignment="1">
      <alignment horizontal="left" vertical="top"/>
    </xf>
    <xf numFmtId="4" fontId="13" fillId="5" borderId="11" xfId="1" applyNumberFormat="1" applyFont="1" applyFill="1" applyBorder="1" applyAlignment="1">
      <alignment horizontal="left" vertical="top" wrapText="1"/>
    </xf>
    <xf numFmtId="49" fontId="13" fillId="5" borderId="11" xfId="1" applyNumberFormat="1" applyFont="1" applyFill="1" applyBorder="1" applyAlignment="1">
      <alignment horizontal="center" vertical="top" wrapText="1"/>
    </xf>
    <xf numFmtId="164" fontId="13" fillId="5" borderId="11" xfId="1" applyFont="1" applyFill="1" applyBorder="1" applyAlignment="1">
      <alignment horizontal="left" vertical="top" wrapText="1"/>
    </xf>
    <xf numFmtId="164" fontId="13" fillId="2" borderId="11" xfId="1" applyFont="1" applyFill="1" applyBorder="1" applyAlignment="1">
      <alignment horizontal="left" vertical="top" wrapText="1"/>
    </xf>
    <xf numFmtId="0" fontId="15" fillId="0" borderId="11" xfId="0" applyFont="1" applyBorder="1" applyProtection="1">
      <protection locked="0"/>
    </xf>
    <xf numFmtId="49" fontId="14" fillId="0" borderId="11" xfId="0" applyNumberFormat="1" applyFont="1" applyBorder="1" applyAlignment="1" applyProtection="1">
      <alignment horizontal="left" vertical="top"/>
      <protection locked="0"/>
    </xf>
    <xf numFmtId="4" fontId="14" fillId="0" borderId="11" xfId="0" applyNumberFormat="1" applyFont="1" applyBorder="1" applyAlignment="1" applyProtection="1">
      <alignment horizontal="left" vertical="top"/>
      <protection locked="0"/>
    </xf>
    <xf numFmtId="4" fontId="14" fillId="0" borderId="11" xfId="0" applyNumberFormat="1" applyFont="1" applyBorder="1" applyAlignment="1" applyProtection="1">
      <alignment horizontal="left" vertical="top" wrapText="1"/>
      <protection locked="0"/>
    </xf>
    <xf numFmtId="165" fontId="14" fillId="0" borderId="11" xfId="1" applyNumberFormat="1" applyFont="1" applyFill="1" applyBorder="1" applyAlignment="1" applyProtection="1">
      <alignment horizontal="left" vertical="top"/>
      <protection locked="0"/>
    </xf>
    <xf numFmtId="164" fontId="14" fillId="0" borderId="11" xfId="1" applyFont="1" applyFill="1" applyBorder="1" applyAlignment="1" applyProtection="1">
      <alignment horizontal="left" vertical="top"/>
      <protection locked="0"/>
    </xf>
    <xf numFmtId="164" fontId="14" fillId="0" borderId="11" xfId="1" applyFont="1" applyFill="1" applyBorder="1" applyAlignment="1">
      <alignment horizontal="left" vertical="top"/>
    </xf>
    <xf numFmtId="14" fontId="14" fillId="0" borderId="11" xfId="1" applyNumberFormat="1" applyFont="1" applyFill="1" applyBorder="1" applyAlignment="1" applyProtection="1">
      <alignment horizontal="center" vertical="top"/>
      <protection locked="0"/>
    </xf>
    <xf numFmtId="165" fontId="14" fillId="0" borderId="11" xfId="1" applyNumberFormat="1" applyFont="1" applyFill="1" applyBorder="1" applyAlignment="1" applyProtection="1">
      <alignment horizontal="center" vertical="top"/>
      <protection locked="0"/>
    </xf>
    <xf numFmtId="168" fontId="14" fillId="0" borderId="11" xfId="1" applyNumberFormat="1" applyFont="1" applyFill="1" applyBorder="1" applyAlignment="1" applyProtection="1">
      <alignment horizontal="center" vertical="top"/>
      <protection locked="0"/>
    </xf>
    <xf numFmtId="164" fontId="14" fillId="0" borderId="11" xfId="1" quotePrefix="1" applyFont="1" applyFill="1" applyBorder="1" applyAlignment="1" applyProtection="1">
      <alignment horizontal="left" vertical="top"/>
      <protection locked="0"/>
    </xf>
    <xf numFmtId="164" fontId="15" fillId="0" borderId="11" xfId="1" applyFont="1" applyFill="1" applyBorder="1" applyAlignment="1" applyProtection="1">
      <alignment horizontal="left" vertical="top"/>
      <protection locked="0"/>
    </xf>
    <xf numFmtId="14" fontId="15" fillId="0" borderId="11" xfId="0" applyNumberFormat="1" applyFont="1" applyBorder="1" applyAlignment="1" applyProtection="1">
      <alignment horizontal="center"/>
      <protection locked="0"/>
    </xf>
    <xf numFmtId="168" fontId="19" fillId="0" borderId="11" xfId="1" applyNumberFormat="1" applyFont="1" applyFill="1" applyBorder="1" applyAlignment="1" applyProtection="1">
      <alignment horizontal="center" vertical="top"/>
      <protection locked="0"/>
    </xf>
    <xf numFmtId="164" fontId="14" fillId="6" borderId="11" xfId="1" applyFont="1" applyFill="1" applyBorder="1" applyAlignment="1" applyProtection="1">
      <alignment horizontal="left" vertical="top"/>
      <protection locked="0"/>
    </xf>
    <xf numFmtId="164" fontId="14" fillId="6" borderId="11" xfId="1" applyFont="1" applyFill="1" applyBorder="1" applyAlignment="1">
      <alignment horizontal="left" vertical="top"/>
    </xf>
    <xf numFmtId="164" fontId="8" fillId="6" borderId="0" xfId="1" applyFont="1" applyFill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164" fontId="12" fillId="6" borderId="0" xfId="1" applyFont="1" applyFill="1" applyAlignment="1">
      <alignment horizontal="left" vertical="top"/>
    </xf>
    <xf numFmtId="0" fontId="12" fillId="6" borderId="0" xfId="0" applyFont="1" applyFill="1" applyAlignment="1">
      <alignment horizontal="left" vertical="top"/>
    </xf>
    <xf numFmtId="164" fontId="14" fillId="6" borderId="11" xfId="1" quotePrefix="1" applyFont="1" applyFill="1" applyBorder="1" applyAlignment="1" applyProtection="1">
      <alignment horizontal="left" vertical="top"/>
      <protection locked="0"/>
    </xf>
    <xf numFmtId="168" fontId="15" fillId="0" borderId="11" xfId="0" applyNumberFormat="1" applyFont="1" applyBorder="1" applyAlignment="1" applyProtection="1">
      <alignment horizontal="center"/>
      <protection locked="0"/>
    </xf>
    <xf numFmtId="14" fontId="14" fillId="0" borderId="11" xfId="1" applyNumberFormat="1" applyFont="1" applyFill="1" applyBorder="1" applyAlignment="1">
      <alignment horizontal="left" vertical="top"/>
    </xf>
    <xf numFmtId="164" fontId="14" fillId="6" borderId="3" xfId="1" applyFont="1" applyFill="1" applyBorder="1" applyAlignment="1" applyProtection="1">
      <alignment horizontal="left" vertical="top"/>
      <protection locked="0"/>
    </xf>
    <xf numFmtId="49" fontId="14" fillId="0" borderId="11" xfId="0" applyNumberFormat="1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/>
      <protection locked="0"/>
    </xf>
    <xf numFmtId="0" fontId="20" fillId="0" borderId="0" xfId="0" applyFont="1" applyAlignment="1">
      <alignment vertical="top"/>
    </xf>
    <xf numFmtId="167" fontId="20" fillId="0" borderId="0" xfId="0" applyNumberFormat="1" applyFont="1" applyAlignment="1">
      <alignment vertical="top"/>
    </xf>
    <xf numFmtId="166" fontId="20" fillId="0" borderId="0" xfId="0" applyNumberFormat="1" applyFont="1" applyAlignment="1">
      <alignment horizontal="center" vertical="top"/>
    </xf>
    <xf numFmtId="10" fontId="2" fillId="0" borderId="0" xfId="2" applyNumberFormat="1" applyFont="1" applyAlignment="1">
      <alignment vertical="top"/>
    </xf>
    <xf numFmtId="169" fontId="2" fillId="0" borderId="0" xfId="0" applyNumberFormat="1" applyFont="1" applyAlignment="1">
      <alignment vertical="top"/>
    </xf>
    <xf numFmtId="10" fontId="2" fillId="0" borderId="0" xfId="0" applyNumberFormat="1" applyFont="1" applyAlignment="1">
      <alignment vertical="top"/>
    </xf>
    <xf numFmtId="44" fontId="2" fillId="0" borderId="0" xfId="0" applyNumberFormat="1" applyFont="1" applyAlignment="1">
      <alignment horizontal="center" vertical="top"/>
    </xf>
    <xf numFmtId="0" fontId="25" fillId="5" borderId="13" xfId="0" applyFont="1" applyFill="1" applyBorder="1" applyAlignment="1">
      <alignment vertical="center" wrapText="1"/>
    </xf>
    <xf numFmtId="0" fontId="25" fillId="5" borderId="11" xfId="0" applyFont="1" applyFill="1" applyBorder="1" applyAlignment="1">
      <alignment horizontal="left" vertical="center" wrapText="1" indent="1"/>
    </xf>
    <xf numFmtId="164" fontId="26" fillId="4" borderId="4" xfId="1" quotePrefix="1" applyFont="1" applyFill="1" applyBorder="1" applyAlignment="1">
      <alignment horizontal="left" vertical="top"/>
    </xf>
    <xf numFmtId="164" fontId="27" fillId="4" borderId="0" xfId="1" quotePrefix="1" applyFont="1" applyFill="1" applyBorder="1" applyAlignment="1">
      <alignment horizontal="left" vertical="top"/>
    </xf>
    <xf numFmtId="0" fontId="28" fillId="5" borderId="4" xfId="0" applyFont="1" applyFill="1" applyBorder="1" applyAlignment="1">
      <alignment horizontal="left" vertical="top"/>
    </xf>
    <xf numFmtId="0" fontId="29" fillId="5" borderId="11" xfId="0" applyFont="1" applyFill="1" applyBorder="1" applyAlignment="1">
      <alignment horizontal="left" vertical="center" wrapText="1" indent="1"/>
    </xf>
    <xf numFmtId="4" fontId="15" fillId="0" borderId="11" xfId="0" applyNumberFormat="1" applyFont="1" applyBorder="1" applyAlignment="1" applyProtection="1">
      <alignment horizontal="left" vertical="top"/>
      <protection locked="0"/>
    </xf>
    <xf numFmtId="4" fontId="15" fillId="0" borderId="7" xfId="0" applyNumberFormat="1" applyFont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3" fontId="15" fillId="0" borderId="11" xfId="0" applyNumberFormat="1" applyFont="1" applyBorder="1" applyAlignment="1" applyProtection="1">
      <alignment horizontal="left" vertical="top"/>
      <protection locked="0"/>
    </xf>
    <xf numFmtId="14" fontId="23" fillId="4" borderId="11" xfId="1" applyNumberFormat="1" applyFont="1" applyFill="1" applyBorder="1" applyAlignment="1" applyProtection="1">
      <alignment horizontal="center" vertical="top"/>
      <protection locked="0"/>
    </xf>
    <xf numFmtId="164" fontId="4" fillId="3" borderId="5" xfId="1" applyFont="1" applyFill="1" applyBorder="1" applyAlignment="1">
      <alignment horizontal="left" vertical="top"/>
    </xf>
    <xf numFmtId="164" fontId="4" fillId="3" borderId="4" xfId="1" applyFont="1" applyFill="1" applyBorder="1" applyAlignment="1">
      <alignment horizontal="left" vertical="top"/>
    </xf>
    <xf numFmtId="164" fontId="4" fillId="3" borderId="12" xfId="1" applyFont="1" applyFill="1" applyBorder="1" applyAlignment="1">
      <alignment horizontal="left" vertical="top"/>
    </xf>
    <xf numFmtId="3" fontId="15" fillId="0" borderId="13" xfId="0" applyNumberFormat="1" applyFont="1" applyBorder="1" applyAlignment="1" applyProtection="1">
      <alignment horizontal="center" vertical="center"/>
      <protection locked="0"/>
    </xf>
    <xf numFmtId="3" fontId="15" fillId="0" borderId="14" xfId="0" applyNumberFormat="1" applyFont="1" applyBorder="1" applyAlignment="1" applyProtection="1">
      <alignment horizontal="center" vertical="center"/>
      <protection locked="0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zoomScaleNormal="100" workbookViewId="0">
      <selection activeCell="D27" sqref="D27"/>
    </sheetView>
  </sheetViews>
  <sheetFormatPr defaultColWidth="28" defaultRowHeight="12.75" x14ac:dyDescent="0.2"/>
  <cols>
    <col min="1" max="1" width="37" style="1" customWidth="1"/>
    <col min="2" max="2" width="28" style="5" customWidth="1"/>
    <col min="3" max="3" width="26.83203125" style="5" bestFit="1" customWidth="1"/>
    <col min="4" max="4" width="27.6640625" style="5" bestFit="1" customWidth="1"/>
    <col min="5" max="5" width="16.6640625" style="2" bestFit="1" customWidth="1"/>
    <col min="6" max="7" width="28" style="5" customWidth="1"/>
    <col min="8" max="16384" width="28" style="1"/>
  </cols>
  <sheetData>
    <row r="1" spans="1:6" ht="15.75" x14ac:dyDescent="0.2">
      <c r="A1" s="42" t="str">
        <f>Specificatie!A1</f>
        <v>Specificatie verzekerde locaties brandverzekering van de Provincie Limburg</v>
      </c>
      <c r="B1" s="38"/>
      <c r="C1" s="38"/>
      <c r="D1" s="38"/>
      <c r="E1" s="39"/>
    </row>
    <row r="2" spans="1:6" ht="16.5" thickBot="1" x14ac:dyDescent="0.25">
      <c r="A2" s="43" t="s">
        <v>0</v>
      </c>
      <c r="B2" s="40"/>
      <c r="C2" s="40"/>
      <c r="D2" s="40"/>
      <c r="E2" s="41"/>
    </row>
    <row r="3" spans="1:6" ht="24" thickTop="1" x14ac:dyDescent="0.2">
      <c r="A3" s="3"/>
    </row>
    <row r="5" spans="1:6" x14ac:dyDescent="0.2">
      <c r="A5" s="4" t="s">
        <v>1</v>
      </c>
      <c r="B5" s="21" t="s">
        <v>2</v>
      </c>
      <c r="C5" s="21" t="s">
        <v>3</v>
      </c>
      <c r="D5" s="21" t="s">
        <v>4</v>
      </c>
      <c r="F5" s="22"/>
    </row>
    <row r="6" spans="1:6" x14ac:dyDescent="0.2">
      <c r="A6" s="1" t="s">
        <v>4</v>
      </c>
      <c r="B6" s="5">
        <f>Specificatie!U42</f>
        <v>260959000</v>
      </c>
      <c r="C6" s="5">
        <f>Specificatie!V42</f>
        <v>24069000</v>
      </c>
      <c r="D6" s="5">
        <f>SUM(B6:C6)</f>
        <v>285028000</v>
      </c>
    </row>
    <row r="7" spans="1:6" ht="13.5" thickBot="1" x14ac:dyDescent="0.25">
      <c r="B7" s="6">
        <f>SUM(B6:B6)</f>
        <v>260959000</v>
      </c>
      <c r="C7" s="6">
        <f>SUM(C6:C6)</f>
        <v>24069000</v>
      </c>
      <c r="D7" s="6">
        <f>SUM(D6:D6)</f>
        <v>285028000</v>
      </c>
      <c r="F7" s="19"/>
    </row>
    <row r="8" spans="1:6" ht="13.5" thickTop="1" x14ac:dyDescent="0.2"/>
    <row r="10" spans="1:6" x14ac:dyDescent="0.2">
      <c r="A10" s="1" t="s">
        <v>1</v>
      </c>
    </row>
    <row r="11" spans="1:6" x14ac:dyDescent="0.2">
      <c r="A11" s="83" t="s">
        <v>5</v>
      </c>
      <c r="B11" s="84" t="s">
        <v>6</v>
      </c>
      <c r="C11" s="84" t="s">
        <v>7</v>
      </c>
      <c r="D11" s="84" t="s">
        <v>8</v>
      </c>
      <c r="E11" s="85" t="s">
        <v>9</v>
      </c>
    </row>
    <row r="12" spans="1:6" x14ac:dyDescent="0.2">
      <c r="A12" s="1" t="s">
        <v>10</v>
      </c>
      <c r="B12" s="86">
        <v>0.27500000000000002</v>
      </c>
      <c r="C12" s="87">
        <v>0.625</v>
      </c>
      <c r="D12" s="5">
        <f>$D$7</f>
        <v>285028000</v>
      </c>
      <c r="E12" s="89">
        <f>D12*(C12/1000)*B12</f>
        <v>48989.187500000007</v>
      </c>
    </row>
    <row r="13" spans="1:6" x14ac:dyDescent="0.2">
      <c r="A13" s="1" t="s">
        <v>11</v>
      </c>
      <c r="B13" s="86">
        <v>0.27500000000000002</v>
      </c>
      <c r="C13" s="87">
        <v>0.47299999999999998</v>
      </c>
      <c r="D13" s="5">
        <f t="shared" ref="D13:D16" si="0">$D$7</f>
        <v>285028000</v>
      </c>
      <c r="E13" s="89">
        <f t="shared" ref="E13:E16" si="1">D13*(C13/1000)*B13</f>
        <v>37075.017099999997</v>
      </c>
      <c r="F13" s="5" t="s">
        <v>1</v>
      </c>
    </row>
    <row r="14" spans="1:6" x14ac:dyDescent="0.2">
      <c r="A14" s="1" t="s">
        <v>12</v>
      </c>
      <c r="B14" s="86">
        <v>0.22500000000000001</v>
      </c>
      <c r="C14" s="87">
        <v>0.495</v>
      </c>
      <c r="D14" s="5">
        <f t="shared" si="0"/>
        <v>285028000</v>
      </c>
      <c r="E14" s="89">
        <f t="shared" si="1"/>
        <v>31744.993499999997</v>
      </c>
      <c r="F14" s="19" t="s">
        <v>1</v>
      </c>
    </row>
    <row r="15" spans="1:6" x14ac:dyDescent="0.2">
      <c r="A15" s="1" t="s">
        <v>13</v>
      </c>
      <c r="B15" s="86">
        <v>0.17499999999999999</v>
      </c>
      <c r="C15" s="87">
        <v>0.5</v>
      </c>
      <c r="D15" s="5">
        <f t="shared" si="0"/>
        <v>285028000</v>
      </c>
      <c r="E15" s="89">
        <f t="shared" si="1"/>
        <v>24939.949999999997</v>
      </c>
    </row>
    <row r="16" spans="1:6" x14ac:dyDescent="0.2">
      <c r="A16" s="1" t="s">
        <v>14</v>
      </c>
      <c r="B16" s="86">
        <v>0.05</v>
      </c>
      <c r="C16" s="87">
        <v>0.53600000000000003</v>
      </c>
      <c r="D16" s="5">
        <f t="shared" si="0"/>
        <v>285028000</v>
      </c>
      <c r="E16" s="89">
        <f t="shared" si="1"/>
        <v>7638.7504000000008</v>
      </c>
    </row>
    <row r="17" spans="2:5" x14ac:dyDescent="0.2">
      <c r="B17" s="88">
        <f>SUM(B12:B16)</f>
        <v>1</v>
      </c>
      <c r="E17" s="89">
        <f>SUM(E12:E16)</f>
        <v>150387.89849999998</v>
      </c>
    </row>
  </sheetData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fitToHeight="0" orientation="landscape" r:id="rId1"/>
  <headerFooter alignWithMargins="0">
    <oddFooter xml:space="preserve">&amp;L&amp;F
Uniek nr e-ABS XXXXXXXXXXXXXXXXXXX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F63"/>
  <sheetViews>
    <sheetView tabSelected="1" zoomScaleNormal="100" workbookViewId="0">
      <selection activeCell="H32" sqref="H32"/>
    </sheetView>
  </sheetViews>
  <sheetFormatPr defaultColWidth="9.33203125" defaultRowHeight="12.75" x14ac:dyDescent="0.2"/>
  <cols>
    <col min="1" max="1" width="25.6640625" style="8" customWidth="1"/>
    <col min="2" max="2" width="11.5" style="11" customWidth="1"/>
    <col min="3" max="3" width="24.6640625" style="8" customWidth="1"/>
    <col min="4" max="4" width="53.5" style="9" customWidth="1"/>
    <col min="5" max="5" width="26.5" style="8" customWidth="1"/>
    <col min="6" max="8" width="24.6640625" style="8" customWidth="1"/>
    <col min="9" max="15" width="24.6640625" style="98" customWidth="1"/>
    <col min="16" max="16" width="17.33203125" style="7" customWidth="1"/>
    <col min="17" max="17" width="14.33203125" style="7" customWidth="1"/>
    <col min="18" max="18" width="19.33203125" style="12" hidden="1" customWidth="1"/>
    <col min="19" max="19" width="22.6640625" style="13" hidden="1" customWidth="1"/>
    <col min="20" max="20" width="20.33203125" style="13" hidden="1" customWidth="1"/>
    <col min="21" max="21" width="21.83203125" style="13" hidden="1" customWidth="1"/>
    <col min="22" max="22" width="22.1640625" style="13" hidden="1" customWidth="1"/>
    <col min="23" max="23" width="23.1640625" style="13" hidden="1" customWidth="1"/>
    <col min="24" max="24" width="21.1640625" style="13" customWidth="1"/>
    <col min="25" max="25" width="21.33203125" style="13" customWidth="1"/>
    <col min="26" max="26" width="19.1640625" style="13" bestFit="1" customWidth="1"/>
    <col min="27" max="69" width="9.33203125" style="13"/>
    <col min="70" max="70" width="14.6640625" style="13" customWidth="1"/>
    <col min="71" max="162" width="9.33203125" style="13"/>
    <col min="163" max="16384" width="9.33203125" style="8"/>
  </cols>
  <sheetData>
    <row r="1" spans="1:162" ht="15.75" x14ac:dyDescent="0.2">
      <c r="A1" s="25" t="s">
        <v>15</v>
      </c>
      <c r="B1" s="26"/>
      <c r="C1" s="28"/>
      <c r="D1" s="29"/>
      <c r="E1" s="28"/>
      <c r="F1" s="28"/>
      <c r="G1" s="28"/>
      <c r="H1" s="28"/>
      <c r="I1" s="92"/>
      <c r="J1" s="92"/>
      <c r="K1" s="92"/>
      <c r="L1" s="92"/>
      <c r="M1" s="92"/>
      <c r="N1" s="92"/>
      <c r="O1" s="92"/>
      <c r="P1" s="30"/>
      <c r="Q1" s="30"/>
      <c r="R1" s="23"/>
      <c r="S1" s="24"/>
      <c r="T1" s="24"/>
      <c r="U1" s="24"/>
      <c r="V1" s="24"/>
      <c r="W1" s="24"/>
      <c r="X1" s="24"/>
      <c r="Y1" s="24"/>
      <c r="Z1" s="24"/>
    </row>
    <row r="2" spans="1:162" ht="18" customHeight="1" x14ac:dyDescent="0.2">
      <c r="A2" s="52" t="s">
        <v>0</v>
      </c>
      <c r="B2" s="27"/>
      <c r="C2" s="31"/>
      <c r="D2" s="32"/>
      <c r="E2" s="31"/>
      <c r="F2" s="31"/>
      <c r="G2" s="31"/>
      <c r="H2" s="31"/>
      <c r="I2" s="93"/>
      <c r="J2" s="93"/>
      <c r="K2" s="93"/>
      <c r="L2" s="93"/>
      <c r="M2" s="93"/>
      <c r="N2" s="93"/>
      <c r="O2" s="93"/>
      <c r="P2" s="33"/>
      <c r="Q2" s="33"/>
      <c r="R2" s="23"/>
      <c r="S2" s="24"/>
      <c r="T2" s="24"/>
      <c r="U2" s="24"/>
      <c r="V2" s="24"/>
      <c r="W2" s="24"/>
      <c r="X2" s="24"/>
      <c r="Y2" s="24"/>
      <c r="Z2" s="24"/>
    </row>
    <row r="3" spans="1:162" ht="18" customHeight="1" thickBot="1" x14ac:dyDescent="0.25">
      <c r="A3" s="52" t="s">
        <v>16</v>
      </c>
      <c r="B3" s="27"/>
      <c r="C3" s="31"/>
      <c r="D3" s="32"/>
      <c r="E3" s="31"/>
      <c r="F3" s="31"/>
      <c r="G3" s="31"/>
      <c r="H3" s="31"/>
      <c r="I3" s="93"/>
      <c r="J3" s="93"/>
      <c r="K3" s="93"/>
      <c r="L3" s="93"/>
      <c r="M3" s="93"/>
      <c r="N3" s="93"/>
      <c r="O3" s="93"/>
      <c r="P3" s="33"/>
      <c r="Q3" s="33"/>
      <c r="R3" s="23"/>
      <c r="S3" s="24"/>
      <c r="T3" s="24"/>
      <c r="U3" s="24"/>
      <c r="V3" s="24"/>
      <c r="W3" s="24"/>
      <c r="X3" s="24"/>
      <c r="Y3" s="24"/>
      <c r="Z3" s="24"/>
    </row>
    <row r="4" spans="1:162" ht="15" x14ac:dyDescent="0.2">
      <c r="A4" s="34"/>
      <c r="B4" s="35"/>
      <c r="C4" s="34"/>
      <c r="D4" s="36"/>
      <c r="E4" s="34"/>
      <c r="F4" s="34"/>
      <c r="G4" s="34"/>
      <c r="H4" s="34"/>
      <c r="I4" s="94"/>
      <c r="J4" s="94"/>
      <c r="K4" s="94"/>
      <c r="L4" s="94"/>
      <c r="M4" s="94"/>
      <c r="N4" s="94"/>
      <c r="O4" s="94"/>
      <c r="P4" s="51"/>
      <c r="Q4" s="51"/>
      <c r="R4" s="101" t="s">
        <v>17</v>
      </c>
      <c r="S4" s="102"/>
      <c r="T4" s="103"/>
      <c r="U4" s="101" t="s">
        <v>18</v>
      </c>
      <c r="V4" s="102"/>
      <c r="W4" s="103"/>
      <c r="X4" s="101" t="s">
        <v>19</v>
      </c>
      <c r="Y4" s="102"/>
      <c r="Z4" s="103"/>
    </row>
    <row r="5" spans="1:162" s="9" customFormat="1" ht="72" customHeight="1" x14ac:dyDescent="0.2">
      <c r="A5" s="53" t="s">
        <v>20</v>
      </c>
      <c r="B5" s="54" t="s">
        <v>21</v>
      </c>
      <c r="C5" s="53" t="s">
        <v>22</v>
      </c>
      <c r="D5" s="53" t="s">
        <v>23</v>
      </c>
      <c r="E5" s="90" t="s">
        <v>24</v>
      </c>
      <c r="F5" s="91" t="s">
        <v>25</v>
      </c>
      <c r="G5" s="91" t="s">
        <v>26</v>
      </c>
      <c r="H5" s="91" t="s">
        <v>27</v>
      </c>
      <c r="I5" s="95" t="s">
        <v>28</v>
      </c>
      <c r="J5" s="95" t="s">
        <v>29</v>
      </c>
      <c r="K5" s="95" t="s">
        <v>30</v>
      </c>
      <c r="L5" s="95" t="s">
        <v>31</v>
      </c>
      <c r="M5" s="95" t="s">
        <v>32</v>
      </c>
      <c r="N5" s="95" t="s">
        <v>33</v>
      </c>
      <c r="O5" s="95" t="s">
        <v>34</v>
      </c>
      <c r="P5" s="55" t="s">
        <v>35</v>
      </c>
      <c r="Q5" s="55" t="s">
        <v>36</v>
      </c>
      <c r="R5" s="56" t="s">
        <v>37</v>
      </c>
      <c r="S5" s="56" t="s">
        <v>38</v>
      </c>
      <c r="T5" s="56" t="s">
        <v>4</v>
      </c>
      <c r="U5" s="56" t="s">
        <v>39</v>
      </c>
      <c r="V5" s="56" t="s">
        <v>40</v>
      </c>
      <c r="W5" s="56" t="s">
        <v>4</v>
      </c>
      <c r="X5" s="56" t="s">
        <v>41</v>
      </c>
      <c r="Y5" s="56" t="s">
        <v>42</v>
      </c>
      <c r="Z5" s="56" t="s">
        <v>4</v>
      </c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</row>
    <row r="6" spans="1:162" ht="12" customHeight="1" x14ac:dyDescent="0.2">
      <c r="A6" s="57" t="s">
        <v>43</v>
      </c>
      <c r="B6" s="58" t="s">
        <v>44</v>
      </c>
      <c r="C6" s="59" t="s">
        <v>45</v>
      </c>
      <c r="D6" s="60" t="s">
        <v>46</v>
      </c>
      <c r="E6" s="59" t="s">
        <v>47</v>
      </c>
      <c r="F6" s="59" t="s">
        <v>47</v>
      </c>
      <c r="G6" s="59" t="s">
        <v>47</v>
      </c>
      <c r="H6" s="59" t="s">
        <v>47</v>
      </c>
      <c r="I6" s="96" t="s">
        <v>48</v>
      </c>
      <c r="J6" s="96" t="s">
        <v>49</v>
      </c>
      <c r="K6" s="96" t="s">
        <v>49</v>
      </c>
      <c r="L6" s="96" t="s">
        <v>50</v>
      </c>
      <c r="M6" s="96" t="s">
        <v>50</v>
      </c>
      <c r="N6" s="99" t="s">
        <v>51</v>
      </c>
      <c r="O6" s="96" t="s">
        <v>51</v>
      </c>
      <c r="P6" s="61"/>
      <c r="Q6" s="61"/>
      <c r="R6" s="62">
        <v>1027000</v>
      </c>
      <c r="S6" s="62">
        <v>0</v>
      </c>
      <c r="T6" s="63">
        <f>SUM(R6:S6)</f>
        <v>1027000</v>
      </c>
      <c r="U6" s="63">
        <f>ROUNDUP(R6*128.4/124,-3)</f>
        <v>1064000</v>
      </c>
      <c r="V6" s="63">
        <f>ROUNDUP(S6*124.4/122,-3)</f>
        <v>0</v>
      </c>
      <c r="W6" s="63">
        <f>U6+V6</f>
        <v>1064000</v>
      </c>
      <c r="X6" s="63">
        <v>1064000</v>
      </c>
      <c r="Y6" s="63">
        <v>0</v>
      </c>
      <c r="Z6" s="63">
        <f>X6+Y6</f>
        <v>1064000</v>
      </c>
      <c r="BR6" s="13" t="s">
        <v>52</v>
      </c>
    </row>
    <row r="7" spans="1:162" x14ac:dyDescent="0.2">
      <c r="A7" s="57" t="s">
        <v>43</v>
      </c>
      <c r="B7" s="58" t="s">
        <v>44</v>
      </c>
      <c r="C7" s="59" t="s">
        <v>45</v>
      </c>
      <c r="D7" s="60" t="s">
        <v>53</v>
      </c>
      <c r="E7" s="59" t="s">
        <v>47</v>
      </c>
      <c r="F7" s="59" t="s">
        <v>47</v>
      </c>
      <c r="G7" s="59" t="s">
        <v>47</v>
      </c>
      <c r="H7" s="59" t="s">
        <v>47</v>
      </c>
      <c r="I7" s="96" t="s">
        <v>48</v>
      </c>
      <c r="J7" s="96" t="s">
        <v>49</v>
      </c>
      <c r="K7" s="96" t="s">
        <v>49</v>
      </c>
      <c r="L7" s="96" t="s">
        <v>50</v>
      </c>
      <c r="M7" s="96" t="s">
        <v>50</v>
      </c>
      <c r="N7" s="99" t="s">
        <v>51</v>
      </c>
      <c r="O7" s="96" t="s">
        <v>51</v>
      </c>
      <c r="P7" s="61"/>
      <c r="Q7" s="61"/>
      <c r="R7" s="62">
        <v>943000</v>
      </c>
      <c r="S7" s="62">
        <v>0</v>
      </c>
      <c r="T7" s="63">
        <f t="shared" ref="T7:T41" si="0">SUM(R7:S7)</f>
        <v>943000</v>
      </c>
      <c r="U7" s="63">
        <f t="shared" ref="U7:U41" si="1">ROUNDUP(R7*128.4/124,-3)</f>
        <v>977000</v>
      </c>
      <c r="V7" s="63">
        <f t="shared" ref="V7:V41" si="2">ROUNDUP(S7*124.4/122,-3)</f>
        <v>0</v>
      </c>
      <c r="W7" s="63">
        <f t="shared" ref="W7:W41" si="3">U7+V7</f>
        <v>977000</v>
      </c>
      <c r="X7" s="63">
        <v>977000</v>
      </c>
      <c r="Y7" s="63">
        <v>0</v>
      </c>
      <c r="Z7" s="63">
        <f t="shared" ref="Z7:Z41" si="4">X7+Y7</f>
        <v>977000</v>
      </c>
      <c r="BR7" s="13" t="s">
        <v>54</v>
      </c>
    </row>
    <row r="8" spans="1:162" x14ac:dyDescent="0.2">
      <c r="A8" s="57" t="s">
        <v>55</v>
      </c>
      <c r="B8" s="58" t="s">
        <v>56</v>
      </c>
      <c r="C8" s="59" t="s">
        <v>57</v>
      </c>
      <c r="D8" s="60" t="s">
        <v>58</v>
      </c>
      <c r="E8" s="59" t="s">
        <v>54</v>
      </c>
      <c r="F8" s="59" t="s">
        <v>54</v>
      </c>
      <c r="G8" s="59" t="s">
        <v>47</v>
      </c>
      <c r="H8" s="59" t="s">
        <v>47</v>
      </c>
      <c r="I8" s="96" t="s">
        <v>48</v>
      </c>
      <c r="J8" s="96" t="s">
        <v>47</v>
      </c>
      <c r="K8" s="96" t="s">
        <v>50</v>
      </c>
      <c r="L8" s="96"/>
      <c r="M8" s="96" t="s">
        <v>54</v>
      </c>
      <c r="N8" s="99">
        <v>98</v>
      </c>
      <c r="O8" s="96"/>
      <c r="P8" s="64">
        <v>44078</v>
      </c>
      <c r="Q8" s="65"/>
      <c r="R8" s="62">
        <v>25392000</v>
      </c>
      <c r="S8" s="62">
        <v>0</v>
      </c>
      <c r="T8" s="63">
        <f t="shared" si="0"/>
        <v>25392000</v>
      </c>
      <c r="U8" s="63">
        <f t="shared" si="1"/>
        <v>26294000</v>
      </c>
      <c r="V8" s="63">
        <f t="shared" si="2"/>
        <v>0</v>
      </c>
      <c r="W8" s="63">
        <f t="shared" si="3"/>
        <v>26294000</v>
      </c>
      <c r="X8" s="63">
        <v>26294000</v>
      </c>
      <c r="Y8" s="63">
        <v>0</v>
      </c>
      <c r="Z8" s="63">
        <f t="shared" si="4"/>
        <v>26294000</v>
      </c>
      <c r="BR8" s="13" t="s">
        <v>47</v>
      </c>
    </row>
    <row r="9" spans="1:162" s="74" customFormat="1" x14ac:dyDescent="0.2">
      <c r="A9" s="57" t="s">
        <v>59</v>
      </c>
      <c r="B9" s="58" t="s">
        <v>1</v>
      </c>
      <c r="C9" s="59" t="s">
        <v>60</v>
      </c>
      <c r="D9" s="60" t="s">
        <v>61</v>
      </c>
      <c r="E9" s="59" t="s">
        <v>47</v>
      </c>
      <c r="F9" s="59" t="s">
        <v>47</v>
      </c>
      <c r="G9" s="59" t="s">
        <v>47</v>
      </c>
      <c r="H9" s="59" t="s">
        <v>47</v>
      </c>
      <c r="I9" s="96" t="s">
        <v>48</v>
      </c>
      <c r="J9" s="96" t="s">
        <v>47</v>
      </c>
      <c r="K9" s="96" t="s">
        <v>49</v>
      </c>
      <c r="L9" s="96"/>
      <c r="M9" s="96" t="s">
        <v>50</v>
      </c>
      <c r="N9" s="99" t="s">
        <v>51</v>
      </c>
      <c r="O9" s="96" t="s">
        <v>51</v>
      </c>
      <c r="P9" s="64">
        <v>44650</v>
      </c>
      <c r="Q9" s="65"/>
      <c r="R9" s="71">
        <v>259000</v>
      </c>
      <c r="S9" s="71">
        <v>0</v>
      </c>
      <c r="T9" s="63">
        <f t="shared" si="0"/>
        <v>259000</v>
      </c>
      <c r="U9" s="63">
        <f t="shared" si="1"/>
        <v>269000</v>
      </c>
      <c r="V9" s="63">
        <f t="shared" si="2"/>
        <v>0</v>
      </c>
      <c r="W9" s="63">
        <f t="shared" si="3"/>
        <v>269000</v>
      </c>
      <c r="X9" s="63">
        <v>269000</v>
      </c>
      <c r="Y9" s="63">
        <v>0</v>
      </c>
      <c r="Z9" s="63">
        <f t="shared" si="4"/>
        <v>269000</v>
      </c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</row>
    <row r="10" spans="1:162" s="15" customFormat="1" ht="12" customHeight="1" x14ac:dyDescent="0.2">
      <c r="A10" s="57" t="s">
        <v>62</v>
      </c>
      <c r="B10" s="58" t="s">
        <v>63</v>
      </c>
      <c r="C10" s="59" t="s">
        <v>64</v>
      </c>
      <c r="D10" s="60" t="s">
        <v>65</v>
      </c>
      <c r="E10" s="59" t="s">
        <v>54</v>
      </c>
      <c r="F10" s="59" t="s">
        <v>54</v>
      </c>
      <c r="G10" s="59" t="s">
        <v>47</v>
      </c>
      <c r="H10" s="59" t="s">
        <v>47</v>
      </c>
      <c r="I10" s="96" t="s">
        <v>48</v>
      </c>
      <c r="J10" s="96" t="s">
        <v>47</v>
      </c>
      <c r="K10" s="96" t="s">
        <v>49</v>
      </c>
      <c r="L10" s="96"/>
      <c r="M10" s="96" t="s">
        <v>54</v>
      </c>
      <c r="N10" s="99">
        <v>146</v>
      </c>
      <c r="O10" s="96"/>
      <c r="P10" s="64">
        <v>44077</v>
      </c>
      <c r="Q10" s="64">
        <v>44077</v>
      </c>
      <c r="R10" s="62">
        <v>1891000</v>
      </c>
      <c r="S10" s="68">
        <v>278000</v>
      </c>
      <c r="T10" s="63">
        <f t="shared" si="0"/>
        <v>2169000</v>
      </c>
      <c r="U10" s="63">
        <f t="shared" si="1"/>
        <v>1959000</v>
      </c>
      <c r="V10" s="63">
        <f t="shared" si="2"/>
        <v>284000</v>
      </c>
      <c r="W10" s="63">
        <f t="shared" si="3"/>
        <v>2243000</v>
      </c>
      <c r="X10" s="63">
        <v>1959000</v>
      </c>
      <c r="Y10" s="63">
        <v>284000</v>
      </c>
      <c r="Z10" s="63">
        <f t="shared" si="4"/>
        <v>2243000</v>
      </c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</row>
    <row r="11" spans="1:162" s="15" customFormat="1" ht="12.75" customHeight="1" x14ac:dyDescent="0.2">
      <c r="A11" s="57" t="s">
        <v>66</v>
      </c>
      <c r="B11" s="82">
        <v>43</v>
      </c>
      <c r="C11" s="59" t="s">
        <v>67</v>
      </c>
      <c r="D11" s="60" t="s">
        <v>68</v>
      </c>
      <c r="E11" s="59" t="s">
        <v>47</v>
      </c>
      <c r="F11" s="59" t="s">
        <v>47</v>
      </c>
      <c r="G11" s="59" t="s">
        <v>47</v>
      </c>
      <c r="H11" s="59" t="s">
        <v>47</v>
      </c>
      <c r="I11" s="96" t="s">
        <v>48</v>
      </c>
      <c r="J11" s="96" t="s">
        <v>47</v>
      </c>
      <c r="K11" s="96" t="s">
        <v>50</v>
      </c>
      <c r="L11" s="96" t="s">
        <v>50</v>
      </c>
      <c r="M11" s="96" t="s">
        <v>50</v>
      </c>
      <c r="N11" s="99" t="s">
        <v>51</v>
      </c>
      <c r="O11" s="96" t="s">
        <v>51</v>
      </c>
      <c r="P11" s="66"/>
      <c r="Q11" s="66"/>
      <c r="R11" s="12">
        <v>40000</v>
      </c>
      <c r="S11" s="13">
        <v>0</v>
      </c>
      <c r="T11" s="63">
        <f t="shared" si="0"/>
        <v>40000</v>
      </c>
      <c r="U11" s="63">
        <f t="shared" si="1"/>
        <v>42000</v>
      </c>
      <c r="V11" s="63">
        <f t="shared" si="2"/>
        <v>0</v>
      </c>
      <c r="W11" s="63">
        <f t="shared" si="3"/>
        <v>42000</v>
      </c>
      <c r="X11" s="63">
        <v>42000</v>
      </c>
      <c r="Y11" s="63">
        <v>0</v>
      </c>
      <c r="Z11" s="63">
        <f t="shared" si="4"/>
        <v>42000</v>
      </c>
      <c r="AA11" s="13"/>
      <c r="AB11" s="13"/>
      <c r="AC11" s="13"/>
      <c r="AD11" s="13"/>
      <c r="AE11" s="13"/>
      <c r="AF11" s="13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</row>
    <row r="12" spans="1:162" x14ac:dyDescent="0.2">
      <c r="A12" s="57" t="s">
        <v>69</v>
      </c>
      <c r="B12" s="82">
        <v>45</v>
      </c>
      <c r="C12" s="59" t="s">
        <v>67</v>
      </c>
      <c r="D12" s="60" t="s">
        <v>68</v>
      </c>
      <c r="E12" s="59" t="s">
        <v>47</v>
      </c>
      <c r="F12" s="59" t="s">
        <v>47</v>
      </c>
      <c r="G12" s="59" t="s">
        <v>47</v>
      </c>
      <c r="H12" s="59" t="s">
        <v>47</v>
      </c>
      <c r="I12" s="96" t="s">
        <v>48</v>
      </c>
      <c r="J12" s="96" t="s">
        <v>47</v>
      </c>
      <c r="K12" s="96" t="s">
        <v>50</v>
      </c>
      <c r="L12" s="96" t="s">
        <v>50</v>
      </c>
      <c r="M12" s="96" t="s">
        <v>50</v>
      </c>
      <c r="N12" s="99" t="s">
        <v>51</v>
      </c>
      <c r="O12" s="96" t="s">
        <v>51</v>
      </c>
      <c r="P12" s="66"/>
      <c r="Q12" s="66"/>
      <c r="R12" s="12">
        <v>40000</v>
      </c>
      <c r="S12" s="13">
        <v>0</v>
      </c>
      <c r="T12" s="63">
        <f t="shared" si="0"/>
        <v>40000</v>
      </c>
      <c r="U12" s="63">
        <f t="shared" si="1"/>
        <v>42000</v>
      </c>
      <c r="V12" s="63">
        <f t="shared" si="2"/>
        <v>0</v>
      </c>
      <c r="W12" s="63">
        <f t="shared" si="3"/>
        <v>42000</v>
      </c>
      <c r="X12" s="63">
        <v>42000</v>
      </c>
      <c r="Y12" s="63">
        <v>0</v>
      </c>
      <c r="Z12" s="63">
        <f t="shared" si="4"/>
        <v>42000</v>
      </c>
    </row>
    <row r="13" spans="1:162" x14ac:dyDescent="0.2">
      <c r="A13" s="57" t="s">
        <v>70</v>
      </c>
      <c r="B13" s="82">
        <v>2</v>
      </c>
      <c r="C13" s="59" t="s">
        <v>71</v>
      </c>
      <c r="D13" s="60" t="s">
        <v>72</v>
      </c>
      <c r="E13" s="59" t="s">
        <v>47</v>
      </c>
      <c r="F13" s="59" t="s">
        <v>47</v>
      </c>
      <c r="G13" s="59" t="s">
        <v>47</v>
      </c>
      <c r="H13" s="59" t="s">
        <v>47</v>
      </c>
      <c r="I13" s="96" t="s">
        <v>48</v>
      </c>
      <c r="J13" s="96" t="s">
        <v>49</v>
      </c>
      <c r="K13" s="96" t="s">
        <v>49</v>
      </c>
      <c r="L13" s="96" t="s">
        <v>50</v>
      </c>
      <c r="M13" s="96" t="s">
        <v>50</v>
      </c>
      <c r="N13" s="99" t="s">
        <v>51</v>
      </c>
      <c r="O13" s="96" t="s">
        <v>51</v>
      </c>
      <c r="P13" s="64"/>
      <c r="Q13" s="64"/>
      <c r="R13" s="62"/>
      <c r="S13" s="62"/>
      <c r="T13" s="63"/>
      <c r="U13" s="63"/>
      <c r="V13" s="63"/>
      <c r="W13" s="63"/>
      <c r="X13" s="63">
        <v>75000</v>
      </c>
      <c r="Y13" s="63"/>
      <c r="Z13" s="63">
        <f t="shared" si="4"/>
        <v>75000</v>
      </c>
    </row>
    <row r="14" spans="1:162" s="15" customFormat="1" ht="12" customHeight="1" x14ac:dyDescent="0.2">
      <c r="A14" s="57" t="s">
        <v>70</v>
      </c>
      <c r="B14" s="58" t="s">
        <v>73</v>
      </c>
      <c r="C14" s="59" t="s">
        <v>71</v>
      </c>
      <c r="D14" s="60" t="s">
        <v>74</v>
      </c>
      <c r="E14" s="59" t="s">
        <v>47</v>
      </c>
      <c r="F14" s="59" t="s">
        <v>47</v>
      </c>
      <c r="G14" s="59" t="s">
        <v>47</v>
      </c>
      <c r="H14" s="59" t="s">
        <v>49</v>
      </c>
      <c r="I14" s="96" t="s">
        <v>75</v>
      </c>
      <c r="J14" s="96" t="s">
        <v>49</v>
      </c>
      <c r="K14" s="96" t="s">
        <v>49</v>
      </c>
      <c r="L14" s="96" t="s">
        <v>50</v>
      </c>
      <c r="M14" s="96" t="s">
        <v>50</v>
      </c>
      <c r="N14" s="99" t="s">
        <v>51</v>
      </c>
      <c r="O14" s="96" t="s">
        <v>51</v>
      </c>
      <c r="P14" s="66" t="s">
        <v>1</v>
      </c>
      <c r="Q14" s="66" t="s">
        <v>1</v>
      </c>
      <c r="R14" s="62">
        <v>218000</v>
      </c>
      <c r="S14" s="62">
        <v>0</v>
      </c>
      <c r="T14" s="63">
        <f t="shared" si="0"/>
        <v>218000</v>
      </c>
      <c r="U14" s="63">
        <f t="shared" si="1"/>
        <v>226000</v>
      </c>
      <c r="V14" s="63">
        <f t="shared" si="2"/>
        <v>0</v>
      </c>
      <c r="W14" s="63">
        <f t="shared" si="3"/>
        <v>226000</v>
      </c>
      <c r="X14" s="63">
        <v>226000</v>
      </c>
      <c r="Y14" s="63">
        <v>0</v>
      </c>
      <c r="Z14" s="63">
        <f t="shared" si="4"/>
        <v>226000</v>
      </c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</row>
    <row r="15" spans="1:162" s="76" customFormat="1" ht="12" customHeight="1" x14ac:dyDescent="0.2">
      <c r="A15" s="57" t="s">
        <v>76</v>
      </c>
      <c r="B15" s="58" t="s">
        <v>63</v>
      </c>
      <c r="C15" s="59" t="s">
        <v>77</v>
      </c>
      <c r="D15" s="60" t="s">
        <v>78</v>
      </c>
      <c r="E15" s="59" t="s">
        <v>54</v>
      </c>
      <c r="F15" s="59" t="s">
        <v>54</v>
      </c>
      <c r="G15" s="59" t="s">
        <v>54</v>
      </c>
      <c r="H15" s="59" t="s">
        <v>47</v>
      </c>
      <c r="I15" s="96" t="s">
        <v>48</v>
      </c>
      <c r="J15" s="96" t="s">
        <v>47</v>
      </c>
      <c r="K15" s="96" t="s">
        <v>50</v>
      </c>
      <c r="L15" s="96"/>
      <c r="M15" s="96" t="s">
        <v>50</v>
      </c>
      <c r="N15" s="99" t="s">
        <v>51</v>
      </c>
      <c r="O15" s="96" t="s">
        <v>51</v>
      </c>
      <c r="P15" s="64">
        <v>44651</v>
      </c>
      <c r="Q15" s="65"/>
      <c r="R15" s="71">
        <v>562000</v>
      </c>
      <c r="S15" s="71">
        <v>0</v>
      </c>
      <c r="T15" s="63">
        <f t="shared" si="0"/>
        <v>562000</v>
      </c>
      <c r="U15" s="63">
        <f t="shared" si="1"/>
        <v>582000</v>
      </c>
      <c r="V15" s="63">
        <f t="shared" si="2"/>
        <v>0</v>
      </c>
      <c r="W15" s="63">
        <f t="shared" si="3"/>
        <v>582000</v>
      </c>
      <c r="X15" s="63">
        <v>582000</v>
      </c>
      <c r="Y15" s="63">
        <v>0</v>
      </c>
      <c r="Z15" s="63">
        <f t="shared" si="4"/>
        <v>582000</v>
      </c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</row>
    <row r="16" spans="1:162" s="76" customFormat="1" ht="12" customHeight="1" x14ac:dyDescent="0.2">
      <c r="A16" s="57" t="s">
        <v>76</v>
      </c>
      <c r="B16" s="58" t="s">
        <v>79</v>
      </c>
      <c r="C16" s="59" t="s">
        <v>77</v>
      </c>
      <c r="D16" s="60" t="s">
        <v>78</v>
      </c>
      <c r="E16" s="59" t="s">
        <v>54</v>
      </c>
      <c r="F16" s="59" t="s">
        <v>54</v>
      </c>
      <c r="G16" s="59" t="s">
        <v>47</v>
      </c>
      <c r="H16" s="59" t="s">
        <v>47</v>
      </c>
      <c r="I16" s="96" t="s">
        <v>48</v>
      </c>
      <c r="J16" s="96" t="s">
        <v>47</v>
      </c>
      <c r="K16" s="96" t="s">
        <v>50</v>
      </c>
      <c r="L16" s="96"/>
      <c r="M16" s="96" t="s">
        <v>50</v>
      </c>
      <c r="N16" s="99" t="s">
        <v>51</v>
      </c>
      <c r="O16" s="96" t="s">
        <v>51</v>
      </c>
      <c r="P16" s="64">
        <v>44651</v>
      </c>
      <c r="Q16" s="65"/>
      <c r="R16" s="71">
        <v>19095000</v>
      </c>
      <c r="S16" s="71">
        <v>0</v>
      </c>
      <c r="T16" s="63">
        <f t="shared" si="0"/>
        <v>19095000</v>
      </c>
      <c r="U16" s="63">
        <f t="shared" si="1"/>
        <v>19773000</v>
      </c>
      <c r="V16" s="63">
        <f t="shared" si="2"/>
        <v>0</v>
      </c>
      <c r="W16" s="63">
        <f t="shared" si="3"/>
        <v>19773000</v>
      </c>
      <c r="X16" s="63">
        <v>19773000</v>
      </c>
      <c r="Y16" s="63">
        <v>0</v>
      </c>
      <c r="Z16" s="63">
        <f t="shared" si="4"/>
        <v>19773000</v>
      </c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</row>
    <row r="17" spans="1:162" s="76" customFormat="1" ht="12" customHeight="1" x14ac:dyDescent="0.2">
      <c r="A17" s="57" t="s">
        <v>80</v>
      </c>
      <c r="B17" s="58" t="s">
        <v>81</v>
      </c>
      <c r="C17" s="59" t="s">
        <v>45</v>
      </c>
      <c r="D17" s="60" t="s">
        <v>82</v>
      </c>
      <c r="E17" s="59" t="s">
        <v>47</v>
      </c>
      <c r="F17" s="59" t="s">
        <v>47</v>
      </c>
      <c r="G17" s="59" t="s">
        <v>47</v>
      </c>
      <c r="H17" s="59" t="s">
        <v>47</v>
      </c>
      <c r="I17" s="96" t="s">
        <v>48</v>
      </c>
      <c r="J17" s="96" t="s">
        <v>49</v>
      </c>
      <c r="K17" s="96" t="s">
        <v>50</v>
      </c>
      <c r="L17" s="96" t="s">
        <v>50</v>
      </c>
      <c r="M17" s="96" t="s">
        <v>50</v>
      </c>
      <c r="N17" s="99" t="s">
        <v>51</v>
      </c>
      <c r="O17" s="96" t="s">
        <v>51</v>
      </c>
      <c r="P17" s="66" t="s">
        <v>1</v>
      </c>
      <c r="Q17" s="66" t="s">
        <v>1</v>
      </c>
      <c r="R17" s="77">
        <v>61000</v>
      </c>
      <c r="S17" s="71">
        <v>0</v>
      </c>
      <c r="T17" s="63">
        <f t="shared" si="0"/>
        <v>61000</v>
      </c>
      <c r="U17" s="63">
        <f t="shared" si="1"/>
        <v>64000</v>
      </c>
      <c r="V17" s="63">
        <f t="shared" si="2"/>
        <v>0</v>
      </c>
      <c r="W17" s="63">
        <f t="shared" si="3"/>
        <v>64000</v>
      </c>
      <c r="X17" s="63">
        <v>64000</v>
      </c>
      <c r="Y17" s="63">
        <v>0</v>
      </c>
      <c r="Z17" s="63">
        <f t="shared" si="4"/>
        <v>64000</v>
      </c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</row>
    <row r="18" spans="1:162" s="76" customFormat="1" ht="12" customHeight="1" x14ac:dyDescent="0.2">
      <c r="A18" s="57" t="s">
        <v>83</v>
      </c>
      <c r="B18" s="58" t="s">
        <v>84</v>
      </c>
      <c r="C18" s="59" t="s">
        <v>57</v>
      </c>
      <c r="D18" s="60" t="s">
        <v>85</v>
      </c>
      <c r="E18" s="59" t="s">
        <v>54</v>
      </c>
      <c r="F18" s="59" t="s">
        <v>54</v>
      </c>
      <c r="G18" s="59" t="s">
        <v>47</v>
      </c>
      <c r="H18" s="59" t="s">
        <v>47</v>
      </c>
      <c r="I18" s="96" t="s">
        <v>48</v>
      </c>
      <c r="J18" s="96" t="s">
        <v>49</v>
      </c>
      <c r="K18" s="96" t="s">
        <v>86</v>
      </c>
      <c r="L18" s="96"/>
      <c r="M18" s="96" t="s">
        <v>54</v>
      </c>
      <c r="N18" s="99">
        <v>84</v>
      </c>
      <c r="O18" s="96"/>
      <c r="P18" s="64">
        <v>43700</v>
      </c>
      <c r="Q18" s="64">
        <v>43700</v>
      </c>
      <c r="R18" s="71">
        <v>139354000</v>
      </c>
      <c r="S18" s="71">
        <v>21669000</v>
      </c>
      <c r="T18" s="63">
        <f t="shared" si="0"/>
        <v>161023000</v>
      </c>
      <c r="U18" s="63">
        <f t="shared" si="1"/>
        <v>144299000</v>
      </c>
      <c r="V18" s="63">
        <f t="shared" si="2"/>
        <v>22096000</v>
      </c>
      <c r="W18" s="63">
        <f t="shared" si="3"/>
        <v>166395000</v>
      </c>
      <c r="X18" s="63">
        <v>144299000</v>
      </c>
      <c r="Y18" s="63">
        <v>22096000</v>
      </c>
      <c r="Z18" s="63">
        <f t="shared" si="4"/>
        <v>166395000</v>
      </c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</row>
    <row r="19" spans="1:162" s="76" customFormat="1" ht="12" customHeight="1" x14ac:dyDescent="0.2">
      <c r="A19" s="57" t="s">
        <v>87</v>
      </c>
      <c r="B19" s="58" t="s">
        <v>88</v>
      </c>
      <c r="C19" s="59" t="s">
        <v>89</v>
      </c>
      <c r="D19" s="60" t="s">
        <v>90</v>
      </c>
      <c r="E19" s="59" t="s">
        <v>54</v>
      </c>
      <c r="F19" s="59" t="s">
        <v>54</v>
      </c>
      <c r="G19" s="59" t="s">
        <v>47</v>
      </c>
      <c r="H19" s="59" t="s">
        <v>49</v>
      </c>
      <c r="I19" s="96" t="s">
        <v>91</v>
      </c>
      <c r="J19" s="96" t="s">
        <v>49</v>
      </c>
      <c r="K19" s="96" t="s">
        <v>49</v>
      </c>
      <c r="L19" s="96"/>
      <c r="M19" s="96" t="s">
        <v>50</v>
      </c>
      <c r="N19" s="99" t="s">
        <v>51</v>
      </c>
      <c r="O19" s="96" t="s">
        <v>51</v>
      </c>
      <c r="P19" s="66">
        <v>44651</v>
      </c>
      <c r="Q19" s="66"/>
      <c r="R19" s="71">
        <v>478000</v>
      </c>
      <c r="S19" s="71">
        <v>0</v>
      </c>
      <c r="T19" s="63">
        <f t="shared" si="0"/>
        <v>478000</v>
      </c>
      <c r="U19" s="63">
        <f t="shared" si="1"/>
        <v>495000</v>
      </c>
      <c r="V19" s="63">
        <f t="shared" si="2"/>
        <v>0</v>
      </c>
      <c r="W19" s="63">
        <f t="shared" si="3"/>
        <v>495000</v>
      </c>
      <c r="X19" s="63">
        <v>495000</v>
      </c>
      <c r="Y19" s="63">
        <v>0</v>
      </c>
      <c r="Z19" s="63">
        <f t="shared" si="4"/>
        <v>495000</v>
      </c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</row>
    <row r="20" spans="1:162" s="76" customFormat="1" ht="12" customHeight="1" x14ac:dyDescent="0.2">
      <c r="A20" s="57" t="s">
        <v>87</v>
      </c>
      <c r="B20" s="58" t="s">
        <v>63</v>
      </c>
      <c r="C20" s="59" t="s">
        <v>89</v>
      </c>
      <c r="D20" s="60" t="s">
        <v>92</v>
      </c>
      <c r="E20" s="59" t="s">
        <v>54</v>
      </c>
      <c r="F20" s="59" t="s">
        <v>54</v>
      </c>
      <c r="G20" s="59" t="s">
        <v>47</v>
      </c>
      <c r="H20" s="59" t="s">
        <v>47</v>
      </c>
      <c r="I20" s="96" t="s">
        <v>48</v>
      </c>
      <c r="J20" s="96" t="s">
        <v>49</v>
      </c>
      <c r="K20" s="96" t="s">
        <v>49</v>
      </c>
      <c r="L20" s="96"/>
      <c r="M20" s="96" t="s">
        <v>50</v>
      </c>
      <c r="N20" s="99" t="s">
        <v>51</v>
      </c>
      <c r="O20" s="96" t="s">
        <v>51</v>
      </c>
      <c r="P20" s="66">
        <v>44651</v>
      </c>
      <c r="Q20" s="64">
        <v>44242</v>
      </c>
      <c r="R20" s="71">
        <v>5897000</v>
      </c>
      <c r="S20" s="71">
        <v>704000</v>
      </c>
      <c r="T20" s="63">
        <f t="shared" si="0"/>
        <v>6601000</v>
      </c>
      <c r="U20" s="63">
        <f t="shared" si="1"/>
        <v>6107000</v>
      </c>
      <c r="V20" s="63">
        <f t="shared" si="2"/>
        <v>718000</v>
      </c>
      <c r="W20" s="63">
        <f t="shared" si="3"/>
        <v>6825000</v>
      </c>
      <c r="X20" s="63">
        <v>6107000</v>
      </c>
      <c r="Y20" s="63">
        <v>718000</v>
      </c>
      <c r="Z20" s="63">
        <f t="shared" si="4"/>
        <v>6825000</v>
      </c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</row>
    <row r="21" spans="1:162" s="15" customFormat="1" ht="12" customHeight="1" x14ac:dyDescent="0.2">
      <c r="A21" s="57" t="s">
        <v>93</v>
      </c>
      <c r="B21" s="58" t="s">
        <v>1</v>
      </c>
      <c r="C21" s="59" t="s">
        <v>94</v>
      </c>
      <c r="D21" s="60" t="s">
        <v>95</v>
      </c>
      <c r="E21" s="59" t="s">
        <v>47</v>
      </c>
      <c r="F21" s="59" t="s">
        <v>47</v>
      </c>
      <c r="G21" s="59" t="s">
        <v>47</v>
      </c>
      <c r="H21" s="59" t="s">
        <v>49</v>
      </c>
      <c r="I21" s="96" t="s">
        <v>50</v>
      </c>
      <c r="J21" s="96" t="s">
        <v>49</v>
      </c>
      <c r="K21" s="96" t="s">
        <v>50</v>
      </c>
      <c r="L21" s="96" t="s">
        <v>50</v>
      </c>
      <c r="M21" s="96" t="s">
        <v>50</v>
      </c>
      <c r="N21" s="99" t="s">
        <v>51</v>
      </c>
      <c r="O21" s="96" t="s">
        <v>51</v>
      </c>
      <c r="P21" s="66" t="s">
        <v>1</v>
      </c>
      <c r="Q21" s="66" t="s">
        <v>1</v>
      </c>
      <c r="R21" s="62">
        <v>45000</v>
      </c>
      <c r="S21" s="62">
        <v>0</v>
      </c>
      <c r="T21" s="63">
        <f t="shared" si="0"/>
        <v>45000</v>
      </c>
      <c r="U21" s="63">
        <f t="shared" si="1"/>
        <v>47000</v>
      </c>
      <c r="V21" s="63">
        <f t="shared" si="2"/>
        <v>0</v>
      </c>
      <c r="W21" s="63">
        <f t="shared" si="3"/>
        <v>47000</v>
      </c>
      <c r="X21" s="63">
        <v>47000</v>
      </c>
      <c r="Y21" s="63">
        <v>0</v>
      </c>
      <c r="Z21" s="63">
        <f t="shared" si="4"/>
        <v>47000</v>
      </c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</row>
    <row r="22" spans="1:162" s="15" customFormat="1" ht="12" customHeight="1" x14ac:dyDescent="0.2">
      <c r="A22" s="57" t="s">
        <v>96</v>
      </c>
      <c r="B22" s="58" t="s">
        <v>84</v>
      </c>
      <c r="C22" s="59" t="s">
        <v>97</v>
      </c>
      <c r="D22" s="60" t="s">
        <v>98</v>
      </c>
      <c r="E22" s="59" t="s">
        <v>54</v>
      </c>
      <c r="F22" s="59" t="s">
        <v>54</v>
      </c>
      <c r="G22" s="59" t="s">
        <v>47</v>
      </c>
      <c r="H22" s="59" t="s">
        <v>47</v>
      </c>
      <c r="I22" s="96" t="s">
        <v>48</v>
      </c>
      <c r="J22" s="96" t="s">
        <v>47</v>
      </c>
      <c r="K22" s="96" t="s">
        <v>49</v>
      </c>
      <c r="L22" s="96"/>
      <c r="M22" s="96" t="s">
        <v>54</v>
      </c>
      <c r="N22" s="99">
        <v>130</v>
      </c>
      <c r="O22" s="96"/>
      <c r="P22" s="69">
        <v>42822</v>
      </c>
      <c r="Q22" s="64">
        <v>44077</v>
      </c>
      <c r="R22" s="62">
        <v>1343000</v>
      </c>
      <c r="S22" s="68">
        <v>104000</v>
      </c>
      <c r="T22" s="63">
        <f t="shared" si="0"/>
        <v>1447000</v>
      </c>
      <c r="U22" s="63">
        <f t="shared" si="1"/>
        <v>1391000</v>
      </c>
      <c r="V22" s="63">
        <f t="shared" si="2"/>
        <v>107000</v>
      </c>
      <c r="W22" s="63">
        <f t="shared" si="3"/>
        <v>1498000</v>
      </c>
      <c r="X22" s="63">
        <v>1391000</v>
      </c>
      <c r="Y22" s="63">
        <v>107000</v>
      </c>
      <c r="Z22" s="63">
        <f t="shared" si="4"/>
        <v>1498000</v>
      </c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</row>
    <row r="23" spans="1:162" s="76" customFormat="1" ht="12" customHeight="1" x14ac:dyDescent="0.2">
      <c r="A23" s="57" t="s">
        <v>99</v>
      </c>
      <c r="B23" s="58" t="s">
        <v>88</v>
      </c>
      <c r="C23" s="59" t="s">
        <v>77</v>
      </c>
      <c r="D23" s="60" t="s">
        <v>100</v>
      </c>
      <c r="E23" s="59" t="s">
        <v>54</v>
      </c>
      <c r="F23" s="59" t="s">
        <v>47</v>
      </c>
      <c r="G23" s="59" t="s">
        <v>47</v>
      </c>
      <c r="H23" s="59" t="s">
        <v>47</v>
      </c>
      <c r="I23" s="96" t="s">
        <v>48</v>
      </c>
      <c r="J23" s="96" t="s">
        <v>101</v>
      </c>
      <c r="K23" s="96" t="s">
        <v>49</v>
      </c>
      <c r="L23" s="96"/>
      <c r="M23" s="96" t="s">
        <v>101</v>
      </c>
      <c r="N23" s="99"/>
      <c r="O23" s="96"/>
      <c r="P23" s="66" t="s">
        <v>1</v>
      </c>
      <c r="Q23" s="66" t="s">
        <v>1</v>
      </c>
      <c r="R23" s="71">
        <v>0</v>
      </c>
      <c r="S23" s="71">
        <v>134000</v>
      </c>
      <c r="T23" s="63">
        <f t="shared" si="0"/>
        <v>134000</v>
      </c>
      <c r="U23" s="63">
        <f t="shared" si="1"/>
        <v>0</v>
      </c>
      <c r="V23" s="63">
        <f t="shared" si="2"/>
        <v>137000</v>
      </c>
      <c r="W23" s="63">
        <f t="shared" si="3"/>
        <v>137000</v>
      </c>
      <c r="X23" s="63">
        <v>0</v>
      </c>
      <c r="Y23" s="63">
        <v>137000</v>
      </c>
      <c r="Z23" s="63">
        <f t="shared" si="4"/>
        <v>137000</v>
      </c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</row>
    <row r="24" spans="1:162" s="15" customFormat="1" ht="12" customHeight="1" x14ac:dyDescent="0.2">
      <c r="A24" s="57" t="s">
        <v>102</v>
      </c>
      <c r="B24" s="58" t="s">
        <v>103</v>
      </c>
      <c r="C24" s="59" t="s">
        <v>104</v>
      </c>
      <c r="D24" s="60" t="s">
        <v>105</v>
      </c>
      <c r="E24" s="59" t="s">
        <v>54</v>
      </c>
      <c r="F24" s="59" t="s">
        <v>54</v>
      </c>
      <c r="G24" s="59" t="s">
        <v>54</v>
      </c>
      <c r="H24" s="59" t="s">
        <v>47</v>
      </c>
      <c r="I24" s="96" t="s">
        <v>48</v>
      </c>
      <c r="J24" s="96" t="s">
        <v>47</v>
      </c>
      <c r="K24" s="96" t="s">
        <v>86</v>
      </c>
      <c r="L24" s="96"/>
      <c r="M24" s="96" t="s">
        <v>49</v>
      </c>
      <c r="N24" s="99">
        <v>317</v>
      </c>
      <c r="O24" s="96"/>
      <c r="P24" s="69">
        <v>44848</v>
      </c>
      <c r="Q24" s="65"/>
      <c r="R24" s="62">
        <v>39312000</v>
      </c>
      <c r="S24" s="62">
        <v>0</v>
      </c>
      <c r="T24" s="63">
        <f t="shared" si="0"/>
        <v>39312000</v>
      </c>
      <c r="U24" s="63">
        <f t="shared" si="1"/>
        <v>40707000</v>
      </c>
      <c r="V24" s="63">
        <f t="shared" si="2"/>
        <v>0</v>
      </c>
      <c r="W24" s="63">
        <f t="shared" si="3"/>
        <v>40707000</v>
      </c>
      <c r="X24" s="63">
        <v>40707000</v>
      </c>
      <c r="Y24" s="63">
        <v>0</v>
      </c>
      <c r="Z24" s="63">
        <f t="shared" si="4"/>
        <v>40707000</v>
      </c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</row>
    <row r="25" spans="1:162" s="76" customFormat="1" ht="12" customHeight="1" x14ac:dyDescent="0.2">
      <c r="A25" s="57" t="s">
        <v>106</v>
      </c>
      <c r="B25" s="58" t="s">
        <v>63</v>
      </c>
      <c r="C25" s="59" t="s">
        <v>97</v>
      </c>
      <c r="D25" s="60" t="s">
        <v>107</v>
      </c>
      <c r="E25" s="59" t="s">
        <v>54</v>
      </c>
      <c r="F25" s="59" t="s">
        <v>54</v>
      </c>
      <c r="G25" s="59" t="s">
        <v>47</v>
      </c>
      <c r="H25" s="59" t="s">
        <v>47</v>
      </c>
      <c r="I25" s="96" t="s">
        <v>48</v>
      </c>
      <c r="J25" s="96" t="s">
        <v>47</v>
      </c>
      <c r="K25" s="96" t="s">
        <v>50</v>
      </c>
      <c r="L25" s="96"/>
      <c r="M25" s="96" t="s">
        <v>50</v>
      </c>
      <c r="N25" s="99"/>
      <c r="O25" s="96" t="s">
        <v>51</v>
      </c>
      <c r="P25" s="65"/>
      <c r="Q25" s="64">
        <v>44650</v>
      </c>
      <c r="R25" s="71">
        <v>0</v>
      </c>
      <c r="S25" s="71">
        <v>192000</v>
      </c>
      <c r="T25" s="63">
        <f t="shared" si="0"/>
        <v>192000</v>
      </c>
      <c r="U25" s="63">
        <f t="shared" si="1"/>
        <v>0</v>
      </c>
      <c r="V25" s="63">
        <f t="shared" si="2"/>
        <v>196000</v>
      </c>
      <c r="W25" s="63">
        <f t="shared" si="3"/>
        <v>196000</v>
      </c>
      <c r="X25" s="63">
        <v>0</v>
      </c>
      <c r="Y25" s="63">
        <v>196000</v>
      </c>
      <c r="Z25" s="63">
        <f t="shared" si="4"/>
        <v>196000</v>
      </c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</row>
    <row r="26" spans="1:162" x14ac:dyDescent="0.2">
      <c r="A26" s="57" t="s">
        <v>108</v>
      </c>
      <c r="B26" s="58" t="s">
        <v>109</v>
      </c>
      <c r="C26" s="59" t="s">
        <v>110</v>
      </c>
      <c r="D26" s="60" t="s">
        <v>111</v>
      </c>
      <c r="E26" s="59" t="s">
        <v>101</v>
      </c>
      <c r="F26" s="59" t="s">
        <v>101</v>
      </c>
      <c r="G26" s="59" t="s">
        <v>101</v>
      </c>
      <c r="H26" s="59" t="s">
        <v>47</v>
      </c>
      <c r="I26" s="96" t="s">
        <v>48</v>
      </c>
      <c r="J26" s="96" t="s">
        <v>101</v>
      </c>
      <c r="K26" s="96" t="s">
        <v>50</v>
      </c>
      <c r="L26" s="96"/>
      <c r="M26" s="96" t="s">
        <v>101</v>
      </c>
      <c r="N26" s="99"/>
      <c r="O26" s="96"/>
      <c r="P26" s="65"/>
      <c r="Q26" s="65"/>
      <c r="R26" s="62">
        <v>0</v>
      </c>
      <c r="S26" s="62">
        <v>13000</v>
      </c>
      <c r="T26" s="63">
        <f t="shared" si="0"/>
        <v>13000</v>
      </c>
      <c r="U26" s="63">
        <f t="shared" si="1"/>
        <v>0</v>
      </c>
      <c r="V26" s="63">
        <f t="shared" si="2"/>
        <v>14000</v>
      </c>
      <c r="W26" s="63">
        <f t="shared" si="3"/>
        <v>14000</v>
      </c>
      <c r="X26" s="63">
        <v>0</v>
      </c>
      <c r="Y26" s="63">
        <v>14000</v>
      </c>
      <c r="Z26" s="63">
        <f t="shared" si="4"/>
        <v>14000</v>
      </c>
    </row>
    <row r="27" spans="1:162" ht="15.75" customHeight="1" x14ac:dyDescent="0.2">
      <c r="A27" s="57" t="s">
        <v>112</v>
      </c>
      <c r="B27" s="58" t="s">
        <v>84</v>
      </c>
      <c r="C27" s="59" t="s">
        <v>113</v>
      </c>
      <c r="D27" s="60" t="s">
        <v>114</v>
      </c>
      <c r="E27" s="59" t="s">
        <v>54</v>
      </c>
      <c r="F27" s="59" t="s">
        <v>54</v>
      </c>
      <c r="G27" s="59" t="s">
        <v>54</v>
      </c>
      <c r="H27" s="59" t="s">
        <v>47</v>
      </c>
      <c r="I27" s="96" t="s">
        <v>48</v>
      </c>
      <c r="J27" s="96" t="s">
        <v>47</v>
      </c>
      <c r="K27" s="96" t="s">
        <v>54</v>
      </c>
      <c r="L27" s="96"/>
      <c r="M27" s="96" t="s">
        <v>54</v>
      </c>
      <c r="N27" s="99">
        <v>2160</v>
      </c>
      <c r="O27" s="96"/>
      <c r="P27" s="64">
        <v>43607</v>
      </c>
      <c r="Q27" s="65"/>
      <c r="R27" s="62">
        <v>7677000</v>
      </c>
      <c r="S27" s="62">
        <v>0</v>
      </c>
      <c r="T27" s="63">
        <f t="shared" si="0"/>
        <v>7677000</v>
      </c>
      <c r="U27" s="63">
        <f t="shared" si="1"/>
        <v>7950000</v>
      </c>
      <c r="V27" s="63">
        <f t="shared" si="2"/>
        <v>0</v>
      </c>
      <c r="W27" s="63">
        <f t="shared" si="3"/>
        <v>7950000</v>
      </c>
      <c r="X27" s="63">
        <v>7950000</v>
      </c>
      <c r="Y27" s="63">
        <v>0</v>
      </c>
      <c r="Z27" s="63">
        <f t="shared" si="4"/>
        <v>7950000</v>
      </c>
    </row>
    <row r="28" spans="1:162" ht="15.75" customHeight="1" x14ac:dyDescent="0.2">
      <c r="A28" s="57" t="s">
        <v>115</v>
      </c>
      <c r="B28" s="82">
        <v>20</v>
      </c>
      <c r="C28" s="59" t="s">
        <v>116</v>
      </c>
      <c r="D28" s="60" t="s">
        <v>117</v>
      </c>
      <c r="E28" s="59" t="s">
        <v>49</v>
      </c>
      <c r="F28" s="59" t="s">
        <v>49</v>
      </c>
      <c r="G28" s="59" t="s">
        <v>47</v>
      </c>
      <c r="H28" s="59" t="s">
        <v>47</v>
      </c>
      <c r="I28" s="96" t="s">
        <v>48</v>
      </c>
      <c r="J28" s="96" t="s">
        <v>50</v>
      </c>
      <c r="K28" s="96" t="s">
        <v>50</v>
      </c>
      <c r="L28" s="96" t="s">
        <v>49</v>
      </c>
      <c r="M28" s="96" t="s">
        <v>49</v>
      </c>
      <c r="N28" s="99" t="s">
        <v>118</v>
      </c>
      <c r="O28" s="96"/>
      <c r="P28" s="64"/>
      <c r="Q28" s="65"/>
      <c r="R28" s="62">
        <v>0</v>
      </c>
      <c r="S28" s="62">
        <v>220000</v>
      </c>
      <c r="T28" s="63">
        <f t="shared" si="0"/>
        <v>220000</v>
      </c>
      <c r="U28" s="63">
        <f t="shared" si="1"/>
        <v>0</v>
      </c>
      <c r="V28" s="63">
        <f t="shared" si="2"/>
        <v>225000</v>
      </c>
      <c r="W28" s="63">
        <f t="shared" si="3"/>
        <v>225000</v>
      </c>
      <c r="X28" s="63">
        <v>0</v>
      </c>
      <c r="Y28" s="63">
        <v>225000</v>
      </c>
      <c r="Z28" s="63">
        <f t="shared" si="4"/>
        <v>225000</v>
      </c>
    </row>
    <row r="29" spans="1:162" x14ac:dyDescent="0.2">
      <c r="A29" s="57" t="s">
        <v>119</v>
      </c>
      <c r="B29" s="58" t="s">
        <v>88</v>
      </c>
      <c r="C29" s="59" t="s">
        <v>71</v>
      </c>
      <c r="D29" s="60" t="s">
        <v>120</v>
      </c>
      <c r="E29" s="59" t="s">
        <v>47</v>
      </c>
      <c r="F29" s="59" t="s">
        <v>47</v>
      </c>
      <c r="G29" s="59" t="s">
        <v>47</v>
      </c>
      <c r="H29" s="59" t="s">
        <v>47</v>
      </c>
      <c r="I29" s="96" t="s">
        <v>48</v>
      </c>
      <c r="J29" s="96" t="s">
        <v>49</v>
      </c>
      <c r="K29" s="96" t="s">
        <v>50</v>
      </c>
      <c r="L29" s="96" t="s">
        <v>50</v>
      </c>
      <c r="M29" s="96" t="s">
        <v>50</v>
      </c>
      <c r="N29" s="99" t="s">
        <v>51</v>
      </c>
      <c r="O29" s="96" t="s">
        <v>51</v>
      </c>
      <c r="P29" s="66" t="s">
        <v>1</v>
      </c>
      <c r="Q29" s="66" t="s">
        <v>1</v>
      </c>
      <c r="R29" s="62">
        <v>644000</v>
      </c>
      <c r="S29" s="62">
        <v>0</v>
      </c>
      <c r="T29" s="63">
        <f t="shared" si="0"/>
        <v>644000</v>
      </c>
      <c r="U29" s="63">
        <f t="shared" si="1"/>
        <v>667000</v>
      </c>
      <c r="V29" s="63">
        <f t="shared" si="2"/>
        <v>0</v>
      </c>
      <c r="W29" s="63">
        <f t="shared" si="3"/>
        <v>667000</v>
      </c>
      <c r="X29" s="63">
        <v>667000</v>
      </c>
      <c r="Y29" s="63">
        <v>0</v>
      </c>
      <c r="Z29" s="63">
        <f t="shared" si="4"/>
        <v>667000</v>
      </c>
    </row>
    <row r="30" spans="1:162" ht="15.75" customHeight="1" x14ac:dyDescent="0.2">
      <c r="A30" s="57" t="s">
        <v>119</v>
      </c>
      <c r="B30" s="58" t="s">
        <v>121</v>
      </c>
      <c r="C30" s="59" t="s">
        <v>71</v>
      </c>
      <c r="D30" s="60" t="s">
        <v>122</v>
      </c>
      <c r="E30" s="59" t="s">
        <v>47</v>
      </c>
      <c r="F30" s="59" t="s">
        <v>47</v>
      </c>
      <c r="G30" s="59" t="s">
        <v>47</v>
      </c>
      <c r="H30" s="59" t="s">
        <v>47</v>
      </c>
      <c r="I30" s="96" t="s">
        <v>48</v>
      </c>
      <c r="J30" s="96" t="s">
        <v>49</v>
      </c>
      <c r="K30" s="96" t="s">
        <v>50</v>
      </c>
      <c r="L30" s="96" t="s">
        <v>50</v>
      </c>
      <c r="M30" s="96" t="s">
        <v>50</v>
      </c>
      <c r="N30" s="99" t="s">
        <v>51</v>
      </c>
      <c r="O30" s="96" t="s">
        <v>51</v>
      </c>
      <c r="P30" s="65"/>
      <c r="Q30" s="65"/>
      <c r="R30" s="62">
        <v>42000</v>
      </c>
      <c r="S30" s="62">
        <v>0</v>
      </c>
      <c r="T30" s="63">
        <f t="shared" si="0"/>
        <v>42000</v>
      </c>
      <c r="U30" s="63">
        <f t="shared" si="1"/>
        <v>44000</v>
      </c>
      <c r="V30" s="63">
        <f t="shared" si="2"/>
        <v>0</v>
      </c>
      <c r="W30" s="63">
        <f t="shared" si="3"/>
        <v>44000</v>
      </c>
      <c r="X30" s="63">
        <v>44000</v>
      </c>
      <c r="Y30" s="63">
        <v>0</v>
      </c>
      <c r="Z30" s="63">
        <f t="shared" si="4"/>
        <v>44000</v>
      </c>
    </row>
    <row r="31" spans="1:162" ht="15.75" customHeight="1" x14ac:dyDescent="0.2">
      <c r="A31" s="57" t="s">
        <v>119</v>
      </c>
      <c r="B31" s="58">
        <v>32</v>
      </c>
      <c r="C31" s="59" t="s">
        <v>71</v>
      </c>
      <c r="D31" s="60" t="s">
        <v>123</v>
      </c>
      <c r="E31" s="59" t="s">
        <v>47</v>
      </c>
      <c r="F31" s="59" t="s">
        <v>47</v>
      </c>
      <c r="G31" s="59" t="s">
        <v>47</v>
      </c>
      <c r="H31" s="59" t="s">
        <v>47</v>
      </c>
      <c r="I31" s="96" t="s">
        <v>48</v>
      </c>
      <c r="J31" s="96" t="s">
        <v>49</v>
      </c>
      <c r="K31" s="96" t="s">
        <v>50</v>
      </c>
      <c r="L31" s="96" t="s">
        <v>50</v>
      </c>
      <c r="M31" s="96" t="s">
        <v>50</v>
      </c>
      <c r="N31" s="99" t="s">
        <v>51</v>
      </c>
      <c r="O31" s="96" t="s">
        <v>51</v>
      </c>
      <c r="P31" s="70" t="s">
        <v>1</v>
      </c>
      <c r="Q31" s="70" t="s">
        <v>1</v>
      </c>
      <c r="R31" s="67">
        <v>145000</v>
      </c>
      <c r="S31" s="62">
        <v>0</v>
      </c>
      <c r="T31" s="63">
        <f t="shared" si="0"/>
        <v>145000</v>
      </c>
      <c r="U31" s="63">
        <f t="shared" si="1"/>
        <v>151000</v>
      </c>
      <c r="V31" s="63">
        <f t="shared" si="2"/>
        <v>0</v>
      </c>
      <c r="W31" s="63">
        <f t="shared" si="3"/>
        <v>151000</v>
      </c>
      <c r="X31" s="63">
        <v>151000</v>
      </c>
      <c r="Y31" s="63">
        <v>0</v>
      </c>
      <c r="Z31" s="63">
        <f t="shared" si="4"/>
        <v>151000</v>
      </c>
    </row>
    <row r="32" spans="1:162" s="74" customFormat="1" x14ac:dyDescent="0.2">
      <c r="A32" s="57" t="s">
        <v>124</v>
      </c>
      <c r="B32" s="82">
        <v>1</v>
      </c>
      <c r="C32" s="59" t="s">
        <v>125</v>
      </c>
      <c r="D32" s="60" t="s">
        <v>126</v>
      </c>
      <c r="E32" s="59" t="s">
        <v>47</v>
      </c>
      <c r="F32" s="59" t="s">
        <v>47</v>
      </c>
      <c r="G32" s="59" t="s">
        <v>47</v>
      </c>
      <c r="H32" s="59" t="s">
        <v>47</v>
      </c>
      <c r="I32" s="96" t="s">
        <v>48</v>
      </c>
      <c r="J32" s="96" t="s">
        <v>49</v>
      </c>
      <c r="K32" s="96" t="s">
        <v>50</v>
      </c>
      <c r="L32" s="96" t="s">
        <v>50</v>
      </c>
      <c r="M32" s="96" t="s">
        <v>50</v>
      </c>
      <c r="N32" s="99" t="s">
        <v>51</v>
      </c>
      <c r="O32" s="96" t="s">
        <v>51</v>
      </c>
      <c r="P32" s="100">
        <v>42065</v>
      </c>
      <c r="Q32" s="64"/>
      <c r="R32" s="71">
        <v>596000</v>
      </c>
      <c r="S32" s="71">
        <v>0</v>
      </c>
      <c r="T32" s="63">
        <f t="shared" si="0"/>
        <v>596000</v>
      </c>
      <c r="U32" s="63">
        <f t="shared" si="1"/>
        <v>618000</v>
      </c>
      <c r="V32" s="63">
        <f t="shared" si="2"/>
        <v>0</v>
      </c>
      <c r="W32" s="63">
        <f t="shared" si="3"/>
        <v>618000</v>
      </c>
      <c r="X32" s="63">
        <v>618000</v>
      </c>
      <c r="Y32" s="63">
        <v>0</v>
      </c>
      <c r="Z32" s="63">
        <f t="shared" si="4"/>
        <v>618000</v>
      </c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</row>
    <row r="33" spans="1:162" s="74" customFormat="1" ht="15.75" customHeight="1" x14ac:dyDescent="0.2">
      <c r="A33" s="57" t="s">
        <v>127</v>
      </c>
      <c r="B33" s="58" t="s">
        <v>128</v>
      </c>
      <c r="C33" s="59" t="s">
        <v>129</v>
      </c>
      <c r="D33" s="60"/>
      <c r="E33" s="59" t="s">
        <v>54</v>
      </c>
      <c r="F33" s="59" t="s">
        <v>54</v>
      </c>
      <c r="G33" s="59" t="s">
        <v>47</v>
      </c>
      <c r="H33" s="59" t="s">
        <v>47</v>
      </c>
      <c r="I33" s="96" t="s">
        <v>48</v>
      </c>
      <c r="J33" s="96" t="s">
        <v>47</v>
      </c>
      <c r="K33" s="96" t="s">
        <v>49</v>
      </c>
      <c r="L33" s="96"/>
      <c r="M33" s="96" t="s">
        <v>54</v>
      </c>
      <c r="N33" s="99">
        <v>44</v>
      </c>
      <c r="O33" s="96" t="s">
        <v>51</v>
      </c>
      <c r="P33" s="66"/>
      <c r="Q33" s="66">
        <v>44856</v>
      </c>
      <c r="R33" s="71">
        <v>919000</v>
      </c>
      <c r="S33" s="71">
        <v>204000</v>
      </c>
      <c r="T33" s="63">
        <f>SUM(R33:S33)</f>
        <v>1123000</v>
      </c>
      <c r="U33" s="63">
        <f t="shared" si="1"/>
        <v>952000</v>
      </c>
      <c r="V33" s="63">
        <f t="shared" si="2"/>
        <v>209000</v>
      </c>
      <c r="W33" s="63">
        <f t="shared" si="3"/>
        <v>1161000</v>
      </c>
      <c r="X33" s="63">
        <v>952000</v>
      </c>
      <c r="Y33" s="63">
        <v>209000</v>
      </c>
      <c r="Z33" s="63">
        <f t="shared" si="4"/>
        <v>1161000</v>
      </c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  <c r="FF33" s="73"/>
    </row>
    <row r="34" spans="1:162" s="74" customFormat="1" ht="22.5" customHeight="1" x14ac:dyDescent="0.2">
      <c r="A34" s="57" t="s">
        <v>130</v>
      </c>
      <c r="B34" s="81" t="s">
        <v>131</v>
      </c>
      <c r="C34" s="59" t="s">
        <v>132</v>
      </c>
      <c r="D34" s="60" t="s">
        <v>133</v>
      </c>
      <c r="E34" s="59" t="s">
        <v>54</v>
      </c>
      <c r="F34" s="59" t="s">
        <v>47</v>
      </c>
      <c r="G34" s="59" t="s">
        <v>47</v>
      </c>
      <c r="H34" s="59" t="s">
        <v>47</v>
      </c>
      <c r="I34" s="96" t="s">
        <v>48</v>
      </c>
      <c r="J34" s="96" t="s">
        <v>49</v>
      </c>
      <c r="K34" s="96" t="s">
        <v>50</v>
      </c>
      <c r="L34" s="96"/>
      <c r="M34" s="96" t="s">
        <v>50</v>
      </c>
      <c r="N34" s="99" t="s">
        <v>51</v>
      </c>
      <c r="O34" s="96" t="s">
        <v>51</v>
      </c>
      <c r="P34" s="64">
        <v>44651</v>
      </c>
      <c r="Q34" s="65"/>
      <c r="R34" s="71">
        <v>3482000</v>
      </c>
      <c r="S34" s="71">
        <v>0</v>
      </c>
      <c r="T34" s="63">
        <f t="shared" si="0"/>
        <v>3482000</v>
      </c>
      <c r="U34" s="63">
        <f t="shared" si="1"/>
        <v>3606000</v>
      </c>
      <c r="V34" s="63">
        <f t="shared" si="2"/>
        <v>0</v>
      </c>
      <c r="W34" s="63">
        <f t="shared" si="3"/>
        <v>3606000</v>
      </c>
      <c r="X34" s="63">
        <v>3606000</v>
      </c>
      <c r="Y34" s="63">
        <v>0</v>
      </c>
      <c r="Z34" s="63">
        <f t="shared" si="4"/>
        <v>3606000</v>
      </c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</row>
    <row r="35" spans="1:162" s="74" customFormat="1" ht="15.75" customHeight="1" x14ac:dyDescent="0.2">
      <c r="A35" s="57" t="s">
        <v>134</v>
      </c>
      <c r="B35" s="58" t="s">
        <v>79</v>
      </c>
      <c r="C35" s="59" t="s">
        <v>60</v>
      </c>
      <c r="D35" s="60" t="s">
        <v>100</v>
      </c>
      <c r="E35" s="59" t="s">
        <v>54</v>
      </c>
      <c r="F35" s="59" t="s">
        <v>54</v>
      </c>
      <c r="G35" s="59" t="s">
        <v>47</v>
      </c>
      <c r="H35" s="59" t="s">
        <v>47</v>
      </c>
      <c r="I35" s="96" t="s">
        <v>48</v>
      </c>
      <c r="J35" s="96" t="s">
        <v>47</v>
      </c>
      <c r="K35" s="96" t="s">
        <v>49</v>
      </c>
      <c r="L35" s="96" t="s">
        <v>49</v>
      </c>
      <c r="M35" s="96" t="s">
        <v>49</v>
      </c>
      <c r="N35" s="99" t="s">
        <v>135</v>
      </c>
      <c r="O35" s="96" t="s">
        <v>49</v>
      </c>
      <c r="P35" s="78" t="s">
        <v>1</v>
      </c>
      <c r="Q35" s="65"/>
      <c r="R35" s="71">
        <v>0</v>
      </c>
      <c r="S35" s="71">
        <v>47000</v>
      </c>
      <c r="T35" s="63">
        <f t="shared" si="0"/>
        <v>47000</v>
      </c>
      <c r="U35" s="63">
        <f t="shared" si="1"/>
        <v>0</v>
      </c>
      <c r="V35" s="63">
        <f t="shared" si="2"/>
        <v>48000</v>
      </c>
      <c r="W35" s="63">
        <f t="shared" si="3"/>
        <v>48000</v>
      </c>
      <c r="X35" s="63">
        <v>0</v>
      </c>
      <c r="Y35" s="63">
        <v>48000</v>
      </c>
      <c r="Z35" s="63">
        <f t="shared" si="4"/>
        <v>48000</v>
      </c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</row>
    <row r="36" spans="1:162" s="74" customFormat="1" ht="15.75" customHeight="1" x14ac:dyDescent="0.2">
      <c r="A36" s="57" t="s">
        <v>136</v>
      </c>
      <c r="B36" s="58"/>
      <c r="C36" s="59" t="s">
        <v>57</v>
      </c>
      <c r="D36" s="60" t="s">
        <v>137</v>
      </c>
      <c r="E36" s="59" t="s">
        <v>47</v>
      </c>
      <c r="F36" s="59" t="s">
        <v>47</v>
      </c>
      <c r="G36" s="59" t="s">
        <v>47</v>
      </c>
      <c r="H36" s="59" t="s">
        <v>47</v>
      </c>
      <c r="I36" s="96" t="s">
        <v>48</v>
      </c>
      <c r="J36" s="96" t="s">
        <v>50</v>
      </c>
      <c r="K36" s="96" t="s">
        <v>50</v>
      </c>
      <c r="L36" s="96" t="s">
        <v>50</v>
      </c>
      <c r="M36" s="96" t="s">
        <v>50</v>
      </c>
      <c r="N36" s="99" t="s">
        <v>51</v>
      </c>
      <c r="O36" s="96" t="s">
        <v>51</v>
      </c>
      <c r="P36" s="66" t="s">
        <v>1</v>
      </c>
      <c r="Q36" s="66" t="s">
        <v>1</v>
      </c>
      <c r="R36" s="71">
        <v>282000</v>
      </c>
      <c r="S36" s="71">
        <v>0</v>
      </c>
      <c r="T36" s="63">
        <f t="shared" si="0"/>
        <v>282000</v>
      </c>
      <c r="U36" s="63">
        <f t="shared" si="1"/>
        <v>293000</v>
      </c>
      <c r="V36" s="63">
        <f t="shared" si="2"/>
        <v>0</v>
      </c>
      <c r="W36" s="63">
        <f t="shared" si="3"/>
        <v>293000</v>
      </c>
      <c r="X36" s="63">
        <v>293000</v>
      </c>
      <c r="Y36" s="63">
        <v>0</v>
      </c>
      <c r="Z36" s="63">
        <f t="shared" si="4"/>
        <v>293000</v>
      </c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</row>
    <row r="37" spans="1:162" s="74" customFormat="1" ht="15.75" customHeight="1" x14ac:dyDescent="0.2">
      <c r="A37" s="57" t="s">
        <v>138</v>
      </c>
      <c r="B37" s="58" t="s">
        <v>103</v>
      </c>
      <c r="C37" s="59" t="s">
        <v>132</v>
      </c>
      <c r="D37" s="60" t="s">
        <v>139</v>
      </c>
      <c r="E37" s="59" t="s">
        <v>49</v>
      </c>
      <c r="F37" s="59" t="s">
        <v>54</v>
      </c>
      <c r="G37" s="59" t="s">
        <v>47</v>
      </c>
      <c r="H37" s="59" t="s">
        <v>47</v>
      </c>
      <c r="I37" s="96" t="s">
        <v>48</v>
      </c>
      <c r="J37" s="96" t="s">
        <v>50</v>
      </c>
      <c r="K37" s="96"/>
      <c r="L37" s="96"/>
      <c r="M37" s="96" t="s">
        <v>54</v>
      </c>
      <c r="N37" s="104">
        <v>20</v>
      </c>
      <c r="O37" s="96" t="s">
        <v>51</v>
      </c>
      <c r="P37" s="64">
        <v>44651</v>
      </c>
      <c r="Q37" s="65"/>
      <c r="R37" s="71">
        <v>1011000</v>
      </c>
      <c r="S37" s="71">
        <v>0</v>
      </c>
      <c r="T37" s="63">
        <f t="shared" si="0"/>
        <v>1011000</v>
      </c>
      <c r="U37" s="63">
        <f t="shared" si="1"/>
        <v>1047000</v>
      </c>
      <c r="V37" s="63">
        <f t="shared" si="2"/>
        <v>0</v>
      </c>
      <c r="W37" s="63">
        <f t="shared" si="3"/>
        <v>1047000</v>
      </c>
      <c r="X37" s="63">
        <v>1047000</v>
      </c>
      <c r="Y37" s="63">
        <v>0</v>
      </c>
      <c r="Z37" s="63">
        <f t="shared" si="4"/>
        <v>1047000</v>
      </c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</row>
    <row r="38" spans="1:162" s="74" customFormat="1" ht="15.75" customHeight="1" x14ac:dyDescent="0.2">
      <c r="A38" s="57" t="s">
        <v>138</v>
      </c>
      <c r="B38" s="58" t="s">
        <v>103</v>
      </c>
      <c r="C38" s="59" t="s">
        <v>132</v>
      </c>
      <c r="D38" s="60" t="s">
        <v>140</v>
      </c>
      <c r="E38" s="59" t="s">
        <v>49</v>
      </c>
      <c r="F38" s="59" t="s">
        <v>54</v>
      </c>
      <c r="G38" s="59" t="s">
        <v>47</v>
      </c>
      <c r="H38" s="59" t="s">
        <v>47</v>
      </c>
      <c r="I38" s="96" t="s">
        <v>48</v>
      </c>
      <c r="J38" s="96" t="s">
        <v>50</v>
      </c>
      <c r="K38" s="96"/>
      <c r="L38" s="96"/>
      <c r="M38" s="96" t="s">
        <v>54</v>
      </c>
      <c r="N38" s="105"/>
      <c r="O38" s="96" t="s">
        <v>51</v>
      </c>
      <c r="P38" s="64">
        <v>44651</v>
      </c>
      <c r="Q38" s="65"/>
      <c r="R38" s="71">
        <v>1068000</v>
      </c>
      <c r="S38" s="71">
        <v>0</v>
      </c>
      <c r="T38" s="63">
        <f t="shared" si="0"/>
        <v>1068000</v>
      </c>
      <c r="U38" s="63">
        <f t="shared" si="1"/>
        <v>1106000</v>
      </c>
      <c r="V38" s="63">
        <f t="shared" si="2"/>
        <v>0</v>
      </c>
      <c r="W38" s="63">
        <f t="shared" si="3"/>
        <v>1106000</v>
      </c>
      <c r="X38" s="63">
        <v>1106000</v>
      </c>
      <c r="Y38" s="63">
        <v>0</v>
      </c>
      <c r="Z38" s="63">
        <f t="shared" si="4"/>
        <v>1106000</v>
      </c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</row>
    <row r="39" spans="1:162" ht="15.75" customHeight="1" x14ac:dyDescent="0.2">
      <c r="A39" s="57" t="s">
        <v>141</v>
      </c>
      <c r="B39" s="82">
        <v>31</v>
      </c>
      <c r="C39" s="59" t="s">
        <v>113</v>
      </c>
      <c r="D39" s="60" t="s">
        <v>142</v>
      </c>
      <c r="E39" s="59"/>
      <c r="F39" s="59"/>
      <c r="G39" s="59"/>
      <c r="H39" s="59"/>
      <c r="I39" s="96"/>
      <c r="J39" s="96"/>
      <c r="K39" s="96"/>
      <c r="L39" s="96"/>
      <c r="M39" s="96"/>
      <c r="N39" s="99"/>
      <c r="O39" s="96"/>
      <c r="P39" s="79"/>
      <c r="Q39" s="79"/>
      <c r="R39" s="72">
        <v>0</v>
      </c>
      <c r="S39" s="71">
        <v>17000</v>
      </c>
      <c r="T39" s="63">
        <f t="shared" si="0"/>
        <v>17000</v>
      </c>
      <c r="U39" s="63">
        <f t="shared" si="1"/>
        <v>0</v>
      </c>
      <c r="V39" s="63">
        <f t="shared" si="2"/>
        <v>18000</v>
      </c>
      <c r="W39" s="63">
        <f t="shared" si="3"/>
        <v>18000</v>
      </c>
      <c r="X39" s="63">
        <v>0</v>
      </c>
      <c r="Y39" s="63">
        <v>18000</v>
      </c>
      <c r="Z39" s="63">
        <f t="shared" si="4"/>
        <v>18000</v>
      </c>
    </row>
    <row r="40" spans="1:162" ht="15.75" customHeight="1" x14ac:dyDescent="0.2">
      <c r="A40" s="57" t="s">
        <v>141</v>
      </c>
      <c r="B40" s="82">
        <v>35</v>
      </c>
      <c r="C40" s="59" t="s">
        <v>143</v>
      </c>
      <c r="D40" s="60" t="s">
        <v>144</v>
      </c>
      <c r="E40" s="59"/>
      <c r="F40" s="59"/>
      <c r="G40" s="59"/>
      <c r="H40" s="59"/>
      <c r="I40" s="96"/>
      <c r="J40" s="96"/>
      <c r="K40" s="96"/>
      <c r="L40" s="96"/>
      <c r="M40" s="96"/>
      <c r="N40" s="99"/>
      <c r="O40" s="96"/>
      <c r="P40" s="64"/>
      <c r="Q40" s="65"/>
      <c r="R40" s="71">
        <v>0</v>
      </c>
      <c r="S40" s="71">
        <v>16000</v>
      </c>
      <c r="T40" s="63">
        <f t="shared" si="0"/>
        <v>16000</v>
      </c>
      <c r="U40" s="63">
        <f t="shared" si="1"/>
        <v>0</v>
      </c>
      <c r="V40" s="63">
        <f t="shared" si="2"/>
        <v>17000</v>
      </c>
      <c r="W40" s="63">
        <f t="shared" si="3"/>
        <v>17000</v>
      </c>
      <c r="X40" s="63">
        <v>0</v>
      </c>
      <c r="Y40" s="63">
        <v>17000</v>
      </c>
      <c r="Z40" s="63">
        <f t="shared" si="4"/>
        <v>17000</v>
      </c>
    </row>
    <row r="41" spans="1:162" ht="15.75" customHeight="1" thickBot="1" x14ac:dyDescent="0.25">
      <c r="A41" s="57" t="s">
        <v>145</v>
      </c>
      <c r="B41" s="82">
        <v>4</v>
      </c>
      <c r="C41" s="59" t="s">
        <v>125</v>
      </c>
      <c r="D41" s="60" t="s">
        <v>146</v>
      </c>
      <c r="E41" s="59" t="s">
        <v>47</v>
      </c>
      <c r="F41" s="59" t="s">
        <v>47</v>
      </c>
      <c r="G41" s="59" t="s">
        <v>47</v>
      </c>
      <c r="H41" s="59" t="s">
        <v>47</v>
      </c>
      <c r="I41" s="96" t="s">
        <v>48</v>
      </c>
      <c r="J41" s="96" t="s">
        <v>49</v>
      </c>
      <c r="K41" s="96" t="s">
        <v>50</v>
      </c>
      <c r="L41" s="96" t="s">
        <v>50</v>
      </c>
      <c r="M41" s="96" t="s">
        <v>50</v>
      </c>
      <c r="N41" s="99" t="s">
        <v>51</v>
      </c>
      <c r="O41" s="96" t="s">
        <v>51</v>
      </c>
      <c r="P41" s="64"/>
      <c r="Q41" s="65"/>
      <c r="R41" s="71">
        <v>180000</v>
      </c>
      <c r="S41" s="80">
        <v>0</v>
      </c>
      <c r="T41" s="63">
        <f t="shared" si="0"/>
        <v>180000</v>
      </c>
      <c r="U41" s="63">
        <f t="shared" si="1"/>
        <v>187000</v>
      </c>
      <c r="V41" s="63">
        <f t="shared" si="2"/>
        <v>0</v>
      </c>
      <c r="W41" s="63">
        <f t="shared" si="3"/>
        <v>187000</v>
      </c>
      <c r="X41" s="63">
        <v>187000</v>
      </c>
      <c r="Y41" s="63">
        <v>0</v>
      </c>
      <c r="Z41" s="63">
        <f t="shared" si="4"/>
        <v>187000</v>
      </c>
    </row>
    <row r="42" spans="1:162" ht="15.75" customHeight="1" thickBot="1" x14ac:dyDescent="0.25">
      <c r="A42" s="45" t="s">
        <v>4</v>
      </c>
      <c r="B42" s="46"/>
      <c r="C42" s="47"/>
      <c r="D42" s="48"/>
      <c r="E42" s="47"/>
      <c r="F42" s="47"/>
      <c r="G42" s="47"/>
      <c r="H42" s="47"/>
      <c r="I42" s="97"/>
      <c r="J42" s="97"/>
      <c r="K42" s="97"/>
      <c r="L42" s="97"/>
      <c r="M42" s="97"/>
      <c r="N42" s="97"/>
      <c r="O42" s="97"/>
      <c r="P42" s="37"/>
      <c r="Q42" s="49"/>
      <c r="R42" s="44">
        <f t="shared" ref="R42:Y42" si="5">SUM(R6:R41)</f>
        <v>252003000</v>
      </c>
      <c r="S42" s="44">
        <f t="shared" si="5"/>
        <v>23598000</v>
      </c>
      <c r="T42" s="44">
        <f t="shared" si="5"/>
        <v>275601000</v>
      </c>
      <c r="U42" s="44">
        <f t="shared" si="5"/>
        <v>260959000</v>
      </c>
      <c r="V42" s="44">
        <f t="shared" si="5"/>
        <v>24069000</v>
      </c>
      <c r="W42" s="44">
        <f t="shared" si="5"/>
        <v>285028000</v>
      </c>
      <c r="X42" s="44">
        <f t="shared" si="5"/>
        <v>261034000</v>
      </c>
      <c r="Y42" s="44">
        <f t="shared" si="5"/>
        <v>24069000</v>
      </c>
      <c r="Z42" s="44">
        <f>SUM(Z6:Z41)</f>
        <v>285103000</v>
      </c>
    </row>
    <row r="43" spans="1:162" ht="13.5" thickTop="1" x14ac:dyDescent="0.2">
      <c r="P43" s="50"/>
      <c r="Q43" s="50"/>
    </row>
    <row r="44" spans="1:162" x14ac:dyDescent="0.2">
      <c r="S44" s="20"/>
      <c r="T44" s="20"/>
    </row>
    <row r="45" spans="1:162" x14ac:dyDescent="0.2">
      <c r="S45" s="20"/>
      <c r="T45" s="20"/>
    </row>
    <row r="46" spans="1:162" x14ac:dyDescent="0.2">
      <c r="S46" s="20"/>
      <c r="T46" s="20"/>
    </row>
    <row r="47" spans="1:162" x14ac:dyDescent="0.2">
      <c r="A47" s="17"/>
      <c r="S47" s="20"/>
      <c r="T47" s="20"/>
    </row>
    <row r="48" spans="1:162" x14ac:dyDescent="0.2">
      <c r="A48" s="16"/>
      <c r="S48" s="20"/>
      <c r="T48" s="20"/>
    </row>
    <row r="49" spans="1:20" x14ac:dyDescent="0.2">
      <c r="S49" s="20"/>
      <c r="T49" s="20"/>
    </row>
    <row r="50" spans="1:20" x14ac:dyDescent="0.2">
      <c r="A50" s="17"/>
      <c r="S50" s="20"/>
      <c r="T50" s="20"/>
    </row>
    <row r="51" spans="1:20" x14ac:dyDescent="0.2">
      <c r="A51" s="16"/>
      <c r="S51" s="20"/>
      <c r="T51" s="20"/>
    </row>
    <row r="52" spans="1:20" x14ac:dyDescent="0.2">
      <c r="A52" s="18"/>
      <c r="S52" s="20"/>
      <c r="T52" s="20"/>
    </row>
    <row r="53" spans="1:20" x14ac:dyDescent="0.2">
      <c r="A53" s="18"/>
      <c r="S53" s="20"/>
      <c r="T53" s="20"/>
    </row>
    <row r="54" spans="1:20" x14ac:dyDescent="0.2">
      <c r="S54" s="20"/>
      <c r="T54" s="20"/>
    </row>
    <row r="55" spans="1:20" x14ac:dyDescent="0.2">
      <c r="A55" s="17"/>
      <c r="S55" s="20"/>
      <c r="T55" s="20"/>
    </row>
    <row r="56" spans="1:20" x14ac:dyDescent="0.2">
      <c r="A56" s="16"/>
      <c r="S56" s="20"/>
      <c r="T56" s="20"/>
    </row>
    <row r="57" spans="1:20" x14ac:dyDescent="0.2">
      <c r="A57" s="16"/>
      <c r="S57" s="20"/>
      <c r="T57" s="20"/>
    </row>
    <row r="58" spans="1:20" x14ac:dyDescent="0.2">
      <c r="A58" s="16"/>
      <c r="S58" s="20"/>
      <c r="T58" s="20"/>
    </row>
    <row r="59" spans="1:20" x14ac:dyDescent="0.2">
      <c r="S59" s="20"/>
      <c r="T59" s="20"/>
    </row>
    <row r="60" spans="1:20" x14ac:dyDescent="0.2">
      <c r="A60" s="18"/>
      <c r="S60" s="20"/>
      <c r="T60" s="20"/>
    </row>
    <row r="61" spans="1:20" x14ac:dyDescent="0.2">
      <c r="S61" s="20"/>
      <c r="T61" s="20"/>
    </row>
    <row r="62" spans="1:20" x14ac:dyDescent="0.2">
      <c r="S62" s="20"/>
      <c r="T62" s="20"/>
    </row>
    <row r="63" spans="1:20" x14ac:dyDescent="0.2">
      <c r="S63" s="20"/>
      <c r="T63" s="20"/>
    </row>
  </sheetData>
  <autoFilter ref="A5:FP42" xr:uid="{00000000-0001-0000-0100-000000000000}"/>
  <mergeCells count="4">
    <mergeCell ref="R4:T4"/>
    <mergeCell ref="U4:W4"/>
    <mergeCell ref="X4:Z4"/>
    <mergeCell ref="N37:N38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80" fitToWidth="0" fitToHeight="0" orientation="landscape" r:id="rId1"/>
  <headerFooter alignWithMargins="0">
    <oddFooter xml:space="preserve">&amp;L&amp;F
Uniek nr e-ABS XXXXXXXXXXXXXXXXXXX
</oddFooter>
  </headerFooter>
  <colBreaks count="1" manualBreakCount="1">
    <brk id="20" max="64" man="1"/>
  </colBreaks>
  <ignoredErrors>
    <ignoredError sqref="B6:B8 B37:B38 B33:B36 B29:B31 B26:B27 B10 B14:B17 B18:B21 B9 B22:B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D479199C16894E90CD59ED08CBCA21" ma:contentTypeVersion="14" ma:contentTypeDescription="Een nieuw document maken." ma:contentTypeScope="" ma:versionID="04d7d7baeeabd3824f739558a852181e">
  <xsd:schema xmlns:xsd="http://www.w3.org/2001/XMLSchema" xmlns:xs="http://www.w3.org/2001/XMLSchema" xmlns:p="http://schemas.microsoft.com/office/2006/metadata/properties" xmlns:ns2="8044c72f-6a1c-43fb-b088-6bad87d370c7" xmlns:ns3="242aee86-7ab6-4ac2-94fb-0ecf81b2069d" targetNamespace="http://schemas.microsoft.com/office/2006/metadata/properties" ma:root="true" ma:fieldsID="0924bb6d5a6aa0e47fc7afa9269ed43f" ns2:_="" ns3:_="">
    <xsd:import namespace="8044c72f-6a1c-43fb-b088-6bad87d370c7"/>
    <xsd:import namespace="242aee86-7ab6-4ac2-94fb-0ecf81b206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4c72f-6a1c-43fb-b088-6bad87d370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8d5b7d9b-e180-4195-91f8-883dac7ab7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aee86-7ab6-4ac2-94fb-0ecf81b20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i W C 9 W O z g 7 I y m A A A A 9 w A A A B I A H A B D b 2 5 m a W c v U G F j a 2 F n Z S 5 4 b W w g o h g A K K A U A A A A A A A A A A A A A A A A A A A A A A A A A A A A h Y + x D o I w G I R f h X S n L T U Y Q 3 7 K 4 A r G x M S 4 N q V C I x R D i + X d H H w k X 0 G M o m 6 O d / d d c n e / 3 i A b 2 y a 4 q N 7 q z q Q o w h Q F y s i u 1 K Z K 0 e C O 4 Q p l H L Z C n k S l g g k 2 N h m t T l H t 3 D k h x H u P / Q J 3 f U U Y p R E 5 F P l O 1 q o V o T b W C S M V + r T K / y 3 E Y f 8 a w x m O G M V x v I w x B T K 7 U G j z J d g 0 + J n + m L A e G j f 0 i p s m 3 O R A Z g n k f Y I / A F B L A w Q U A A I A C A C J Y L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W C 9 W C i K R 7 g O A A A A E Q A A A B M A H A B G b 3 J t d W x h c y 9 T Z W N 0 a W 9 u M S 5 t I K I Y A C i g F A A A A A A A A A A A A A A A A A A A A A A A A A A A A C t O T S 7 J z M 9 T C I b Q h t Y A U E s B A i 0 A F A A C A A g A i W C 9 W O z g 7 I y m A A A A 9 w A A A B I A A A A A A A A A A A A A A A A A A A A A A E N v b m Z p Z y 9 Q Y W N r Y W d l L n h t b F B L A Q I t A B Q A A g A I A I l g v V g P y u m r p A A A A O k A A A A T A A A A A A A A A A A A A A A A A P I A A A B b Q 2 9 u d G V u d F 9 U e X B l c 1 0 u e G 1 s U E s B A i 0 A F A A C A A g A i W C 9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T H F p B N l l x F v 6 l z D o J / H M A A A A A A A g A A A A A A A 2 Y A A M A A A A A Q A A A A P i h d s 6 3 / B 5 2 S C V j Q W M / l T g A A A A A E g A A A o A A A A B A A A A B 5 y Q / 8 I 2 v p g 5 H Y j v t I X h 8 4 U A A A A L s J 3 w 6 N o q h 0 y W F J M 8 J H H u H x 5 k U y I n L N i c 4 O h t v I s P S M E G h V G / w + V I I Q j f f L Q y S o Z + r r 9 T 7 g M c n L r U 0 t S o 4 k X A 9 n 2 O 9 c F H 0 l h v a F 8 G r D 3 i B z F A A A A C s 0 W t q s F A 8 9 V p h 6 M Y o 4 K P N Z c E F / < / D a t a M a s h u p > 
</file>

<file path=customXml/item4.xml><?xml version="1.0" encoding="utf-8"?>
<titus xmlns="http://schemas.titus.com/TitusProperties/">
  <TitusGUID xmlns="">ccfcf6e2-be2a-478b-bc2a-443ba2b61854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44c72f-6a1c-43fb-b088-6bad87d370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5E2DA1-5982-45CE-B409-B63A1EC7A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44c72f-6a1c-43fb-b088-6bad87d370c7"/>
    <ds:schemaRef ds:uri="242aee86-7ab6-4ac2-94fb-0ecf81b20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9CA865-1FF0-4E34-8355-8474A6E0C4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96DB6-FA25-4A5F-92B3-1CFDD857601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6B43BA1-B3CD-4F2B-A745-9A40CC8E8ADF}">
  <ds:schemaRefs>
    <ds:schemaRef ds:uri="http://schemas.titus.com/TitusProperties/"/>
    <ds:schemaRef ds:uri=""/>
  </ds:schemaRefs>
</ds:datastoreItem>
</file>

<file path=customXml/itemProps5.xml><?xml version="1.0" encoding="utf-8"?>
<ds:datastoreItem xmlns:ds="http://schemas.openxmlformats.org/officeDocument/2006/customXml" ds:itemID="{2F33FA44-38F3-425F-8299-E66F10D8E7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42aee86-7ab6-4ac2-94fb-0ecf81b2069d"/>
    <ds:schemaRef ds:uri="http://purl.org/dc/elements/1.1/"/>
    <ds:schemaRef ds:uri="http://schemas.microsoft.com/office/2006/metadata/properties"/>
    <ds:schemaRef ds:uri="8044c72f-6a1c-43fb-b088-6bad87d370c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Totaal</vt:lpstr>
      <vt:lpstr>Specificatie</vt:lpstr>
      <vt:lpstr>Specificatie!Afdrukbereik</vt:lpstr>
      <vt:lpstr>Totaal!Afdrukbereik</vt:lpstr>
      <vt:lpstr>Specificatie!Afdruktitels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Kuijpers, Hugo</cp:lastModifiedBy>
  <cp:revision/>
  <dcterms:created xsi:type="dcterms:W3CDTF">2000-08-08T13:09:59Z</dcterms:created>
  <dcterms:modified xsi:type="dcterms:W3CDTF">2024-09-24T06:54:58Z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0x010100C9D479199C16894E90CD59ED08CBCA21</vt:lpwstr>
  </property>
  <property fmtid="{D5CDD505-2E9C-101B-9397-08002B2CF9AE}" pid="4" name="TitusGUID">
    <vt:lpwstr>ccfcf6e2-be2a-478b-bc2a-443ba2b61854</vt:lpwstr>
  </property>
  <property fmtid="{D5CDD505-2E9C-101B-9397-08002B2CF9AE}" pid="5" name="AonClassification">
    <vt:lpwstr>ADC_class_100</vt:lpwstr>
  </property>
  <property fmtid="{D5CDD505-2E9C-101B-9397-08002B2CF9AE}" pid="6" name="MSIP_Label_9043f10a-881e-4653-a55e-02ca2cc829dc_Enabled">
    <vt:lpwstr>true</vt:lpwstr>
  </property>
  <property fmtid="{D5CDD505-2E9C-101B-9397-08002B2CF9AE}" pid="7" name="MSIP_Label_9043f10a-881e-4653-a55e-02ca2cc829dc_SetDate">
    <vt:lpwstr>2024-02-01T11:42:13Z</vt:lpwstr>
  </property>
  <property fmtid="{D5CDD505-2E9C-101B-9397-08002B2CF9AE}" pid="8" name="MSIP_Label_9043f10a-881e-4653-a55e-02ca2cc829dc_Method">
    <vt:lpwstr>Standard</vt:lpwstr>
  </property>
  <property fmtid="{D5CDD505-2E9C-101B-9397-08002B2CF9AE}" pid="9" name="MSIP_Label_9043f10a-881e-4653-a55e-02ca2cc829dc_Name">
    <vt:lpwstr>ADC_class_200</vt:lpwstr>
  </property>
  <property fmtid="{D5CDD505-2E9C-101B-9397-08002B2CF9AE}" pid="10" name="MSIP_Label_9043f10a-881e-4653-a55e-02ca2cc829dc_SiteId">
    <vt:lpwstr>94cfddbc-0627-494a-ad7a-29aea3aea832</vt:lpwstr>
  </property>
  <property fmtid="{D5CDD505-2E9C-101B-9397-08002B2CF9AE}" pid="11" name="MSIP_Label_9043f10a-881e-4653-a55e-02ca2cc829dc_ActionId">
    <vt:lpwstr>cb431508-a573-42a0-8bc0-6803bbc316f5</vt:lpwstr>
  </property>
  <property fmtid="{D5CDD505-2E9C-101B-9397-08002B2CF9AE}" pid="12" name="MSIP_Label_9043f10a-881e-4653-a55e-02ca2cc829dc_ContentBits">
    <vt:lpwstr>0</vt:lpwstr>
  </property>
  <property fmtid="{D5CDD505-2E9C-101B-9397-08002B2CF9AE}" pid="13" name="MediaServiceImageTags">
    <vt:lpwstr/>
  </property>
</Properties>
</file>