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Smallingerland\Brand\03) Concept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1" i="1"/>
  <c r="G11" i="1"/>
  <c r="F11" i="1"/>
  <c r="E11" i="1"/>
  <c r="D11" i="1"/>
  <c r="C11" i="1"/>
  <c r="I9" i="1"/>
  <c r="I11" i="1" s="1"/>
  <c r="I16" i="1" l="1"/>
  <c r="H18" i="1"/>
  <c r="G18" i="1"/>
  <c r="E18" i="1"/>
  <c r="D18" i="1"/>
  <c r="C18" i="1"/>
  <c r="F18" i="1"/>
  <c r="F24" i="1"/>
  <c r="I24" i="1" s="1"/>
  <c r="H25" i="1"/>
  <c r="G25" i="1"/>
  <c r="D25" i="1"/>
  <c r="C25" i="1"/>
  <c r="I17" i="1" l="1"/>
  <c r="I18" i="1"/>
  <c r="E25" i="1"/>
  <c r="I23" i="1"/>
  <c r="I25" i="1" s="1"/>
  <c r="F25" i="1"/>
  <c r="H46" i="1" l="1"/>
  <c r="G46" i="1"/>
  <c r="E46" i="1"/>
  <c r="D46" i="1"/>
  <c r="C46" i="1"/>
  <c r="H39" i="1"/>
  <c r="G39" i="1"/>
  <c r="D39" i="1"/>
  <c r="C39" i="1"/>
  <c r="F44" i="1"/>
  <c r="I44" i="1" s="1"/>
  <c r="I46" i="1" s="1"/>
  <c r="E38" i="1"/>
  <c r="F38" i="1" s="1"/>
  <c r="I38" i="1" s="1"/>
  <c r="I39" i="1" s="1"/>
  <c r="H33" i="1"/>
  <c r="G33" i="1"/>
  <c r="D33" i="1"/>
  <c r="C33" i="1"/>
  <c r="E32" i="1"/>
  <c r="F32" i="1" s="1"/>
  <c r="I32" i="1" s="1"/>
  <c r="E31" i="1"/>
  <c r="F31" i="1" s="1"/>
  <c r="E39" i="1" l="1"/>
  <c r="F46" i="1"/>
  <c r="F39" i="1"/>
  <c r="F33" i="1"/>
  <c r="I31" i="1"/>
  <c r="I33" i="1" s="1"/>
  <c r="E33" i="1"/>
</calcChain>
</file>

<file path=xl/sharedStrings.xml><?xml version="1.0" encoding="utf-8"?>
<sst xmlns="http://schemas.openxmlformats.org/spreadsheetml/2006/main" count="76" uniqueCount="25">
  <si>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</si>
  <si>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</si>
  <si>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</si>
  <si>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</si>
  <si>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</si>
  <si>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</si>
  <si>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</si>
  <si>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</si>
  <si>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</si>
  <si>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Waterschade Dorsvloer 3</t>
  </si>
  <si>
    <t>Waterschade Ambyld (Handwerkerszijde 44-46</t>
  </si>
  <si>
    <t>Looddiefstal Torenstraat 28</t>
  </si>
  <si>
    <t>Vandalismeschade It Ambyld Handwerkerszijde 46</t>
  </si>
  <si>
    <t>Looddiefstal osg Singelland</t>
  </si>
  <si>
    <t>Bijlage C.4</t>
  </si>
  <si>
    <t>Gemeente Smallingerland</t>
  </si>
  <si>
    <t>Brandverzekering</t>
  </si>
  <si>
    <t>Schadestatistieken</t>
  </si>
  <si>
    <t>Waterschade Torenstraat 28, Drachten</t>
  </si>
  <si>
    <t>Waterschade Gauke Boelenstraat 2</t>
  </si>
  <si>
    <t>Inbraakschade Klokhuislaan 4, Drachten</t>
  </si>
  <si>
    <t>Brandschade Op e Wal 3, Oudega</t>
  </si>
  <si>
    <t>Aanrijdingsschade Tussendiepen 78, Drachten</t>
  </si>
  <si>
    <t>Aanrijdingsschade Gauke Boelensstraat 2, Drachten</t>
  </si>
  <si>
    <t>Periode 01-01-2019 tot 13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</si>
</sst>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44" fontId="2" fillId="0" borderId="1" xfId="0" applyNumberFormat="1" applyFont="1" applyBorder="1"/>
    <xf numFmtId="44" fontId="2" fillId="0" borderId="1" xfId="0" applyNumberFormat="1" applyFont="1" applyFill="1" applyBorder="1"/>
    <xf numFmtId="44" fontId="2" fillId="0" borderId="1" xfId="1" applyNumberFormat="1" applyFont="1" applyBorder="1"/>
    <xf numFmtId="0" fontId="3" fillId="0" borderId="1" xfId="0" applyFont="1" applyBorder="1"/>
    <xf numFmtId="0" fontId="3" fillId="0" borderId="2" xfId="0" applyFont="1" applyBorder="1"/>
    <xf numFmtId="14" fontId="2" fillId="0" borderId="3" xfId="0" applyNumberFormat="1" applyFont="1" applyBorder="1"/>
    <xf numFmtId="44" fontId="2" fillId="0" borderId="4" xfId="1" applyNumberFormat="1" applyFont="1" applyBorder="1"/>
    <xf numFmtId="44" fontId="2" fillId="0" borderId="5" xfId="1" applyNumberFormat="1" applyFont="1" applyBorder="1"/>
    <xf numFmtId="14" fontId="2" fillId="0" borderId="0" xfId="0" applyNumberFormat="1" applyFont="1" applyBorder="1"/>
    <xf numFmtId="44" fontId="2" fillId="0" borderId="0" xfId="1" applyNumberFormat="1" applyFont="1" applyBorder="1"/>
    <xf numFmtId="44" fontId="5" fillId="0" borderId="0" xfId="0" applyNumberFormat="1" applyFont="1"/>
    <xf numFmtId="0" fontId="5" fillId="0" borderId="0" xfId="0" applyFont="1"/>
    <xf numFmtId="0" fontId="4" fillId="0" borderId="0" xfId="0" applyFont="1" applyFill="1" applyBorder="1"/>
    <xf numFmtId="14" fontId="5" fillId="0" borderId="1" xfId="0" applyNumberFormat="1" applyFont="1" applyBorder="1"/>
    <xf numFmtId="44" fontId="5" fillId="0" borderId="1" xfId="0" applyNumberFormat="1" applyFont="1" applyBorder="1"/>
    <xf numFmtId="14" fontId="5" fillId="0" borderId="2" xfId="0" applyNumberFormat="1" applyFont="1" applyBorder="1"/>
    <xf numFmtId="44" fontId="5" fillId="0" borderId="2" xfId="0" applyNumberFormat="1" applyFont="1" applyBorder="1"/>
    <xf numFmtId="0" fontId="5" fillId="0" borderId="4" xfId="0" applyFont="1" applyBorder="1"/>
    <xf numFmtId="0" fontId="5" fillId="0" borderId="0" xfId="0" applyFont="1" applyBorder="1"/>
    <xf numFmtId="44" fontId="5" fillId="0" borderId="0" xfId="1" applyNumberFormat="1" applyFont="1" applyBorder="1"/>
    <xf numFmtId="0" fontId="5" fillId="0" borderId="1" xfId="0" applyFont="1" applyBorder="1"/>
    <xf numFmtId="14" fontId="5" fillId="0" borderId="0" xfId="0" applyNumberFormat="1" applyFont="1" applyBorder="1"/>
    <xf numFmtId="44" fontId="5" fillId="0" borderId="0" xfId="0" applyNumberFormat="1" applyFont="1" applyBorder="1"/>
    <xf numFmtId="0" fontId="6" fillId="0" borderId="0" xfId="0" applyFont="1"/>
    <xf numFmtId="44" fontId="6" fillId="0" borderId="0" xfId="0" applyNumberFormat="1" applyFont="1"/>
    <xf numFmtId="49" fontId="7" fillId="0" borderId="0" xfId="0" applyNumberFormat="1" applyFont="1" applyAlignment="1"/>
    <xf numFmtId="49" fontId="6" fillId="0" borderId="0" xfId="0" applyNumberFormat="1" applyFont="1" applyAlignment="1"/>
    <xf numFmtId="0" fontId="6" fillId="0" borderId="0" xfId="0" applyFont="1" applyAlignment="1"/>
    <xf numFmtId="0" fontId="2" fillId="0" borderId="7" xfId="0" applyFont="1" applyBorder="1"/>
    <xf numFmtId="0" fontId="4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44" fontId="9" fillId="0" borderId="4" xfId="1" applyNumberFormat="1" applyFont="1" applyBorder="1"/>
    <xf numFmtId="44" fontId="9" fillId="0" borderId="5" xfId="1" applyNumberFormat="1" applyFont="1" applyBorder="1"/>
    <xf numFmtId="14" fontId="5" fillId="0" borderId="1" xfId="0" applyNumberFormat="1" applyFont="1" applyBorder="1" applyAlignment="1">
      <alignment horizontal="right"/>
    </xf>
    <xf numFmtId="14" fontId="5" fillId="0" borderId="2" xfId="0" applyNumberFormat="1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topLeftCell="A25" workbookViewId="0">
      <selection activeCell="B13" sqref="B13"/>
    </sheetView>
  </sheetViews>
  <sheetFormatPr defaultRowHeight="12.75" x14ac:dyDescent="0.2"/>
  <cols>
    <col min="1" max="1" width="12.140625" style="13" customWidth="1"/>
    <col min="2" max="2" width="49.140625" style="13" customWidth="1"/>
    <col min="3" max="3" width="17.85546875" style="12" customWidth="1"/>
    <col min="4" max="4" width="16.5703125" style="12" customWidth="1"/>
    <col min="5" max="5" width="14.5703125" style="12" customWidth="1"/>
    <col min="6" max="6" width="15.85546875" style="12" customWidth="1"/>
    <col min="7" max="7" width="13.28515625" style="12" customWidth="1"/>
    <col min="8" max="8" width="12.28515625" style="12" customWidth="1"/>
    <col min="9" max="9" width="12" style="12" customWidth="1"/>
    <col min="10" max="16384" width="9.140625" style="13"/>
  </cols>
  <sheetData>
    <row r="1" spans="1:9" ht="15.75" x14ac:dyDescent="0.25">
      <c r="A1" s="25" t="s">
        <v>14</v>
      </c>
      <c r="B1" s="25"/>
      <c r="C1" s="26"/>
      <c r="D1" s="26"/>
      <c r="E1" s="26"/>
      <c r="F1" s="26"/>
      <c r="G1" s="26"/>
    </row>
    <row r="2" spans="1:9" ht="15.75" x14ac:dyDescent="0.25">
      <c r="A2" s="25" t="s">
        <v>15</v>
      </c>
      <c r="B2" s="25"/>
      <c r="C2" s="26"/>
      <c r="D2" s="26"/>
      <c r="E2" s="26"/>
      <c r="F2" s="26"/>
      <c r="G2" s="26"/>
    </row>
    <row r="3" spans="1:9" ht="15.75" x14ac:dyDescent="0.25">
      <c r="A3" s="25" t="s">
        <v>16</v>
      </c>
      <c r="B3" s="25"/>
      <c r="C3" s="26"/>
      <c r="D3" s="26"/>
      <c r="E3" s="26"/>
      <c r="F3" s="26"/>
      <c r="G3" s="26"/>
    </row>
    <row r="4" spans="1:9" ht="15.75" x14ac:dyDescent="0.25">
      <c r="A4" s="27" t="s">
        <v>17</v>
      </c>
      <c r="B4" s="28"/>
      <c r="C4" s="29"/>
      <c r="D4" s="29"/>
      <c r="E4" s="29"/>
      <c r="F4" s="29"/>
      <c r="G4" s="29"/>
    </row>
    <row r="5" spans="1:9" x14ac:dyDescent="0.2">
      <c r="A5" s="14" t="s">
        <v>24</v>
      </c>
    </row>
    <row r="6" spans="1:9" ht="15" customHeight="1" thickBot="1" x14ac:dyDescent="0.25">
      <c r="A6" s="14"/>
    </row>
    <row r="7" spans="1:9" ht="15" customHeight="1" thickBot="1" x14ac:dyDescent="0.25">
      <c r="A7" s="31">
        <v>2019</v>
      </c>
    </row>
    <row r="8" spans="1:9" ht="15" customHeight="1" x14ac:dyDescent="0.2">
      <c r="A8" s="30" t="s">
        <v>0</v>
      </c>
      <c r="B8" s="1" t="s">
        <v>1</v>
      </c>
      <c r="C8" s="2" t="s">
        <v>2</v>
      </c>
      <c r="D8" s="3" t="s">
        <v>3</v>
      </c>
      <c r="E8" s="3" t="s">
        <v>4</v>
      </c>
      <c r="F8" s="4" t="s">
        <v>5</v>
      </c>
      <c r="G8" s="3" t="s">
        <v>6</v>
      </c>
      <c r="H8" s="3" t="s">
        <v>7</v>
      </c>
      <c r="I8" s="4" t="s">
        <v>8</v>
      </c>
    </row>
    <row r="9" spans="1:9" ht="15" customHeight="1" x14ac:dyDescent="0.2">
      <c r="A9" s="35">
        <v>43811</v>
      </c>
      <c r="B9" s="5" t="s">
        <v>23</v>
      </c>
      <c r="C9" s="16"/>
      <c r="D9" s="16"/>
      <c r="E9" s="16"/>
      <c r="F9" s="16"/>
      <c r="G9" s="16"/>
      <c r="H9" s="16"/>
      <c r="I9" s="16">
        <f>C9-D9+E9</f>
        <v>0</v>
      </c>
    </row>
    <row r="10" spans="1:9" ht="15" customHeight="1" thickBot="1" x14ac:dyDescent="0.25">
      <c r="A10" s="36">
        <v>43601</v>
      </c>
      <c r="B10" s="6" t="s">
        <v>22</v>
      </c>
      <c r="C10" s="18">
        <v>2613.6</v>
      </c>
      <c r="D10" s="18">
        <v>2500</v>
      </c>
      <c r="E10" s="18"/>
      <c r="F10" s="16"/>
      <c r="G10" s="16"/>
      <c r="H10" s="16"/>
      <c r="I10" s="16">
        <f>C10-D10</f>
        <v>113.59999999999991</v>
      </c>
    </row>
    <row r="11" spans="1:9" ht="15" customHeight="1" thickBot="1" x14ac:dyDescent="0.25">
      <c r="A11" s="7" t="s">
        <v>8</v>
      </c>
      <c r="B11" s="19"/>
      <c r="C11" s="8">
        <f t="shared" ref="C11:I11" si="0">SUM(C9:C10)</f>
        <v>2613.6</v>
      </c>
      <c r="D11" s="8">
        <f t="shared" si="0"/>
        <v>2500</v>
      </c>
      <c r="E11" s="8">
        <f t="shared" si="0"/>
        <v>0</v>
      </c>
      <c r="F11" s="8">
        <f t="shared" si="0"/>
        <v>0</v>
      </c>
      <c r="G11" s="8">
        <f t="shared" si="0"/>
        <v>0</v>
      </c>
      <c r="H11" s="8">
        <f t="shared" si="0"/>
        <v>0</v>
      </c>
      <c r="I11" s="9">
        <f t="shared" si="0"/>
        <v>113.59999999999991</v>
      </c>
    </row>
    <row r="12" spans="1:9" ht="15" customHeight="1" x14ac:dyDescent="0.2">
      <c r="A12" s="14"/>
    </row>
    <row r="13" spans="1:9" ht="15" customHeight="1" thickBot="1" x14ac:dyDescent="0.25">
      <c r="A13" s="14"/>
    </row>
    <row r="14" spans="1:9" ht="15" customHeight="1" thickBot="1" x14ac:dyDescent="0.25">
      <c r="A14" s="31">
        <v>2020</v>
      </c>
    </row>
    <row r="15" spans="1:9" ht="15" customHeight="1" x14ac:dyDescent="0.2">
      <c r="A15" s="30" t="s">
        <v>0</v>
      </c>
      <c r="B15" s="1" t="s">
        <v>1</v>
      </c>
      <c r="C15" s="2" t="s">
        <v>2</v>
      </c>
      <c r="D15" s="3" t="s">
        <v>3</v>
      </c>
      <c r="E15" s="3" t="s">
        <v>4</v>
      </c>
      <c r="F15" s="4" t="s">
        <v>5</v>
      </c>
      <c r="G15" s="3" t="s">
        <v>6</v>
      </c>
      <c r="H15" s="3" t="s">
        <v>7</v>
      </c>
      <c r="I15" s="4" t="s">
        <v>8</v>
      </c>
    </row>
    <row r="16" spans="1:9" ht="15" customHeight="1" x14ac:dyDescent="0.2">
      <c r="A16" s="15">
        <v>44196</v>
      </c>
      <c r="B16" s="5" t="s">
        <v>21</v>
      </c>
      <c r="C16" s="16">
        <v>12160.5</v>
      </c>
      <c r="D16" s="16">
        <v>2500</v>
      </c>
      <c r="E16" s="16">
        <v>1560.9</v>
      </c>
      <c r="F16" s="16"/>
      <c r="G16" s="16"/>
      <c r="H16" s="16"/>
      <c r="I16" s="16">
        <f>C16-D16+E16</f>
        <v>11221.4</v>
      </c>
    </row>
    <row r="17" spans="1:9" ht="15" customHeight="1" thickBot="1" x14ac:dyDescent="0.25">
      <c r="A17" s="17">
        <v>43935</v>
      </c>
      <c r="B17" s="6" t="s">
        <v>20</v>
      </c>
      <c r="C17" s="18"/>
      <c r="D17" s="18"/>
      <c r="E17" s="18"/>
      <c r="F17" s="16"/>
      <c r="G17" s="16"/>
      <c r="H17" s="16"/>
      <c r="I17" s="16">
        <f>+F17-G17+H17</f>
        <v>0</v>
      </c>
    </row>
    <row r="18" spans="1:9" ht="15" customHeight="1" thickBot="1" x14ac:dyDescent="0.25">
      <c r="A18" s="7" t="s">
        <v>8</v>
      </c>
      <c r="B18" s="19"/>
      <c r="C18" s="8">
        <f t="shared" ref="C18:I18" si="1">SUM(C16:C17)</f>
        <v>12160.5</v>
      </c>
      <c r="D18" s="8">
        <f t="shared" si="1"/>
        <v>2500</v>
      </c>
      <c r="E18" s="8">
        <f t="shared" si="1"/>
        <v>1560.9</v>
      </c>
      <c r="F18" s="8">
        <f t="shared" si="1"/>
        <v>0</v>
      </c>
      <c r="G18" s="8">
        <f t="shared" si="1"/>
        <v>0</v>
      </c>
      <c r="H18" s="8">
        <f t="shared" si="1"/>
        <v>0</v>
      </c>
      <c r="I18" s="9">
        <f t="shared" si="1"/>
        <v>11221.4</v>
      </c>
    </row>
    <row r="19" spans="1:9" ht="15" customHeight="1" x14ac:dyDescent="0.2">
      <c r="A19" s="10"/>
      <c r="B19" s="20"/>
      <c r="C19" s="11"/>
      <c r="D19" s="11"/>
      <c r="E19" s="11"/>
      <c r="F19" s="11"/>
      <c r="G19" s="11"/>
      <c r="H19" s="11"/>
      <c r="I19" s="11"/>
    </row>
    <row r="20" spans="1:9" ht="15" customHeight="1" thickBot="1" x14ac:dyDescent="0.25">
      <c r="A20" s="14"/>
    </row>
    <row r="21" spans="1:9" ht="15" customHeight="1" thickBot="1" x14ac:dyDescent="0.25">
      <c r="A21" s="31">
        <v>2021</v>
      </c>
    </row>
    <row r="22" spans="1:9" ht="15" customHeight="1" x14ac:dyDescent="0.2">
      <c r="A22" s="30" t="s">
        <v>0</v>
      </c>
      <c r="B22" s="1" t="s">
        <v>1</v>
      </c>
      <c r="C22" s="2" t="s">
        <v>2</v>
      </c>
      <c r="D22" s="3" t="s">
        <v>3</v>
      </c>
      <c r="E22" s="3" t="s">
        <v>4</v>
      </c>
      <c r="F22" s="4" t="s">
        <v>5</v>
      </c>
      <c r="G22" s="3" t="s">
        <v>6</v>
      </c>
      <c r="H22" s="3" t="s">
        <v>7</v>
      </c>
      <c r="I22" s="4" t="s">
        <v>8</v>
      </c>
    </row>
    <row r="23" spans="1:9" ht="15" customHeight="1" x14ac:dyDescent="0.2">
      <c r="A23" s="15">
        <v>44340</v>
      </c>
      <c r="B23" s="5" t="s">
        <v>19</v>
      </c>
      <c r="C23" s="16"/>
      <c r="D23" s="16"/>
      <c r="E23" s="16"/>
      <c r="F23" s="16"/>
      <c r="G23" s="16"/>
      <c r="H23" s="16"/>
      <c r="I23" s="16">
        <f>+F23-G23+H23</f>
        <v>0</v>
      </c>
    </row>
    <row r="24" spans="1:9" ht="15" customHeight="1" thickBot="1" x14ac:dyDescent="0.25">
      <c r="A24" s="17">
        <v>44302</v>
      </c>
      <c r="B24" s="6" t="s">
        <v>18</v>
      </c>
      <c r="C24" s="18">
        <v>11157.22</v>
      </c>
      <c r="D24" s="18">
        <v>5000</v>
      </c>
      <c r="E24" s="18">
        <v>0</v>
      </c>
      <c r="F24" s="16">
        <f>C24-D24</f>
        <v>6157.2199999999993</v>
      </c>
      <c r="G24" s="16">
        <v>0</v>
      </c>
      <c r="H24" s="16">
        <v>0</v>
      </c>
      <c r="I24" s="16">
        <f>+F24-G24+H24</f>
        <v>6157.2199999999993</v>
      </c>
    </row>
    <row r="25" spans="1:9" ht="15" customHeight="1" thickBot="1" x14ac:dyDescent="0.25">
      <c r="A25" s="7" t="s">
        <v>8</v>
      </c>
      <c r="B25" s="19"/>
      <c r="C25" s="8">
        <f t="shared" ref="C25:I25" si="2">SUM(C23:C24)</f>
        <v>11157.22</v>
      </c>
      <c r="D25" s="8">
        <f t="shared" si="2"/>
        <v>5000</v>
      </c>
      <c r="E25" s="8">
        <f t="shared" si="2"/>
        <v>0</v>
      </c>
      <c r="F25" s="8">
        <f t="shared" si="2"/>
        <v>6157.2199999999993</v>
      </c>
      <c r="G25" s="8">
        <f t="shared" si="2"/>
        <v>0</v>
      </c>
      <c r="H25" s="8">
        <f t="shared" si="2"/>
        <v>0</v>
      </c>
      <c r="I25" s="9">
        <f t="shared" si="2"/>
        <v>6157.2199999999993</v>
      </c>
    </row>
    <row r="26" spans="1:9" ht="15" customHeight="1" x14ac:dyDescent="0.2">
      <c r="A26" s="10"/>
      <c r="B26" s="20"/>
      <c r="C26" s="11"/>
      <c r="D26" s="11"/>
      <c r="E26" s="11"/>
      <c r="F26" s="11"/>
      <c r="G26" s="11"/>
      <c r="H26" s="11"/>
      <c r="I26" s="11"/>
    </row>
    <row r="27" spans="1:9" ht="15" customHeight="1" thickBot="1" x14ac:dyDescent="0.25">
      <c r="A27" s="10"/>
      <c r="B27" s="20"/>
      <c r="C27" s="11"/>
      <c r="D27" s="11"/>
      <c r="E27" s="11"/>
      <c r="F27" s="11"/>
      <c r="G27" s="11"/>
      <c r="H27" s="11"/>
      <c r="I27" s="11"/>
    </row>
    <row r="28" spans="1:9" ht="13.5" thickBot="1" x14ac:dyDescent="0.25">
      <c r="A28" s="31">
        <v>2022</v>
      </c>
    </row>
    <row r="29" spans="1:9" x14ac:dyDescent="0.2">
      <c r="A29" s="30" t="s">
        <v>0</v>
      </c>
      <c r="B29" s="1" t="s">
        <v>1</v>
      </c>
      <c r="C29" s="2" t="s">
        <v>2</v>
      </c>
      <c r="D29" s="3" t="s">
        <v>3</v>
      </c>
      <c r="E29" s="3" t="s">
        <v>4</v>
      </c>
      <c r="F29" s="4" t="s">
        <v>5</v>
      </c>
      <c r="G29" s="3" t="s">
        <v>6</v>
      </c>
      <c r="H29" s="3" t="s">
        <v>7</v>
      </c>
      <c r="I29" s="4" t="s">
        <v>8</v>
      </c>
    </row>
    <row r="30" spans="1:9" x14ac:dyDescent="0.2">
      <c r="A30" s="15">
        <v>44882</v>
      </c>
      <c r="B30" s="5" t="s">
        <v>10</v>
      </c>
      <c r="C30" s="16"/>
      <c r="D30" s="16"/>
      <c r="E30" s="16"/>
      <c r="F30" s="16"/>
      <c r="G30" s="16"/>
      <c r="H30" s="16"/>
      <c r="I30" s="16">
        <v>0</v>
      </c>
    </row>
    <row r="31" spans="1:9" x14ac:dyDescent="0.2">
      <c r="A31" s="15">
        <v>44829</v>
      </c>
      <c r="B31" s="5" t="s">
        <v>9</v>
      </c>
      <c r="C31" s="16">
        <v>6059.51</v>
      </c>
      <c r="D31" s="16">
        <v>5000</v>
      </c>
      <c r="E31" s="16">
        <f>10.6+1.89</f>
        <v>12.49</v>
      </c>
      <c r="F31" s="16">
        <f>+C31-D31+E31</f>
        <v>1072.0000000000002</v>
      </c>
      <c r="G31" s="16">
        <v>0</v>
      </c>
      <c r="H31" s="16">
        <v>0</v>
      </c>
      <c r="I31" s="16">
        <f>+F31-G31+H31</f>
        <v>1072.0000000000002</v>
      </c>
    </row>
    <row r="32" spans="1:9" ht="13.5" thickBot="1" x14ac:dyDescent="0.25">
      <c r="A32" s="17">
        <v>44616</v>
      </c>
      <c r="B32" s="6" t="s">
        <v>11</v>
      </c>
      <c r="C32" s="18">
        <v>23716</v>
      </c>
      <c r="D32" s="18">
        <v>5000</v>
      </c>
      <c r="E32" s="18">
        <f>187.16+1.18+660.66</f>
        <v>849</v>
      </c>
      <c r="F32" s="16">
        <f>+C32-D32+E32</f>
        <v>19565</v>
      </c>
      <c r="G32" s="16">
        <v>0</v>
      </c>
      <c r="H32" s="16">
        <v>0</v>
      </c>
      <c r="I32" s="16">
        <f>+F32-G32+H32</f>
        <v>19565</v>
      </c>
    </row>
    <row r="33" spans="1:9" ht="13.5" thickBot="1" x14ac:dyDescent="0.25">
      <c r="A33" s="7" t="s">
        <v>8</v>
      </c>
      <c r="B33" s="19"/>
      <c r="C33" s="8">
        <f t="shared" ref="C33:I33" si="3">SUM(C31:C32)</f>
        <v>29775.510000000002</v>
      </c>
      <c r="D33" s="8">
        <f t="shared" si="3"/>
        <v>10000</v>
      </c>
      <c r="E33" s="8">
        <f t="shared" si="3"/>
        <v>861.49</v>
      </c>
      <c r="F33" s="8">
        <f t="shared" si="3"/>
        <v>20637</v>
      </c>
      <c r="G33" s="8">
        <f t="shared" si="3"/>
        <v>0</v>
      </c>
      <c r="H33" s="8">
        <f t="shared" si="3"/>
        <v>0</v>
      </c>
      <c r="I33" s="9">
        <f t="shared" si="3"/>
        <v>20637</v>
      </c>
    </row>
    <row r="34" spans="1:9" x14ac:dyDescent="0.2">
      <c r="A34" s="10"/>
      <c r="B34" s="20"/>
      <c r="C34" s="11"/>
      <c r="D34" s="11"/>
      <c r="E34" s="11"/>
      <c r="F34" s="11"/>
      <c r="G34" s="11"/>
      <c r="H34" s="11"/>
      <c r="I34" s="11"/>
    </row>
    <row r="35" spans="1:9" ht="13.5" thickBot="1" x14ac:dyDescent="0.25">
      <c r="A35" s="10"/>
      <c r="B35" s="20"/>
      <c r="C35" s="11"/>
      <c r="D35" s="11"/>
      <c r="E35" s="11"/>
      <c r="F35" s="21"/>
      <c r="G35" s="11"/>
      <c r="H35" s="11"/>
      <c r="I35" s="11"/>
    </row>
    <row r="36" spans="1:9" ht="13.5" thickBot="1" x14ac:dyDescent="0.25">
      <c r="A36" s="31">
        <v>2023</v>
      </c>
    </row>
    <row r="37" spans="1:9" x14ac:dyDescent="0.2">
      <c r="A37" s="30" t="s">
        <v>0</v>
      </c>
      <c r="B37" s="1" t="s">
        <v>1</v>
      </c>
      <c r="C37" s="2" t="s">
        <v>2</v>
      </c>
      <c r="D37" s="3" t="s">
        <v>3</v>
      </c>
      <c r="E37" s="3" t="s">
        <v>4</v>
      </c>
      <c r="F37" s="4" t="s">
        <v>5</v>
      </c>
      <c r="G37" s="3" t="s">
        <v>6</v>
      </c>
      <c r="H37" s="3" t="s">
        <v>7</v>
      </c>
      <c r="I37" s="4" t="s">
        <v>8</v>
      </c>
    </row>
    <row r="38" spans="1:9" ht="13.5" thickBot="1" x14ac:dyDescent="0.25">
      <c r="A38" s="15">
        <v>45291</v>
      </c>
      <c r="B38" s="22" t="s">
        <v>12</v>
      </c>
      <c r="C38" s="16">
        <v>20862.47</v>
      </c>
      <c r="D38" s="16">
        <v>5000</v>
      </c>
      <c r="E38" s="16">
        <f>158.62+1605.67</f>
        <v>1764.29</v>
      </c>
      <c r="F38" s="16">
        <f>C38-D38+E38</f>
        <v>17626.760000000002</v>
      </c>
      <c r="G38" s="16">
        <v>0</v>
      </c>
      <c r="H38" s="16">
        <v>0</v>
      </c>
      <c r="I38" s="16">
        <f>F38-G38+G38</f>
        <v>17626.760000000002</v>
      </c>
    </row>
    <row r="39" spans="1:9" ht="13.5" thickBot="1" x14ac:dyDescent="0.25">
      <c r="A39" s="7" t="s">
        <v>8</v>
      </c>
      <c r="B39" s="19"/>
      <c r="C39" s="8">
        <f>SUM(C36:C38)</f>
        <v>20862.47</v>
      </c>
      <c r="D39" s="8">
        <f t="shared" ref="D39:H39" si="4">SUM(D36:D38)</f>
        <v>5000</v>
      </c>
      <c r="E39" s="8">
        <f t="shared" si="4"/>
        <v>1764.29</v>
      </c>
      <c r="F39" s="8">
        <f t="shared" si="4"/>
        <v>17626.760000000002</v>
      </c>
      <c r="G39" s="8">
        <f t="shared" si="4"/>
        <v>0</v>
      </c>
      <c r="H39" s="8">
        <f t="shared" si="4"/>
        <v>0</v>
      </c>
      <c r="I39" s="9">
        <f>SUM(I36:I38)</f>
        <v>17626.760000000002</v>
      </c>
    </row>
    <row r="40" spans="1:9" x14ac:dyDescent="0.2">
      <c r="A40" s="10"/>
      <c r="B40" s="20"/>
      <c r="C40" s="11"/>
      <c r="D40" s="11"/>
      <c r="E40" s="11"/>
      <c r="F40" s="11"/>
      <c r="G40" s="11"/>
      <c r="H40" s="11"/>
      <c r="I40" s="11"/>
    </row>
    <row r="41" spans="1:9" ht="13.5" thickBot="1" x14ac:dyDescent="0.25"/>
    <row r="42" spans="1:9" ht="13.5" thickBot="1" x14ac:dyDescent="0.25">
      <c r="A42" s="32">
        <v>2024</v>
      </c>
    </row>
    <row r="43" spans="1:9" x14ac:dyDescent="0.2">
      <c r="A43" s="30" t="s">
        <v>0</v>
      </c>
      <c r="B43" s="1" t="s">
        <v>1</v>
      </c>
      <c r="C43" s="2" t="s">
        <v>2</v>
      </c>
      <c r="D43" s="3" t="s">
        <v>3</v>
      </c>
      <c r="E43" s="3" t="s">
        <v>4</v>
      </c>
      <c r="F43" s="4" t="s">
        <v>5</v>
      </c>
      <c r="G43" s="3" t="s">
        <v>6</v>
      </c>
      <c r="H43" s="3" t="s">
        <v>7</v>
      </c>
      <c r="I43" s="4" t="s">
        <v>8</v>
      </c>
    </row>
    <row r="44" spans="1:9" x14ac:dyDescent="0.2">
      <c r="A44" s="15">
        <v>45358</v>
      </c>
      <c r="B44" s="22" t="s">
        <v>13</v>
      </c>
      <c r="C44" s="16">
        <v>7623</v>
      </c>
      <c r="D44" s="16">
        <v>5000</v>
      </c>
      <c r="E44" s="16">
        <v>26.23</v>
      </c>
      <c r="F44" s="16">
        <f>C44-D44+E44</f>
        <v>2649.23</v>
      </c>
      <c r="G44" s="16">
        <v>0</v>
      </c>
      <c r="H44" s="16">
        <v>0</v>
      </c>
      <c r="I44" s="16">
        <f>F44-G44+H44</f>
        <v>2649.23</v>
      </c>
    </row>
    <row r="45" spans="1:9" ht="13.5" thickBot="1" x14ac:dyDescent="0.25">
      <c r="A45" s="23"/>
      <c r="B45" s="20"/>
      <c r="C45" s="24"/>
      <c r="D45" s="24"/>
      <c r="E45" s="24"/>
      <c r="F45" s="24"/>
      <c r="G45" s="24"/>
      <c r="H45" s="24"/>
      <c r="I45" s="24"/>
    </row>
    <row r="46" spans="1:9" ht="13.5" thickBot="1" x14ac:dyDescent="0.25">
      <c r="A46" s="7" t="s">
        <v>8</v>
      </c>
      <c r="B46" s="19"/>
      <c r="C46" s="33">
        <f>SUM(C42:C44)</f>
        <v>7623</v>
      </c>
      <c r="D46" s="33">
        <f t="shared" ref="D46:H46" si="5">SUM(D42:D44)</f>
        <v>5000</v>
      </c>
      <c r="E46" s="33">
        <f t="shared" si="5"/>
        <v>26.23</v>
      </c>
      <c r="F46" s="33">
        <f t="shared" si="5"/>
        <v>2649.23</v>
      </c>
      <c r="G46" s="33">
        <f t="shared" si="5"/>
        <v>0</v>
      </c>
      <c r="H46" s="33">
        <f t="shared" si="5"/>
        <v>0</v>
      </c>
      <c r="I46" s="34">
        <f>SUM(I42:I44)</f>
        <v>2649.23</v>
      </c>
    </row>
  </sheetData>
  <mergeCells count="1">
    <mergeCell ref="A4:G4"/>
  </mergeCells>
  <pageMargins left="0.7" right="0.7" top="0.75" bottom="0.75" header="0.3" footer="0.3"/>
  <pageSetup paperSize="9" scale="81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cp:lastPrinted>2024-07-29T10:24:15Z</cp:lastPrinted>
  <dcterms:created xsi:type="dcterms:W3CDTF">2024-07-29T10:11:32Z</dcterms:created>
  <dcterms:modified xsi:type="dcterms:W3CDTF">2024-09-13T10:48:29Z</dcterms:modified>
</cp:coreProperties>
</file>