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en\Aanbestedingen 2024\Regio Achterhoek\Winterswijk\2) Risico info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 s="1"/>
  <c r="J22" i="1" s="1"/>
  <c r="I17" i="1"/>
  <c r="H17" i="1"/>
  <c r="E17" i="1"/>
  <c r="D17" i="1"/>
  <c r="F16" i="1"/>
  <c r="G16" i="1" s="1"/>
  <c r="J16" i="1" s="1"/>
  <c r="F15" i="1"/>
  <c r="G15" i="1" s="1"/>
  <c r="I11" i="1"/>
  <c r="H11" i="1"/>
  <c r="F11" i="1"/>
  <c r="E11" i="1"/>
  <c r="D11" i="1"/>
  <c r="J10" i="1"/>
  <c r="G10" i="1"/>
  <c r="F9" i="1"/>
  <c r="G9" i="1" s="1"/>
  <c r="I5" i="1"/>
  <c r="H5" i="1"/>
  <c r="G5" i="1"/>
  <c r="F5" i="1"/>
  <c r="E5" i="1"/>
  <c r="D5" i="1"/>
  <c r="G4" i="1"/>
  <c r="J4" i="1" s="1"/>
  <c r="J5" i="1" s="1"/>
  <c r="J9" i="1" l="1"/>
  <c r="J11" i="1" s="1"/>
  <c r="G11" i="1"/>
  <c r="J15" i="1"/>
  <c r="J17" i="1" s="1"/>
  <c r="G17" i="1"/>
  <c r="F17" i="1"/>
</calcChain>
</file>

<file path=xl/sharedStrings.xml><?xml version="1.0" encoding="utf-8"?>
<sst xmlns="http://schemas.openxmlformats.org/spreadsheetml/2006/main" count="51" uniqueCount="19">
  <si>
    <t>Datum</t>
  </si>
  <si>
    <t>Schadenr</t>
  </si>
  <si>
    <t>Omschrijving</t>
  </si>
  <si>
    <t>Schade</t>
  </si>
  <si>
    <t>Eigen risico</t>
  </si>
  <si>
    <t xml:space="preserve">Kosten </t>
  </si>
  <si>
    <t>Betaald</t>
  </si>
  <si>
    <t>Verhaald</t>
  </si>
  <si>
    <t xml:space="preserve">Reserve </t>
  </si>
  <si>
    <t>Totaal</t>
  </si>
  <si>
    <t>Vandalismeschade CBS De Bataaf</t>
  </si>
  <si>
    <t xml:space="preserve">Totaal </t>
  </si>
  <si>
    <t>Stormschade Zonnebrink 57, Winterswijk en Julianaschool</t>
  </si>
  <si>
    <t>Aanrijding Europark 16 (brandweerkazerne, tgp Veiligheidsregio)</t>
  </si>
  <si>
    <t>ER is verhaald</t>
  </si>
  <si>
    <t>Brandschade Weurden 8 (sloopwaarde)</t>
  </si>
  <si>
    <t>Waterschade liftschacht Parallelweg 9</t>
  </si>
  <si>
    <t>Brandschade leegstaande woning Misterweg 173</t>
  </si>
  <si>
    <t>Bijlage C.3.10 Schadeoverzicht Winterswijk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</si>
</sst>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4" fontId="0" fillId="0" borderId="0" xfId="0" applyNumberFormat="1"/>
    <xf numFmtId="3" fontId="0" fillId="0" borderId="0" xfId="0" applyNumberFormat="1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4" fontId="2" fillId="0" borderId="2" xfId="0" applyNumberFormat="1" applyFont="1" applyBorder="1"/>
    <xf numFmtId="0" fontId="2" fillId="0" borderId="2" xfId="0" applyFont="1" applyFill="1" applyBorder="1"/>
    <xf numFmtId="44" fontId="2" fillId="0" borderId="2" xfId="1" applyFont="1" applyBorder="1"/>
    <xf numFmtId="44" fontId="2" fillId="0" borderId="3" xfId="1" applyFont="1" applyBorder="1"/>
    <xf numFmtId="14" fontId="3" fillId="0" borderId="4" xfId="0" applyNumberFormat="1" applyFont="1" applyBorder="1"/>
    <xf numFmtId="0" fontId="3" fillId="0" borderId="5" xfId="0" applyFont="1" applyBorder="1"/>
    <xf numFmtId="44" fontId="3" fillId="0" borderId="5" xfId="0" applyNumberFormat="1" applyFont="1" applyBorder="1"/>
    <xf numFmtId="44" fontId="3" fillId="0" borderId="5" xfId="0" applyNumberFormat="1" applyFont="1" applyFill="1" applyBorder="1"/>
    <xf numFmtId="44" fontId="0" fillId="0" borderId="6" xfId="0" applyNumberFormat="1" applyBorder="1"/>
    <xf numFmtId="44" fontId="0" fillId="0" borderId="7" xfId="0" applyNumberFormat="1" applyBorder="1"/>
    <xf numFmtId="0" fontId="2" fillId="0" borderId="8" xfId="0" applyFont="1" applyBorder="1"/>
    <xf numFmtId="0" fontId="0" fillId="0" borderId="9" xfId="0" applyBorder="1"/>
    <xf numFmtId="44" fontId="2" fillId="0" borderId="9" xfId="1" applyFont="1" applyBorder="1"/>
    <xf numFmtId="44" fontId="2" fillId="0" borderId="10" xfId="1" applyFont="1" applyBorder="1"/>
    <xf numFmtId="14" fontId="3" fillId="0" borderId="11" xfId="0" applyNumberFormat="1" applyFont="1" applyBorder="1"/>
    <xf numFmtId="0" fontId="3" fillId="0" borderId="0" xfId="0" applyFont="1" applyBorder="1"/>
    <xf numFmtId="44" fontId="3" fillId="0" borderId="0" xfId="0" applyNumberFormat="1" applyFont="1" applyBorder="1"/>
    <xf numFmtId="44" fontId="3" fillId="0" borderId="0" xfId="0" applyNumberFormat="1" applyFont="1" applyFill="1" applyBorder="1"/>
    <xf numFmtId="14" fontId="3" fillId="0" borderId="6" xfId="0" applyNumberFormat="1" applyFont="1" applyBorder="1"/>
    <xf numFmtId="0" fontId="3" fillId="0" borderId="6" xfId="0" applyFont="1" applyBorder="1"/>
    <xf numFmtId="44" fontId="3" fillId="0" borderId="6" xfId="0" applyNumberFormat="1" applyFont="1" applyBorder="1"/>
    <xf numFmtId="44" fontId="3" fillId="0" borderId="6" xfId="0" applyNumberFormat="1" applyFont="1" applyFill="1" applyBorder="1"/>
    <xf numFmtId="0" fontId="2" fillId="0" borderId="12" xfId="0" applyFont="1" applyBorder="1"/>
    <xf numFmtId="0" fontId="0" fillId="0" borderId="13" xfId="0" applyBorder="1"/>
    <xf numFmtId="44" fontId="2" fillId="0" borderId="13" xfId="1" applyFont="1" applyBorder="1"/>
    <xf numFmtId="0" fontId="4" fillId="0" borderId="0" xfId="0" applyFont="1"/>
    <xf numFmtId="14" fontId="0" fillId="0" borderId="6" xfId="0" applyNumberFormat="1" applyBorder="1"/>
    <xf numFmtId="0" fontId="0" fillId="0" borderId="6" xfId="0" applyBorder="1"/>
    <xf numFmtId="4" fontId="0" fillId="0" borderId="6" xfId="0" applyNumberFormat="1" applyBorder="1"/>
    <xf numFmtId="3" fontId="0" fillId="0" borderId="6" xfId="0" applyNumberForma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25" sqref="B25"/>
    </sheetView>
  </sheetViews>
  <sheetFormatPr defaultColWidth="9.42578125" defaultRowHeight="15" x14ac:dyDescent="0.25"/>
  <cols>
    <col min="1" max="1" width="24.140625" bestFit="1" customWidth="1"/>
    <col min="2" max="2" width="9.7109375" bestFit="1" customWidth="1"/>
    <col min="3" max="3" width="55.28515625" bestFit="1" customWidth="1"/>
    <col min="4" max="4" width="10.85546875" bestFit="1" customWidth="1"/>
    <col min="5" max="5" width="11.5703125" bestFit="1" customWidth="1"/>
    <col min="6" max="7" width="10.85546875" bestFit="1" customWidth="1"/>
    <col min="8" max="8" width="9.28515625" bestFit="1" customWidth="1"/>
    <col min="9" max="9" width="8.85546875" bestFit="1" customWidth="1"/>
    <col min="10" max="10" width="10.85546875" bestFit="1" customWidth="1"/>
    <col min="11" max="11" width="13.28515625" bestFit="1" customWidth="1"/>
  </cols>
  <sheetData>
    <row r="1" spans="1:11" x14ac:dyDescent="0.25">
      <c r="A1" t="s">
        <v>18</v>
      </c>
      <c r="D1" s="1"/>
      <c r="E1" s="2"/>
      <c r="F1" s="2"/>
      <c r="G1" s="2"/>
      <c r="H1" s="2"/>
      <c r="I1" s="2"/>
    </row>
    <row r="2" spans="1:11" ht="15.75" thickBot="1" x14ac:dyDescent="0.3">
      <c r="A2" s="3"/>
      <c r="D2" s="1"/>
      <c r="E2" s="2"/>
      <c r="F2" s="2"/>
      <c r="G2" s="2"/>
      <c r="H2" s="2"/>
      <c r="I2" s="2"/>
    </row>
    <row r="3" spans="1:11" x14ac:dyDescent="0.25">
      <c r="A3" s="4" t="s">
        <v>0</v>
      </c>
      <c r="B3" s="5" t="s">
        <v>1</v>
      </c>
      <c r="C3" s="5" t="s">
        <v>2</v>
      </c>
      <c r="D3" s="6" t="s">
        <v>3</v>
      </c>
      <c r="E3" s="7" t="s">
        <v>4</v>
      </c>
      <c r="F3" s="7" t="s">
        <v>5</v>
      </c>
      <c r="G3" s="8" t="s">
        <v>6</v>
      </c>
      <c r="H3" s="7" t="s">
        <v>7</v>
      </c>
      <c r="I3" s="7" t="s">
        <v>8</v>
      </c>
      <c r="J3" s="9" t="s">
        <v>9</v>
      </c>
    </row>
    <row r="4" spans="1:11" ht="15.75" thickBot="1" x14ac:dyDescent="0.3">
      <c r="A4" s="10">
        <v>43976</v>
      </c>
      <c r="B4" s="11">
        <v>2001557</v>
      </c>
      <c r="C4" s="11" t="s">
        <v>10</v>
      </c>
      <c r="D4" s="12">
        <v>3993</v>
      </c>
      <c r="E4" s="13">
        <v>2500</v>
      </c>
      <c r="F4" s="13">
        <v>14.93</v>
      </c>
      <c r="G4" s="14">
        <f>D4-E4+F4</f>
        <v>1507.93</v>
      </c>
      <c r="H4" s="14"/>
      <c r="I4" s="14"/>
      <c r="J4" s="15">
        <f>G4</f>
        <v>1507.93</v>
      </c>
    </row>
    <row r="5" spans="1:11" ht="15.75" thickBot="1" x14ac:dyDescent="0.3">
      <c r="A5" s="16" t="s">
        <v>11</v>
      </c>
      <c r="B5" s="17"/>
      <c r="C5" s="17"/>
      <c r="D5" s="18">
        <f t="shared" ref="D5:J5" si="0">SUM(D2:D4)</f>
        <v>3993</v>
      </c>
      <c r="E5" s="18">
        <f t="shared" si="0"/>
        <v>2500</v>
      </c>
      <c r="F5" s="18">
        <f t="shared" si="0"/>
        <v>14.93</v>
      </c>
      <c r="G5" s="18">
        <f t="shared" si="0"/>
        <v>1507.93</v>
      </c>
      <c r="H5" s="18">
        <f t="shared" si="0"/>
        <v>0</v>
      </c>
      <c r="I5" s="18">
        <f t="shared" si="0"/>
        <v>0</v>
      </c>
      <c r="J5" s="19">
        <f t="shared" si="0"/>
        <v>1507.93</v>
      </c>
    </row>
    <row r="6" spans="1:11" x14ac:dyDescent="0.25">
      <c r="D6" s="1"/>
      <c r="E6" s="2"/>
      <c r="F6" s="2"/>
      <c r="G6" s="2"/>
      <c r="H6" s="2"/>
      <c r="I6" s="2"/>
    </row>
    <row r="7" spans="1:11" ht="15.75" thickBot="1" x14ac:dyDescent="0.3">
      <c r="D7" s="1"/>
      <c r="E7" s="2"/>
      <c r="F7" s="2"/>
      <c r="G7" s="2"/>
      <c r="H7" s="2"/>
      <c r="I7" s="2"/>
    </row>
    <row r="8" spans="1:11" x14ac:dyDescent="0.25">
      <c r="A8" s="4" t="s">
        <v>0</v>
      </c>
      <c r="B8" s="5" t="s">
        <v>1</v>
      </c>
      <c r="C8" s="5" t="s">
        <v>2</v>
      </c>
      <c r="D8" s="6" t="s">
        <v>3</v>
      </c>
      <c r="E8" s="7" t="s">
        <v>4</v>
      </c>
      <c r="F8" s="7" t="s">
        <v>5</v>
      </c>
      <c r="G8" s="8" t="s">
        <v>6</v>
      </c>
      <c r="H8" s="7" t="s">
        <v>7</v>
      </c>
      <c r="I8" s="7" t="s">
        <v>8</v>
      </c>
      <c r="J8" s="9" t="s">
        <v>9</v>
      </c>
    </row>
    <row r="9" spans="1:11" x14ac:dyDescent="0.25">
      <c r="A9" s="10">
        <v>44610</v>
      </c>
      <c r="B9" s="11">
        <v>2200605</v>
      </c>
      <c r="C9" s="11" t="s">
        <v>12</v>
      </c>
      <c r="D9" s="12">
        <v>9118.74</v>
      </c>
      <c r="E9" s="13">
        <v>2500</v>
      </c>
      <c r="F9" s="13">
        <f>1397.55+66.19</f>
        <v>1463.74</v>
      </c>
      <c r="G9" s="14">
        <f>D9-E9+F9</f>
        <v>8082.48</v>
      </c>
      <c r="H9" s="14"/>
      <c r="I9" s="14"/>
      <c r="J9" s="15">
        <f>G9</f>
        <v>8082.48</v>
      </c>
    </row>
    <row r="10" spans="1:11" ht="15.75" thickBot="1" x14ac:dyDescent="0.3">
      <c r="A10" s="20">
        <v>44860</v>
      </c>
      <c r="B10" s="21">
        <v>2205409</v>
      </c>
      <c r="C10" s="21" t="s">
        <v>13</v>
      </c>
      <c r="D10" s="22">
        <v>3809.99</v>
      </c>
      <c r="E10" s="23">
        <v>2500</v>
      </c>
      <c r="F10" s="23">
        <v>13.1</v>
      </c>
      <c r="G10" s="14">
        <f>D10-E10+F10</f>
        <v>1323.0899999999997</v>
      </c>
      <c r="H10" s="14"/>
      <c r="I10" s="14"/>
      <c r="J10" s="15">
        <f>G10</f>
        <v>1323.0899999999997</v>
      </c>
      <c r="K10" t="s">
        <v>14</v>
      </c>
    </row>
    <row r="11" spans="1:11" ht="15.75" thickBot="1" x14ac:dyDescent="0.3">
      <c r="A11" s="16" t="s">
        <v>11</v>
      </c>
      <c r="B11" s="17"/>
      <c r="C11" s="17"/>
      <c r="D11" s="18">
        <f t="shared" ref="D11:J11" si="1">SUM(D7:D9)</f>
        <v>9118.74</v>
      </c>
      <c r="E11" s="18">
        <f t="shared" si="1"/>
        <v>2500</v>
      </c>
      <c r="F11" s="18">
        <f t="shared" si="1"/>
        <v>1463.74</v>
      </c>
      <c r="G11" s="18">
        <f t="shared" si="1"/>
        <v>8082.48</v>
      </c>
      <c r="H11" s="18">
        <f t="shared" si="1"/>
        <v>0</v>
      </c>
      <c r="I11" s="18">
        <f t="shared" si="1"/>
        <v>0</v>
      </c>
      <c r="J11" s="19">
        <f t="shared" si="1"/>
        <v>8082.48</v>
      </c>
    </row>
    <row r="12" spans="1:11" x14ac:dyDescent="0.25">
      <c r="D12" s="1"/>
      <c r="E12" s="2"/>
      <c r="F12" s="2"/>
      <c r="G12" s="2"/>
      <c r="H12" s="2"/>
      <c r="I12" s="2"/>
    </row>
    <row r="13" spans="1:11" ht="15.75" thickBot="1" x14ac:dyDescent="0.3">
      <c r="D13" s="1"/>
      <c r="E13" s="2"/>
      <c r="F13" s="2"/>
      <c r="G13" s="2"/>
      <c r="H13" s="2"/>
      <c r="I13" s="2"/>
    </row>
    <row r="14" spans="1:11" x14ac:dyDescent="0.25">
      <c r="A14" s="4" t="s">
        <v>0</v>
      </c>
      <c r="B14" s="5" t="s">
        <v>1</v>
      </c>
      <c r="C14" s="5" t="s">
        <v>2</v>
      </c>
      <c r="D14" s="6" t="s">
        <v>3</v>
      </c>
      <c r="E14" s="7" t="s">
        <v>4</v>
      </c>
      <c r="F14" s="7" t="s">
        <v>5</v>
      </c>
      <c r="G14" s="8" t="s">
        <v>6</v>
      </c>
      <c r="H14" s="7" t="s">
        <v>7</v>
      </c>
      <c r="I14" s="7" t="s">
        <v>8</v>
      </c>
      <c r="J14" s="9" t="s">
        <v>9</v>
      </c>
    </row>
    <row r="15" spans="1:11" x14ac:dyDescent="0.25">
      <c r="A15" s="10">
        <v>45013</v>
      </c>
      <c r="B15" s="11">
        <v>2301032</v>
      </c>
      <c r="C15" s="11" t="s">
        <v>15</v>
      </c>
      <c r="D15" s="12">
        <v>3676.43</v>
      </c>
      <c r="E15" s="13">
        <v>2500</v>
      </c>
      <c r="F15" s="13">
        <f>11.76+4095.85</f>
        <v>4107.6099999999997</v>
      </c>
      <c r="G15" s="14">
        <f>D15-E15+F15</f>
        <v>5284.0399999999991</v>
      </c>
      <c r="H15" s="14">
        <v>0</v>
      </c>
      <c r="I15" s="14">
        <v>0</v>
      </c>
      <c r="J15" s="15">
        <f>G15</f>
        <v>5284.0399999999991</v>
      </c>
    </row>
    <row r="16" spans="1:11" x14ac:dyDescent="0.25">
      <c r="A16" s="24">
        <v>45287</v>
      </c>
      <c r="B16" s="25">
        <v>2305916</v>
      </c>
      <c r="C16" s="25" t="s">
        <v>16</v>
      </c>
      <c r="D16" s="26">
        <v>7423.54</v>
      </c>
      <c r="E16" s="27">
        <v>2500</v>
      </c>
      <c r="F16" s="27">
        <f>1192.83+49.24</f>
        <v>1242.07</v>
      </c>
      <c r="G16" s="14">
        <f>D16-E16+F16</f>
        <v>6165.61</v>
      </c>
      <c r="H16" s="14">
        <v>0</v>
      </c>
      <c r="I16" s="14">
        <v>0</v>
      </c>
      <c r="J16" s="14">
        <f>G16</f>
        <v>6165.61</v>
      </c>
    </row>
    <row r="17" spans="1:10" ht="15.75" thickBot="1" x14ac:dyDescent="0.3">
      <c r="A17" s="28" t="s">
        <v>11</v>
      </c>
      <c r="B17" s="29"/>
      <c r="C17" s="29"/>
      <c r="D17" s="30">
        <f t="shared" ref="D17:J17" si="2">SUM(D13:D15)</f>
        <v>3676.43</v>
      </c>
      <c r="E17" s="30">
        <f t="shared" si="2"/>
        <v>2500</v>
      </c>
      <c r="F17" s="30">
        <f t="shared" si="2"/>
        <v>4107.6099999999997</v>
      </c>
      <c r="G17" s="30">
        <f t="shared" si="2"/>
        <v>5284.0399999999991</v>
      </c>
      <c r="H17" s="30">
        <f t="shared" si="2"/>
        <v>0</v>
      </c>
      <c r="I17" s="30">
        <f t="shared" si="2"/>
        <v>0</v>
      </c>
      <c r="J17" s="19">
        <f t="shared" si="2"/>
        <v>5284.0399999999991</v>
      </c>
    </row>
    <row r="18" spans="1:10" x14ac:dyDescent="0.25">
      <c r="D18" s="1"/>
      <c r="E18" s="2"/>
      <c r="F18" s="2"/>
      <c r="G18" s="2"/>
      <c r="H18" s="2"/>
      <c r="I18" s="2"/>
    </row>
    <row r="19" spans="1:10" x14ac:dyDescent="0.25">
      <c r="D19" s="1"/>
      <c r="E19" s="2"/>
      <c r="F19" s="2"/>
      <c r="G19" s="2"/>
      <c r="H19" s="2"/>
      <c r="I19" s="2"/>
    </row>
    <row r="20" spans="1:10" ht="16.5" thickBot="1" x14ac:dyDescent="0.3">
      <c r="A20" s="31">
        <v>2024</v>
      </c>
      <c r="D20" s="1"/>
      <c r="E20" s="2"/>
      <c r="F20" s="2"/>
      <c r="G20" s="2"/>
      <c r="H20" s="2"/>
      <c r="I20" s="2"/>
    </row>
    <row r="21" spans="1:10" x14ac:dyDescent="0.25">
      <c r="A21" s="4" t="s">
        <v>0</v>
      </c>
      <c r="B21" s="5" t="s">
        <v>1</v>
      </c>
      <c r="C21" s="5" t="s">
        <v>2</v>
      </c>
      <c r="D21" s="6" t="s">
        <v>3</v>
      </c>
      <c r="E21" s="7" t="s">
        <v>4</v>
      </c>
      <c r="F21" s="7" t="s">
        <v>5</v>
      </c>
      <c r="G21" s="8" t="s">
        <v>6</v>
      </c>
      <c r="H21" s="7" t="s">
        <v>7</v>
      </c>
      <c r="I21" s="7" t="s">
        <v>8</v>
      </c>
      <c r="J21" s="9" t="s">
        <v>9</v>
      </c>
    </row>
    <row r="22" spans="1:10" x14ac:dyDescent="0.25">
      <c r="A22" s="32">
        <v>45318</v>
      </c>
      <c r="B22" s="33">
        <v>2400303</v>
      </c>
      <c r="C22" s="25" t="s">
        <v>17</v>
      </c>
      <c r="D22" s="34">
        <v>18566.75</v>
      </c>
      <c r="E22" s="35">
        <v>2500</v>
      </c>
      <c r="F22" s="35">
        <f>160.67+3316.93</f>
        <v>3477.6</v>
      </c>
      <c r="G22" s="35">
        <f>D22-E22+F22</f>
        <v>19544.349999999999</v>
      </c>
      <c r="H22" s="35">
        <v>0</v>
      </c>
      <c r="I22" s="35">
        <v>0</v>
      </c>
      <c r="J22" s="35">
        <f>G22-H22+I22</f>
        <v>19544.349999999999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Menno Rozema</dc:creator>
  <cp:lastModifiedBy>Menno Rozema</cp:lastModifiedBy>
  <dcterms:created xsi:type="dcterms:W3CDTF">2024-08-12T12:43:16Z</dcterms:created>
  <dcterms:modified xsi:type="dcterms:W3CDTF">2024-08-12T12:45:20Z</dcterms:modified>
</cp:coreProperties>
</file>