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omments1.xml" ContentType="application/vnd.openxmlformats-officedocument.spreadsheetml.comments+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mc:AlternateContent xmlns:mc="http://schemas.openxmlformats.org/markup-compatibility/2006">
    <mc:Choice Requires="x15">
      <x15ac:absPath xmlns:x15ac="http://schemas.microsoft.com/office/spreadsheetml/2010/11/ac" url="T:\rvo\IUC\07 Categorie Management\ICT-Professionals Rijk\07. Templates\03 Templates inhuur tussenversies\Aanbestedingsdocument\"/>
    </mc:Choice>
  </mc:AlternateContent>
  <xr:revisionPtr revIDLastSave="0" documentId="8_{8568168D-2B2A-4A79-88A5-E937606DB6BB}" xr6:coauthVersionLast="47" xr6:coauthVersionMax="47" xr10:uidLastSave="{00000000-0000-0000-0000-000000000000}"/>
  <bookViews>
    <workbookView xWindow="19090" yWindow="-110" windowWidth="19420" windowHeight="10420" firstSheet="3" activeTab="8" xr2:uid="{00000000-000D-0000-FFFF-FFFF00000000}"/>
  </bookViews>
  <sheets>
    <sheet name="0. Uitleg" sheetId="9" r:id="rId1"/>
    <sheet name="Bron tekst" sheetId="6" state="hidden" r:id="rId2"/>
    <sheet name="1. KWIV-profiel" sheetId="22" r:id="rId3"/>
    <sheet name="2. Roepnaam - KWIV-profiel" sheetId="10" r:id="rId4"/>
    <sheet name="Bron profiel competenties" sheetId="16" state="hidden" r:id="rId5"/>
    <sheet name="Bron competenties" sheetId="4" state="hidden" r:id="rId6"/>
    <sheet name="3. Vergelijking KWIV-profielen" sheetId="8" r:id="rId7"/>
    <sheet name="VLookup" sheetId="1" state="hidden" r:id="rId8"/>
    <sheet name="4. KWIV-profiel en e-CF" sheetId="24" r:id="rId9"/>
    <sheet name="5. Matching new KWIV via e-CF " sheetId="21" state="hidden" r:id="rId10"/>
    <sheet name="Bron roepnaam profiel" sheetId="3" state="hidden" r:id="rId11"/>
  </sheets>
  <definedNames>
    <definedName name="_xlnm._FilterDatabase" localSheetId="5" hidden="1">'Bron competenties'!$A$1:$E$212</definedName>
    <definedName name="_xlnm._FilterDatabase" localSheetId="4" hidden="1">'Bron profiel competenties'!$A$1:$J$1769</definedName>
    <definedName name="_xlnm._FilterDatabase" localSheetId="10" hidden="1">'Bron roepnaam profiel'!$A$1:$C$1</definedName>
    <definedName name="_xlnm._FilterDatabase" localSheetId="1" hidden="1">'Bron tekst'!$A$1:$C$65</definedName>
    <definedName name="Slicer_Matchings_percentage1">#N/A</definedName>
  </definedNames>
  <calcPr calcId="191029"/>
  <pivotCaches>
    <pivotCache cacheId="0" r:id="rId12"/>
    <pivotCache cacheId="1" r:id="rId13"/>
    <pivotCache cacheId="2" r:id="rId14"/>
    <pivotCache cacheId="3" r:id="rId15"/>
    <pivotCache cacheId="4" r:id="rId16"/>
    <pivotCache cacheId="5" r:id="rId17"/>
    <pivotCache cacheId="6" r:id="rId18"/>
    <pivotCache cacheId="7" r:id="rId19"/>
  </pivotCaches>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0"/>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71" i="3" l="1"/>
  <c r="C270" i="3"/>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A6" i="24"/>
  <c r="A7" i="24"/>
  <c r="A8" i="24"/>
  <c r="A9" i="24"/>
  <c r="A10" i="24"/>
  <c r="A11" i="24"/>
  <c r="A12" i="24"/>
  <c r="A13" i="24"/>
  <c r="A14" i="24"/>
  <c r="A15" i="24"/>
  <c r="A16" i="24"/>
  <c r="A17" i="24"/>
  <c r="A18" i="24"/>
  <c r="A19" i="24"/>
  <c r="A20" i="24"/>
  <c r="A21" i="24"/>
  <c r="A22" i="24"/>
  <c r="A23" i="24"/>
  <c r="A24" i="24"/>
  <c r="A25" i="24"/>
  <c r="A26" i="24"/>
  <c r="A27" i="24"/>
  <c r="A28" i="24"/>
  <c r="A29" i="24"/>
  <c r="A30" i="24"/>
  <c r="A31" i="24"/>
  <c r="A32" i="24"/>
  <c r="A33" i="24"/>
  <c r="A34" i="24"/>
  <c r="A35" i="24"/>
  <c r="A36" i="24"/>
  <c r="A37" i="24"/>
  <c r="A38" i="24"/>
  <c r="A39" i="24"/>
  <c r="A40" i="24"/>
  <c r="A41" i="24"/>
  <c r="A42" i="24"/>
  <c r="A43" i="24"/>
  <c r="A44" i="24"/>
  <c r="A45" i="24"/>
  <c r="A46" i="24"/>
  <c r="A47" i="24"/>
  <c r="A48" i="24"/>
  <c r="A49" i="24"/>
  <c r="A50" i="24"/>
  <c r="A51" i="24"/>
  <c r="A52" i="24"/>
  <c r="A53" i="24"/>
  <c r="A54" i="24"/>
  <c r="A55" i="24"/>
  <c r="A56" i="24"/>
  <c r="A57" i="24"/>
  <c r="A58" i="24"/>
  <c r="A59" i="24"/>
  <c r="A60" i="24"/>
  <c r="A61" i="24"/>
  <c r="A62" i="24"/>
  <c r="A63" i="24"/>
  <c r="A64" i="24"/>
  <c r="A65" i="24"/>
  <c r="A66" i="24"/>
  <c r="A67" i="24"/>
  <c r="A68" i="24"/>
  <c r="A5" i="24"/>
  <c r="AY1" i="24" l="1"/>
  <c r="AX1" i="24"/>
  <c r="AW1" i="24"/>
  <c r="AV1" i="24"/>
  <c r="AU1" i="24"/>
  <c r="AT1" i="24"/>
  <c r="AS1" i="24"/>
  <c r="AR1" i="24"/>
  <c r="AQ1" i="24"/>
  <c r="AP1" i="24"/>
  <c r="AO1" i="24"/>
  <c r="AN1" i="24"/>
  <c r="AM1" i="24"/>
  <c r="AL1" i="24"/>
  <c r="AK1" i="24"/>
  <c r="AJ1" i="24"/>
  <c r="AI1" i="24"/>
  <c r="AH1" i="24"/>
  <c r="AG1" i="24"/>
  <c r="AF1" i="24"/>
  <c r="AE1" i="24"/>
  <c r="AD1" i="24"/>
  <c r="AC1" i="24"/>
  <c r="AB1" i="24"/>
  <c r="AA1" i="24"/>
  <c r="Z1" i="24"/>
  <c r="Y1" i="24"/>
  <c r="X1" i="24"/>
  <c r="W1" i="24"/>
  <c r="V1" i="24"/>
  <c r="U1" i="24"/>
  <c r="T1" i="24"/>
  <c r="S1" i="24"/>
  <c r="R1" i="24"/>
  <c r="Q1" i="24"/>
  <c r="P1" i="24"/>
  <c r="O1" i="24"/>
  <c r="N1" i="24"/>
  <c r="M1" i="24"/>
  <c r="L1" i="24"/>
  <c r="K1" i="24"/>
  <c r="J1" i="24"/>
  <c r="I1" i="24"/>
  <c r="H1" i="24"/>
  <c r="G1" i="24"/>
  <c r="F1" i="24"/>
  <c r="E1" i="24"/>
  <c r="D1" i="24"/>
  <c r="A65" i="6" l="1"/>
  <c r="B2" i="22"/>
  <c r="G1769" i="16"/>
  <c r="I1769" i="16" s="1"/>
  <c r="G1768" i="16"/>
  <c r="I1768" i="16" s="1"/>
  <c r="G1767" i="16"/>
  <c r="I1767" i="16" s="1"/>
  <c r="G1766" i="16"/>
  <c r="G1765" i="16"/>
  <c r="I1765" i="16" s="1"/>
  <c r="G1764" i="16"/>
  <c r="I1764" i="16" s="1"/>
  <c r="G1763" i="16"/>
  <c r="I1763" i="16" s="1"/>
  <c r="G1762" i="16"/>
  <c r="G1761" i="16"/>
  <c r="I1761" i="16" s="1"/>
  <c r="G1760" i="16"/>
  <c r="H1760" i="16" s="1"/>
  <c r="G1759" i="16"/>
  <c r="I1759" i="16" s="1"/>
  <c r="G1758" i="16"/>
  <c r="G1757" i="16"/>
  <c r="I1757" i="16" s="1"/>
  <c r="G1756" i="16"/>
  <c r="I1756" i="16" s="1"/>
  <c r="G1755" i="16"/>
  <c r="G1754" i="16"/>
  <c r="G1753" i="16"/>
  <c r="I1753" i="16" s="1"/>
  <c r="G1752" i="16"/>
  <c r="I1752" i="16" s="1"/>
  <c r="G1751" i="16"/>
  <c r="I1751" i="16" s="1"/>
  <c r="G1750" i="16"/>
  <c r="G1749" i="16"/>
  <c r="I1749" i="16" s="1"/>
  <c r="G1748" i="16"/>
  <c r="I1748" i="16" s="1"/>
  <c r="G1747" i="16"/>
  <c r="I1747" i="16" s="1"/>
  <c r="G1746" i="16"/>
  <c r="G1745" i="16"/>
  <c r="I1745" i="16" s="1"/>
  <c r="G1744" i="16"/>
  <c r="I1744" i="16" s="1"/>
  <c r="G1743" i="16"/>
  <c r="I1743" i="16" s="1"/>
  <c r="G1742" i="16"/>
  <c r="G1741" i="16"/>
  <c r="I1741" i="16" s="1"/>
  <c r="G1740" i="16"/>
  <c r="H1740" i="16" s="1"/>
  <c r="G1739" i="16"/>
  <c r="I1739" i="16" s="1"/>
  <c r="G1738" i="16"/>
  <c r="G1737" i="16"/>
  <c r="H1737" i="16" s="1"/>
  <c r="G1736" i="16"/>
  <c r="I1736" i="16" s="1"/>
  <c r="G1735" i="16"/>
  <c r="I1735" i="16" s="1"/>
  <c r="G1734" i="16"/>
  <c r="G1733" i="16"/>
  <c r="H1733" i="16" s="1"/>
  <c r="G1732" i="16"/>
  <c r="H1732" i="16" s="1"/>
  <c r="G1731" i="16"/>
  <c r="I1731" i="16" s="1"/>
  <c r="G1730" i="16"/>
  <c r="G1729" i="16"/>
  <c r="G1728" i="16"/>
  <c r="H1728" i="16" s="1"/>
  <c r="G1727" i="16"/>
  <c r="I1727" i="16" s="1"/>
  <c r="G1726" i="16"/>
  <c r="G1725" i="16"/>
  <c r="H1725" i="16" s="1"/>
  <c r="G1724" i="16"/>
  <c r="I1724" i="16" s="1"/>
  <c r="G1723" i="16"/>
  <c r="H1723" i="16" s="1"/>
  <c r="G1722" i="16"/>
  <c r="G1721" i="16"/>
  <c r="H1721" i="16" s="1"/>
  <c r="G1720" i="16"/>
  <c r="I1720" i="16" s="1"/>
  <c r="G1719" i="16"/>
  <c r="I1719" i="16" s="1"/>
  <c r="G1718" i="16"/>
  <c r="G1717" i="16"/>
  <c r="H1717" i="16" s="1"/>
  <c r="G1716" i="16"/>
  <c r="I1716" i="16" s="1"/>
  <c r="G1715" i="16"/>
  <c r="I1715" i="16" s="1"/>
  <c r="G1714" i="16"/>
  <c r="G1713" i="16"/>
  <c r="H1713" i="16" s="1"/>
  <c r="G1712" i="16"/>
  <c r="I1712" i="16" s="1"/>
  <c r="G1711" i="16"/>
  <c r="G1710" i="16"/>
  <c r="G1709" i="16"/>
  <c r="I1709" i="16" s="1"/>
  <c r="G1708" i="16"/>
  <c r="H1708" i="16" s="1"/>
  <c r="G1707" i="16"/>
  <c r="I1707" i="16" s="1"/>
  <c r="G1706" i="16"/>
  <c r="H1706" i="16" s="1"/>
  <c r="G1705" i="16"/>
  <c r="H1705" i="16" s="1"/>
  <c r="G1704" i="16"/>
  <c r="I1704" i="16" s="1"/>
  <c r="G1703" i="16"/>
  <c r="I1703" i="16" s="1"/>
  <c r="G1702" i="16"/>
  <c r="H1702" i="16" s="1"/>
  <c r="G1701" i="16"/>
  <c r="G1700" i="16"/>
  <c r="I1700" i="16" s="1"/>
  <c r="G1699" i="16"/>
  <c r="H1699" i="16" s="1"/>
  <c r="G1698" i="16"/>
  <c r="H1698" i="16" s="1"/>
  <c r="G1697" i="16"/>
  <c r="H1697" i="16" s="1"/>
  <c r="G1696" i="16"/>
  <c r="I1696" i="16" s="1"/>
  <c r="G1695" i="16"/>
  <c r="I1695" i="16" s="1"/>
  <c r="G1694" i="16"/>
  <c r="H1727" i="16" l="1"/>
  <c r="H1696" i="16"/>
  <c r="H1752" i="16"/>
  <c r="H1763" i="16"/>
  <c r="H1724" i="16"/>
  <c r="H1736" i="16"/>
  <c r="H1748" i="16"/>
  <c r="H1735" i="16"/>
  <c r="I1697" i="16"/>
  <c r="I1723" i="16"/>
  <c r="I1760" i="16"/>
  <c r="H1707" i="16"/>
  <c r="I1702" i="16"/>
  <c r="I1708" i="16"/>
  <c r="H1719" i="16"/>
  <c r="I1733" i="16"/>
  <c r="I1732" i="16"/>
  <c r="I1725" i="16"/>
  <c r="I1728" i="16"/>
  <c r="I1740" i="16"/>
  <c r="H1729" i="16"/>
  <c r="I1729" i="16"/>
  <c r="H1739" i="16"/>
  <c r="H1694" i="16"/>
  <c r="I1694" i="16"/>
  <c r="I1705" i="16"/>
  <c r="I1721" i="16"/>
  <c r="H1731" i="16"/>
  <c r="I1717" i="16"/>
  <c r="I1737" i="16"/>
  <c r="H1756" i="16"/>
  <c r="I1713" i="16"/>
  <c r="I1755" i="16"/>
  <c r="H1755" i="16"/>
  <c r="I1698" i="16"/>
  <c r="H1768" i="16"/>
  <c r="H1712" i="16"/>
  <c r="H1716" i="16"/>
  <c r="H1720" i="16"/>
  <c r="H1744" i="16"/>
  <c r="H1764" i="16"/>
  <c r="I1706" i="16"/>
  <c r="I1699" i="16"/>
  <c r="H1704" i="16"/>
  <c r="I1714" i="16"/>
  <c r="H1714" i="16"/>
  <c r="H1701" i="16"/>
  <c r="I1701" i="16"/>
  <c r="H1759" i="16"/>
  <c r="I1766" i="16"/>
  <c r="H1766" i="16"/>
  <c r="I1726" i="16"/>
  <c r="H1726" i="16"/>
  <c r="H1743" i="16"/>
  <c r="I1734" i="16"/>
  <c r="H1734" i="16"/>
  <c r="I1750" i="16"/>
  <c r="H1750" i="16"/>
  <c r="I1711" i="16"/>
  <c r="H1711" i="16"/>
  <c r="I1738" i="16"/>
  <c r="H1738" i="16"/>
  <c r="I1754" i="16"/>
  <c r="H1754" i="16"/>
  <c r="I1718" i="16"/>
  <c r="H1718" i="16"/>
  <c r="H1747" i="16"/>
  <c r="H1695" i="16"/>
  <c r="H1703" i="16"/>
  <c r="I1730" i="16"/>
  <c r="H1730" i="16"/>
  <c r="I1742" i="16"/>
  <c r="H1742" i="16"/>
  <c r="I1758" i="16"/>
  <c r="H1758" i="16"/>
  <c r="H1700" i="16"/>
  <c r="I1710" i="16"/>
  <c r="H1710" i="16"/>
  <c r="H1715" i="16"/>
  <c r="H1751" i="16"/>
  <c r="H1767" i="16"/>
  <c r="I1722" i="16"/>
  <c r="H1722" i="16"/>
  <c r="I1746" i="16"/>
  <c r="H1746" i="16"/>
  <c r="I1762" i="16"/>
  <c r="H1762" i="16"/>
  <c r="H1709" i="16"/>
  <c r="H1741" i="16"/>
  <c r="H1745" i="16"/>
  <c r="H1749" i="16"/>
  <c r="H1753" i="16"/>
  <c r="H1757" i="16"/>
  <c r="H1761" i="16"/>
  <c r="H1765" i="16"/>
  <c r="H1769" i="16"/>
  <c r="E5" i="10" l="1"/>
  <c r="G1335" i="16" l="1"/>
  <c r="G1326" i="16"/>
  <c r="G1344" i="16"/>
  <c r="G1343" i="16"/>
  <c r="H1343" i="16" s="1"/>
  <c r="G1342" i="16"/>
  <c r="G1341" i="16"/>
  <c r="H1341" i="16" s="1"/>
  <c r="G1325" i="16"/>
  <c r="H1325" i="16" s="1"/>
  <c r="G1340" i="16"/>
  <c r="G1339" i="16"/>
  <c r="H1339" i="16" s="1"/>
  <c r="G1338" i="16"/>
  <c r="G1337" i="16"/>
  <c r="H1337" i="16" s="1"/>
  <c r="G1336" i="16"/>
  <c r="G1334" i="16"/>
  <c r="H1334" i="16" s="1"/>
  <c r="G1333" i="16"/>
  <c r="G1332" i="16"/>
  <c r="H1332" i="16" s="1"/>
  <c r="G1331" i="16"/>
  <c r="G1327" i="16"/>
  <c r="H1327" i="16" s="1"/>
  <c r="G1330" i="16"/>
  <c r="G1329" i="16"/>
  <c r="H1329" i="16" s="1"/>
  <c r="G1328" i="16"/>
  <c r="G1351" i="16"/>
  <c r="H1351" i="16" s="1"/>
  <c r="G1350" i="16"/>
  <c r="G1349" i="16"/>
  <c r="H1349" i="16" s="1"/>
  <c r="G1348" i="16"/>
  <c r="G1347" i="16"/>
  <c r="H1347" i="16" s="1"/>
  <c r="G1346" i="16"/>
  <c r="G1345" i="16"/>
  <c r="H1345" i="16" s="1"/>
  <c r="G1317" i="16"/>
  <c r="G1316" i="16"/>
  <c r="H1316" i="16" s="1"/>
  <c r="G1315" i="16"/>
  <c r="G1314" i="16"/>
  <c r="H1314" i="16" s="1"/>
  <c r="G1313" i="16"/>
  <c r="G1312" i="16"/>
  <c r="H1312" i="16" s="1"/>
  <c r="G1311" i="16"/>
  <c r="G1307" i="16"/>
  <c r="G1306" i="16"/>
  <c r="G1295" i="16"/>
  <c r="G1310" i="16"/>
  <c r="G1309" i="16"/>
  <c r="H1309" i="16" s="1"/>
  <c r="G1308" i="16"/>
  <c r="G1305" i="16"/>
  <c r="H1305" i="16" s="1"/>
  <c r="G1304" i="16"/>
  <c r="G1303" i="16"/>
  <c r="H1303" i="16" s="1"/>
  <c r="G1302" i="16"/>
  <c r="G1301" i="16"/>
  <c r="H1301" i="16" s="1"/>
  <c r="G1300" i="16"/>
  <c r="G1296" i="16"/>
  <c r="H1296" i="16" s="1"/>
  <c r="G1299" i="16"/>
  <c r="G1298" i="16"/>
  <c r="H1298" i="16" s="1"/>
  <c r="G1297" i="16"/>
  <c r="G1294" i="16"/>
  <c r="H1294" i="16" s="1"/>
  <c r="G1293" i="16"/>
  <c r="G1324" i="16"/>
  <c r="H1324" i="16" s="1"/>
  <c r="G1323" i="16"/>
  <c r="G1322" i="16"/>
  <c r="H1322" i="16" s="1"/>
  <c r="G1321" i="16"/>
  <c r="G1320" i="16"/>
  <c r="H1320" i="16" s="1"/>
  <c r="G1319" i="16"/>
  <c r="G1318" i="16"/>
  <c r="H1318" i="16" s="1"/>
  <c r="H1335" i="16" l="1"/>
  <c r="H1326" i="16"/>
  <c r="H1346" i="16"/>
  <c r="H1350" i="16"/>
  <c r="H1328" i="16"/>
  <c r="H1331" i="16"/>
  <c r="H1336" i="16"/>
  <c r="H1340" i="16"/>
  <c r="H1342" i="16"/>
  <c r="H1348" i="16"/>
  <c r="H1330" i="16"/>
  <c r="H1333" i="16"/>
  <c r="H1338" i="16"/>
  <c r="H1344" i="16"/>
  <c r="H1311" i="16"/>
  <c r="H1315" i="16"/>
  <c r="H1313" i="16"/>
  <c r="H1317" i="16"/>
  <c r="H1307" i="16"/>
  <c r="H1306" i="16"/>
  <c r="H1295" i="16"/>
  <c r="H1321" i="16"/>
  <c r="H1293" i="16"/>
  <c r="H1299" i="16"/>
  <c r="H1302" i="16"/>
  <c r="H1308" i="16"/>
  <c r="H1319" i="16"/>
  <c r="H1323" i="16"/>
  <c r="H1297" i="16"/>
  <c r="H1300" i="16"/>
  <c r="H1304" i="16"/>
  <c r="H1310" i="16"/>
  <c r="G1285" i="16" l="1"/>
  <c r="G1284" i="16"/>
  <c r="G1283" i="16"/>
  <c r="G1282" i="16"/>
  <c r="H1282" i="16" s="1"/>
  <c r="G1281" i="16"/>
  <c r="G1280" i="16"/>
  <c r="G1279" i="16"/>
  <c r="H1279" i="16" s="1"/>
  <c r="G1278" i="16"/>
  <c r="H1278" i="16" s="1"/>
  <c r="G1277" i="16"/>
  <c r="H1277" i="16" s="1"/>
  <c r="G1276" i="16"/>
  <c r="G1275" i="16"/>
  <c r="H1275" i="16" s="1"/>
  <c r="G1274" i="16"/>
  <c r="H1274" i="16" s="1"/>
  <c r="G1292" i="16"/>
  <c r="G1271" i="16"/>
  <c r="G1272" i="16"/>
  <c r="G1273" i="16"/>
  <c r="H1285" i="16" l="1"/>
  <c r="H1276" i="16"/>
  <c r="H1280" i="16"/>
  <c r="H1284" i="16"/>
  <c r="H1281" i="16"/>
  <c r="H1283" i="16"/>
  <c r="H1273" i="16" l="1"/>
  <c r="H1271" i="16"/>
  <c r="G1291" i="16"/>
  <c r="H1291" i="16" s="1"/>
  <c r="G1290" i="16"/>
  <c r="G1289" i="16"/>
  <c r="G1288" i="16"/>
  <c r="G1287" i="16"/>
  <c r="H1287" i="16" s="1"/>
  <c r="G1286" i="16"/>
  <c r="D100" i="1"/>
  <c r="D101" i="1"/>
  <c r="D99" i="1"/>
  <c r="B98" i="1"/>
  <c r="B99" i="1"/>
  <c r="B100" i="1"/>
  <c r="B101" i="1"/>
  <c r="B102" i="1"/>
  <c r="H1272" i="16" l="1"/>
  <c r="H1286" i="16"/>
  <c r="H1290" i="16"/>
  <c r="H1289" i="16"/>
  <c r="H1288" i="16"/>
  <c r="H1292" i="16"/>
  <c r="A63" i="6" l="1"/>
  <c r="A64" i="6"/>
  <c r="G337" i="16" l="1"/>
  <c r="G336" i="16"/>
  <c r="H337" i="16" l="1"/>
  <c r="H336" i="16"/>
  <c r="G1075" i="16"/>
  <c r="G1074" i="16"/>
  <c r="H1074" i="16" s="1"/>
  <c r="G1073" i="16"/>
  <c r="G1079" i="16"/>
  <c r="G1078" i="16"/>
  <c r="H1078" i="16" s="1"/>
  <c r="G1077" i="16"/>
  <c r="G1076" i="16"/>
  <c r="G1052" i="16"/>
  <c r="G1051" i="16"/>
  <c r="H1051" i="16" s="1"/>
  <c r="G1050" i="16"/>
  <c r="G1053" i="16"/>
  <c r="H1075" i="16" l="1"/>
  <c r="H1073" i="16"/>
  <c r="H1077" i="16"/>
  <c r="H1079" i="16"/>
  <c r="H1076" i="16"/>
  <c r="H1050" i="16"/>
  <c r="H1052" i="16"/>
  <c r="H1053" i="16"/>
  <c r="G322" i="16" l="1"/>
  <c r="G321" i="16"/>
  <c r="H321" i="16" s="1"/>
  <c r="G323" i="16"/>
  <c r="G335" i="16"/>
  <c r="G334" i="16"/>
  <c r="G339" i="16"/>
  <c r="G338" i="16"/>
  <c r="H338" i="16" s="1"/>
  <c r="G318" i="16"/>
  <c r="H318" i="16" s="1"/>
  <c r="G317" i="16"/>
  <c r="H317" i="16" s="1"/>
  <c r="G319" i="16"/>
  <c r="H319" i="16" s="1"/>
  <c r="G500" i="16"/>
  <c r="H500" i="16" s="1"/>
  <c r="G499" i="16"/>
  <c r="H499" i="16" s="1"/>
  <c r="G498" i="16"/>
  <c r="G497" i="16"/>
  <c r="G496" i="16"/>
  <c r="H496" i="16" s="1"/>
  <c r="G495" i="16"/>
  <c r="H495" i="16" s="1"/>
  <c r="G494" i="16"/>
  <c r="G493" i="16"/>
  <c r="G492" i="16"/>
  <c r="H492" i="16" s="1"/>
  <c r="G491" i="16"/>
  <c r="G490" i="16"/>
  <c r="G489" i="16"/>
  <c r="G488" i="16"/>
  <c r="H488" i="16" s="1"/>
  <c r="G487" i="16"/>
  <c r="G486" i="16"/>
  <c r="G485" i="16"/>
  <c r="H485" i="16" s="1"/>
  <c r="G484" i="16"/>
  <c r="H484" i="16" s="1"/>
  <c r="G483" i="16"/>
  <c r="H483" i="16" s="1"/>
  <c r="G482" i="16"/>
  <c r="G481" i="16"/>
  <c r="G479" i="16"/>
  <c r="H479" i="16" s="1"/>
  <c r="G478" i="16"/>
  <c r="H478" i="16" s="1"/>
  <c r="G477" i="16"/>
  <c r="G476" i="16"/>
  <c r="H476" i="16" s="1"/>
  <c r="G475" i="16"/>
  <c r="H475" i="16" s="1"/>
  <c r="G474" i="16"/>
  <c r="H474" i="16" s="1"/>
  <c r="G473" i="16"/>
  <c r="G472" i="16"/>
  <c r="G480" i="16"/>
  <c r="H480" i="16" s="1"/>
  <c r="G462" i="16"/>
  <c r="G461" i="16"/>
  <c r="G460" i="16"/>
  <c r="G459" i="16"/>
  <c r="G458" i="16"/>
  <c r="H458" i="16" s="1"/>
  <c r="G457" i="16"/>
  <c r="H457" i="16" s="1"/>
  <c r="G447" i="16"/>
  <c r="G446" i="16"/>
  <c r="H446" i="16" s="1"/>
  <c r="G445" i="16"/>
  <c r="H445" i="16" s="1"/>
  <c r="G444" i="16"/>
  <c r="G434" i="16"/>
  <c r="G433" i="16"/>
  <c r="G432" i="16"/>
  <c r="G415" i="16"/>
  <c r="G412" i="16"/>
  <c r="H412" i="16" s="1"/>
  <c r="G403" i="16"/>
  <c r="G397" i="16"/>
  <c r="G392" i="16"/>
  <c r="H392" i="16" s="1"/>
  <c r="G373" i="16"/>
  <c r="H373" i="16" s="1"/>
  <c r="G371" i="16"/>
  <c r="G368" i="16"/>
  <c r="H368" i="16" s="1"/>
  <c r="G365" i="16"/>
  <c r="H365" i="16" s="1"/>
  <c r="G362" i="16"/>
  <c r="G361" i="16"/>
  <c r="G358" i="16"/>
  <c r="H358" i="16" s="1"/>
  <c r="G355" i="16"/>
  <c r="H355" i="16" s="1"/>
  <c r="G352" i="16"/>
  <c r="H352" i="16" s="1"/>
  <c r="G349" i="16"/>
  <c r="H349" i="16" s="1"/>
  <c r="G372" i="16"/>
  <c r="G369" i="16"/>
  <c r="H369" i="16" s="1"/>
  <c r="G366" i="16"/>
  <c r="G363" i="16"/>
  <c r="H363" i="16" s="1"/>
  <c r="G359" i="16"/>
  <c r="G357" i="16"/>
  <c r="H357" i="16" s="1"/>
  <c r="G354" i="16"/>
  <c r="H354" i="16" s="1"/>
  <c r="G350" i="16"/>
  <c r="H350" i="16" s="1"/>
  <c r="G347" i="16"/>
  <c r="G374" i="16"/>
  <c r="G351" i="16"/>
  <c r="H351" i="16" s="1"/>
  <c r="G331" i="16"/>
  <c r="G304" i="16"/>
  <c r="H304" i="16" s="1"/>
  <c r="G300" i="16"/>
  <c r="H300" i="16" s="1"/>
  <c r="G294" i="16"/>
  <c r="H294" i="16" s="1"/>
  <c r="G290" i="16"/>
  <c r="H290" i="16" s="1"/>
  <c r="G307" i="16"/>
  <c r="H307" i="16" s="1"/>
  <c r="G303" i="16"/>
  <c r="G299" i="16"/>
  <c r="G297" i="16"/>
  <c r="H297" i="16" s="1"/>
  <c r="G293" i="16"/>
  <c r="H293" i="16" s="1"/>
  <c r="G289" i="16"/>
  <c r="G310" i="16"/>
  <c r="H310" i="16" s="1"/>
  <c r="G311" i="16"/>
  <c r="H311" i="16" s="1"/>
  <c r="G312" i="16"/>
  <c r="H312" i="16" s="1"/>
  <c r="G313" i="16"/>
  <c r="H313" i="16" s="1"/>
  <c r="G314" i="16"/>
  <c r="H314" i="16" s="1"/>
  <c r="G315" i="16"/>
  <c r="H315" i="16" s="1"/>
  <c r="G316" i="16"/>
  <c r="H316" i="16" s="1"/>
  <c r="G271" i="16"/>
  <c r="G270" i="16"/>
  <c r="H270" i="16" s="1"/>
  <c r="G269" i="16"/>
  <c r="H322" i="16" l="1"/>
  <c r="H323" i="16"/>
  <c r="H335" i="16"/>
  <c r="H334" i="16"/>
  <c r="H339" i="16"/>
  <c r="H491" i="16"/>
  <c r="H487" i="16"/>
  <c r="H473" i="16"/>
  <c r="H477" i="16"/>
  <c r="H482" i="16"/>
  <c r="H486" i="16"/>
  <c r="H490" i="16"/>
  <c r="H494" i="16"/>
  <c r="H498" i="16"/>
  <c r="H472" i="16"/>
  <c r="H481" i="16"/>
  <c r="H489" i="16"/>
  <c r="H493" i="16"/>
  <c r="H497" i="16"/>
  <c r="H462" i="16"/>
  <c r="H461" i="16"/>
  <c r="H447" i="16"/>
  <c r="H460" i="16"/>
  <c r="H459" i="16"/>
  <c r="H444" i="16"/>
  <c r="H434" i="16"/>
  <c r="H433" i="16"/>
  <c r="H432" i="16"/>
  <c r="H415" i="16"/>
  <c r="H403" i="16"/>
  <c r="H397" i="16"/>
  <c r="H371" i="16"/>
  <c r="H361" i="16"/>
  <c r="H366" i="16"/>
  <c r="H362" i="16"/>
  <c r="H347" i="16"/>
  <c r="H359" i="16"/>
  <c r="H372" i="16"/>
  <c r="H374" i="16"/>
  <c r="H331" i="16"/>
  <c r="H289" i="16"/>
  <c r="H303" i="16"/>
  <c r="H299" i="16"/>
  <c r="H269" i="16"/>
  <c r="H271" i="16"/>
  <c r="G243" i="16" l="1"/>
  <c r="H243" i="16" s="1"/>
  <c r="G218" i="16"/>
  <c r="G209" i="16"/>
  <c r="G204" i="16"/>
  <c r="H204" i="16" s="1"/>
  <c r="G202" i="16"/>
  <c r="G192" i="16"/>
  <c r="G80" i="16"/>
  <c r="H80" i="16" s="1"/>
  <c r="G79" i="16"/>
  <c r="G37" i="16"/>
  <c r="H37" i="16" s="1"/>
  <c r="G41" i="16"/>
  <c r="H41" i="16" s="1"/>
  <c r="G34" i="16"/>
  <c r="G49" i="16"/>
  <c r="G47" i="16"/>
  <c r="G36" i="16"/>
  <c r="H36" i="16" s="1"/>
  <c r="G33" i="16"/>
  <c r="G40" i="16"/>
  <c r="G30" i="16"/>
  <c r="H30" i="16" s="1"/>
  <c r="G4" i="16"/>
  <c r="H4" i="16" s="1"/>
  <c r="L6" i="22"/>
  <c r="L5" i="22"/>
  <c r="L4" i="22"/>
  <c r="K1" i="22"/>
  <c r="B82" i="21"/>
  <c r="A82" i="21"/>
  <c r="F80" i="21"/>
  <c r="E80" i="21"/>
  <c r="A80" i="21" s="1"/>
  <c r="B80" i="21"/>
  <c r="F79" i="21"/>
  <c r="E79" i="21"/>
  <c r="A79" i="21" s="1"/>
  <c r="B79" i="21"/>
  <c r="F78" i="21"/>
  <c r="E78" i="21"/>
  <c r="A78" i="21" s="1"/>
  <c r="B78" i="21"/>
  <c r="F77" i="21"/>
  <c r="E77" i="21"/>
  <c r="A77" i="21" s="1"/>
  <c r="B77" i="21"/>
  <c r="F76" i="21"/>
  <c r="E76" i="21" s="1"/>
  <c r="A76" i="21" s="1"/>
  <c r="B76" i="21"/>
  <c r="F75" i="21"/>
  <c r="E75" i="21" s="1"/>
  <c r="A75" i="21" s="1"/>
  <c r="B75" i="21"/>
  <c r="F74" i="21"/>
  <c r="E74" i="21" s="1"/>
  <c r="A74" i="21" s="1"/>
  <c r="B74" i="21"/>
  <c r="F73" i="21"/>
  <c r="E73" i="21" s="1"/>
  <c r="A73" i="21" s="1"/>
  <c r="B73" i="21"/>
  <c r="F72" i="21"/>
  <c r="E72" i="21" s="1"/>
  <c r="A72" i="21" s="1"/>
  <c r="B72" i="21"/>
  <c r="F71" i="21"/>
  <c r="E71" i="21" s="1"/>
  <c r="A71" i="21" s="1"/>
  <c r="B71" i="21"/>
  <c r="F70" i="21"/>
  <c r="E70" i="21" s="1"/>
  <c r="A70" i="21" s="1"/>
  <c r="B70" i="21"/>
  <c r="F69" i="21"/>
  <c r="E69" i="21" s="1"/>
  <c r="A69" i="21" s="1"/>
  <c r="B69" i="21"/>
  <c r="F68" i="21"/>
  <c r="E68" i="21" s="1"/>
  <c r="A68" i="21" s="1"/>
  <c r="B68" i="21"/>
  <c r="F67" i="21"/>
  <c r="E67" i="21" s="1"/>
  <c r="A67" i="21" s="1"/>
  <c r="B67" i="21"/>
  <c r="F66" i="21"/>
  <c r="E66" i="21" s="1"/>
  <c r="A66" i="21" s="1"/>
  <c r="B66" i="21"/>
  <c r="F65" i="21"/>
  <c r="E65" i="21" s="1"/>
  <c r="A65" i="21" s="1"/>
  <c r="B65" i="21"/>
  <c r="F64" i="21"/>
  <c r="E64" i="21" s="1"/>
  <c r="A64" i="21" s="1"/>
  <c r="B64" i="21"/>
  <c r="F63" i="21"/>
  <c r="E63" i="21" s="1"/>
  <c r="A63" i="21" s="1"/>
  <c r="B63" i="21"/>
  <c r="F62" i="21"/>
  <c r="E62" i="21" s="1"/>
  <c r="A62" i="21" s="1"/>
  <c r="B62" i="21"/>
  <c r="F61" i="21"/>
  <c r="E61" i="21" s="1"/>
  <c r="A61" i="21" s="1"/>
  <c r="B61" i="21"/>
  <c r="F60" i="21"/>
  <c r="E60" i="21" s="1"/>
  <c r="A60" i="21" s="1"/>
  <c r="B60" i="21"/>
  <c r="F59" i="21"/>
  <c r="E59" i="21" s="1"/>
  <c r="A59" i="21" s="1"/>
  <c r="B59" i="21"/>
  <c r="F58" i="21"/>
  <c r="E58" i="21" s="1"/>
  <c r="A58" i="21" s="1"/>
  <c r="B58" i="21"/>
  <c r="F57" i="21"/>
  <c r="E57" i="21" s="1"/>
  <c r="A57" i="21" s="1"/>
  <c r="B57" i="21"/>
  <c r="F56" i="21"/>
  <c r="E56" i="21" s="1"/>
  <c r="A56" i="21" s="1"/>
  <c r="B56" i="21"/>
  <c r="F55" i="21"/>
  <c r="E55" i="21" s="1"/>
  <c r="A55" i="21" s="1"/>
  <c r="B55" i="21"/>
  <c r="F54" i="21"/>
  <c r="E54" i="21" s="1"/>
  <c r="A54" i="21" s="1"/>
  <c r="B54" i="21"/>
  <c r="F53" i="21"/>
  <c r="E53" i="21" s="1"/>
  <c r="A53" i="21" s="1"/>
  <c r="B53" i="21"/>
  <c r="F52" i="21"/>
  <c r="E52" i="21" s="1"/>
  <c r="A52" i="21" s="1"/>
  <c r="B52" i="21"/>
  <c r="F51" i="21"/>
  <c r="E51" i="21" s="1"/>
  <c r="A51" i="21" s="1"/>
  <c r="B51" i="21"/>
  <c r="F50" i="21"/>
  <c r="E50" i="21" s="1"/>
  <c r="A50" i="21" s="1"/>
  <c r="B50" i="21"/>
  <c r="F49" i="21"/>
  <c r="E49" i="21" s="1"/>
  <c r="A49" i="21" s="1"/>
  <c r="B49" i="21"/>
  <c r="F48" i="21"/>
  <c r="E48" i="21" s="1"/>
  <c r="A48" i="21" s="1"/>
  <c r="B48" i="21"/>
  <c r="F47" i="21"/>
  <c r="E47" i="21" s="1"/>
  <c r="A47" i="21" s="1"/>
  <c r="B47" i="21"/>
  <c r="F46" i="21"/>
  <c r="E46" i="21" s="1"/>
  <c r="A46" i="21" s="1"/>
  <c r="B46" i="21"/>
  <c r="F45" i="21"/>
  <c r="E45" i="21" s="1"/>
  <c r="A45" i="21" s="1"/>
  <c r="B45" i="21"/>
  <c r="F44" i="21"/>
  <c r="E44" i="21" s="1"/>
  <c r="A44" i="21" s="1"/>
  <c r="B44" i="21"/>
  <c r="F43" i="21"/>
  <c r="E43" i="21" s="1"/>
  <c r="A43" i="21" s="1"/>
  <c r="B43" i="21"/>
  <c r="F42" i="21"/>
  <c r="E42" i="21" s="1"/>
  <c r="A42" i="21" s="1"/>
  <c r="B42" i="21"/>
  <c r="F41" i="21"/>
  <c r="E41" i="21" s="1"/>
  <c r="A41" i="21" s="1"/>
  <c r="B41" i="21"/>
  <c r="F40" i="21"/>
  <c r="E40" i="21" s="1"/>
  <c r="A40" i="21" s="1"/>
  <c r="B40" i="21"/>
  <c r="F39" i="21"/>
  <c r="E39" i="21" s="1"/>
  <c r="A39" i="21" s="1"/>
  <c r="B39" i="21"/>
  <c r="F38" i="21"/>
  <c r="E38" i="21" s="1"/>
  <c r="A38" i="21" s="1"/>
  <c r="B38" i="21"/>
  <c r="F37" i="21"/>
  <c r="E37" i="21" s="1"/>
  <c r="A37" i="21" s="1"/>
  <c r="B37" i="21"/>
  <c r="F36" i="21"/>
  <c r="E36" i="21" s="1"/>
  <c r="A36" i="21" s="1"/>
  <c r="B36" i="21"/>
  <c r="F35" i="21"/>
  <c r="E35" i="21" s="1"/>
  <c r="A35" i="21" s="1"/>
  <c r="B35" i="21"/>
  <c r="F34" i="21"/>
  <c r="E34" i="21" s="1"/>
  <c r="A34" i="21" s="1"/>
  <c r="B34" i="21"/>
  <c r="F33" i="21"/>
  <c r="E33" i="21" s="1"/>
  <c r="A33" i="21" s="1"/>
  <c r="B33" i="21"/>
  <c r="F32" i="21"/>
  <c r="E32" i="21" s="1"/>
  <c r="A32" i="21" s="1"/>
  <c r="B32" i="21"/>
  <c r="F31" i="21"/>
  <c r="E31" i="21" s="1"/>
  <c r="A31" i="21" s="1"/>
  <c r="B31" i="21"/>
  <c r="F30" i="21"/>
  <c r="E30" i="21" s="1"/>
  <c r="A30" i="21" s="1"/>
  <c r="B30" i="21"/>
  <c r="F29" i="21"/>
  <c r="E29" i="21" s="1"/>
  <c r="A29" i="21" s="1"/>
  <c r="B29" i="21"/>
  <c r="F28" i="21"/>
  <c r="E28" i="21" s="1"/>
  <c r="A28" i="21" s="1"/>
  <c r="B28" i="21"/>
  <c r="F27" i="21"/>
  <c r="E27" i="21" s="1"/>
  <c r="A27" i="21" s="1"/>
  <c r="B27" i="21"/>
  <c r="F26" i="21"/>
  <c r="E26" i="21" s="1"/>
  <c r="A26" i="21" s="1"/>
  <c r="B26" i="21"/>
  <c r="F25" i="21"/>
  <c r="E25" i="21" s="1"/>
  <c r="A25" i="21" s="1"/>
  <c r="B25" i="21"/>
  <c r="F24" i="21"/>
  <c r="E24" i="21" s="1"/>
  <c r="A24" i="21" s="1"/>
  <c r="B24" i="21"/>
  <c r="F23" i="21"/>
  <c r="E23" i="21" s="1"/>
  <c r="A23" i="21" s="1"/>
  <c r="B23" i="21"/>
  <c r="F22" i="21"/>
  <c r="E22" i="21" s="1"/>
  <c r="A22" i="21" s="1"/>
  <c r="B22" i="21"/>
  <c r="F21" i="21"/>
  <c r="E21" i="21" s="1"/>
  <c r="A21" i="21" s="1"/>
  <c r="B21" i="21"/>
  <c r="F20" i="21"/>
  <c r="E20" i="21" s="1"/>
  <c r="A20" i="21" s="1"/>
  <c r="B20" i="21"/>
  <c r="F19" i="21"/>
  <c r="E19" i="21" s="1"/>
  <c r="A19" i="21" s="1"/>
  <c r="B19" i="21"/>
  <c r="F18" i="21"/>
  <c r="E18" i="21" s="1"/>
  <c r="A18" i="21" s="1"/>
  <c r="B18" i="21"/>
  <c r="F17" i="21"/>
  <c r="E17" i="21" s="1"/>
  <c r="A17" i="21" s="1"/>
  <c r="B17" i="21"/>
  <c r="F16" i="21"/>
  <c r="E16" i="21" s="1"/>
  <c r="A16" i="21" s="1"/>
  <c r="B16" i="21"/>
  <c r="F15" i="21"/>
  <c r="E15" i="21" s="1"/>
  <c r="A15" i="21" s="1"/>
  <c r="B15" i="21"/>
  <c r="F14" i="21"/>
  <c r="E14" i="21" s="1"/>
  <c r="A14" i="21" s="1"/>
  <c r="B14" i="21"/>
  <c r="F13" i="21"/>
  <c r="E13" i="21" s="1"/>
  <c r="A13" i="21" s="1"/>
  <c r="B13" i="21"/>
  <c r="F12" i="21"/>
  <c r="E12" i="21" s="1"/>
  <c r="A12" i="21" s="1"/>
  <c r="B12" i="21"/>
  <c r="F11" i="21"/>
  <c r="E11" i="21" s="1"/>
  <c r="A11" i="21" s="1"/>
  <c r="B11" i="21"/>
  <c r="F10" i="21"/>
  <c r="E10" i="21" s="1"/>
  <c r="A10" i="21" s="1"/>
  <c r="B10" i="21"/>
  <c r="F9" i="21"/>
  <c r="E9" i="21" s="1"/>
  <c r="A9" i="21" s="1"/>
  <c r="B9" i="21"/>
  <c r="F8" i="21"/>
  <c r="E8" i="21" s="1"/>
  <c r="A8" i="21" s="1"/>
  <c r="B8" i="21"/>
  <c r="F7" i="21"/>
  <c r="E7" i="21" s="1"/>
  <c r="A7" i="21" s="1"/>
  <c r="B7" i="21"/>
  <c r="F6" i="21"/>
  <c r="E6" i="21" s="1"/>
  <c r="A6" i="21" s="1"/>
  <c r="B6" i="21"/>
  <c r="F5" i="21"/>
  <c r="E5" i="21" s="1"/>
  <c r="A5" i="21" s="1"/>
  <c r="B5" i="21"/>
  <c r="H218" i="16" l="1"/>
  <c r="H209" i="16"/>
  <c r="H202" i="16"/>
  <c r="H192" i="16"/>
  <c r="H79" i="16"/>
  <c r="H47" i="16"/>
  <c r="H49" i="16"/>
  <c r="H33" i="16"/>
  <c r="H40" i="16"/>
  <c r="H34" i="16"/>
  <c r="G220" i="16"/>
  <c r="G217" i="16"/>
  <c r="H217" i="16" s="1"/>
  <c r="G215" i="16"/>
  <c r="G213" i="16"/>
  <c r="H213" i="16" s="1"/>
  <c r="G211" i="16"/>
  <c r="G208" i="16"/>
  <c r="H208" i="16" s="1"/>
  <c r="G206" i="16"/>
  <c r="H206" i="16" s="1"/>
  <c r="G203" i="16"/>
  <c r="H203" i="16" s="1"/>
  <c r="G201" i="16"/>
  <c r="G165" i="16"/>
  <c r="H165" i="16" s="1"/>
  <c r="G162" i="16"/>
  <c r="G160" i="16"/>
  <c r="H160" i="16" s="1"/>
  <c r="G158" i="16"/>
  <c r="H158" i="16" s="1"/>
  <c r="G156" i="16"/>
  <c r="H156" i="16" s="1"/>
  <c r="G154" i="16"/>
  <c r="G151" i="16"/>
  <c r="H151" i="16" s="1"/>
  <c r="G163" i="16"/>
  <c r="H163" i="16" s="1"/>
  <c r="G143" i="16"/>
  <c r="H143" i="16" s="1"/>
  <c r="G139" i="16"/>
  <c r="H139" i="16" s="1"/>
  <c r="G137" i="16"/>
  <c r="G134" i="16"/>
  <c r="H134" i="16" s="1"/>
  <c r="G132" i="16"/>
  <c r="G130" i="16"/>
  <c r="H130" i="16" s="1"/>
  <c r="G128" i="16"/>
  <c r="G141" i="16"/>
  <c r="G135" i="16"/>
  <c r="G125" i="16"/>
  <c r="H125" i="16" s="1"/>
  <c r="G123" i="16"/>
  <c r="H123" i="16" s="1"/>
  <c r="G127" i="16"/>
  <c r="H127" i="16" s="1"/>
  <c r="G93" i="16"/>
  <c r="G91" i="16"/>
  <c r="H91" i="16" s="1"/>
  <c r="G89" i="16"/>
  <c r="G86" i="16"/>
  <c r="H86" i="16" s="1"/>
  <c r="G84" i="16"/>
  <c r="G87" i="16"/>
  <c r="H87" i="16" s="1"/>
  <c r="G82" i="16"/>
  <c r="H82" i="16" s="1"/>
  <c r="G26" i="16"/>
  <c r="G38" i="16"/>
  <c r="H38" i="16" s="1"/>
  <c r="G44" i="16"/>
  <c r="H44" i="16" s="1"/>
  <c r="G42" i="16"/>
  <c r="G31" i="16"/>
  <c r="G28" i="16"/>
  <c r="H28" i="16" s="1"/>
  <c r="G16" i="16"/>
  <c r="G17" i="16"/>
  <c r="G14" i="16"/>
  <c r="G13" i="16"/>
  <c r="G9" i="16"/>
  <c r="H9" i="16" s="1"/>
  <c r="G11" i="16"/>
  <c r="G5" i="16"/>
  <c r="G3" i="16"/>
  <c r="H3" i="16" s="1"/>
  <c r="G1684" i="16"/>
  <c r="H1684" i="16" s="1"/>
  <c r="G1681" i="16"/>
  <c r="H1681" i="16" s="1"/>
  <c r="G1682" i="16"/>
  <c r="H1682" i="16" s="1"/>
  <c r="G1683" i="16"/>
  <c r="G1685" i="16"/>
  <c r="H1685" i="16" s="1"/>
  <c r="G1655" i="16"/>
  <c r="H1655" i="16" s="1"/>
  <c r="G1664" i="16"/>
  <c r="H1664" i="16" s="1"/>
  <c r="G1667" i="16"/>
  <c r="G1670" i="16"/>
  <c r="H1670" i="16" s="1"/>
  <c r="G1656" i="16"/>
  <c r="H1656" i="16" s="1"/>
  <c r="G1660" i="16"/>
  <c r="H1660" i="16" s="1"/>
  <c r="G1662" i="16"/>
  <c r="G1665" i="16"/>
  <c r="H1665" i="16" s="1"/>
  <c r="G1668" i="16"/>
  <c r="H1668" i="16" s="1"/>
  <c r="G1671" i="16"/>
  <c r="H1671" i="16" s="1"/>
  <c r="G1658" i="16"/>
  <c r="G1653" i="16"/>
  <c r="H1653" i="16" s="1"/>
  <c r="G1654" i="16"/>
  <c r="H1654" i="16" s="1"/>
  <c r="G1657" i="16"/>
  <c r="H1657" i="16" s="1"/>
  <c r="G1661" i="16"/>
  <c r="G1663" i="16"/>
  <c r="H1663" i="16" s="1"/>
  <c r="G1666" i="16"/>
  <c r="H1666" i="16" s="1"/>
  <c r="G1669" i="16"/>
  <c r="H1669" i="16" s="1"/>
  <c r="G1672" i="16"/>
  <c r="G1673" i="16"/>
  <c r="H1673" i="16" s="1"/>
  <c r="G1659" i="16"/>
  <c r="H1659" i="16" s="1"/>
  <c r="G1629" i="16"/>
  <c r="H1629" i="16" s="1"/>
  <c r="G1630" i="16"/>
  <c r="G1631" i="16"/>
  <c r="H1631" i="16" s="1"/>
  <c r="G1633" i="16"/>
  <c r="H1633" i="16" s="1"/>
  <c r="G1634" i="16"/>
  <c r="H1634" i="16" s="1"/>
  <c r="G1638" i="16"/>
  <c r="G1640" i="16"/>
  <c r="H1640" i="16" s="1"/>
  <c r="G1642" i="16"/>
  <c r="H1642" i="16" s="1"/>
  <c r="G1644" i="16"/>
  <c r="H1644" i="16" s="1"/>
  <c r="G1636" i="16"/>
  <c r="G1628" i="16"/>
  <c r="H1628" i="16" s="1"/>
  <c r="G1632" i="16"/>
  <c r="H1632" i="16" s="1"/>
  <c r="G1635" i="16"/>
  <c r="H1635" i="16" s="1"/>
  <c r="G1639" i="16"/>
  <c r="G1641" i="16"/>
  <c r="H1641" i="16" s="1"/>
  <c r="G1643" i="16"/>
  <c r="H1643" i="16" s="1"/>
  <c r="G1645" i="16"/>
  <c r="H1645" i="16" s="1"/>
  <c r="G1637" i="16"/>
  <c r="H1637" i="16" s="1"/>
  <c r="G1604" i="16"/>
  <c r="H1604" i="16" s="1"/>
  <c r="G1605" i="16"/>
  <c r="H1605" i="16" s="1"/>
  <c r="G1606" i="16"/>
  <c r="G1608" i="16"/>
  <c r="H1608" i="16" s="1"/>
  <c r="G1609" i="16"/>
  <c r="H1609" i="16" s="1"/>
  <c r="G1613" i="16"/>
  <c r="H1613" i="16" s="1"/>
  <c r="G1615" i="16"/>
  <c r="G1617" i="16"/>
  <c r="H1617" i="16" s="1"/>
  <c r="G1619" i="16"/>
  <c r="H1619" i="16" s="1"/>
  <c r="G1611" i="16"/>
  <c r="H1611" i="16" s="1"/>
  <c r="G1603" i="16"/>
  <c r="G1607" i="16"/>
  <c r="H1607" i="16" s="1"/>
  <c r="G1610" i="16"/>
  <c r="H1610" i="16" s="1"/>
  <c r="G1614" i="16"/>
  <c r="H1614" i="16" s="1"/>
  <c r="G1616" i="16"/>
  <c r="G1618" i="16"/>
  <c r="H1618" i="16" s="1"/>
  <c r="G1620" i="16"/>
  <c r="H1620" i="16" s="1"/>
  <c r="G1612" i="16"/>
  <c r="H1612" i="16" s="1"/>
  <c r="G1581" i="16"/>
  <c r="G1568" i="16"/>
  <c r="H1568" i="16" s="1"/>
  <c r="G1570" i="16"/>
  <c r="H1570" i="16" s="1"/>
  <c r="G1572" i="16"/>
  <c r="H1572" i="16" s="1"/>
  <c r="G1573" i="16"/>
  <c r="G1576" i="16"/>
  <c r="H1576" i="16" s="1"/>
  <c r="G1577" i="16"/>
  <c r="H1577" i="16" s="1"/>
  <c r="G1578" i="16"/>
  <c r="H1578" i="16" s="1"/>
  <c r="G1582" i="16"/>
  <c r="G1586" i="16"/>
  <c r="H1586" i="16" s="1"/>
  <c r="G1588" i="16"/>
  <c r="H1588" i="16" s="1"/>
  <c r="G1590" i="16"/>
  <c r="H1590" i="16" s="1"/>
  <c r="G1592" i="16"/>
  <c r="G1594" i="16"/>
  <c r="H1594" i="16" s="1"/>
  <c r="G1584" i="16"/>
  <c r="H1584" i="16" s="1"/>
  <c r="G1567" i="16"/>
  <c r="H1567" i="16" s="1"/>
  <c r="G1569" i="16"/>
  <c r="G1571" i="16"/>
  <c r="H1571" i="16" s="1"/>
  <c r="G1574" i="16"/>
  <c r="H1574" i="16" s="1"/>
  <c r="G1575" i="16"/>
  <c r="H1575" i="16" s="1"/>
  <c r="G1579" i="16"/>
  <c r="G1580" i="16"/>
  <c r="H1580" i="16" s="1"/>
  <c r="G1583" i="16"/>
  <c r="H1583" i="16" s="1"/>
  <c r="G1587" i="16"/>
  <c r="H1587" i="16" s="1"/>
  <c r="G1589" i="16"/>
  <c r="G1591" i="16"/>
  <c r="H1591" i="16" s="1"/>
  <c r="G1593" i="16"/>
  <c r="H1593" i="16" s="1"/>
  <c r="G1595" i="16"/>
  <c r="H1595" i="16" s="1"/>
  <c r="G1585" i="16"/>
  <c r="G1544" i="16"/>
  <c r="H1544" i="16" s="1"/>
  <c r="G1537" i="16"/>
  <c r="H1537" i="16" s="1"/>
  <c r="G1542" i="16"/>
  <c r="H1542" i="16" s="1"/>
  <c r="G1545" i="16"/>
  <c r="G1549" i="16"/>
  <c r="G1551" i="16"/>
  <c r="H1551" i="16" s="1"/>
  <c r="G1553" i="16"/>
  <c r="H1553" i="16" s="1"/>
  <c r="G1555" i="16"/>
  <c r="G1557" i="16"/>
  <c r="G1547" i="16"/>
  <c r="H1547" i="16" s="1"/>
  <c r="G1536" i="16"/>
  <c r="H1536" i="16" s="1"/>
  <c r="G1538" i="16"/>
  <c r="G1539" i="16"/>
  <c r="H1539" i="16" s="1"/>
  <c r="G1540" i="16"/>
  <c r="H1540" i="16" s="1"/>
  <c r="G1541" i="16"/>
  <c r="G1543" i="16"/>
  <c r="G1546" i="16"/>
  <c r="H1546" i="16" s="1"/>
  <c r="G1550" i="16"/>
  <c r="H1550" i="16" s="1"/>
  <c r="G1552" i="16"/>
  <c r="H1552" i="16" s="1"/>
  <c r="G1554" i="16"/>
  <c r="G1556" i="16"/>
  <c r="G1558" i="16"/>
  <c r="H1558" i="16" s="1"/>
  <c r="G1559" i="16"/>
  <c r="H1559" i="16" s="1"/>
  <c r="G1548" i="16"/>
  <c r="G1518" i="16"/>
  <c r="G1520" i="16"/>
  <c r="H1520" i="16" s="1"/>
  <c r="G1521" i="16"/>
  <c r="H1521" i="16" s="1"/>
  <c r="G1522" i="16"/>
  <c r="G1523" i="16"/>
  <c r="H1523" i="16" s="1"/>
  <c r="G1525" i="16"/>
  <c r="G1527" i="16"/>
  <c r="H1527" i="16" s="1"/>
  <c r="G1519" i="16"/>
  <c r="H1519" i="16" s="1"/>
  <c r="G1524" i="16"/>
  <c r="H1524" i="16" s="1"/>
  <c r="G1526" i="16"/>
  <c r="H1526" i="16" s="1"/>
  <c r="G1528" i="16"/>
  <c r="G1496" i="16"/>
  <c r="G1498" i="16"/>
  <c r="G1500" i="16"/>
  <c r="H1500" i="16" s="1"/>
  <c r="G1502" i="16"/>
  <c r="H1502" i="16" s="1"/>
  <c r="G1505" i="16"/>
  <c r="H1505" i="16" s="1"/>
  <c r="G1509" i="16"/>
  <c r="H1509" i="16" s="1"/>
  <c r="G1495" i="16"/>
  <c r="G1497" i="16"/>
  <c r="H1497" i="16" s="1"/>
  <c r="G1499" i="16"/>
  <c r="H1499" i="16" s="1"/>
  <c r="G1501" i="16"/>
  <c r="G1503" i="16"/>
  <c r="H1503" i="16" s="1"/>
  <c r="G1504" i="16"/>
  <c r="H1504" i="16" s="1"/>
  <c r="G1506" i="16"/>
  <c r="H1506" i="16" s="1"/>
  <c r="G1507" i="16"/>
  <c r="H1507" i="16" s="1"/>
  <c r="G1508" i="16"/>
  <c r="G1510" i="16"/>
  <c r="H1510" i="16" s="1"/>
  <c r="G1475" i="16"/>
  <c r="H1475" i="16" s="1"/>
  <c r="G1467" i="16"/>
  <c r="G1469" i="16"/>
  <c r="H1469" i="16" s="1"/>
  <c r="G1471" i="16"/>
  <c r="H1471" i="16" s="1"/>
  <c r="G1474" i="16"/>
  <c r="H1474" i="16" s="1"/>
  <c r="G1476" i="16"/>
  <c r="H1476" i="16" s="1"/>
  <c r="G1478" i="16"/>
  <c r="G1480" i="16"/>
  <c r="H1480" i="16" s="1"/>
  <c r="G1482" i="16"/>
  <c r="H1482" i="16" s="1"/>
  <c r="G1484" i="16"/>
  <c r="G1486" i="16"/>
  <c r="H1486" i="16" s="1"/>
  <c r="G1466" i="16"/>
  <c r="H1466" i="16" s="1"/>
  <c r="G1468" i="16"/>
  <c r="H1468" i="16" s="1"/>
  <c r="G1470" i="16"/>
  <c r="H1470" i="16" s="1"/>
  <c r="G1472" i="16"/>
  <c r="G1473" i="16"/>
  <c r="H1473" i="16" s="1"/>
  <c r="G1477" i="16"/>
  <c r="H1477" i="16" s="1"/>
  <c r="G1479" i="16"/>
  <c r="G1481" i="16"/>
  <c r="H1481" i="16" s="1"/>
  <c r="G1483" i="16"/>
  <c r="H1483" i="16" s="1"/>
  <c r="G1485" i="16"/>
  <c r="H1485" i="16" s="1"/>
  <c r="G1487" i="16"/>
  <c r="G1437" i="16"/>
  <c r="G1425" i="16"/>
  <c r="H1425" i="16" s="1"/>
  <c r="G1427" i="16"/>
  <c r="H1427" i="16" s="1"/>
  <c r="G1429" i="16"/>
  <c r="G1432" i="16"/>
  <c r="G1435" i="16"/>
  <c r="H1435" i="16" s="1"/>
  <c r="G1438" i="16"/>
  <c r="G1440" i="16"/>
  <c r="H1440" i="16" s="1"/>
  <c r="G1442" i="16"/>
  <c r="G1444" i="16"/>
  <c r="H1444" i="16" s="1"/>
  <c r="G1446" i="16"/>
  <c r="G1448" i="16"/>
  <c r="H1448" i="16" s="1"/>
  <c r="G1450" i="16"/>
  <c r="H1450" i="16" s="1"/>
  <c r="G1452" i="16"/>
  <c r="H1452" i="16" s="1"/>
  <c r="G1454" i="16"/>
  <c r="G1456" i="16"/>
  <c r="G1424" i="16"/>
  <c r="H1424" i="16" s="1"/>
  <c r="G1426" i="16"/>
  <c r="H1426" i="16" s="1"/>
  <c r="G1428" i="16"/>
  <c r="G1430" i="16"/>
  <c r="H1430" i="16" s="1"/>
  <c r="G1431" i="16"/>
  <c r="H1431" i="16" s="1"/>
  <c r="G1433" i="16"/>
  <c r="H1433" i="16" s="1"/>
  <c r="G1434" i="16"/>
  <c r="G1436" i="16"/>
  <c r="H1436" i="16" s="1"/>
  <c r="G1439" i="16"/>
  <c r="H1439" i="16" s="1"/>
  <c r="G1441" i="16"/>
  <c r="H1441" i="16" s="1"/>
  <c r="G1443" i="16"/>
  <c r="G1445" i="16"/>
  <c r="H1445" i="16" s="1"/>
  <c r="G1447" i="16"/>
  <c r="H1447" i="16" s="1"/>
  <c r="G1449" i="16"/>
  <c r="H1449" i="16" s="1"/>
  <c r="G1451" i="16"/>
  <c r="G1453" i="16"/>
  <c r="H1453" i="16" s="1"/>
  <c r="G1455" i="16"/>
  <c r="G1457" i="16"/>
  <c r="G1458" i="16"/>
  <c r="G1395" i="16"/>
  <c r="H1395" i="16" s="1"/>
  <c r="G1387" i="16"/>
  <c r="G1389" i="16"/>
  <c r="H1389" i="16" s="1"/>
  <c r="G1392" i="16"/>
  <c r="H1392" i="16" s="1"/>
  <c r="G1393" i="16"/>
  <c r="H1393" i="16" s="1"/>
  <c r="G1396" i="16"/>
  <c r="G1398" i="16"/>
  <c r="H1398" i="16" s="1"/>
  <c r="G1400" i="16"/>
  <c r="G1402" i="16"/>
  <c r="H1402" i="16" s="1"/>
  <c r="G1404" i="16"/>
  <c r="G1406" i="16"/>
  <c r="H1406" i="16" s="1"/>
  <c r="G1408" i="16"/>
  <c r="H1408" i="16" s="1"/>
  <c r="G1410" i="16"/>
  <c r="H1410" i="16" s="1"/>
  <c r="G1412" i="16"/>
  <c r="G1414" i="16"/>
  <c r="H1414" i="16" s="1"/>
  <c r="G1386" i="16"/>
  <c r="G1388" i="16"/>
  <c r="H1388" i="16" s="1"/>
  <c r="G1390" i="16"/>
  <c r="G1391" i="16"/>
  <c r="H1391" i="16" s="1"/>
  <c r="G1394" i="16"/>
  <c r="H1394" i="16" s="1"/>
  <c r="G1397" i="16"/>
  <c r="H1397" i="16" s="1"/>
  <c r="G1399" i="16"/>
  <c r="G1401" i="16"/>
  <c r="H1401" i="16" s="1"/>
  <c r="G1403" i="16"/>
  <c r="G1405" i="16"/>
  <c r="G1407" i="16"/>
  <c r="H1407" i="16" s="1"/>
  <c r="G1409" i="16"/>
  <c r="H1409" i="16" s="1"/>
  <c r="G1411" i="16"/>
  <c r="G1413" i="16"/>
  <c r="H1413" i="16" s="1"/>
  <c r="G1415" i="16"/>
  <c r="H1415" i="16" s="1"/>
  <c r="G1416" i="16"/>
  <c r="H1416" i="16" s="1"/>
  <c r="G1355" i="16"/>
  <c r="H1355" i="16" s="1"/>
  <c r="G1357" i="16"/>
  <c r="H1357" i="16" s="1"/>
  <c r="G1360" i="16"/>
  <c r="H1360" i="16" s="1"/>
  <c r="G1367" i="16"/>
  <c r="H1367" i="16" s="1"/>
  <c r="G1370" i="16"/>
  <c r="G1373" i="16"/>
  <c r="H1373" i="16" s="1"/>
  <c r="G1353" i="16"/>
  <c r="H1353" i="16" s="1"/>
  <c r="G1356" i="16"/>
  <c r="H1356" i="16" s="1"/>
  <c r="G1358" i="16"/>
  <c r="G1361" i="16"/>
  <c r="H1361" i="16" s="1"/>
  <c r="G1363" i="16"/>
  <c r="H1363" i="16" s="1"/>
  <c r="G1365" i="16"/>
  <c r="H1365" i="16" s="1"/>
  <c r="G1368" i="16"/>
  <c r="G1371" i="16"/>
  <c r="H1371" i="16" s="1"/>
  <c r="G1374" i="16"/>
  <c r="H1374" i="16" s="1"/>
  <c r="G1376" i="16"/>
  <c r="H1376" i="16" s="1"/>
  <c r="G1352" i="16"/>
  <c r="H1352" i="16" s="1"/>
  <c r="G1354" i="16"/>
  <c r="H1354" i="16" s="1"/>
  <c r="G1359" i="16"/>
  <c r="H1359" i="16" s="1"/>
  <c r="G1362" i="16"/>
  <c r="H1362" i="16" s="1"/>
  <c r="G1364" i="16"/>
  <c r="G1366" i="16"/>
  <c r="H1366" i="16" s="1"/>
  <c r="G1369" i="16"/>
  <c r="H1369" i="16" s="1"/>
  <c r="G1372" i="16"/>
  <c r="H1372" i="16" s="1"/>
  <c r="G1375" i="16"/>
  <c r="G1377" i="16"/>
  <c r="H1377" i="16" s="1"/>
  <c r="G1378" i="16"/>
  <c r="H1378" i="16" s="1"/>
  <c r="G1252" i="16"/>
  <c r="H1252" i="16" s="1"/>
  <c r="G1247" i="16"/>
  <c r="G1253" i="16"/>
  <c r="H1253" i="16" s="1"/>
  <c r="G1240" i="16"/>
  <c r="H1240" i="16" s="1"/>
  <c r="G1241" i="16"/>
  <c r="H1241" i="16" s="1"/>
  <c r="G1242" i="16"/>
  <c r="H1242" i="16" s="1"/>
  <c r="G1243" i="16"/>
  <c r="H1243" i="16" s="1"/>
  <c r="G1244" i="16"/>
  <c r="H1244" i="16" s="1"/>
  <c r="G1245" i="16"/>
  <c r="H1245" i="16" s="1"/>
  <c r="G1246" i="16"/>
  <c r="G1248" i="16"/>
  <c r="H1248" i="16" s="1"/>
  <c r="G1249" i="16"/>
  <c r="H1249" i="16" s="1"/>
  <c r="G1250" i="16"/>
  <c r="H1250" i="16" s="1"/>
  <c r="G1251" i="16"/>
  <c r="G1254" i="16"/>
  <c r="H1254" i="16" s="1"/>
  <c r="G1255" i="16"/>
  <c r="H1255" i="16" s="1"/>
  <c r="G1256" i="16"/>
  <c r="H1256" i="16" s="1"/>
  <c r="G1257" i="16"/>
  <c r="H1257" i="16" s="1"/>
  <c r="G1258" i="16"/>
  <c r="H1258" i="16" s="1"/>
  <c r="G1259" i="16"/>
  <c r="H1259" i="16" s="1"/>
  <c r="G1260" i="16"/>
  <c r="H1260" i="16" s="1"/>
  <c r="G1261" i="16"/>
  <c r="H1261" i="16" s="1"/>
  <c r="G1262" i="16"/>
  <c r="H1262" i="16" s="1"/>
  <c r="G1263" i="16"/>
  <c r="H1263" i="16" s="1"/>
  <c r="G1209" i="16"/>
  <c r="H1209" i="16" s="1"/>
  <c r="G1188" i="16"/>
  <c r="H1188" i="16" s="1"/>
  <c r="G1190" i="16"/>
  <c r="H1190" i="16" s="1"/>
  <c r="G1192" i="16"/>
  <c r="H1192" i="16" s="1"/>
  <c r="G1194" i="16"/>
  <c r="H1194" i="16" s="1"/>
  <c r="G1196" i="16"/>
  <c r="H1196" i="16" s="1"/>
  <c r="G1198" i="16"/>
  <c r="H1198" i="16" s="1"/>
  <c r="G1200" i="16"/>
  <c r="H1200" i="16" s="1"/>
  <c r="G1202" i="16"/>
  <c r="H1202" i="16" s="1"/>
  <c r="G1203" i="16"/>
  <c r="H1203" i="16" s="1"/>
  <c r="G1204" i="16"/>
  <c r="H1204" i="16" s="1"/>
  <c r="G1205" i="16"/>
  <c r="H1205" i="16" s="1"/>
  <c r="G1207" i="16"/>
  <c r="H1207" i="16" s="1"/>
  <c r="G1210" i="16"/>
  <c r="H1210" i="16" s="1"/>
  <c r="G1212" i="16"/>
  <c r="H1212" i="16" s="1"/>
  <c r="G1214" i="16"/>
  <c r="H1214" i="16" s="1"/>
  <c r="G1216" i="16"/>
  <c r="H1216" i="16" s="1"/>
  <c r="G1218" i="16"/>
  <c r="H1218" i="16" s="1"/>
  <c r="G1220" i="16"/>
  <c r="H1220" i="16" s="1"/>
  <c r="G1222" i="16"/>
  <c r="H1222" i="16" s="1"/>
  <c r="G1224" i="16"/>
  <c r="H1224" i="16" s="1"/>
  <c r="G1226" i="16"/>
  <c r="H1226" i="16" s="1"/>
  <c r="G1228" i="16"/>
  <c r="H1228" i="16" s="1"/>
  <c r="G1231" i="16"/>
  <c r="H1231" i="16" s="1"/>
  <c r="G1187" i="16"/>
  <c r="H1187" i="16" s="1"/>
  <c r="G1189" i="16"/>
  <c r="H1189" i="16" s="1"/>
  <c r="G1191" i="16"/>
  <c r="H1191" i="16" s="1"/>
  <c r="G1193" i="16"/>
  <c r="H1193" i="16" s="1"/>
  <c r="G1195" i="16"/>
  <c r="H1195" i="16" s="1"/>
  <c r="G1197" i="16"/>
  <c r="H1197" i="16" s="1"/>
  <c r="G1199" i="16"/>
  <c r="H1199" i="16" s="1"/>
  <c r="G1201" i="16"/>
  <c r="H1201" i="16" s="1"/>
  <c r="G1206" i="16"/>
  <c r="H1206" i="16" s="1"/>
  <c r="G1208" i="16"/>
  <c r="H1208" i="16" s="1"/>
  <c r="G1211" i="16"/>
  <c r="H1211" i="16" s="1"/>
  <c r="G1213" i="16"/>
  <c r="H1213" i="16" s="1"/>
  <c r="G1215" i="16"/>
  <c r="H1215" i="16" s="1"/>
  <c r="G1217" i="16"/>
  <c r="H1217" i="16" s="1"/>
  <c r="G1219" i="16"/>
  <c r="H1219" i="16" s="1"/>
  <c r="G1221" i="16"/>
  <c r="H1221" i="16" s="1"/>
  <c r="G1223" i="16"/>
  <c r="H1223" i="16" s="1"/>
  <c r="G1225" i="16"/>
  <c r="H1225" i="16" s="1"/>
  <c r="G1227" i="16"/>
  <c r="H1227" i="16" s="1"/>
  <c r="G1229" i="16"/>
  <c r="H1229" i="16" s="1"/>
  <c r="G1230" i="16"/>
  <c r="H1230" i="16" s="1"/>
  <c r="G1232" i="16"/>
  <c r="H1232" i="16" s="1"/>
  <c r="G1163" i="16"/>
  <c r="H1163" i="16" s="1"/>
  <c r="G1148" i="16"/>
  <c r="H1148" i="16" s="1"/>
  <c r="G1150" i="16"/>
  <c r="H1150" i="16" s="1"/>
  <c r="G1152" i="16"/>
  <c r="H1152" i="16" s="1"/>
  <c r="G1154" i="16"/>
  <c r="H1154" i="16" s="1"/>
  <c r="G1156" i="16"/>
  <c r="H1156" i="16" s="1"/>
  <c r="G1158" i="16"/>
  <c r="H1158" i="16" s="1"/>
  <c r="G1159" i="16"/>
  <c r="H1159" i="16" s="1"/>
  <c r="G1160" i="16"/>
  <c r="H1160" i="16" s="1"/>
  <c r="G1161" i="16"/>
  <c r="H1161" i="16" s="1"/>
  <c r="G1164" i="16"/>
  <c r="H1164" i="16" s="1"/>
  <c r="G1166" i="16"/>
  <c r="H1166" i="16" s="1"/>
  <c r="G1168" i="16"/>
  <c r="H1168" i="16" s="1"/>
  <c r="G1170" i="16"/>
  <c r="H1170" i="16" s="1"/>
  <c r="G1172" i="16"/>
  <c r="H1172" i="16" s="1"/>
  <c r="G1174" i="16"/>
  <c r="H1174" i="16" s="1"/>
  <c r="G1176" i="16"/>
  <c r="H1176" i="16" s="1"/>
  <c r="G1178" i="16"/>
  <c r="H1178" i="16" s="1"/>
  <c r="G1147" i="16"/>
  <c r="H1147" i="16" s="1"/>
  <c r="G1149" i="16"/>
  <c r="H1149" i="16" s="1"/>
  <c r="G1151" i="16"/>
  <c r="H1151" i="16" s="1"/>
  <c r="G1153" i="16"/>
  <c r="H1153" i="16" s="1"/>
  <c r="G1155" i="16"/>
  <c r="H1155" i="16" s="1"/>
  <c r="G1157" i="16"/>
  <c r="H1157" i="16" s="1"/>
  <c r="G1162" i="16"/>
  <c r="H1162" i="16" s="1"/>
  <c r="G1165" i="16"/>
  <c r="H1165" i="16" s="1"/>
  <c r="G1167" i="16"/>
  <c r="H1167" i="16" s="1"/>
  <c r="G1169" i="16"/>
  <c r="H1169" i="16" s="1"/>
  <c r="G1171" i="16"/>
  <c r="G1173" i="16"/>
  <c r="H1173" i="16" s="1"/>
  <c r="G1175" i="16"/>
  <c r="G1177" i="16"/>
  <c r="H1177" i="16" s="1"/>
  <c r="G1179" i="16"/>
  <c r="H1179" i="16" s="1"/>
  <c r="G1130" i="16"/>
  <c r="H1130" i="16" s="1"/>
  <c r="G1132" i="16"/>
  <c r="H1132" i="16" s="1"/>
  <c r="G1134" i="16"/>
  <c r="H1134" i="16" s="1"/>
  <c r="G1136" i="16"/>
  <c r="H1136" i="16" s="1"/>
  <c r="G1138" i="16"/>
  <c r="H1138" i="16" s="1"/>
  <c r="G1131" i="16"/>
  <c r="H1131" i="16" s="1"/>
  <c r="G1133" i="16"/>
  <c r="H1133" i="16" s="1"/>
  <c r="G1135" i="16"/>
  <c r="G1137" i="16"/>
  <c r="G1139" i="16"/>
  <c r="H1139" i="16" s="1"/>
  <c r="G1112" i="16"/>
  <c r="H1112" i="16" s="1"/>
  <c r="G1114" i="16"/>
  <c r="H1114" i="16" s="1"/>
  <c r="G1115" i="16"/>
  <c r="H1115" i="16" s="1"/>
  <c r="G1117" i="16"/>
  <c r="H1117" i="16" s="1"/>
  <c r="G1119" i="16"/>
  <c r="G1121" i="16"/>
  <c r="H1121" i="16" s="1"/>
  <c r="G1113" i="16"/>
  <c r="H1113" i="16" s="1"/>
  <c r="G1116" i="16"/>
  <c r="H1116" i="16" s="1"/>
  <c r="G1118" i="16"/>
  <c r="H1118" i="16" s="1"/>
  <c r="G1120" i="16"/>
  <c r="H1120" i="16" s="1"/>
  <c r="G1122" i="16"/>
  <c r="H1122" i="16" s="1"/>
  <c r="G1096" i="16"/>
  <c r="G1098" i="16"/>
  <c r="H1098" i="16" s="1"/>
  <c r="G1100" i="16"/>
  <c r="H1100" i="16" s="1"/>
  <c r="G1102" i="16"/>
  <c r="G1097" i="16"/>
  <c r="H1097" i="16" s="1"/>
  <c r="G1099" i="16"/>
  <c r="H1099" i="16" s="1"/>
  <c r="G1101" i="16"/>
  <c r="H1101" i="16" s="1"/>
  <c r="G1103" i="16"/>
  <c r="H1103" i="16" s="1"/>
  <c r="G1104" i="16"/>
  <c r="G1080" i="16"/>
  <c r="H1080" i="16" s="1"/>
  <c r="G1083" i="16"/>
  <c r="H1083" i="16" s="1"/>
  <c r="G1085" i="16"/>
  <c r="H1085" i="16" s="1"/>
  <c r="G1087" i="16"/>
  <c r="G1081" i="16"/>
  <c r="H1081" i="16" s="1"/>
  <c r="G1071" i="16"/>
  <c r="H1071" i="16" s="1"/>
  <c r="G1072" i="16"/>
  <c r="H1072" i="16" s="1"/>
  <c r="G1084" i="16"/>
  <c r="H1084" i="16" s="1"/>
  <c r="G1086" i="16"/>
  <c r="H1086" i="16" s="1"/>
  <c r="G1088" i="16"/>
  <c r="H1088" i="16" s="1"/>
  <c r="G1082" i="16"/>
  <c r="H1082" i="16" s="1"/>
  <c r="G1054" i="16"/>
  <c r="H1054" i="16" s="1"/>
  <c r="G1057" i="16"/>
  <c r="H1057" i="16" s="1"/>
  <c r="G1045" i="16"/>
  <c r="H1045" i="16" s="1"/>
  <c r="G1047" i="16"/>
  <c r="G1048" i="16"/>
  <c r="H1048" i="16" s="1"/>
  <c r="G1055" i="16"/>
  <c r="H1055" i="16" s="1"/>
  <c r="G1060" i="16"/>
  <c r="H1060" i="16" s="1"/>
  <c r="G1062" i="16"/>
  <c r="H1062" i="16" s="1"/>
  <c r="G1058" i="16"/>
  <c r="H1058" i="16" s="1"/>
  <c r="G1046" i="16"/>
  <c r="G1049" i="16"/>
  <c r="H1049" i="16" s="1"/>
  <c r="G1056" i="16"/>
  <c r="G1061" i="16"/>
  <c r="H1061" i="16" s="1"/>
  <c r="G1063" i="16"/>
  <c r="H1063" i="16" s="1"/>
  <c r="G1059" i="16"/>
  <c r="H1059" i="16" s="1"/>
  <c r="G1025" i="16"/>
  <c r="G1020" i="16"/>
  <c r="H1020" i="16" s="1"/>
  <c r="G1023" i="16"/>
  <c r="G1028" i="16"/>
  <c r="H1028" i="16" s="1"/>
  <c r="G1030" i="16"/>
  <c r="G1032" i="16"/>
  <c r="G1034" i="16"/>
  <c r="G1036" i="16"/>
  <c r="G1026" i="16"/>
  <c r="H1026" i="16" s="1"/>
  <c r="G1021" i="16"/>
  <c r="G1022" i="16"/>
  <c r="H1022" i="16" s="1"/>
  <c r="G1024" i="16"/>
  <c r="H1024" i="16" s="1"/>
  <c r="G1029" i="16"/>
  <c r="G1031" i="16"/>
  <c r="H1031" i="16" s="1"/>
  <c r="G1033" i="16"/>
  <c r="H1033" i="16" s="1"/>
  <c r="G1035" i="16"/>
  <c r="G1037" i="16"/>
  <c r="G1027" i="16"/>
  <c r="H1027" i="16" s="1"/>
  <c r="G995" i="16"/>
  <c r="G998" i="16"/>
  <c r="H998" i="16" s="1"/>
  <c r="G985" i="16"/>
  <c r="H985" i="16" s="1"/>
  <c r="G987" i="16"/>
  <c r="H987" i="16" s="1"/>
  <c r="G989" i="16"/>
  <c r="G991" i="16"/>
  <c r="H991" i="16" s="1"/>
  <c r="G993" i="16"/>
  <c r="G996" i="16"/>
  <c r="H996" i="16" s="1"/>
  <c r="G1001" i="16"/>
  <c r="G1003" i="16"/>
  <c r="H1003" i="16" s="1"/>
  <c r="G1005" i="16"/>
  <c r="H1005" i="16" s="1"/>
  <c r="G1007" i="16"/>
  <c r="H1007" i="16" s="1"/>
  <c r="G1009" i="16"/>
  <c r="H1009" i="16" s="1"/>
  <c r="G1011" i="16"/>
  <c r="H1011" i="16" s="1"/>
  <c r="G999" i="16"/>
  <c r="G984" i="16"/>
  <c r="H984" i="16" s="1"/>
  <c r="G986" i="16"/>
  <c r="H986" i="16" s="1"/>
  <c r="G988" i="16"/>
  <c r="G990" i="16"/>
  <c r="H990" i="16" s="1"/>
  <c r="G992" i="16"/>
  <c r="H992" i="16" s="1"/>
  <c r="G994" i="16"/>
  <c r="H994" i="16" s="1"/>
  <c r="G997" i="16"/>
  <c r="H997" i="16" s="1"/>
  <c r="G1002" i="16"/>
  <c r="H1002" i="16" s="1"/>
  <c r="G1004" i="16"/>
  <c r="H1004" i="16" s="1"/>
  <c r="G1006" i="16"/>
  <c r="H1006" i="16" s="1"/>
  <c r="G1008" i="16"/>
  <c r="H1008" i="16" s="1"/>
  <c r="G1010" i="16"/>
  <c r="H1010" i="16" s="1"/>
  <c r="G1012" i="16"/>
  <c r="G1000" i="16"/>
  <c r="H1000" i="16" s="1"/>
  <c r="G966" i="16"/>
  <c r="H966" i="16" s="1"/>
  <c r="G967" i="16"/>
  <c r="G969" i="16"/>
  <c r="H969" i="16" s="1"/>
  <c r="G971" i="16"/>
  <c r="H971" i="16" s="1"/>
  <c r="G974" i="16"/>
  <c r="G975" i="16"/>
  <c r="H975" i="16" s="1"/>
  <c r="G963" i="16"/>
  <c r="H963" i="16" s="1"/>
  <c r="G964" i="16"/>
  <c r="H964" i="16" s="1"/>
  <c r="G965" i="16"/>
  <c r="H965" i="16" s="1"/>
  <c r="G968" i="16"/>
  <c r="H968" i="16" s="1"/>
  <c r="G970" i="16"/>
  <c r="H970" i="16" s="1"/>
  <c r="G972" i="16"/>
  <c r="H972" i="16" s="1"/>
  <c r="G973" i="16"/>
  <c r="H973" i="16" s="1"/>
  <c r="G976" i="16"/>
  <c r="H976" i="16" s="1"/>
  <c r="G947" i="16"/>
  <c r="H947" i="16" s="1"/>
  <c r="G940" i="16"/>
  <c r="H940" i="16" s="1"/>
  <c r="G942" i="16"/>
  <c r="H942" i="16" s="1"/>
  <c r="G944" i="16"/>
  <c r="G945" i="16"/>
  <c r="H945" i="16" s="1"/>
  <c r="G948" i="16"/>
  <c r="H948" i="16" s="1"/>
  <c r="G950" i="16"/>
  <c r="G952" i="16"/>
  <c r="H952" i="16" s="1"/>
  <c r="G954" i="16"/>
  <c r="H954" i="16" s="1"/>
  <c r="G941" i="16"/>
  <c r="H941" i="16" s="1"/>
  <c r="G943" i="16"/>
  <c r="H943" i="16" s="1"/>
  <c r="G946" i="16"/>
  <c r="H946" i="16" s="1"/>
  <c r="G949" i="16"/>
  <c r="H949" i="16" s="1"/>
  <c r="G951" i="16"/>
  <c r="H951" i="16" s="1"/>
  <c r="G953" i="16"/>
  <c r="H953" i="16" s="1"/>
  <c r="G955" i="16"/>
  <c r="H955" i="16" s="1"/>
  <c r="G922" i="16"/>
  <c r="H922" i="16" s="1"/>
  <c r="G924" i="16"/>
  <c r="H924" i="16" s="1"/>
  <c r="G925" i="16"/>
  <c r="H925" i="16" s="1"/>
  <c r="G927" i="16"/>
  <c r="G929" i="16"/>
  <c r="H929" i="16" s="1"/>
  <c r="G931" i="16"/>
  <c r="H931" i="16" s="1"/>
  <c r="G923" i="16"/>
  <c r="G926" i="16"/>
  <c r="H926" i="16" s="1"/>
  <c r="G928" i="16"/>
  <c r="H928" i="16" s="1"/>
  <c r="G930" i="16"/>
  <c r="H930" i="16" s="1"/>
  <c r="G932" i="16"/>
  <c r="H932" i="16" s="1"/>
  <c r="G900" i="16"/>
  <c r="H900" i="16" s="1"/>
  <c r="G902" i="16"/>
  <c r="H902" i="16" s="1"/>
  <c r="G904" i="16"/>
  <c r="H904" i="16" s="1"/>
  <c r="G905" i="16"/>
  <c r="H905" i="16" s="1"/>
  <c r="G907" i="16"/>
  <c r="H907" i="16" s="1"/>
  <c r="G909" i="16"/>
  <c r="H909" i="16" s="1"/>
  <c r="G911" i="16"/>
  <c r="H911" i="16" s="1"/>
  <c r="G913" i="16"/>
  <c r="H913" i="16" s="1"/>
  <c r="G899" i="16"/>
  <c r="G901" i="16"/>
  <c r="H901" i="16" s="1"/>
  <c r="G903" i="16"/>
  <c r="H903" i="16" s="1"/>
  <c r="G906" i="16"/>
  <c r="G908" i="16"/>
  <c r="H908" i="16" s="1"/>
  <c r="G910" i="16"/>
  <c r="H910" i="16" s="1"/>
  <c r="G912" i="16"/>
  <c r="H912" i="16" s="1"/>
  <c r="G914" i="16"/>
  <c r="G877" i="16"/>
  <c r="H877" i="16" s="1"/>
  <c r="G879" i="16"/>
  <c r="H879" i="16" s="1"/>
  <c r="G880" i="16"/>
  <c r="H880" i="16" s="1"/>
  <c r="G881" i="16"/>
  <c r="G882" i="16"/>
  <c r="H882" i="16" s="1"/>
  <c r="G883" i="16"/>
  <c r="H883" i="16" s="1"/>
  <c r="G885" i="16"/>
  <c r="H885" i="16" s="1"/>
  <c r="G887" i="16"/>
  <c r="G889" i="16"/>
  <c r="H889" i="16" s="1"/>
  <c r="G876" i="16"/>
  <c r="H876" i="16" s="1"/>
  <c r="G878" i="16"/>
  <c r="H878" i="16" s="1"/>
  <c r="G884" i="16"/>
  <c r="H884" i="16" s="1"/>
  <c r="G886" i="16"/>
  <c r="H886" i="16" s="1"/>
  <c r="G888" i="16"/>
  <c r="H888" i="16" s="1"/>
  <c r="G890" i="16"/>
  <c r="H890" i="16" s="1"/>
  <c r="G891" i="16"/>
  <c r="H891" i="16" s="1"/>
  <c r="G854" i="16"/>
  <c r="H854" i="16" s="1"/>
  <c r="G857" i="16"/>
  <c r="H857" i="16" s="1"/>
  <c r="G859" i="16"/>
  <c r="H859" i="16" s="1"/>
  <c r="G861" i="16"/>
  <c r="G863" i="16"/>
  <c r="H863" i="16" s="1"/>
  <c r="G865" i="16"/>
  <c r="H865" i="16" s="1"/>
  <c r="G867" i="16"/>
  <c r="H867" i="16" s="1"/>
  <c r="G853" i="16"/>
  <c r="G855" i="16"/>
  <c r="H855" i="16" s="1"/>
  <c r="G856" i="16"/>
  <c r="H856" i="16" s="1"/>
  <c r="G858" i="16"/>
  <c r="H858" i="16" s="1"/>
  <c r="G860" i="16"/>
  <c r="G862" i="16"/>
  <c r="H862" i="16" s="1"/>
  <c r="G864" i="16"/>
  <c r="H864" i="16" s="1"/>
  <c r="G866" i="16"/>
  <c r="H866" i="16" s="1"/>
  <c r="G868" i="16"/>
  <c r="H868" i="16" s="1"/>
  <c r="G839" i="16"/>
  <c r="H839" i="16" s="1"/>
  <c r="G841" i="16"/>
  <c r="H841" i="16" s="1"/>
  <c r="G843" i="16"/>
  <c r="H843" i="16" s="1"/>
  <c r="G836" i="16"/>
  <c r="H836" i="16" s="1"/>
  <c r="G837" i="16"/>
  <c r="H837" i="16" s="1"/>
  <c r="G838" i="16"/>
  <c r="H838" i="16" s="1"/>
  <c r="G840" i="16"/>
  <c r="G842" i="16"/>
  <c r="H842" i="16" s="1"/>
  <c r="G844" i="16"/>
  <c r="H844" i="16" s="1"/>
  <c r="G845" i="16"/>
  <c r="H845" i="16" s="1"/>
  <c r="G813" i="16"/>
  <c r="G816" i="16"/>
  <c r="H816" i="16" s="1"/>
  <c r="G821" i="16"/>
  <c r="H821" i="16" s="1"/>
  <c r="G809" i="16"/>
  <c r="H809" i="16" s="1"/>
  <c r="G814" i="16"/>
  <c r="G817" i="16"/>
  <c r="H817" i="16" s="1"/>
  <c r="G819" i="16"/>
  <c r="H819" i="16" s="1"/>
  <c r="G822" i="16"/>
  <c r="H822" i="16" s="1"/>
  <c r="G825" i="16"/>
  <c r="H825" i="16" s="1"/>
  <c r="G827" i="16"/>
  <c r="H827" i="16" s="1"/>
  <c r="G810" i="16"/>
  <c r="H810" i="16" s="1"/>
  <c r="G811" i="16"/>
  <c r="H811" i="16" s="1"/>
  <c r="G815" i="16"/>
  <c r="H815" i="16" s="1"/>
  <c r="G818" i="16"/>
  <c r="H818" i="16" s="1"/>
  <c r="G820" i="16"/>
  <c r="H820" i="16" s="1"/>
  <c r="G823" i="16"/>
  <c r="H823" i="16" s="1"/>
  <c r="G824" i="16"/>
  <c r="H824" i="16" s="1"/>
  <c r="G826" i="16"/>
  <c r="H826" i="16" s="1"/>
  <c r="G828" i="16"/>
  <c r="H828" i="16" s="1"/>
  <c r="G812" i="16"/>
  <c r="H812" i="16" s="1"/>
  <c r="G790" i="16"/>
  <c r="H790" i="16" s="1"/>
  <c r="G788" i="16"/>
  <c r="H788" i="16" s="1"/>
  <c r="G791" i="16"/>
  <c r="H791" i="16" s="1"/>
  <c r="G793" i="16"/>
  <c r="H793" i="16" s="1"/>
  <c r="G796" i="16"/>
  <c r="H796" i="16" s="1"/>
  <c r="G798" i="16"/>
  <c r="H798" i="16" s="1"/>
  <c r="G800" i="16"/>
  <c r="H800" i="16" s="1"/>
  <c r="G785" i="16"/>
  <c r="H785" i="16" s="1"/>
  <c r="G786" i="16"/>
  <c r="H786" i="16" s="1"/>
  <c r="G789" i="16"/>
  <c r="H789" i="16" s="1"/>
  <c r="G792" i="16"/>
  <c r="H792" i="16" s="1"/>
  <c r="G794" i="16"/>
  <c r="H794" i="16" s="1"/>
  <c r="G795" i="16"/>
  <c r="H795" i="16" s="1"/>
  <c r="G797" i="16"/>
  <c r="H797" i="16" s="1"/>
  <c r="G799" i="16"/>
  <c r="H799" i="16" s="1"/>
  <c r="G801" i="16"/>
  <c r="G787" i="16"/>
  <c r="H787" i="16" s="1"/>
  <c r="G764" i="16"/>
  <c r="H764" i="16" s="1"/>
  <c r="G766" i="16"/>
  <c r="H766" i="16" s="1"/>
  <c r="G770" i="16"/>
  <c r="H770" i="16" s="1"/>
  <c r="G762" i="16"/>
  <c r="H762" i="16" s="1"/>
  <c r="G765" i="16"/>
  <c r="H765" i="16" s="1"/>
  <c r="G767" i="16"/>
  <c r="H767" i="16" s="1"/>
  <c r="G771" i="16"/>
  <c r="H771" i="16" s="1"/>
  <c r="G773" i="16"/>
  <c r="H773" i="16" s="1"/>
  <c r="G776" i="16"/>
  <c r="H776" i="16" s="1"/>
  <c r="G760" i="16"/>
  <c r="H760" i="16" s="1"/>
  <c r="G763" i="16"/>
  <c r="H763" i="16" s="1"/>
  <c r="G768" i="16"/>
  <c r="H768" i="16" s="1"/>
  <c r="G769" i="16"/>
  <c r="H769" i="16" s="1"/>
  <c r="G772" i="16"/>
  <c r="H772" i="16" s="1"/>
  <c r="G774" i="16"/>
  <c r="H774" i="16" s="1"/>
  <c r="G775" i="16"/>
  <c r="H775" i="16" s="1"/>
  <c r="G777" i="16"/>
  <c r="H777" i="16" s="1"/>
  <c r="G761" i="16"/>
  <c r="H761" i="16" s="1"/>
  <c r="G727" i="16"/>
  <c r="H727" i="16" s="1"/>
  <c r="G732" i="16"/>
  <c r="H732" i="16" s="1"/>
  <c r="G734" i="16"/>
  <c r="H734" i="16" s="1"/>
  <c r="G737" i="16"/>
  <c r="H737" i="16" s="1"/>
  <c r="G744" i="16"/>
  <c r="H744" i="16" s="1"/>
  <c r="G747" i="16"/>
  <c r="H747" i="16" s="1"/>
  <c r="G750" i="16"/>
  <c r="H750" i="16" s="1"/>
  <c r="G725" i="16"/>
  <c r="H725" i="16" s="1"/>
  <c r="G728" i="16"/>
  <c r="H728" i="16" s="1"/>
  <c r="G730" i="16"/>
  <c r="H730" i="16" s="1"/>
  <c r="G733" i="16"/>
  <c r="H733" i="16" s="1"/>
  <c r="G735" i="16"/>
  <c r="H735" i="16" s="1"/>
  <c r="G736" i="16"/>
  <c r="H736" i="16" s="1"/>
  <c r="G738" i="16"/>
  <c r="H738" i="16" s="1"/>
  <c r="G740" i="16"/>
  <c r="H740" i="16" s="1"/>
  <c r="G742" i="16"/>
  <c r="H742" i="16" s="1"/>
  <c r="G745" i="16"/>
  <c r="H745" i="16" s="1"/>
  <c r="G748" i="16"/>
  <c r="H748" i="16" s="1"/>
  <c r="G751" i="16"/>
  <c r="H751" i="16" s="1"/>
  <c r="G726" i="16"/>
  <c r="H726" i="16" s="1"/>
  <c r="G729" i="16"/>
  <c r="H729" i="16" s="1"/>
  <c r="G731" i="16"/>
  <c r="H731" i="16" s="1"/>
  <c r="G739" i="16"/>
  <c r="H739" i="16" s="1"/>
  <c r="G741" i="16"/>
  <c r="H741" i="16" s="1"/>
  <c r="G743" i="16"/>
  <c r="H743" i="16" s="1"/>
  <c r="G746" i="16"/>
  <c r="H746" i="16" s="1"/>
  <c r="G749" i="16"/>
  <c r="H749" i="16" s="1"/>
  <c r="G752" i="16"/>
  <c r="H752" i="16" s="1"/>
  <c r="G695" i="16"/>
  <c r="G698" i="16"/>
  <c r="H698" i="16" s="1"/>
  <c r="G701" i="16"/>
  <c r="H701" i="16" s="1"/>
  <c r="G706" i="16"/>
  <c r="H706" i="16" s="1"/>
  <c r="G711" i="16"/>
  <c r="H711" i="16" s="1"/>
  <c r="G696" i="16"/>
  <c r="H696" i="16" s="1"/>
  <c r="G699" i="16"/>
  <c r="H699" i="16" s="1"/>
  <c r="G702" i="16"/>
  <c r="H702" i="16" s="1"/>
  <c r="G704" i="16"/>
  <c r="H704" i="16" s="1"/>
  <c r="G707" i="16"/>
  <c r="H707" i="16" s="1"/>
  <c r="G709" i="16"/>
  <c r="H709" i="16" s="1"/>
  <c r="G712" i="16"/>
  <c r="H712" i="16" s="1"/>
  <c r="G714" i="16"/>
  <c r="H714" i="16" s="1"/>
  <c r="G716" i="16"/>
  <c r="H716" i="16" s="1"/>
  <c r="G697" i="16"/>
  <c r="H697" i="16" s="1"/>
  <c r="G700" i="16"/>
  <c r="H700" i="16" s="1"/>
  <c r="G703" i="16"/>
  <c r="G705" i="16"/>
  <c r="H705" i="16" s="1"/>
  <c r="G708" i="16"/>
  <c r="H708" i="16" s="1"/>
  <c r="G710" i="16"/>
  <c r="H710" i="16" s="1"/>
  <c r="G713" i="16"/>
  <c r="G715" i="16"/>
  <c r="H715" i="16" s="1"/>
  <c r="G717" i="16"/>
  <c r="H717" i="16" s="1"/>
  <c r="G672" i="16"/>
  <c r="H672" i="16" s="1"/>
  <c r="G675" i="16"/>
  <c r="G680" i="16"/>
  <c r="G683" i="16"/>
  <c r="H683" i="16" s="1"/>
  <c r="G673" i="16"/>
  <c r="H673" i="16" s="1"/>
  <c r="G676" i="16"/>
  <c r="G678" i="16"/>
  <c r="G681" i="16"/>
  <c r="H681" i="16" s="1"/>
  <c r="G684" i="16"/>
  <c r="H684" i="16" s="1"/>
  <c r="G686" i="16"/>
  <c r="G674" i="16"/>
  <c r="G677" i="16"/>
  <c r="H677" i="16" s="1"/>
  <c r="G679" i="16"/>
  <c r="H679" i="16" s="1"/>
  <c r="G682" i="16"/>
  <c r="G685" i="16"/>
  <c r="G687" i="16"/>
  <c r="H687" i="16" s="1"/>
  <c r="G654" i="16"/>
  <c r="H654" i="16" s="1"/>
  <c r="G656" i="16"/>
  <c r="G661" i="16"/>
  <c r="G655" i="16"/>
  <c r="H655" i="16" s="1"/>
  <c r="G657" i="16"/>
  <c r="H657" i="16" s="1"/>
  <c r="G658" i="16"/>
  <c r="G659" i="16"/>
  <c r="G660" i="16"/>
  <c r="H660" i="16" s="1"/>
  <c r="G662" i="16"/>
  <c r="H662" i="16" s="1"/>
  <c r="G664" i="16"/>
  <c r="G663" i="16"/>
  <c r="G631" i="16"/>
  <c r="H631" i="16" s="1"/>
  <c r="G634" i="16"/>
  <c r="H634" i="16" s="1"/>
  <c r="G639" i="16"/>
  <c r="G632" i="16"/>
  <c r="G635" i="16"/>
  <c r="H635" i="16" s="1"/>
  <c r="G637" i="16"/>
  <c r="H637" i="16" s="1"/>
  <c r="G640" i="16"/>
  <c r="G645" i="16"/>
  <c r="G633" i="16"/>
  <c r="H633" i="16" s="1"/>
  <c r="G636" i="16"/>
  <c r="H636" i="16" s="1"/>
  <c r="G638" i="16"/>
  <c r="G641" i="16"/>
  <c r="G642" i="16"/>
  <c r="H642" i="16" s="1"/>
  <c r="G643" i="16"/>
  <c r="H643" i="16" s="1"/>
  <c r="G644" i="16"/>
  <c r="G646" i="16"/>
  <c r="G606" i="16"/>
  <c r="H606" i="16" s="1"/>
  <c r="G609" i="16"/>
  <c r="H609" i="16" s="1"/>
  <c r="G611" i="16"/>
  <c r="G613" i="16"/>
  <c r="G615" i="16"/>
  <c r="H615" i="16" s="1"/>
  <c r="G607" i="16"/>
  <c r="H607" i="16" s="1"/>
  <c r="G617" i="16"/>
  <c r="G619" i="16"/>
  <c r="H619" i="16" s="1"/>
  <c r="G622" i="16"/>
  <c r="H622" i="16" s="1"/>
  <c r="G610" i="16"/>
  <c r="H610" i="16" s="1"/>
  <c r="G612" i="16"/>
  <c r="G614" i="16"/>
  <c r="H614" i="16" s="1"/>
  <c r="G616" i="16"/>
  <c r="H616" i="16" s="1"/>
  <c r="G608" i="16"/>
  <c r="H608" i="16" s="1"/>
  <c r="G620" i="16"/>
  <c r="H620" i="16" s="1"/>
  <c r="G618" i="16"/>
  <c r="H618" i="16" s="1"/>
  <c r="G621" i="16"/>
  <c r="H621" i="16" s="1"/>
  <c r="G623" i="16"/>
  <c r="H623" i="16" s="1"/>
  <c r="G589" i="16"/>
  <c r="H589" i="16" s="1"/>
  <c r="G592" i="16"/>
  <c r="H592" i="16" s="1"/>
  <c r="G595" i="16"/>
  <c r="H595" i="16" s="1"/>
  <c r="G590" i="16"/>
  <c r="H590" i="16" s="1"/>
  <c r="G593" i="16"/>
  <c r="H593" i="16" s="1"/>
  <c r="G596" i="16"/>
  <c r="H596" i="16" s="1"/>
  <c r="G591" i="16"/>
  <c r="H591" i="16" s="1"/>
  <c r="G594" i="16"/>
  <c r="G597" i="16"/>
  <c r="H597" i="16" s="1"/>
  <c r="G598" i="16"/>
  <c r="H598" i="16" s="1"/>
  <c r="G568" i="16"/>
  <c r="H568" i="16" s="1"/>
  <c r="G571" i="16"/>
  <c r="H571" i="16" s="1"/>
  <c r="G574" i="16"/>
  <c r="H574" i="16" s="1"/>
  <c r="G569" i="16"/>
  <c r="H569" i="16" s="1"/>
  <c r="G572" i="16"/>
  <c r="H572" i="16" s="1"/>
  <c r="G575" i="16"/>
  <c r="H575" i="16" s="1"/>
  <c r="G578" i="16"/>
  <c r="H578" i="16" s="1"/>
  <c r="G580" i="16"/>
  <c r="H580" i="16" s="1"/>
  <c r="G567" i="16"/>
  <c r="H567" i="16" s="1"/>
  <c r="G570" i="16"/>
  <c r="H570" i="16" s="1"/>
  <c r="G573" i="16"/>
  <c r="H573" i="16" s="1"/>
  <c r="G576" i="16"/>
  <c r="H576" i="16" s="1"/>
  <c r="G577" i="16"/>
  <c r="H577" i="16" s="1"/>
  <c r="G579" i="16"/>
  <c r="H579" i="16" s="1"/>
  <c r="G581" i="16"/>
  <c r="H581" i="16" s="1"/>
  <c r="G530" i="16"/>
  <c r="H530" i="16" s="1"/>
  <c r="G533" i="16"/>
  <c r="H533" i="16" s="1"/>
  <c r="G538" i="16"/>
  <c r="H538" i="16" s="1"/>
  <c r="G541" i="16"/>
  <c r="H541" i="16" s="1"/>
  <c r="G544" i="16"/>
  <c r="H544" i="16" s="1"/>
  <c r="G549" i="16"/>
  <c r="H549" i="16" s="1"/>
  <c r="G531" i="16"/>
  <c r="H531" i="16" s="1"/>
  <c r="G534" i="16"/>
  <c r="H534" i="16" s="1"/>
  <c r="G536" i="16"/>
  <c r="H536" i="16" s="1"/>
  <c r="G539" i="16"/>
  <c r="H539" i="16" s="1"/>
  <c r="G542" i="16"/>
  <c r="H542" i="16" s="1"/>
  <c r="G545" i="16"/>
  <c r="H545" i="16" s="1"/>
  <c r="G547" i="16"/>
  <c r="H547" i="16" s="1"/>
  <c r="G550" i="16"/>
  <c r="H550" i="16" s="1"/>
  <c r="G552" i="16"/>
  <c r="H552" i="16" s="1"/>
  <c r="G554" i="16"/>
  <c r="H554" i="16" s="1"/>
  <c r="G556" i="16"/>
  <c r="H556" i="16" s="1"/>
  <c r="G558" i="16"/>
  <c r="H558" i="16" s="1"/>
  <c r="G532" i="16"/>
  <c r="H532" i="16" s="1"/>
  <c r="G535" i="16"/>
  <c r="H535" i="16" s="1"/>
  <c r="G537" i="16"/>
  <c r="H537" i="16" s="1"/>
  <c r="G540" i="16"/>
  <c r="H540" i="16" s="1"/>
  <c r="G543" i="16"/>
  <c r="H543" i="16" s="1"/>
  <c r="G546" i="16"/>
  <c r="H546" i="16" s="1"/>
  <c r="G548" i="16"/>
  <c r="H548" i="16" s="1"/>
  <c r="G551" i="16"/>
  <c r="H551" i="16" s="1"/>
  <c r="G553" i="16"/>
  <c r="H553" i="16" s="1"/>
  <c r="G555" i="16"/>
  <c r="H555" i="16" s="1"/>
  <c r="G557" i="16"/>
  <c r="H557" i="16" s="1"/>
  <c r="G559" i="16"/>
  <c r="H559" i="16" s="1"/>
  <c r="G503" i="16"/>
  <c r="H503" i="16" s="1"/>
  <c r="G506" i="16"/>
  <c r="H506" i="16" s="1"/>
  <c r="G509" i="16"/>
  <c r="H509" i="16" s="1"/>
  <c r="G514" i="16"/>
  <c r="H514" i="16" s="1"/>
  <c r="G501" i="16"/>
  <c r="H501" i="16" s="1"/>
  <c r="G504" i="16"/>
  <c r="H504" i="16" s="1"/>
  <c r="G507" i="16"/>
  <c r="H507" i="16" s="1"/>
  <c r="G510" i="16"/>
  <c r="G512" i="16"/>
  <c r="H512" i="16" s="1"/>
  <c r="G515" i="16"/>
  <c r="H515" i="16" s="1"/>
  <c r="G517" i="16"/>
  <c r="H517" i="16" s="1"/>
  <c r="G519" i="16"/>
  <c r="H519" i="16" s="1"/>
  <c r="G521" i="16"/>
  <c r="H521" i="16" s="1"/>
  <c r="G502" i="16"/>
  <c r="H502" i="16" s="1"/>
  <c r="G505" i="16"/>
  <c r="H505" i="16" s="1"/>
  <c r="G508" i="16"/>
  <c r="H508" i="16" s="1"/>
  <c r="G511" i="16"/>
  <c r="H511" i="16" s="1"/>
  <c r="G513" i="16"/>
  <c r="H513" i="16" s="1"/>
  <c r="G516" i="16"/>
  <c r="H516" i="16" s="1"/>
  <c r="G518" i="16"/>
  <c r="H518" i="16" s="1"/>
  <c r="G520" i="16"/>
  <c r="H520" i="16" s="1"/>
  <c r="G522" i="16"/>
  <c r="H522" i="16" s="1"/>
  <c r="G448" i="16"/>
  <c r="H448" i="16" s="1"/>
  <c r="G451" i="16"/>
  <c r="H451" i="16" s="1"/>
  <c r="G454" i="16"/>
  <c r="H454" i="16" s="1"/>
  <c r="G449" i="16"/>
  <c r="H449" i="16" s="1"/>
  <c r="G452" i="16"/>
  <c r="H452" i="16" s="1"/>
  <c r="G455" i="16"/>
  <c r="H455" i="16" s="1"/>
  <c r="G442" i="16"/>
  <c r="H442" i="16" s="1"/>
  <c r="G450" i="16"/>
  <c r="H450" i="16" s="1"/>
  <c r="G453" i="16"/>
  <c r="H453" i="16" s="1"/>
  <c r="G456" i="16"/>
  <c r="H456" i="16" s="1"/>
  <c r="G443" i="16"/>
  <c r="H443" i="16" s="1"/>
  <c r="G463" i="16"/>
  <c r="H463" i="16" s="1"/>
  <c r="G464" i="16"/>
  <c r="H464" i="16" s="1"/>
  <c r="G416" i="16"/>
  <c r="H416" i="16" s="1"/>
  <c r="G421" i="16"/>
  <c r="H421" i="16" s="1"/>
  <c r="G424" i="16"/>
  <c r="H424" i="16" s="1"/>
  <c r="G413" i="16"/>
  <c r="H413" i="16" s="1"/>
  <c r="G417" i="16"/>
  <c r="H417" i="16" s="1"/>
  <c r="G419" i="16"/>
  <c r="H419" i="16" s="1"/>
  <c r="G422" i="16"/>
  <c r="H422" i="16" s="1"/>
  <c r="G425" i="16"/>
  <c r="H425" i="16" s="1"/>
  <c r="G427" i="16"/>
  <c r="H427" i="16" s="1"/>
  <c r="G430" i="16"/>
  <c r="H430" i="16" s="1"/>
  <c r="G411" i="16"/>
  <c r="H411" i="16" s="1"/>
  <c r="G414" i="16"/>
  <c r="H414" i="16" s="1"/>
  <c r="G418" i="16"/>
  <c r="H418" i="16" s="1"/>
  <c r="G420" i="16"/>
  <c r="H420" i="16" s="1"/>
  <c r="G423" i="16"/>
  <c r="H423" i="16" s="1"/>
  <c r="G426" i="16"/>
  <c r="H426" i="16" s="1"/>
  <c r="G429" i="16"/>
  <c r="H429" i="16" s="1"/>
  <c r="G428" i="16"/>
  <c r="G431" i="16"/>
  <c r="H431" i="16" s="1"/>
  <c r="G384" i="16"/>
  <c r="H384" i="16" s="1"/>
  <c r="G387" i="16"/>
  <c r="G391" i="16"/>
  <c r="H391" i="16" s="1"/>
  <c r="G398" i="16"/>
  <c r="H398" i="16" s="1"/>
  <c r="G382" i="16"/>
  <c r="H382" i="16" s="1"/>
  <c r="G385" i="16"/>
  <c r="H385" i="16" s="1"/>
  <c r="G388" i="16"/>
  <c r="H388" i="16" s="1"/>
  <c r="G393" i="16"/>
  <c r="H393" i="16" s="1"/>
  <c r="G395" i="16"/>
  <c r="H395" i="16" s="1"/>
  <c r="G399" i="16"/>
  <c r="H399" i="16" s="1"/>
  <c r="G401" i="16"/>
  <c r="H401" i="16" s="1"/>
  <c r="G390" i="16"/>
  <c r="H390" i="16" s="1"/>
  <c r="G383" i="16"/>
  <c r="H383" i="16" s="1"/>
  <c r="G386" i="16"/>
  <c r="H386" i="16" s="1"/>
  <c r="G389" i="16"/>
  <c r="G394" i="16"/>
  <c r="H394" i="16" s="1"/>
  <c r="G396" i="16"/>
  <c r="H396" i="16" s="1"/>
  <c r="G400" i="16"/>
  <c r="G402" i="16"/>
  <c r="H402" i="16" s="1"/>
  <c r="G353" i="16"/>
  <c r="H353" i="16" s="1"/>
  <c r="G356" i="16"/>
  <c r="H356" i="16" s="1"/>
  <c r="G360" i="16"/>
  <c r="H360" i="16" s="1"/>
  <c r="G364" i="16"/>
  <c r="H364" i="16" s="1"/>
  <c r="G367" i="16"/>
  <c r="H367" i="16" s="1"/>
  <c r="G348" i="16"/>
  <c r="H348" i="16" s="1"/>
  <c r="G370" i="16"/>
  <c r="G327" i="16"/>
  <c r="G324" i="16"/>
  <c r="H324" i="16" s="1"/>
  <c r="G320" i="16"/>
  <c r="H320" i="16" s="1"/>
  <c r="G325" i="16"/>
  <c r="H325" i="16" s="1"/>
  <c r="G328" i="16"/>
  <c r="H328" i="16" s="1"/>
  <c r="G332" i="16"/>
  <c r="H332" i="16" s="1"/>
  <c r="G326" i="16"/>
  <c r="H326" i="16" s="1"/>
  <c r="G329" i="16"/>
  <c r="H329" i="16" s="1"/>
  <c r="G333" i="16"/>
  <c r="H333" i="16" s="1"/>
  <c r="G330" i="16"/>
  <c r="H330" i="16" s="1"/>
  <c r="G298" i="16"/>
  <c r="G288" i="16"/>
  <c r="H288" i="16" s="1"/>
  <c r="G292" i="16"/>
  <c r="H292" i="16" s="1"/>
  <c r="G296" i="16"/>
  <c r="H296" i="16" s="1"/>
  <c r="G308" i="16"/>
  <c r="H308" i="16" s="1"/>
  <c r="G291" i="16"/>
  <c r="G295" i="16"/>
  <c r="H295" i="16" s="1"/>
  <c r="G301" i="16"/>
  <c r="H301" i="16" s="1"/>
  <c r="G305" i="16"/>
  <c r="H305" i="16" s="1"/>
  <c r="G309" i="16"/>
  <c r="H309" i="16" s="1"/>
  <c r="G274" i="16"/>
  <c r="H274" i="16" s="1"/>
  <c r="G277" i="16"/>
  <c r="H277" i="16" s="1"/>
  <c r="G280" i="16"/>
  <c r="H280" i="16" s="1"/>
  <c r="G259" i="16"/>
  <c r="G260" i="16"/>
  <c r="H260" i="16" s="1"/>
  <c r="G261" i="16"/>
  <c r="H261" i="16" s="1"/>
  <c r="G262" i="16"/>
  <c r="H262" i="16" s="1"/>
  <c r="G263" i="16"/>
  <c r="H263" i="16" s="1"/>
  <c r="G264" i="16"/>
  <c r="H264" i="16" s="1"/>
  <c r="G265" i="16"/>
  <c r="H265" i="16" s="1"/>
  <c r="G266" i="16"/>
  <c r="H266" i="16" s="1"/>
  <c r="G267" i="16"/>
  <c r="H267" i="16" s="1"/>
  <c r="G268" i="16"/>
  <c r="H268" i="16" s="1"/>
  <c r="G272" i="16"/>
  <c r="H272" i="16" s="1"/>
  <c r="G273" i="16"/>
  <c r="G275" i="16"/>
  <c r="H275" i="16" s="1"/>
  <c r="G276" i="16"/>
  <c r="H276" i="16" s="1"/>
  <c r="G279" i="16"/>
  <c r="G278" i="16"/>
  <c r="H278" i="16" s="1"/>
  <c r="G228" i="16"/>
  <c r="H228" i="16" s="1"/>
  <c r="G234" i="16"/>
  <c r="H234" i="16" s="1"/>
  <c r="G240" i="16"/>
  <c r="G237" i="16"/>
  <c r="H237" i="16" s="1"/>
  <c r="G231" i="16"/>
  <c r="H231" i="16" s="1"/>
  <c r="G244" i="16"/>
  <c r="H244" i="16" s="1"/>
  <c r="G246" i="16"/>
  <c r="H246" i="16" s="1"/>
  <c r="G248" i="16"/>
  <c r="H248" i="16" s="1"/>
  <c r="G250" i="16"/>
  <c r="H250" i="16" s="1"/>
  <c r="G229" i="16"/>
  <c r="H229" i="16" s="1"/>
  <c r="G232" i="16"/>
  <c r="H232" i="16" s="1"/>
  <c r="G235" i="16"/>
  <c r="H235" i="16" s="1"/>
  <c r="G238" i="16"/>
  <c r="H238" i="16" s="1"/>
  <c r="G241" i="16"/>
  <c r="H241" i="16" s="1"/>
  <c r="G245" i="16"/>
  <c r="H245" i="16" s="1"/>
  <c r="G247" i="16"/>
  <c r="H247" i="16" s="1"/>
  <c r="G249" i="16"/>
  <c r="H249" i="16" s="1"/>
  <c r="G251" i="16"/>
  <c r="H251" i="16" s="1"/>
  <c r="G230" i="16"/>
  <c r="G233" i="16"/>
  <c r="H233" i="16" s="1"/>
  <c r="G236" i="16"/>
  <c r="H236" i="16" s="1"/>
  <c r="G239" i="16"/>
  <c r="H239" i="16" s="1"/>
  <c r="G242" i="16"/>
  <c r="H242" i="16" s="1"/>
  <c r="G200" i="16"/>
  <c r="H200" i="16" s="1"/>
  <c r="G205" i="16"/>
  <c r="H205" i="16" s="1"/>
  <c r="G207" i="16"/>
  <c r="H207" i="16" s="1"/>
  <c r="G210" i="16"/>
  <c r="H210" i="16" s="1"/>
  <c r="G212" i="16"/>
  <c r="H212" i="16" s="1"/>
  <c r="G214" i="16"/>
  <c r="H214" i="16" s="1"/>
  <c r="G216" i="16"/>
  <c r="H216" i="16" s="1"/>
  <c r="G219" i="16"/>
  <c r="H219" i="16" s="1"/>
  <c r="G190" i="16"/>
  <c r="H190" i="16" s="1"/>
  <c r="G191" i="16"/>
  <c r="H191" i="16" s="1"/>
  <c r="G180" i="16"/>
  <c r="H180" i="16" s="1"/>
  <c r="G175" i="16"/>
  <c r="G178" i="16"/>
  <c r="H178" i="16" s="1"/>
  <c r="G181" i="16"/>
  <c r="H181" i="16" s="1"/>
  <c r="G174" i="16"/>
  <c r="G176" i="16"/>
  <c r="H176" i="16" s="1"/>
  <c r="G177" i="16"/>
  <c r="H177" i="16" s="1"/>
  <c r="G179" i="16"/>
  <c r="H179" i="16" s="1"/>
  <c r="G182" i="16"/>
  <c r="H182" i="16" s="1"/>
  <c r="G150" i="16"/>
  <c r="H150" i="16" s="1"/>
  <c r="G152" i="16"/>
  <c r="H152" i="16" s="1"/>
  <c r="G153" i="16"/>
  <c r="H153" i="16" s="1"/>
  <c r="G155" i="16"/>
  <c r="H155" i="16" s="1"/>
  <c r="G157" i="16"/>
  <c r="H157" i="16" s="1"/>
  <c r="G159" i="16"/>
  <c r="H159" i="16" s="1"/>
  <c r="G161" i="16"/>
  <c r="G164" i="16"/>
  <c r="H164" i="16" s="1"/>
  <c r="G166" i="16"/>
  <c r="H166" i="16" s="1"/>
  <c r="G121" i="16"/>
  <c r="H121" i="16" s="1"/>
  <c r="G122" i="16"/>
  <c r="H122" i="16" s="1"/>
  <c r="G124" i="16"/>
  <c r="H124" i="16" s="1"/>
  <c r="G126" i="16"/>
  <c r="H126" i="16" s="1"/>
  <c r="G140" i="16"/>
  <c r="H140" i="16" s="1"/>
  <c r="G129" i="16"/>
  <c r="H129" i="16" s="1"/>
  <c r="G131" i="16"/>
  <c r="H131" i="16" s="1"/>
  <c r="G133" i="16"/>
  <c r="H133" i="16" s="1"/>
  <c r="G136" i="16"/>
  <c r="H136" i="16" s="1"/>
  <c r="G138" i="16"/>
  <c r="H138" i="16" s="1"/>
  <c r="G142" i="16"/>
  <c r="G103" i="16"/>
  <c r="H103" i="16" s="1"/>
  <c r="G106" i="16"/>
  <c r="H106" i="16" s="1"/>
  <c r="G111" i="16"/>
  <c r="H111" i="16" s="1"/>
  <c r="G114" i="16"/>
  <c r="H114" i="16" s="1"/>
  <c r="G101" i="16"/>
  <c r="H101" i="16" s="1"/>
  <c r="G107" i="16"/>
  <c r="H107" i="16" s="1"/>
  <c r="G104" i="16"/>
  <c r="H104" i="16" s="1"/>
  <c r="G108" i="16"/>
  <c r="G112" i="16"/>
  <c r="H112" i="16" s="1"/>
  <c r="G115" i="16"/>
  <c r="H115" i="16" s="1"/>
  <c r="G102" i="16"/>
  <c r="H102" i="16" s="1"/>
  <c r="G105" i="16"/>
  <c r="H105" i="16" s="1"/>
  <c r="G109" i="16"/>
  <c r="H109" i="16" s="1"/>
  <c r="G113" i="16"/>
  <c r="H113" i="16" s="1"/>
  <c r="G116" i="16"/>
  <c r="H116" i="16" s="1"/>
  <c r="G110" i="16"/>
  <c r="H110" i="16" s="1"/>
  <c r="G81" i="16"/>
  <c r="H81" i="16" s="1"/>
  <c r="G83" i="16"/>
  <c r="H83" i="16" s="1"/>
  <c r="G85" i="16"/>
  <c r="H85" i="16" s="1"/>
  <c r="G88" i="16"/>
  <c r="H88" i="16" s="1"/>
  <c r="G90" i="16"/>
  <c r="H90" i="16" s="1"/>
  <c r="G92" i="16"/>
  <c r="H92" i="16" s="1"/>
  <c r="G59" i="16"/>
  <c r="H59" i="16" s="1"/>
  <c r="G63" i="16"/>
  <c r="H63" i="16" s="1"/>
  <c r="G67" i="16"/>
  <c r="H67" i="16" s="1"/>
  <c r="G57" i="16"/>
  <c r="H57" i="16" s="1"/>
  <c r="G60" i="16"/>
  <c r="H60" i="16" s="1"/>
  <c r="G61" i="16"/>
  <c r="H61" i="16" s="1"/>
  <c r="G64" i="16"/>
  <c r="H64" i="16" s="1"/>
  <c r="G68" i="16"/>
  <c r="H68" i="16" s="1"/>
  <c r="G70" i="16"/>
  <c r="G58" i="16"/>
  <c r="H58" i="16" s="1"/>
  <c r="G62" i="16"/>
  <c r="H62" i="16" s="1"/>
  <c r="G65" i="16"/>
  <c r="H65" i="16" s="1"/>
  <c r="G69" i="16"/>
  <c r="H69" i="16" s="1"/>
  <c r="G71" i="16"/>
  <c r="H71" i="16" s="1"/>
  <c r="G66" i="16"/>
  <c r="H66" i="16" s="1"/>
  <c r="G29" i="16"/>
  <c r="H29" i="16" s="1"/>
  <c r="G43" i="16"/>
  <c r="H43" i="16" s="1"/>
  <c r="G45" i="16"/>
  <c r="H45" i="16" s="1"/>
  <c r="G39" i="16"/>
  <c r="H39" i="16" s="1"/>
  <c r="G27" i="16"/>
  <c r="H27" i="16" s="1"/>
  <c r="G32" i="16"/>
  <c r="H32" i="16" s="1"/>
  <c r="G35" i="16"/>
  <c r="H35" i="16" s="1"/>
  <c r="G46" i="16"/>
  <c r="H46" i="16" s="1"/>
  <c r="G48" i="16"/>
  <c r="H48" i="16" s="1"/>
  <c r="G6" i="16"/>
  <c r="H6" i="16" s="1"/>
  <c r="G8" i="16"/>
  <c r="H8" i="16" s="1"/>
  <c r="G7" i="16"/>
  <c r="H7" i="16" s="1"/>
  <c r="G10" i="16"/>
  <c r="H10" i="16" s="1"/>
  <c r="G12" i="16"/>
  <c r="H12" i="16" s="1"/>
  <c r="G15" i="16"/>
  <c r="H15" i="16" s="1"/>
  <c r="G18" i="16"/>
  <c r="H18" i="16" s="1"/>
  <c r="G1693" i="16"/>
  <c r="G1692" i="16"/>
  <c r="G1691" i="16"/>
  <c r="G1690" i="16"/>
  <c r="H1690" i="16" s="1"/>
  <c r="G1689" i="16"/>
  <c r="H1689" i="16" s="1"/>
  <c r="G1688" i="16"/>
  <c r="G1687" i="16"/>
  <c r="G1686" i="16"/>
  <c r="H1686" i="16" s="1"/>
  <c r="G1680" i="16"/>
  <c r="G1679" i="16"/>
  <c r="G1678" i="16"/>
  <c r="H1678" i="16" s="1"/>
  <c r="G1677" i="16"/>
  <c r="H1677" i="16" s="1"/>
  <c r="G1676" i="16"/>
  <c r="G1675" i="16"/>
  <c r="G1674" i="16"/>
  <c r="H1674" i="16" s="1"/>
  <c r="G1652" i="16"/>
  <c r="G1651" i="16"/>
  <c r="G1650" i="16"/>
  <c r="H1650" i="16" s="1"/>
  <c r="G1649" i="16"/>
  <c r="H1649" i="16" s="1"/>
  <c r="G1648" i="16"/>
  <c r="G1647" i="16"/>
  <c r="G1646" i="16"/>
  <c r="H1646" i="16" s="1"/>
  <c r="G1627" i="16"/>
  <c r="G1626" i="16"/>
  <c r="H1626" i="16" s="1"/>
  <c r="G1625" i="16"/>
  <c r="H1625" i="16" s="1"/>
  <c r="G1624" i="16"/>
  <c r="G1623" i="16"/>
  <c r="G1622" i="16"/>
  <c r="H1622" i="16" s="1"/>
  <c r="G1621" i="16"/>
  <c r="H1621" i="16" s="1"/>
  <c r="G1602" i="16"/>
  <c r="H1602" i="16" s="1"/>
  <c r="G1601" i="16"/>
  <c r="H1601" i="16" s="1"/>
  <c r="G1600" i="16"/>
  <c r="H1600" i="16" s="1"/>
  <c r="G1599" i="16"/>
  <c r="H1599" i="16" s="1"/>
  <c r="G1598" i="16"/>
  <c r="H1598" i="16" s="1"/>
  <c r="G1597" i="16"/>
  <c r="H1597" i="16" s="1"/>
  <c r="G1596" i="16"/>
  <c r="H1596" i="16" s="1"/>
  <c r="G1566" i="16"/>
  <c r="H1566" i="16" s="1"/>
  <c r="G1565" i="16"/>
  <c r="H1565" i="16" s="1"/>
  <c r="G1564" i="16"/>
  <c r="H1564" i="16" s="1"/>
  <c r="G1563" i="16"/>
  <c r="H1563" i="16" s="1"/>
  <c r="G1562" i="16"/>
  <c r="G1561" i="16"/>
  <c r="H1561" i="16" s="1"/>
  <c r="G1560" i="16"/>
  <c r="G1535" i="16"/>
  <c r="H1535" i="16" s="1"/>
  <c r="G1534" i="16"/>
  <c r="G1533" i="16"/>
  <c r="H1533" i="16" s="1"/>
  <c r="G1532" i="16"/>
  <c r="G1531" i="16"/>
  <c r="H1531" i="16" s="1"/>
  <c r="G1530" i="16"/>
  <c r="G1529" i="16"/>
  <c r="H1529" i="16" s="1"/>
  <c r="G1517" i="16"/>
  <c r="G1516" i="16"/>
  <c r="H1516" i="16" s="1"/>
  <c r="G1515" i="16"/>
  <c r="H1515" i="16" s="1"/>
  <c r="G1514" i="16"/>
  <c r="H1514" i="16" s="1"/>
  <c r="G1513" i="16"/>
  <c r="G1512" i="16"/>
  <c r="H1512" i="16" s="1"/>
  <c r="G1511" i="16"/>
  <c r="G1494" i="16"/>
  <c r="H1494" i="16" s="1"/>
  <c r="G1493" i="16"/>
  <c r="G1492" i="16"/>
  <c r="H1492" i="16" s="1"/>
  <c r="G1491" i="16"/>
  <c r="G1490" i="16"/>
  <c r="H1490" i="16" s="1"/>
  <c r="G1489" i="16"/>
  <c r="H1489" i="16" s="1"/>
  <c r="G1488" i="16"/>
  <c r="H1488" i="16" s="1"/>
  <c r="G1465" i="16"/>
  <c r="G1464" i="16"/>
  <c r="H1464" i="16" s="1"/>
  <c r="G1463" i="16"/>
  <c r="H1463" i="16" s="1"/>
  <c r="G1462" i="16"/>
  <c r="H1462" i="16" s="1"/>
  <c r="G1461" i="16"/>
  <c r="G1460" i="16"/>
  <c r="H1460" i="16" s="1"/>
  <c r="G1459" i="16"/>
  <c r="H1459" i="16" s="1"/>
  <c r="G1423" i="16"/>
  <c r="G1422" i="16"/>
  <c r="H1422" i="16" s="1"/>
  <c r="G1421" i="16"/>
  <c r="G1420" i="16"/>
  <c r="H1420" i="16" s="1"/>
  <c r="G1419" i="16"/>
  <c r="G1418" i="16"/>
  <c r="H1418" i="16" s="1"/>
  <c r="G1417" i="16"/>
  <c r="H1417" i="16" s="1"/>
  <c r="G1385" i="16"/>
  <c r="H1385" i="16" s="1"/>
  <c r="G1384" i="16"/>
  <c r="H1384" i="16" s="1"/>
  <c r="G1383" i="16"/>
  <c r="G1382" i="16"/>
  <c r="G1381" i="16"/>
  <c r="H1381" i="16" s="1"/>
  <c r="G1380" i="16"/>
  <c r="H1380" i="16" s="1"/>
  <c r="G1379" i="16"/>
  <c r="H1379" i="16" s="1"/>
  <c r="G1270" i="16"/>
  <c r="H1270" i="16" s="1"/>
  <c r="G1269" i="16"/>
  <c r="G1268" i="16"/>
  <c r="H1268" i="16" s="1"/>
  <c r="G1267" i="16"/>
  <c r="H1267" i="16" s="1"/>
  <c r="G1266" i="16"/>
  <c r="H1266" i="16" s="1"/>
  <c r="G1265" i="16"/>
  <c r="H1265" i="16" s="1"/>
  <c r="G1264" i="16"/>
  <c r="H1264" i="16" s="1"/>
  <c r="G1239" i="16"/>
  <c r="H1239" i="16" s="1"/>
  <c r="G1238" i="16"/>
  <c r="G1237" i="16"/>
  <c r="H1237" i="16" s="1"/>
  <c r="G1236" i="16"/>
  <c r="G1235" i="16"/>
  <c r="H1235" i="16" s="1"/>
  <c r="G1234" i="16"/>
  <c r="H1234" i="16" s="1"/>
  <c r="G1233" i="16"/>
  <c r="G1186" i="16"/>
  <c r="G1185" i="16"/>
  <c r="H1185" i="16" s="1"/>
  <c r="G1184" i="16"/>
  <c r="G1183" i="16"/>
  <c r="G1182" i="16"/>
  <c r="H1182" i="16" s="1"/>
  <c r="G1181" i="16"/>
  <c r="H1181" i="16" s="1"/>
  <c r="G1180" i="16"/>
  <c r="G1146" i="16"/>
  <c r="H1146" i="16" s="1"/>
  <c r="G1145" i="16"/>
  <c r="H1145" i="16" s="1"/>
  <c r="G1144" i="16"/>
  <c r="H1144" i="16" s="1"/>
  <c r="G1143" i="16"/>
  <c r="G1142" i="16"/>
  <c r="H1142" i="16" s="1"/>
  <c r="G1141" i="16"/>
  <c r="H1141" i="16" s="1"/>
  <c r="G1140" i="16"/>
  <c r="H1140" i="16" s="1"/>
  <c r="G1129" i="16"/>
  <c r="H1129" i="16" s="1"/>
  <c r="G1128" i="16"/>
  <c r="G1127" i="16"/>
  <c r="G1126" i="16"/>
  <c r="H1126" i="16" s="1"/>
  <c r="G1125" i="16"/>
  <c r="H1125" i="16" s="1"/>
  <c r="G1124" i="16"/>
  <c r="H1124" i="16" s="1"/>
  <c r="G1123" i="16"/>
  <c r="H1123" i="16" s="1"/>
  <c r="G1111" i="16"/>
  <c r="G1110" i="16"/>
  <c r="H1110" i="16" s="1"/>
  <c r="G1109" i="16"/>
  <c r="H1109" i="16" s="1"/>
  <c r="G1108" i="16"/>
  <c r="H1108" i="16" s="1"/>
  <c r="G1107" i="16"/>
  <c r="H1107" i="16" s="1"/>
  <c r="G1106" i="16"/>
  <c r="G1105" i="16"/>
  <c r="H1105" i="16" s="1"/>
  <c r="G1095" i="16"/>
  <c r="G1094" i="16"/>
  <c r="G1093" i="16"/>
  <c r="H1093" i="16" s="1"/>
  <c r="G1092" i="16"/>
  <c r="H1092" i="16" s="1"/>
  <c r="G1091" i="16"/>
  <c r="H1091" i="16" s="1"/>
  <c r="G1090" i="16"/>
  <c r="H1090" i="16" s="1"/>
  <c r="G1089" i="16"/>
  <c r="H1089" i="16" s="1"/>
  <c r="G1070" i="16"/>
  <c r="H1070" i="16" s="1"/>
  <c r="G1069" i="16"/>
  <c r="H1069" i="16" s="1"/>
  <c r="G1068" i="16"/>
  <c r="H1068" i="16" s="1"/>
  <c r="G1067" i="16"/>
  <c r="G1066" i="16"/>
  <c r="H1066" i="16" s="1"/>
  <c r="G1065" i="16"/>
  <c r="G1064" i="16"/>
  <c r="G1044" i="16"/>
  <c r="G1043" i="16"/>
  <c r="H1043" i="16" s="1"/>
  <c r="G1042" i="16"/>
  <c r="H1042" i="16" s="1"/>
  <c r="G1041" i="16"/>
  <c r="H1041" i="16" s="1"/>
  <c r="G1040" i="16"/>
  <c r="H1040" i="16" s="1"/>
  <c r="G1039" i="16"/>
  <c r="H1039" i="16" s="1"/>
  <c r="G1038" i="16"/>
  <c r="H1038" i="16" s="1"/>
  <c r="G1019" i="16"/>
  <c r="H1019" i="16" s="1"/>
  <c r="G1018" i="16"/>
  <c r="H1018" i="16" s="1"/>
  <c r="G1017" i="16"/>
  <c r="H1017" i="16" s="1"/>
  <c r="G1016" i="16"/>
  <c r="H1016" i="16" s="1"/>
  <c r="G1015" i="16"/>
  <c r="H1015" i="16" s="1"/>
  <c r="G1014" i="16"/>
  <c r="G1013" i="16"/>
  <c r="H1013" i="16" s="1"/>
  <c r="G983" i="16"/>
  <c r="H983" i="16" s="1"/>
  <c r="G982" i="16"/>
  <c r="H982" i="16" s="1"/>
  <c r="G981" i="16"/>
  <c r="H981" i="16" s="1"/>
  <c r="G980" i="16"/>
  <c r="H980" i="16" s="1"/>
  <c r="G979" i="16"/>
  <c r="G978" i="16"/>
  <c r="G977" i="16"/>
  <c r="G962" i="16"/>
  <c r="H962" i="16" s="1"/>
  <c r="G961" i="16"/>
  <c r="G960" i="16"/>
  <c r="G959" i="16"/>
  <c r="H959" i="16" s="1"/>
  <c r="G958" i="16"/>
  <c r="G957" i="16"/>
  <c r="H957" i="16" s="1"/>
  <c r="G956" i="16"/>
  <c r="H956" i="16" s="1"/>
  <c r="G939" i="16"/>
  <c r="H939" i="16" s="1"/>
  <c r="G938" i="16"/>
  <c r="G937" i="16"/>
  <c r="H937" i="16" s="1"/>
  <c r="G936" i="16"/>
  <c r="H936" i="16" s="1"/>
  <c r="G935" i="16"/>
  <c r="H935" i="16" s="1"/>
  <c r="G934" i="16"/>
  <c r="H934" i="16" s="1"/>
  <c r="G933" i="16"/>
  <c r="G921" i="16"/>
  <c r="H921" i="16" s="1"/>
  <c r="G920" i="16"/>
  <c r="H920" i="16" s="1"/>
  <c r="G919" i="16"/>
  <c r="H919" i="16" s="1"/>
  <c r="G918" i="16"/>
  <c r="H918" i="16" s="1"/>
  <c r="G917" i="16"/>
  <c r="G916" i="16"/>
  <c r="G915" i="16"/>
  <c r="G898" i="16"/>
  <c r="H898" i="16" s="1"/>
  <c r="G897" i="16"/>
  <c r="H897" i="16" s="1"/>
  <c r="G896" i="16"/>
  <c r="H896" i="16" s="1"/>
  <c r="G895" i="16"/>
  <c r="H895" i="16" s="1"/>
  <c r="G894" i="16"/>
  <c r="H894" i="16" s="1"/>
  <c r="G893" i="16"/>
  <c r="G892" i="16"/>
  <c r="H892" i="16" s="1"/>
  <c r="G875" i="16"/>
  <c r="G874" i="16"/>
  <c r="H874" i="16" s="1"/>
  <c r="G873" i="16"/>
  <c r="H873" i="16" s="1"/>
  <c r="G872" i="16"/>
  <c r="H872" i="16" s="1"/>
  <c r="G871" i="16"/>
  <c r="H871" i="16" s="1"/>
  <c r="G870" i="16"/>
  <c r="H870" i="16" s="1"/>
  <c r="G869" i="16"/>
  <c r="G852" i="16"/>
  <c r="H852" i="16" s="1"/>
  <c r="G851" i="16"/>
  <c r="G850" i="16"/>
  <c r="G849" i="16"/>
  <c r="H849" i="16" s="1"/>
  <c r="G848" i="16"/>
  <c r="H848" i="16" s="1"/>
  <c r="G847" i="16"/>
  <c r="G846" i="16"/>
  <c r="G835" i="16"/>
  <c r="G834" i="16"/>
  <c r="G833" i="16"/>
  <c r="G832" i="16"/>
  <c r="H832" i="16" s="1"/>
  <c r="G831" i="16"/>
  <c r="G830" i="16"/>
  <c r="H830" i="16" s="1"/>
  <c r="G829" i="16"/>
  <c r="H829" i="16" s="1"/>
  <c r="G808" i="16"/>
  <c r="H808" i="16" s="1"/>
  <c r="G807" i="16"/>
  <c r="G806" i="16"/>
  <c r="H806" i="16" s="1"/>
  <c r="G805" i="16"/>
  <c r="H805" i="16" s="1"/>
  <c r="G804" i="16"/>
  <c r="H804" i="16" s="1"/>
  <c r="G803" i="16"/>
  <c r="G802" i="16"/>
  <c r="G784" i="16"/>
  <c r="H784" i="16" s="1"/>
  <c r="G783" i="16"/>
  <c r="G782" i="16"/>
  <c r="H782" i="16" s="1"/>
  <c r="G781" i="16"/>
  <c r="H781" i="16" s="1"/>
  <c r="G780" i="16"/>
  <c r="H780" i="16" s="1"/>
  <c r="G779" i="16"/>
  <c r="G778" i="16"/>
  <c r="H778" i="16" s="1"/>
  <c r="G759" i="16"/>
  <c r="G758" i="16"/>
  <c r="H758" i="16" s="1"/>
  <c r="G757" i="16"/>
  <c r="H757" i="16" s="1"/>
  <c r="G756" i="16"/>
  <c r="H756" i="16" s="1"/>
  <c r="G755" i="16"/>
  <c r="G754" i="16"/>
  <c r="G753" i="16"/>
  <c r="H753" i="16" s="1"/>
  <c r="G724" i="16"/>
  <c r="H724" i="16" s="1"/>
  <c r="G723" i="16"/>
  <c r="G722" i="16"/>
  <c r="G721" i="16"/>
  <c r="H721" i="16" s="1"/>
  <c r="G720" i="16"/>
  <c r="H720" i="16" s="1"/>
  <c r="G719" i="16"/>
  <c r="G718" i="16"/>
  <c r="G694" i="16"/>
  <c r="G693" i="16"/>
  <c r="H693" i="16" s="1"/>
  <c r="G692" i="16"/>
  <c r="H692" i="16" s="1"/>
  <c r="G691" i="16"/>
  <c r="G690" i="16"/>
  <c r="G689" i="16"/>
  <c r="H689" i="16" s="1"/>
  <c r="G688" i="16"/>
  <c r="H688" i="16" s="1"/>
  <c r="G671" i="16"/>
  <c r="H671" i="16" s="1"/>
  <c r="G670" i="16"/>
  <c r="G669" i="16"/>
  <c r="H669" i="16" s="1"/>
  <c r="G668" i="16"/>
  <c r="H668" i="16" s="1"/>
  <c r="G667" i="16"/>
  <c r="H667" i="16" s="1"/>
  <c r="G666" i="16"/>
  <c r="G665" i="16"/>
  <c r="H665" i="16" s="1"/>
  <c r="G653" i="16"/>
  <c r="H653" i="16" s="1"/>
  <c r="G652" i="16"/>
  <c r="H652" i="16" s="1"/>
  <c r="G651" i="16"/>
  <c r="G650" i="16"/>
  <c r="H650" i="16" s="1"/>
  <c r="G649" i="16"/>
  <c r="H649" i="16" s="1"/>
  <c r="G648" i="16"/>
  <c r="H648" i="16" s="1"/>
  <c r="G647" i="16"/>
  <c r="G630" i="16"/>
  <c r="H630" i="16" s="1"/>
  <c r="G629" i="16"/>
  <c r="G628" i="16"/>
  <c r="H628" i="16" s="1"/>
  <c r="G627" i="16"/>
  <c r="G626" i="16"/>
  <c r="G625" i="16"/>
  <c r="H625" i="16" s="1"/>
  <c r="G624" i="16"/>
  <c r="G605" i="16"/>
  <c r="H605" i="16" s="1"/>
  <c r="G604" i="16"/>
  <c r="H604" i="16" s="1"/>
  <c r="G603" i="16"/>
  <c r="H603" i="16" s="1"/>
  <c r="G602" i="16"/>
  <c r="H602" i="16" s="1"/>
  <c r="G601" i="16"/>
  <c r="H601" i="16" s="1"/>
  <c r="G600" i="16"/>
  <c r="H600" i="16" s="1"/>
  <c r="G599" i="16"/>
  <c r="G588" i="16"/>
  <c r="G587" i="16"/>
  <c r="H587" i="16" s="1"/>
  <c r="G586" i="16"/>
  <c r="H586" i="16" s="1"/>
  <c r="G585" i="16"/>
  <c r="H585" i="16" s="1"/>
  <c r="G584" i="16"/>
  <c r="G583" i="16"/>
  <c r="H583" i="16" s="1"/>
  <c r="G582" i="16"/>
  <c r="H582" i="16" s="1"/>
  <c r="G566" i="16"/>
  <c r="H566" i="16" s="1"/>
  <c r="G565" i="16"/>
  <c r="H565" i="16" s="1"/>
  <c r="G564" i="16"/>
  <c r="G563" i="16"/>
  <c r="H563" i="16" s="1"/>
  <c r="G562" i="16"/>
  <c r="G561" i="16"/>
  <c r="H561" i="16" s="1"/>
  <c r="G560" i="16"/>
  <c r="G529" i="16"/>
  <c r="H529" i="16" s="1"/>
  <c r="G528" i="16"/>
  <c r="H528" i="16" s="1"/>
  <c r="G527" i="16"/>
  <c r="G526" i="16"/>
  <c r="H526" i="16" s="1"/>
  <c r="G525" i="16"/>
  <c r="H525" i="16" s="1"/>
  <c r="G524" i="16"/>
  <c r="G523" i="16"/>
  <c r="H523" i="16" s="1"/>
  <c r="G471" i="16"/>
  <c r="G470" i="16"/>
  <c r="H470" i="16" s="1"/>
  <c r="G469" i="16"/>
  <c r="H469" i="16" s="1"/>
  <c r="G468" i="16"/>
  <c r="H468" i="16" s="1"/>
  <c r="G467" i="16"/>
  <c r="H467" i="16" s="1"/>
  <c r="G466" i="16"/>
  <c r="H466" i="16" s="1"/>
  <c r="G465" i="16"/>
  <c r="H465" i="16" s="1"/>
  <c r="G441" i="16"/>
  <c r="H441" i="16" s="1"/>
  <c r="G440" i="16"/>
  <c r="G439" i="16"/>
  <c r="G438" i="16"/>
  <c r="H438" i="16" s="1"/>
  <c r="G437" i="16"/>
  <c r="H437" i="16" s="1"/>
  <c r="G436" i="16"/>
  <c r="H436" i="16" s="1"/>
  <c r="G435" i="16"/>
  <c r="H435" i="16" s="1"/>
  <c r="G410" i="16"/>
  <c r="G409" i="16"/>
  <c r="H409" i="16" s="1"/>
  <c r="G408" i="16"/>
  <c r="H408" i="16" s="1"/>
  <c r="G407" i="16"/>
  <c r="G406" i="16"/>
  <c r="H406" i="16" s="1"/>
  <c r="G405" i="16"/>
  <c r="G404" i="16"/>
  <c r="G381" i="16"/>
  <c r="G380" i="16"/>
  <c r="H380" i="16" s="1"/>
  <c r="G379" i="16"/>
  <c r="H379" i="16" s="1"/>
  <c r="G378" i="16"/>
  <c r="H378" i="16" s="1"/>
  <c r="G377" i="16"/>
  <c r="H377" i="16" s="1"/>
  <c r="G376" i="16"/>
  <c r="H376" i="16" s="1"/>
  <c r="G375" i="16"/>
  <c r="H375" i="16" s="1"/>
  <c r="G346" i="16"/>
  <c r="H346" i="16" s="1"/>
  <c r="G345" i="16"/>
  <c r="H345" i="16" s="1"/>
  <c r="G344" i="16"/>
  <c r="H344" i="16" s="1"/>
  <c r="G343" i="16"/>
  <c r="H343" i="16" s="1"/>
  <c r="G342" i="16"/>
  <c r="H342" i="16" s="1"/>
  <c r="G341" i="16"/>
  <c r="H341" i="16" s="1"/>
  <c r="G340" i="16"/>
  <c r="H340" i="16" s="1"/>
  <c r="G306" i="16"/>
  <c r="G302" i="16"/>
  <c r="H302" i="16" s="1"/>
  <c r="G287" i="16"/>
  <c r="H287" i="16" s="1"/>
  <c r="G286" i="16"/>
  <c r="G285" i="16"/>
  <c r="H285" i="16" s="1"/>
  <c r="G284" i="16"/>
  <c r="G283" i="16"/>
  <c r="G282" i="16"/>
  <c r="G281" i="16"/>
  <c r="H281" i="16" s="1"/>
  <c r="G258" i="16"/>
  <c r="H258" i="16" s="1"/>
  <c r="G257" i="16"/>
  <c r="G256" i="16"/>
  <c r="G255" i="16"/>
  <c r="G254" i="16"/>
  <c r="H254" i="16" s="1"/>
  <c r="G253" i="16"/>
  <c r="G252" i="16"/>
  <c r="H252" i="16" s="1"/>
  <c r="G227" i="16"/>
  <c r="H227" i="16" s="1"/>
  <c r="G226" i="16"/>
  <c r="H226" i="16" s="1"/>
  <c r="G225" i="16"/>
  <c r="G224" i="16"/>
  <c r="H224" i="16" s="1"/>
  <c r="G223" i="16"/>
  <c r="G222" i="16"/>
  <c r="H222" i="16" s="1"/>
  <c r="G221" i="16"/>
  <c r="H221" i="16" s="1"/>
  <c r="G199" i="16"/>
  <c r="G198" i="16"/>
  <c r="H198" i="16" s="1"/>
  <c r="G197" i="16"/>
  <c r="H197" i="16" s="1"/>
  <c r="G196" i="16"/>
  <c r="G195" i="16"/>
  <c r="H195" i="16" s="1"/>
  <c r="G194" i="16"/>
  <c r="G193" i="16"/>
  <c r="H193" i="16" s="1"/>
  <c r="G189" i="16"/>
  <c r="H189" i="16" s="1"/>
  <c r="G188" i="16"/>
  <c r="H188" i="16" s="1"/>
  <c r="G187" i="16"/>
  <c r="G186" i="16"/>
  <c r="H186" i="16" s="1"/>
  <c r="G185" i="16"/>
  <c r="G184" i="16"/>
  <c r="G183" i="16"/>
  <c r="H183" i="16" s="1"/>
  <c r="G173" i="16"/>
  <c r="H173" i="16" s="1"/>
  <c r="G172" i="16"/>
  <c r="G171" i="16"/>
  <c r="H171" i="16" s="1"/>
  <c r="G170" i="16"/>
  <c r="G169" i="16"/>
  <c r="H169" i="16" s="1"/>
  <c r="G168" i="16"/>
  <c r="H168" i="16" s="1"/>
  <c r="G167" i="16"/>
  <c r="H167" i="16" s="1"/>
  <c r="G149" i="16"/>
  <c r="G148" i="16"/>
  <c r="H148" i="16" s="1"/>
  <c r="G147" i="16"/>
  <c r="G146" i="16"/>
  <c r="H146" i="16" s="1"/>
  <c r="G145" i="16"/>
  <c r="G144" i="16"/>
  <c r="H144" i="16" s="1"/>
  <c r="G120" i="16"/>
  <c r="H120" i="16" s="1"/>
  <c r="G119" i="16"/>
  <c r="G118" i="16"/>
  <c r="H118" i="16" s="1"/>
  <c r="G117" i="16"/>
  <c r="G100" i="16"/>
  <c r="H100" i="16" s="1"/>
  <c r="G99" i="16"/>
  <c r="G98" i="16"/>
  <c r="H98" i="16" s="1"/>
  <c r="G97" i="16"/>
  <c r="G96" i="16"/>
  <c r="H96" i="16" s="1"/>
  <c r="G95" i="16"/>
  <c r="G94" i="16"/>
  <c r="H94" i="16" s="1"/>
  <c r="G78" i="16"/>
  <c r="H78" i="16" s="1"/>
  <c r="G77" i="16"/>
  <c r="G76" i="16"/>
  <c r="H76" i="16" s="1"/>
  <c r="G75" i="16"/>
  <c r="H75" i="16" s="1"/>
  <c r="G74" i="16"/>
  <c r="H74" i="16" s="1"/>
  <c r="G73" i="16"/>
  <c r="G72" i="16"/>
  <c r="H72" i="16" s="1"/>
  <c r="G56" i="16"/>
  <c r="H56" i="16" s="1"/>
  <c r="G55" i="16"/>
  <c r="H55" i="16" s="1"/>
  <c r="G54" i="16"/>
  <c r="G53" i="16"/>
  <c r="H53" i="16" s="1"/>
  <c r="G52" i="16"/>
  <c r="H52" i="16" s="1"/>
  <c r="G51" i="16"/>
  <c r="G50" i="16"/>
  <c r="H50" i="16" s="1"/>
  <c r="G25" i="16"/>
  <c r="H25" i="16" s="1"/>
  <c r="G24" i="16"/>
  <c r="G23" i="16"/>
  <c r="H23" i="16" s="1"/>
  <c r="G22" i="16"/>
  <c r="H22" i="16" s="1"/>
  <c r="G21" i="16"/>
  <c r="G20" i="16"/>
  <c r="H20" i="16" s="1"/>
  <c r="G19" i="16"/>
  <c r="H19" i="16" s="1"/>
  <c r="G2" i="16"/>
  <c r="H2" i="16" s="1"/>
  <c r="A10" i="6"/>
  <c r="A21" i="6"/>
  <c r="H215" i="16" l="1"/>
  <c r="H201" i="16"/>
  <c r="H211" i="16"/>
  <c r="H220" i="16"/>
  <c r="H154" i="16"/>
  <c r="H162" i="16"/>
  <c r="H128" i="16"/>
  <c r="H137" i="16"/>
  <c r="H141" i="16"/>
  <c r="H135" i="16"/>
  <c r="H132" i="16"/>
  <c r="H89" i="16"/>
  <c r="H84" i="16"/>
  <c r="H93" i="16"/>
  <c r="H26" i="16"/>
  <c r="H42" i="16"/>
  <c r="H31" i="16"/>
  <c r="H11" i="16"/>
  <c r="H17" i="16"/>
  <c r="H14" i="16"/>
  <c r="H5" i="16"/>
  <c r="H13" i="16"/>
  <c r="H16" i="16"/>
  <c r="H594" i="16"/>
  <c r="H1032" i="16"/>
  <c r="H1102" i="16"/>
  <c r="H510" i="16"/>
  <c r="H695" i="16"/>
  <c r="H801" i="16"/>
  <c r="H993" i="16"/>
  <c r="H1012" i="16"/>
  <c r="H174" i="16"/>
  <c r="H279" i="16"/>
  <c r="H259" i="16"/>
  <c r="H1034" i="16"/>
  <c r="H1457" i="16"/>
  <c r="H1541" i="16"/>
  <c r="H70" i="16"/>
  <c r="H108" i="16"/>
  <c r="H142" i="16"/>
  <c r="H161" i="16"/>
  <c r="H175" i="16"/>
  <c r="H230" i="16"/>
  <c r="H240" i="16"/>
  <c r="H273" i="16"/>
  <c r="H291" i="16"/>
  <c r="H327" i="16"/>
  <c r="H370" i="16"/>
  <c r="H389" i="16"/>
  <c r="H428" i="16"/>
  <c r="H400" i="16"/>
  <c r="H387" i="16"/>
  <c r="H298" i="16"/>
  <c r="H617" i="16"/>
  <c r="H646" i="16"/>
  <c r="H674" i="16"/>
  <c r="H645" i="16"/>
  <c r="H661" i="16"/>
  <c r="H613" i="16"/>
  <c r="H663" i="16"/>
  <c r="H678" i="16"/>
  <c r="H641" i="16"/>
  <c r="H685" i="16"/>
  <c r="H680" i="16"/>
  <c r="H612" i="16"/>
  <c r="H632" i="16"/>
  <c r="H659" i="16"/>
  <c r="H611" i="16"/>
  <c r="H644" i="16"/>
  <c r="H638" i="16"/>
  <c r="H640" i="16"/>
  <c r="H639" i="16"/>
  <c r="H664" i="16"/>
  <c r="H658" i="16"/>
  <c r="H656" i="16"/>
  <c r="H682" i="16"/>
  <c r="H686" i="16"/>
  <c r="H676" i="16"/>
  <c r="H675" i="16"/>
  <c r="H713" i="16"/>
  <c r="H703" i="16"/>
  <c r="H944" i="16"/>
  <c r="H853" i="16"/>
  <c r="H881" i="16"/>
  <c r="H1029" i="16"/>
  <c r="H927" i="16"/>
  <c r="H950" i="16"/>
  <c r="H999" i="16"/>
  <c r="H860" i="16"/>
  <c r="H887" i="16"/>
  <c r="H899" i="16"/>
  <c r="H988" i="16"/>
  <c r="H814" i="16"/>
  <c r="H813" i="16"/>
  <c r="H840" i="16"/>
  <c r="H923" i="16"/>
  <c r="H967" i="16"/>
  <c r="H906" i="16"/>
  <c r="H974" i="16"/>
  <c r="H1001" i="16"/>
  <c r="H861" i="16"/>
  <c r="H914" i="16"/>
  <c r="H1037" i="16"/>
  <c r="H1023" i="16"/>
  <c r="H1456" i="16"/>
  <c r="H1442" i="16"/>
  <c r="H1035" i="16"/>
  <c r="H1047" i="16"/>
  <c r="H1036" i="16"/>
  <c r="H1046" i="16"/>
  <c r="H1104" i="16"/>
  <c r="H989" i="16"/>
  <c r="H1025" i="16"/>
  <c r="H1171" i="16"/>
  <c r="H1030" i="16"/>
  <c r="H1096" i="16"/>
  <c r="H995" i="16"/>
  <c r="H1021" i="16"/>
  <c r="H1056" i="16"/>
  <c r="H1087" i="16"/>
  <c r="H1119" i="16"/>
  <c r="H1137" i="16"/>
  <c r="H1175" i="16"/>
  <c r="H1358" i="16"/>
  <c r="H1135" i="16"/>
  <c r="H1405" i="16"/>
  <c r="H1370" i="16"/>
  <c r="H1387" i="16"/>
  <c r="H1390" i="16"/>
  <c r="H1399" i="16"/>
  <c r="H1396" i="16"/>
  <c r="H1251" i="16"/>
  <c r="H1246" i="16"/>
  <c r="H1411" i="16"/>
  <c r="H1446" i="16"/>
  <c r="H1528" i="16"/>
  <c r="H1403" i="16"/>
  <c r="H1400" i="16"/>
  <c r="H1247" i="16"/>
  <c r="H1404" i="16"/>
  <c r="H1375" i="16"/>
  <c r="H1364" i="16"/>
  <c r="H1412" i="16"/>
  <c r="H1428" i="16"/>
  <c r="H1508" i="16"/>
  <c r="H1455" i="16"/>
  <c r="H1368" i="16"/>
  <c r="H1386" i="16"/>
  <c r="H1458" i="16"/>
  <c r="H1484" i="16"/>
  <c r="H1438" i="16"/>
  <c r="H1437" i="16"/>
  <c r="H1498" i="16"/>
  <c r="H1556" i="16"/>
  <c r="H1549" i="16"/>
  <c r="H1443" i="16"/>
  <c r="H1432" i="16"/>
  <c r="H1501" i="16"/>
  <c r="H1522" i="16"/>
  <c r="H1454" i="16"/>
  <c r="H1479" i="16"/>
  <c r="H1478" i="16"/>
  <c r="H1525" i="16"/>
  <c r="H1557" i="16"/>
  <c r="H1487" i="16"/>
  <c r="H1518" i="16"/>
  <c r="H1554" i="16"/>
  <c r="H1434" i="16"/>
  <c r="H1429" i="16"/>
  <c r="H1467" i="16"/>
  <c r="H1495" i="16"/>
  <c r="H1496" i="16"/>
  <c r="H1472" i="16"/>
  <c r="H1451" i="16"/>
  <c r="H1548" i="16"/>
  <c r="H1638" i="16"/>
  <c r="H1658" i="16"/>
  <c r="H1543" i="16"/>
  <c r="H1683" i="16"/>
  <c r="H1538" i="16"/>
  <c r="H1606" i="16"/>
  <c r="H1636" i="16"/>
  <c r="H1661" i="16"/>
  <c r="H1555" i="16"/>
  <c r="H1545" i="16"/>
  <c r="H1585" i="16"/>
  <c r="H1589" i="16"/>
  <c r="H1579" i="16"/>
  <c r="H1569" i="16"/>
  <c r="H1592" i="16"/>
  <c r="H1582" i="16"/>
  <c r="H1573" i="16"/>
  <c r="H1581" i="16"/>
  <c r="H1616" i="16"/>
  <c r="H1603" i="16"/>
  <c r="H1615" i="16"/>
  <c r="H1667" i="16"/>
  <c r="H1639" i="16"/>
  <c r="H1672" i="16"/>
  <c r="H1630" i="16"/>
  <c r="H1662" i="16"/>
  <c r="H172" i="16"/>
  <c r="H51" i="16"/>
  <c r="H225" i="16"/>
  <c r="H283" i="16"/>
  <c r="H647" i="16"/>
  <c r="H562" i="16"/>
  <c r="H410" i="16"/>
  <c r="H196" i="16"/>
  <c r="H527" i="16"/>
  <c r="H833" i="16"/>
  <c r="H978" i="16"/>
  <c r="H846" i="16"/>
  <c r="H802" i="16"/>
  <c r="H834" i="16"/>
  <c r="H916" i="16"/>
  <c r="H1106" i="16"/>
  <c r="H691" i="16"/>
  <c r="H850" i="16"/>
  <c r="H1423" i="16"/>
  <c r="H1421" i="16"/>
  <c r="H1186" i="16"/>
  <c r="H1465" i="16"/>
  <c r="H77" i="16"/>
  <c r="H170" i="16"/>
  <c r="H184" i="16"/>
  <c r="H21" i="16"/>
  <c r="H24" i="16"/>
  <c r="H73" i="16"/>
  <c r="H95" i="16"/>
  <c r="H99" i="16"/>
  <c r="H145" i="16"/>
  <c r="H149" i="16"/>
  <c r="H54" i="16"/>
  <c r="H97" i="16"/>
  <c r="H147" i="16"/>
  <c r="H187" i="16"/>
  <c r="H199" i="16"/>
  <c r="H185" i="16"/>
  <c r="H119" i="16"/>
  <c r="H117" i="16"/>
  <c r="H256" i="16"/>
  <c r="H194" i="16"/>
  <c r="H223" i="16"/>
  <c r="H253" i="16"/>
  <c r="H405" i="16"/>
  <c r="H407" i="16"/>
  <c r="H439" i="16"/>
  <c r="H306" i="16"/>
  <c r="H381" i="16"/>
  <c r="H255" i="16"/>
  <c r="H282" i="16"/>
  <c r="H257" i="16"/>
  <c r="H284" i="16"/>
  <c r="H286" i="16"/>
  <c r="H404" i="16"/>
  <c r="H564" i="16"/>
  <c r="H588" i="16"/>
  <c r="H524" i="16"/>
  <c r="H584" i="16"/>
  <c r="H624" i="16"/>
  <c r="H440" i="16"/>
  <c r="H599" i="16"/>
  <c r="H627" i="16"/>
  <c r="H651" i="16"/>
  <c r="H471" i="16"/>
  <c r="H560" i="16"/>
  <c r="H719" i="16"/>
  <c r="H783" i="16"/>
  <c r="H831" i="16"/>
  <c r="H779" i="16"/>
  <c r="H626" i="16"/>
  <c r="H629" i="16"/>
  <c r="H690" i="16"/>
  <c r="H694" i="16"/>
  <c r="H851" i="16"/>
  <c r="H759" i="16"/>
  <c r="H807" i="16"/>
  <c r="H958" i="16"/>
  <c r="H666" i="16"/>
  <c r="H670" i="16"/>
  <c r="H723" i="16"/>
  <c r="H755" i="16"/>
  <c r="H803" i="16"/>
  <c r="H835" i="16"/>
  <c r="H847" i="16"/>
  <c r="H1044" i="16"/>
  <c r="H875" i="16"/>
  <c r="H915" i="16"/>
  <c r="H961" i="16"/>
  <c r="H718" i="16"/>
  <c r="H722" i="16"/>
  <c r="H754" i="16"/>
  <c r="H977" i="16"/>
  <c r="H979" i="16"/>
  <c r="H869" i="16"/>
  <c r="H893" i="16"/>
  <c r="H917" i="16"/>
  <c r="H933" i="16"/>
  <c r="H938" i="16"/>
  <c r="H1067" i="16"/>
  <c r="H960" i="16"/>
  <c r="H1065" i="16"/>
  <c r="H1095" i="16"/>
  <c r="H1111" i="16"/>
  <c r="H1127" i="16"/>
  <c r="H1014" i="16"/>
  <c r="H1128" i="16"/>
  <c r="H1064" i="16"/>
  <c r="H1094" i="16"/>
  <c r="H1233" i="16"/>
  <c r="H1236" i="16"/>
  <c r="H1383" i="16"/>
  <c r="H1180" i="16"/>
  <c r="H1143" i="16"/>
  <c r="H1269" i="16"/>
  <c r="H1184" i="16"/>
  <c r="H1183" i="16"/>
  <c r="H1238" i="16"/>
  <c r="H1382" i="16"/>
  <c r="H1419" i="16"/>
  <c r="H1461" i="16"/>
  <c r="H1491" i="16"/>
  <c r="H1493" i="16"/>
  <c r="H1517" i="16"/>
  <c r="H1534" i="16"/>
  <c r="H1680" i="16"/>
  <c r="H1532" i="16"/>
  <c r="H1530" i="16"/>
  <c r="H1562" i="16"/>
  <c r="H1560" i="16"/>
  <c r="H1648" i="16"/>
  <c r="H1511" i="16"/>
  <c r="H1513" i="16"/>
  <c r="H1624" i="16"/>
  <c r="H1688" i="16"/>
  <c r="H1676" i="16"/>
  <c r="H1652" i="16"/>
  <c r="H1693" i="16"/>
  <c r="H1692" i="16"/>
  <c r="H1623" i="16"/>
  <c r="H1627" i="16"/>
  <c r="H1647" i="16"/>
  <c r="H1651" i="16"/>
  <c r="H1675" i="16"/>
  <c r="H1679" i="16"/>
  <c r="H1687" i="16"/>
  <c r="H1691" i="16"/>
  <c r="G1" i="8"/>
  <c r="G5" i="8"/>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K5" i="8" l="1"/>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 i="8"/>
  <c r="G4" i="8"/>
  <c r="A62" i="6"/>
  <c r="A61" i="6"/>
  <c r="A60" i="6"/>
  <c r="A59" i="6"/>
  <c r="A58" i="6"/>
  <c r="A57" i="6"/>
  <c r="A56" i="6"/>
  <c r="A55" i="6"/>
  <c r="A54" i="6"/>
  <c r="A53" i="6"/>
  <c r="A52" i="6"/>
  <c r="A51" i="6"/>
  <c r="A50" i="6"/>
  <c r="A49" i="6"/>
  <c r="A48" i="6"/>
  <c r="A47" i="6"/>
  <c r="A46" i="6"/>
  <c r="A45" i="6"/>
  <c r="A44" i="6"/>
  <c r="A43" i="6"/>
  <c r="A42" i="6"/>
  <c r="A41" i="6"/>
  <c r="A40" i="6"/>
  <c r="A39" i="6"/>
  <c r="A38" i="6"/>
  <c r="A37" i="6"/>
  <c r="A36" i="6"/>
  <c r="A35" i="6"/>
  <c r="A34" i="6"/>
  <c r="A33" i="6"/>
  <c r="A32" i="6"/>
  <c r="A31" i="6"/>
  <c r="A30" i="6"/>
  <c r="A29" i="6"/>
  <c r="A28" i="6"/>
  <c r="A27" i="6"/>
  <c r="A26" i="6"/>
  <c r="A25" i="6"/>
  <c r="A24" i="6"/>
  <c r="A23" i="6"/>
  <c r="A22" i="6"/>
  <c r="A20" i="6"/>
  <c r="A19" i="6"/>
  <c r="A18" i="6"/>
  <c r="A17" i="6"/>
  <c r="A16" i="6"/>
  <c r="A15" i="6"/>
  <c r="A14" i="6"/>
  <c r="A13" i="6"/>
  <c r="A12" i="6"/>
  <c r="A11" i="6"/>
  <c r="A9" i="6"/>
  <c r="A8" i="6"/>
  <c r="A7" i="6"/>
  <c r="A6" i="6"/>
  <c r="A5" i="6"/>
  <c r="A4" i="6"/>
  <c r="A3" i="6"/>
  <c r="A2" i="6"/>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B124" i="1"/>
  <c r="B123" i="1"/>
  <c r="B122" i="1"/>
  <c r="B121" i="1"/>
  <c r="B120" i="1"/>
  <c r="B119" i="1"/>
  <c r="B118" i="1"/>
  <c r="B117" i="1"/>
  <c r="B116" i="1"/>
  <c r="B115" i="1"/>
  <c r="B113" i="1"/>
  <c r="B112" i="1"/>
  <c r="B111" i="1"/>
  <c r="B110" i="1"/>
  <c r="B109" i="1"/>
  <c r="B108" i="1"/>
  <c r="B107" i="1"/>
  <c r="B106" i="1"/>
  <c r="B105" i="1"/>
  <c r="B104" i="1"/>
  <c r="B97" i="1"/>
  <c r="B96" i="1"/>
  <c r="B95" i="1"/>
  <c r="B94" i="1"/>
  <c r="B93" i="1"/>
  <c r="B92" i="1"/>
  <c r="B91" i="1"/>
  <c r="B90" i="1"/>
  <c r="B89" i="1"/>
  <c r="B88" i="1"/>
  <c r="B85" i="1"/>
  <c r="B84" i="1"/>
  <c r="B83" i="1"/>
  <c r="B82" i="1"/>
  <c r="B81" i="1"/>
  <c r="B80" i="1"/>
  <c r="B79" i="1"/>
  <c r="B78" i="1"/>
  <c r="B77" i="1"/>
  <c r="B76" i="1"/>
  <c r="B75" i="1"/>
  <c r="B74" i="1"/>
  <c r="B73" i="1"/>
  <c r="B72" i="1"/>
  <c r="B71" i="1"/>
  <c r="B70" i="1"/>
  <c r="B69" i="1"/>
  <c r="B68" i="1"/>
  <c r="B67" i="1"/>
  <c r="B62" i="1"/>
  <c r="B61" i="1"/>
  <c r="B60" i="1"/>
  <c r="B59" i="1"/>
  <c r="B58" i="1"/>
  <c r="B57" i="1"/>
  <c r="B56" i="1"/>
  <c r="B55" i="1"/>
  <c r="B54" i="1"/>
  <c r="B53" i="1"/>
  <c r="B52" i="1"/>
  <c r="B51" i="1"/>
  <c r="B50" i="1"/>
  <c r="B49" i="1"/>
  <c r="B48" i="1"/>
  <c r="B47" i="1"/>
  <c r="B46" i="1"/>
  <c r="B45" i="1"/>
  <c r="B44" i="1"/>
  <c r="B43" i="1"/>
  <c r="B42" i="1"/>
  <c r="B41" i="1"/>
  <c r="B40" i="1"/>
  <c r="B39" i="1"/>
  <c r="B38" i="1"/>
  <c r="B36" i="1"/>
  <c r="B35" i="1"/>
  <c r="B29" i="1"/>
  <c r="B28" i="1"/>
  <c r="B27" i="1"/>
  <c r="B26" i="1"/>
  <c r="B25" i="1"/>
  <c r="B24" i="1"/>
  <c r="B23" i="1"/>
  <c r="B22" i="1"/>
  <c r="B21" i="1"/>
  <c r="B20" i="1"/>
  <c r="B19" i="1"/>
  <c r="B18" i="1"/>
  <c r="B17" i="1"/>
  <c r="B16" i="1"/>
  <c r="B15" i="1"/>
  <c r="B14" i="1"/>
  <c r="B11" i="1"/>
  <c r="B10" i="1"/>
  <c r="B9" i="1"/>
  <c r="B8" i="1"/>
  <c r="B7" i="1"/>
  <c r="B6" i="1"/>
  <c r="B5" i="1"/>
  <c r="D1765" i="16" l="1"/>
  <c r="E1765" i="16" s="1"/>
  <c r="F1765" i="16" s="1"/>
  <c r="D1769" i="16"/>
  <c r="E1769" i="16" s="1"/>
  <c r="F1769" i="16" s="1"/>
  <c r="D1761" i="16"/>
  <c r="E1761" i="16" s="1"/>
  <c r="F1761" i="16" s="1"/>
  <c r="D1757" i="16"/>
  <c r="E1757" i="16" s="1"/>
  <c r="F1757" i="16" s="1"/>
  <c r="D1753" i="16"/>
  <c r="E1753" i="16" s="1"/>
  <c r="F1753" i="16" s="1"/>
  <c r="D1749" i="16"/>
  <c r="E1749" i="16" s="1"/>
  <c r="F1749" i="16" s="1"/>
  <c r="D1745" i="16"/>
  <c r="E1745" i="16" s="1"/>
  <c r="F1745" i="16" s="1"/>
  <c r="D1741" i="16"/>
  <c r="E1741" i="16" s="1"/>
  <c r="F1741" i="16" s="1"/>
  <c r="D1737" i="16"/>
  <c r="E1737" i="16" s="1"/>
  <c r="F1737" i="16" s="1"/>
  <c r="D1733" i="16"/>
  <c r="E1733" i="16" s="1"/>
  <c r="F1733" i="16" s="1"/>
  <c r="D1729" i="16"/>
  <c r="E1729" i="16" s="1"/>
  <c r="F1729" i="16" s="1"/>
  <c r="D1725" i="16"/>
  <c r="E1725" i="16" s="1"/>
  <c r="F1725" i="16" s="1"/>
  <c r="D1721" i="16"/>
  <c r="E1721" i="16" s="1"/>
  <c r="F1721" i="16" s="1"/>
  <c r="D1717" i="16"/>
  <c r="E1717" i="16" s="1"/>
  <c r="F1717" i="16" s="1"/>
  <c r="D1713" i="16"/>
  <c r="E1713" i="16" s="1"/>
  <c r="F1713" i="16" s="1"/>
  <c r="D1709" i="16"/>
  <c r="E1709" i="16" s="1"/>
  <c r="F1709" i="16" s="1"/>
  <c r="D1705" i="16"/>
  <c r="E1705" i="16" s="1"/>
  <c r="F1705" i="16" s="1"/>
  <c r="D1701" i="16"/>
  <c r="E1701" i="16" s="1"/>
  <c r="F1701" i="16" s="1"/>
  <c r="D1697" i="16"/>
  <c r="E1697" i="16" s="1"/>
  <c r="F1697" i="16" s="1"/>
  <c r="D1768" i="16"/>
  <c r="E1768" i="16" s="1"/>
  <c r="F1768" i="16" s="1"/>
  <c r="D1760" i="16"/>
  <c r="E1760" i="16" s="1"/>
  <c r="F1760" i="16" s="1"/>
  <c r="D1752" i="16"/>
  <c r="E1752" i="16" s="1"/>
  <c r="F1752" i="16" s="1"/>
  <c r="D1744" i="16"/>
  <c r="E1744" i="16" s="1"/>
  <c r="F1744" i="16" s="1"/>
  <c r="D1736" i="16"/>
  <c r="E1736" i="16" s="1"/>
  <c r="F1736" i="16" s="1"/>
  <c r="D1728" i="16"/>
  <c r="E1728" i="16" s="1"/>
  <c r="F1728" i="16" s="1"/>
  <c r="D1720" i="16"/>
  <c r="E1720" i="16" s="1"/>
  <c r="F1720" i="16" s="1"/>
  <c r="D1712" i="16"/>
  <c r="E1712" i="16" s="1"/>
  <c r="F1712" i="16" s="1"/>
  <c r="D1704" i="16"/>
  <c r="E1704" i="16" s="1"/>
  <c r="F1704" i="16" s="1"/>
  <c r="D1696" i="16"/>
  <c r="E1696" i="16" s="1"/>
  <c r="F1696" i="16" s="1"/>
  <c r="D1766" i="16"/>
  <c r="E1766" i="16" s="1"/>
  <c r="F1766" i="16" s="1"/>
  <c r="D1754" i="16"/>
  <c r="E1754" i="16" s="1"/>
  <c r="F1754" i="16" s="1"/>
  <c r="D1746" i="16"/>
  <c r="E1746" i="16" s="1"/>
  <c r="F1746" i="16" s="1"/>
  <c r="D1734" i="16"/>
  <c r="E1734" i="16" s="1"/>
  <c r="F1734" i="16" s="1"/>
  <c r="D1722" i="16"/>
  <c r="E1722" i="16" s="1"/>
  <c r="F1722" i="16" s="1"/>
  <c r="D1710" i="16"/>
  <c r="E1710" i="16" s="1"/>
  <c r="F1710" i="16" s="1"/>
  <c r="D1698" i="16"/>
  <c r="E1698" i="16" s="1"/>
  <c r="F1698" i="16" s="1"/>
  <c r="D1764" i="16"/>
  <c r="E1764" i="16" s="1"/>
  <c r="F1764" i="16" s="1"/>
  <c r="D1756" i="16"/>
  <c r="E1756" i="16" s="1"/>
  <c r="F1756" i="16" s="1"/>
  <c r="D1748" i="16"/>
  <c r="E1748" i="16" s="1"/>
  <c r="F1748" i="16" s="1"/>
  <c r="D1740" i="16"/>
  <c r="E1740" i="16" s="1"/>
  <c r="F1740" i="16" s="1"/>
  <c r="D1732" i="16"/>
  <c r="E1732" i="16" s="1"/>
  <c r="F1732" i="16" s="1"/>
  <c r="D1724" i="16"/>
  <c r="E1724" i="16" s="1"/>
  <c r="F1724" i="16" s="1"/>
  <c r="D1716" i="16"/>
  <c r="E1716" i="16" s="1"/>
  <c r="F1716" i="16" s="1"/>
  <c r="D1708" i="16"/>
  <c r="E1708" i="16" s="1"/>
  <c r="F1708" i="16" s="1"/>
  <c r="D1700" i="16"/>
  <c r="E1700" i="16" s="1"/>
  <c r="F1700" i="16" s="1"/>
  <c r="D1762" i="16"/>
  <c r="E1762" i="16" s="1"/>
  <c r="F1762" i="16" s="1"/>
  <c r="D1758" i="16"/>
  <c r="E1758" i="16" s="1"/>
  <c r="F1758" i="16" s="1"/>
  <c r="D1750" i="16"/>
  <c r="E1750" i="16" s="1"/>
  <c r="F1750" i="16" s="1"/>
  <c r="D1738" i="16"/>
  <c r="E1738" i="16" s="1"/>
  <c r="F1738" i="16" s="1"/>
  <c r="D1730" i="16"/>
  <c r="E1730" i="16" s="1"/>
  <c r="F1730" i="16" s="1"/>
  <c r="D1718" i="16"/>
  <c r="E1718" i="16" s="1"/>
  <c r="F1718" i="16" s="1"/>
  <c r="D1706" i="16"/>
  <c r="E1706" i="16" s="1"/>
  <c r="F1706" i="16" s="1"/>
  <c r="D1694" i="16"/>
  <c r="E1694" i="16" s="1"/>
  <c r="F1694" i="16" s="1"/>
  <c r="D1767" i="16"/>
  <c r="E1767" i="16" s="1"/>
  <c r="F1767" i="16" s="1"/>
  <c r="D1763" i="16"/>
  <c r="E1763" i="16" s="1"/>
  <c r="F1763" i="16" s="1"/>
  <c r="D1759" i="16"/>
  <c r="E1759" i="16" s="1"/>
  <c r="F1759" i="16" s="1"/>
  <c r="D1755" i="16"/>
  <c r="E1755" i="16" s="1"/>
  <c r="F1755" i="16" s="1"/>
  <c r="D1751" i="16"/>
  <c r="E1751" i="16" s="1"/>
  <c r="F1751" i="16" s="1"/>
  <c r="D1747" i="16"/>
  <c r="E1747" i="16" s="1"/>
  <c r="F1747" i="16" s="1"/>
  <c r="D1743" i="16"/>
  <c r="E1743" i="16" s="1"/>
  <c r="F1743" i="16" s="1"/>
  <c r="D1739" i="16"/>
  <c r="E1739" i="16" s="1"/>
  <c r="F1739" i="16" s="1"/>
  <c r="D1735" i="16"/>
  <c r="E1735" i="16" s="1"/>
  <c r="F1735" i="16" s="1"/>
  <c r="D1731" i="16"/>
  <c r="E1731" i="16" s="1"/>
  <c r="F1731" i="16" s="1"/>
  <c r="D1727" i="16"/>
  <c r="E1727" i="16" s="1"/>
  <c r="F1727" i="16" s="1"/>
  <c r="D1723" i="16"/>
  <c r="E1723" i="16" s="1"/>
  <c r="F1723" i="16" s="1"/>
  <c r="D1719" i="16"/>
  <c r="E1719" i="16" s="1"/>
  <c r="F1719" i="16" s="1"/>
  <c r="D1715" i="16"/>
  <c r="E1715" i="16" s="1"/>
  <c r="F1715" i="16" s="1"/>
  <c r="D1711" i="16"/>
  <c r="E1711" i="16" s="1"/>
  <c r="F1711" i="16" s="1"/>
  <c r="D1707" i="16"/>
  <c r="E1707" i="16" s="1"/>
  <c r="F1707" i="16" s="1"/>
  <c r="D1703" i="16"/>
  <c r="E1703" i="16" s="1"/>
  <c r="F1703" i="16" s="1"/>
  <c r="D1699" i="16"/>
  <c r="E1699" i="16" s="1"/>
  <c r="F1699" i="16" s="1"/>
  <c r="D1695" i="16"/>
  <c r="E1695" i="16" s="1"/>
  <c r="F1695" i="16" s="1"/>
  <c r="D1742" i="16"/>
  <c r="E1742" i="16" s="1"/>
  <c r="F1742" i="16" s="1"/>
  <c r="D1726" i="16"/>
  <c r="E1726" i="16" s="1"/>
  <c r="F1726" i="16" s="1"/>
  <c r="D1714" i="16"/>
  <c r="E1714" i="16" s="1"/>
  <c r="F1714" i="16" s="1"/>
  <c r="D1702" i="16"/>
  <c r="E1702" i="16" s="1"/>
  <c r="F1702" i="16" s="1"/>
  <c r="D2" i="16"/>
  <c r="E2" i="16" s="1"/>
  <c r="F2" i="16" s="1"/>
  <c r="I2" i="16" s="1"/>
  <c r="D1340" i="16"/>
  <c r="E1340" i="16" s="1"/>
  <c r="F1340" i="16" s="1"/>
  <c r="I1340" i="16" s="1"/>
  <c r="D1308" i="16"/>
  <c r="E1308" i="16" s="1"/>
  <c r="F1308" i="16" s="1"/>
  <c r="I1308" i="16" s="1"/>
  <c r="D1334" i="16"/>
  <c r="E1334" i="16" s="1"/>
  <c r="F1334" i="16" s="1"/>
  <c r="I1334" i="16" s="1"/>
  <c r="D1326" i="16"/>
  <c r="E1326" i="16" s="1"/>
  <c r="F1326" i="16" s="1"/>
  <c r="I1326" i="16" s="1"/>
  <c r="D1311" i="16"/>
  <c r="E1311" i="16" s="1"/>
  <c r="F1311" i="16" s="1"/>
  <c r="I1311" i="16" s="1"/>
  <c r="D1325" i="16"/>
  <c r="E1325" i="16" s="1"/>
  <c r="F1325" i="16" s="1"/>
  <c r="I1325" i="16" s="1"/>
  <c r="D1309" i="16"/>
  <c r="E1309" i="16" s="1"/>
  <c r="F1309" i="16" s="1"/>
  <c r="I1309" i="16" s="1"/>
  <c r="D1301" i="16"/>
  <c r="E1301" i="16" s="1"/>
  <c r="F1301" i="16" s="1"/>
  <c r="I1301" i="16" s="1"/>
  <c r="D1279" i="16"/>
  <c r="E1279" i="16" s="1"/>
  <c r="F1279" i="16" s="1"/>
  <c r="I1279" i="16" s="1"/>
  <c r="D1286" i="16"/>
  <c r="E1286" i="16" s="1"/>
  <c r="F1286" i="16" s="1"/>
  <c r="I1286" i="16" s="1"/>
  <c r="D1329" i="16"/>
  <c r="E1329" i="16" s="1"/>
  <c r="F1329" i="16" s="1"/>
  <c r="I1329" i="16" s="1"/>
  <c r="D1330" i="16"/>
  <c r="E1330" i="16" s="1"/>
  <c r="F1330" i="16" s="1"/>
  <c r="I1330" i="16" s="1"/>
  <c r="D1277" i="16"/>
  <c r="E1277" i="16" s="1"/>
  <c r="F1277" i="16" s="1"/>
  <c r="I1277" i="16" s="1"/>
  <c r="D1312" i="16"/>
  <c r="E1312" i="16" s="1"/>
  <c r="F1312" i="16" s="1"/>
  <c r="I1312" i="16" s="1"/>
  <c r="D1343" i="16"/>
  <c r="E1343" i="16" s="1"/>
  <c r="F1343" i="16" s="1"/>
  <c r="I1343" i="16" s="1"/>
  <c r="D1344" i="16"/>
  <c r="E1344" i="16" s="1"/>
  <c r="F1344" i="16" s="1"/>
  <c r="I1344" i="16" s="1"/>
  <c r="D1291" i="16"/>
  <c r="E1291" i="16" s="1"/>
  <c r="F1291" i="16" s="1"/>
  <c r="I1291" i="16" s="1"/>
  <c r="D1336" i="16"/>
  <c r="E1336" i="16" s="1"/>
  <c r="F1336" i="16" s="1"/>
  <c r="I1336" i="16" s="1"/>
  <c r="D1302" i="16"/>
  <c r="E1302" i="16" s="1"/>
  <c r="F1302" i="16" s="1"/>
  <c r="I1302" i="16" s="1"/>
  <c r="D1327" i="16"/>
  <c r="E1327" i="16" s="1"/>
  <c r="F1327" i="16" s="1"/>
  <c r="I1327" i="16" s="1"/>
  <c r="D1341" i="16"/>
  <c r="E1341" i="16" s="1"/>
  <c r="F1341" i="16" s="1"/>
  <c r="I1341" i="16" s="1"/>
  <c r="D1310" i="16"/>
  <c r="E1310" i="16" s="1"/>
  <c r="F1310" i="16" s="1"/>
  <c r="I1310" i="16" s="1"/>
  <c r="D1337" i="16"/>
  <c r="E1337" i="16" s="1"/>
  <c r="F1337" i="16" s="1"/>
  <c r="I1337" i="16" s="1"/>
  <c r="D1303" i="16"/>
  <c r="E1303" i="16" s="1"/>
  <c r="F1303" i="16" s="1"/>
  <c r="I1303" i="16" s="1"/>
  <c r="D1324" i="16"/>
  <c r="E1324" i="16" s="1"/>
  <c r="F1324" i="16" s="1"/>
  <c r="I1324" i="16" s="1"/>
  <c r="D1275" i="16"/>
  <c r="E1275" i="16" s="1"/>
  <c r="F1275" i="16" s="1"/>
  <c r="I1275" i="16" s="1"/>
  <c r="D1272" i="16"/>
  <c r="E1272" i="16" s="1"/>
  <c r="F1272" i="16" s="1"/>
  <c r="I1272" i="16" s="1"/>
  <c r="D1294" i="16"/>
  <c r="E1294" i="16" s="1"/>
  <c r="F1294" i="16" s="1"/>
  <c r="I1294" i="16" s="1"/>
  <c r="D1348" i="16"/>
  <c r="E1348" i="16" s="1"/>
  <c r="F1348" i="16" s="1"/>
  <c r="I1348" i="16" s="1"/>
  <c r="D1316" i="16"/>
  <c r="E1316" i="16" s="1"/>
  <c r="F1316" i="16" s="1"/>
  <c r="I1316" i="16" s="1"/>
  <c r="D1322" i="16"/>
  <c r="E1322" i="16" s="1"/>
  <c r="F1322" i="16" s="1"/>
  <c r="I1322" i="16" s="1"/>
  <c r="D1314" i="16"/>
  <c r="E1314" i="16" s="1"/>
  <c r="F1314" i="16" s="1"/>
  <c r="I1314" i="16" s="1"/>
  <c r="D1306" i="16"/>
  <c r="E1306" i="16" s="1"/>
  <c r="F1306" i="16" s="1"/>
  <c r="I1306" i="16" s="1"/>
  <c r="D1307" i="16"/>
  <c r="E1307" i="16" s="1"/>
  <c r="F1307" i="16" s="1"/>
  <c r="I1307" i="16" s="1"/>
  <c r="D1290" i="16"/>
  <c r="E1290" i="16" s="1"/>
  <c r="F1290" i="16" s="1"/>
  <c r="I1290" i="16" s="1"/>
  <c r="D1331" i="16"/>
  <c r="E1331" i="16" s="1"/>
  <c r="F1331" i="16" s="1"/>
  <c r="I1331" i="16" s="1"/>
  <c r="D1299" i="16"/>
  <c r="E1299" i="16" s="1"/>
  <c r="F1299" i="16" s="1"/>
  <c r="I1299" i="16" s="1"/>
  <c r="D1351" i="16"/>
  <c r="E1351" i="16" s="1"/>
  <c r="F1351" i="16" s="1"/>
  <c r="I1351" i="16" s="1"/>
  <c r="D1338" i="16"/>
  <c r="E1338" i="16" s="1"/>
  <c r="F1338" i="16" s="1"/>
  <c r="I1338" i="16" s="1"/>
  <c r="D1304" i="16"/>
  <c r="E1304" i="16" s="1"/>
  <c r="F1304" i="16" s="1"/>
  <c r="I1304" i="16" s="1"/>
  <c r="D1332" i="16"/>
  <c r="E1332" i="16" s="1"/>
  <c r="F1332" i="16" s="1"/>
  <c r="I1332" i="16" s="1"/>
  <c r="D1296" i="16"/>
  <c r="E1296" i="16" s="1"/>
  <c r="F1296" i="16" s="1"/>
  <c r="I1296" i="16" s="1"/>
  <c r="D1285" i="16"/>
  <c r="E1285" i="16" s="1"/>
  <c r="F1285" i="16" s="1"/>
  <c r="I1285" i="16" s="1"/>
  <c r="D1282" i="16"/>
  <c r="E1282" i="16" s="1"/>
  <c r="F1282" i="16" s="1"/>
  <c r="I1282" i="16" s="1"/>
  <c r="D1271" i="16"/>
  <c r="E1271" i="16" s="1"/>
  <c r="F1271" i="16" s="1"/>
  <c r="I1271" i="16" s="1"/>
  <c r="D1281" i="16"/>
  <c r="E1281" i="16" s="1"/>
  <c r="F1281" i="16" s="1"/>
  <c r="I1281" i="16" s="1"/>
  <c r="D1292" i="16"/>
  <c r="E1292" i="16" s="1"/>
  <c r="F1292" i="16" s="1"/>
  <c r="I1292" i="16" s="1"/>
  <c r="D1321" i="16"/>
  <c r="E1321" i="16" s="1"/>
  <c r="F1321" i="16" s="1"/>
  <c r="I1321" i="16" s="1"/>
  <c r="D1297" i="16"/>
  <c r="E1297" i="16" s="1"/>
  <c r="F1297" i="16" s="1"/>
  <c r="I1297" i="16" s="1"/>
  <c r="D1274" i="16"/>
  <c r="E1274" i="16" s="1"/>
  <c r="F1274" i="16" s="1"/>
  <c r="I1274" i="16" s="1"/>
  <c r="D1276" i="16"/>
  <c r="E1276" i="16" s="1"/>
  <c r="F1276" i="16" s="1"/>
  <c r="I1276" i="16" s="1"/>
  <c r="D1339" i="16"/>
  <c r="E1339" i="16" s="1"/>
  <c r="F1339" i="16" s="1"/>
  <c r="I1339" i="16" s="1"/>
  <c r="D1305" i="16"/>
  <c r="E1305" i="16" s="1"/>
  <c r="F1305" i="16" s="1"/>
  <c r="I1305" i="16" s="1"/>
  <c r="D1328" i="16"/>
  <c r="E1328" i="16" s="1"/>
  <c r="F1328" i="16" s="1"/>
  <c r="I1328" i="16" s="1"/>
  <c r="D1293" i="16"/>
  <c r="E1293" i="16" s="1"/>
  <c r="F1293" i="16" s="1"/>
  <c r="I1293" i="16" s="1"/>
  <c r="D1347" i="16"/>
  <c r="E1347" i="16" s="1"/>
  <c r="F1347" i="16" s="1"/>
  <c r="I1347" i="16" s="1"/>
  <c r="D1333" i="16"/>
  <c r="E1333" i="16" s="1"/>
  <c r="F1333" i="16" s="1"/>
  <c r="I1333" i="16" s="1"/>
  <c r="D1300" i="16"/>
  <c r="E1300" i="16" s="1"/>
  <c r="F1300" i="16" s="1"/>
  <c r="I1300" i="16" s="1"/>
  <c r="D1278" i="16"/>
  <c r="E1278" i="16" s="1"/>
  <c r="F1278" i="16" s="1"/>
  <c r="I1278" i="16" s="1"/>
  <c r="D1349" i="16"/>
  <c r="E1349" i="16" s="1"/>
  <c r="F1349" i="16" s="1"/>
  <c r="I1349" i="16" s="1"/>
  <c r="D1288" i="16"/>
  <c r="E1288" i="16" s="1"/>
  <c r="F1288" i="16" s="1"/>
  <c r="I1288" i="16" s="1"/>
  <c r="D1289" i="16"/>
  <c r="E1289" i="16" s="1"/>
  <c r="F1289" i="16" s="1"/>
  <c r="I1289" i="16" s="1"/>
  <c r="D1315" i="16"/>
  <c r="E1315" i="16" s="1"/>
  <c r="F1315" i="16" s="1"/>
  <c r="I1315" i="16" s="1"/>
  <c r="D1317" i="16"/>
  <c r="E1317" i="16" s="1"/>
  <c r="F1317" i="16" s="1"/>
  <c r="I1317" i="16" s="1"/>
  <c r="D1335" i="16"/>
  <c r="E1335" i="16" s="1"/>
  <c r="F1335" i="16" s="1"/>
  <c r="I1335" i="16" s="1"/>
  <c r="D1295" i="16"/>
  <c r="E1295" i="16" s="1"/>
  <c r="F1295" i="16" s="1"/>
  <c r="I1295" i="16" s="1"/>
  <c r="D1350" i="16"/>
  <c r="E1350" i="16" s="1"/>
  <c r="F1350" i="16" s="1"/>
  <c r="I1350" i="16" s="1"/>
  <c r="D1323" i="16"/>
  <c r="E1323" i="16" s="1"/>
  <c r="F1323" i="16" s="1"/>
  <c r="I1323" i="16" s="1"/>
  <c r="D1345" i="16"/>
  <c r="E1345" i="16" s="1"/>
  <c r="F1345" i="16" s="1"/>
  <c r="I1345" i="16" s="1"/>
  <c r="D1318" i="16"/>
  <c r="E1318" i="16" s="1"/>
  <c r="F1318" i="16" s="1"/>
  <c r="I1318" i="16" s="1"/>
  <c r="D1284" i="16"/>
  <c r="E1284" i="16" s="1"/>
  <c r="F1284" i="16" s="1"/>
  <c r="I1284" i="16" s="1"/>
  <c r="D1280" i="16"/>
  <c r="E1280" i="16" s="1"/>
  <c r="F1280" i="16" s="1"/>
  <c r="I1280" i="16" s="1"/>
  <c r="D1287" i="16"/>
  <c r="E1287" i="16" s="1"/>
  <c r="F1287" i="16" s="1"/>
  <c r="I1287" i="16" s="1"/>
  <c r="D1313" i="16"/>
  <c r="E1313" i="16" s="1"/>
  <c r="F1313" i="16" s="1"/>
  <c r="I1313" i="16" s="1"/>
  <c r="D1342" i="16"/>
  <c r="E1342" i="16" s="1"/>
  <c r="F1342" i="16" s="1"/>
  <c r="I1342" i="16" s="1"/>
  <c r="D1298" i="16"/>
  <c r="E1298" i="16" s="1"/>
  <c r="F1298" i="16" s="1"/>
  <c r="I1298" i="16" s="1"/>
  <c r="D1346" i="16"/>
  <c r="E1346" i="16" s="1"/>
  <c r="F1346" i="16" s="1"/>
  <c r="I1346" i="16" s="1"/>
  <c r="D1319" i="16"/>
  <c r="E1319" i="16" s="1"/>
  <c r="F1319" i="16" s="1"/>
  <c r="I1319" i="16" s="1"/>
  <c r="D1273" i="16"/>
  <c r="E1273" i="16" s="1"/>
  <c r="F1273" i="16" s="1"/>
  <c r="I1273" i="16" s="1"/>
  <c r="D1320" i="16"/>
  <c r="E1320" i="16" s="1"/>
  <c r="F1320" i="16" s="1"/>
  <c r="I1320" i="16" s="1"/>
  <c r="D1283" i="16"/>
  <c r="E1283" i="16" s="1"/>
  <c r="F1283" i="16" s="1"/>
  <c r="I1283" i="16" s="1"/>
  <c r="D337" i="16"/>
  <c r="E337" i="16" s="1"/>
  <c r="F337" i="16" s="1"/>
  <c r="I337" i="16" s="1"/>
  <c r="D336" i="16"/>
  <c r="E336" i="16" s="1"/>
  <c r="F336" i="16" s="1"/>
  <c r="I336" i="16" s="1"/>
  <c r="D290" i="16"/>
  <c r="E290" i="16" s="1"/>
  <c r="F290" i="16" s="1"/>
  <c r="I290" i="16" s="1"/>
  <c r="D297" i="16"/>
  <c r="E297" i="16" s="1"/>
  <c r="F297" i="16" s="1"/>
  <c r="I297" i="16" s="1"/>
  <c r="D269" i="16"/>
  <c r="E269" i="16" s="1"/>
  <c r="F269" i="16" s="1"/>
  <c r="I269" i="16" s="1"/>
  <c r="D303" i="16"/>
  <c r="E303" i="16" s="1"/>
  <c r="F303" i="16" s="1"/>
  <c r="I303" i="16" s="1"/>
  <c r="D315" i="16"/>
  <c r="E315" i="16" s="1"/>
  <c r="F315" i="16" s="1"/>
  <c r="I315" i="16" s="1"/>
  <c r="D312" i="16"/>
  <c r="E312" i="16" s="1"/>
  <c r="F312" i="16" s="1"/>
  <c r="I312" i="16" s="1"/>
  <c r="D316" i="16"/>
  <c r="E316" i="16" s="1"/>
  <c r="F316" i="16" s="1"/>
  <c r="I316" i="16" s="1"/>
  <c r="D307" i="16"/>
  <c r="E307" i="16" s="1"/>
  <c r="F307" i="16" s="1"/>
  <c r="I307" i="16" s="1"/>
  <c r="D289" i="16"/>
  <c r="E289" i="16" s="1"/>
  <c r="F289" i="16" s="1"/>
  <c r="I289" i="16" s="1"/>
  <c r="D314" i="16"/>
  <c r="E314" i="16" s="1"/>
  <c r="F314" i="16" s="1"/>
  <c r="I314" i="16" s="1"/>
  <c r="D304" i="16"/>
  <c r="E304" i="16" s="1"/>
  <c r="F304" i="16" s="1"/>
  <c r="I304" i="16" s="1"/>
  <c r="D293" i="16"/>
  <c r="E293" i="16" s="1"/>
  <c r="F293" i="16" s="1"/>
  <c r="I293" i="16" s="1"/>
  <c r="D271" i="16"/>
  <c r="E271" i="16" s="1"/>
  <c r="F271" i="16" s="1"/>
  <c r="I271" i="16" s="1"/>
  <c r="D310" i="16"/>
  <c r="E310" i="16" s="1"/>
  <c r="F310" i="16" s="1"/>
  <c r="I310" i="16" s="1"/>
  <c r="D313" i="16"/>
  <c r="E313" i="16" s="1"/>
  <c r="F313" i="16" s="1"/>
  <c r="I313" i="16" s="1"/>
  <c r="D300" i="16"/>
  <c r="E300" i="16" s="1"/>
  <c r="F300" i="16" s="1"/>
  <c r="I300" i="16" s="1"/>
  <c r="D294" i="16"/>
  <c r="E294" i="16" s="1"/>
  <c r="F294" i="16" s="1"/>
  <c r="I294" i="16" s="1"/>
  <c r="D299" i="16"/>
  <c r="E299" i="16" s="1"/>
  <c r="F299" i="16" s="1"/>
  <c r="I299" i="16" s="1"/>
  <c r="D270" i="16"/>
  <c r="E270" i="16" s="1"/>
  <c r="F270" i="16" s="1"/>
  <c r="I270" i="16" s="1"/>
  <c r="D311" i="16"/>
  <c r="E311" i="16" s="1"/>
  <c r="F311" i="16" s="1"/>
  <c r="I311" i="16" s="1"/>
  <c r="D49" i="16"/>
  <c r="E49" i="16" s="1"/>
  <c r="F49" i="16" s="1"/>
  <c r="I49" i="16" s="1"/>
  <c r="D37" i="16"/>
  <c r="E37" i="16" s="1"/>
  <c r="F37" i="16" s="1"/>
  <c r="I37" i="16" s="1"/>
  <c r="D4" i="16"/>
  <c r="E4" i="16" s="1"/>
  <c r="F4" i="16" s="1"/>
  <c r="I4" i="16" s="1"/>
  <c r="D80" i="16"/>
  <c r="E80" i="16" s="1"/>
  <c r="F80" i="16" s="1"/>
  <c r="I80" i="16" s="1"/>
  <c r="D204" i="16"/>
  <c r="E204" i="16" s="1"/>
  <c r="F204" i="16" s="1"/>
  <c r="I204" i="16" s="1"/>
  <c r="D243" i="16"/>
  <c r="E243" i="16" s="1"/>
  <c r="F243" i="16" s="1"/>
  <c r="I243" i="16" s="1"/>
  <c r="D202" i="16"/>
  <c r="E202" i="16" s="1"/>
  <c r="F202" i="16" s="1"/>
  <c r="I202" i="16" s="1"/>
  <c r="D34" i="16"/>
  <c r="E34" i="16" s="1"/>
  <c r="F34" i="16" s="1"/>
  <c r="I34" i="16" s="1"/>
  <c r="D192" i="16"/>
  <c r="E192" i="16" s="1"/>
  <c r="F192" i="16" s="1"/>
  <c r="I192" i="16" s="1"/>
  <c r="D41" i="16"/>
  <c r="E41" i="16" s="1"/>
  <c r="F41" i="16" s="1"/>
  <c r="I41" i="16" s="1"/>
  <c r="D30" i="16"/>
  <c r="E30" i="16" s="1"/>
  <c r="F30" i="16" s="1"/>
  <c r="I30" i="16" s="1"/>
  <c r="D33" i="16"/>
  <c r="E33" i="16" s="1"/>
  <c r="F33" i="16" s="1"/>
  <c r="I33" i="16" s="1"/>
  <c r="D79" i="16"/>
  <c r="E79" i="16" s="1"/>
  <c r="F79" i="16" s="1"/>
  <c r="I79" i="16" s="1"/>
  <c r="D218" i="16"/>
  <c r="E218" i="16" s="1"/>
  <c r="F218" i="16" s="1"/>
  <c r="I218" i="16" s="1"/>
  <c r="D40" i="16"/>
  <c r="E40" i="16" s="1"/>
  <c r="F40" i="16" s="1"/>
  <c r="I40" i="16" s="1"/>
  <c r="D47" i="16"/>
  <c r="E47" i="16" s="1"/>
  <c r="F47" i="16" s="1"/>
  <c r="I47" i="16" s="1"/>
  <c r="D209" i="16"/>
  <c r="E209" i="16" s="1"/>
  <c r="F209" i="16" s="1"/>
  <c r="I209" i="16" s="1"/>
  <c r="D36" i="16"/>
  <c r="E36" i="16" s="1"/>
  <c r="F36" i="16" s="1"/>
  <c r="I36" i="16" s="1"/>
  <c r="D292" i="16"/>
  <c r="E292" i="16" s="1"/>
  <c r="F292" i="16" s="1"/>
  <c r="I292" i="16" s="1"/>
  <c r="D295" i="16"/>
  <c r="E295" i="16" s="1"/>
  <c r="F295" i="16" s="1"/>
  <c r="I295" i="16" s="1"/>
  <c r="D274" i="16"/>
  <c r="E274" i="16" s="1"/>
  <c r="F274" i="16" s="1"/>
  <c r="I274" i="16" s="1"/>
  <c r="D260" i="16"/>
  <c r="E260" i="16" s="1"/>
  <c r="F260" i="16" s="1"/>
  <c r="I260" i="16" s="1"/>
  <c r="D264" i="16"/>
  <c r="E264" i="16" s="1"/>
  <c r="F264" i="16" s="1"/>
  <c r="I264" i="16" s="1"/>
  <c r="D268" i="16"/>
  <c r="E268" i="16" s="1"/>
  <c r="F268" i="16" s="1"/>
  <c r="I268" i="16" s="1"/>
  <c r="D276" i="16"/>
  <c r="E276" i="16" s="1"/>
  <c r="F276" i="16" s="1"/>
  <c r="I276" i="16" s="1"/>
  <c r="D234" i="16"/>
  <c r="E234" i="16" s="1"/>
  <c r="F234" i="16" s="1"/>
  <c r="I234" i="16" s="1"/>
  <c r="D244" i="16"/>
  <c r="E244" i="16" s="1"/>
  <c r="F244" i="16" s="1"/>
  <c r="I244" i="16" s="1"/>
  <c r="D229" i="16"/>
  <c r="E229" i="16" s="1"/>
  <c r="F229" i="16" s="1"/>
  <c r="I229" i="16" s="1"/>
  <c r="D241" i="16"/>
  <c r="E241" i="16" s="1"/>
  <c r="F241" i="16" s="1"/>
  <c r="I241" i="16" s="1"/>
  <c r="D251" i="16"/>
  <c r="E251" i="16" s="1"/>
  <c r="F251" i="16" s="1"/>
  <c r="I251" i="16" s="1"/>
  <c r="D239" i="16"/>
  <c r="E239" i="16" s="1"/>
  <c r="F239" i="16" s="1"/>
  <c r="I239" i="16" s="1"/>
  <c r="D207" i="16"/>
  <c r="E207" i="16" s="1"/>
  <c r="F207" i="16" s="1"/>
  <c r="I207" i="16" s="1"/>
  <c r="D216" i="16"/>
  <c r="E216" i="16" s="1"/>
  <c r="F216" i="16" s="1"/>
  <c r="I216" i="16" s="1"/>
  <c r="D180" i="16"/>
  <c r="E180" i="16" s="1"/>
  <c r="F180" i="16" s="1"/>
  <c r="I180" i="16" s="1"/>
  <c r="D174" i="16"/>
  <c r="E174" i="16" s="1"/>
  <c r="F174" i="16" s="1"/>
  <c r="I174" i="16" s="1"/>
  <c r="D182" i="16"/>
  <c r="E182" i="16" s="1"/>
  <c r="F182" i="16" s="1"/>
  <c r="I182" i="16" s="1"/>
  <c r="D155" i="16"/>
  <c r="E155" i="16" s="1"/>
  <c r="F155" i="16" s="1"/>
  <c r="I155" i="16" s="1"/>
  <c r="D164" i="16"/>
  <c r="E164" i="16" s="1"/>
  <c r="F164" i="16" s="1"/>
  <c r="I164" i="16" s="1"/>
  <c r="D124" i="16"/>
  <c r="E124" i="16" s="1"/>
  <c r="F124" i="16" s="1"/>
  <c r="I124" i="16" s="1"/>
  <c r="D131" i="16"/>
  <c r="E131" i="16" s="1"/>
  <c r="F131" i="16" s="1"/>
  <c r="I131" i="16" s="1"/>
  <c r="D142" i="16"/>
  <c r="E142" i="16" s="1"/>
  <c r="F142" i="16" s="1"/>
  <c r="I142" i="16" s="1"/>
  <c r="D114" i="16"/>
  <c r="E114" i="16" s="1"/>
  <c r="F114" i="16" s="1"/>
  <c r="I114" i="16" s="1"/>
  <c r="D108" i="16"/>
  <c r="E108" i="16" s="1"/>
  <c r="F108" i="16" s="1"/>
  <c r="I108" i="16" s="1"/>
  <c r="D105" i="16"/>
  <c r="E105" i="16" s="1"/>
  <c r="F105" i="16" s="1"/>
  <c r="I105" i="16" s="1"/>
  <c r="D110" i="16"/>
  <c r="E110" i="16" s="1"/>
  <c r="F110" i="16" s="1"/>
  <c r="I110" i="16" s="1"/>
  <c r="D88" i="16"/>
  <c r="E88" i="16" s="1"/>
  <c r="F88" i="16" s="1"/>
  <c r="I88" i="16" s="1"/>
  <c r="D63" i="16"/>
  <c r="E63" i="16" s="1"/>
  <c r="F63" i="16" s="1"/>
  <c r="I63" i="16" s="1"/>
  <c r="D61" i="16"/>
  <c r="E61" i="16" s="1"/>
  <c r="F61" i="16" s="1"/>
  <c r="I61" i="16" s="1"/>
  <c r="D58" i="16"/>
  <c r="E58" i="16" s="1"/>
  <c r="F58" i="16" s="1"/>
  <c r="I58" i="16" s="1"/>
  <c r="D71" i="16"/>
  <c r="E71" i="16" s="1"/>
  <c r="F71" i="16" s="1"/>
  <c r="I71" i="16" s="1"/>
  <c r="D45" i="16"/>
  <c r="E45" i="16" s="1"/>
  <c r="F45" i="16" s="1"/>
  <c r="I45" i="16" s="1"/>
  <c r="D35" i="16"/>
  <c r="E35" i="16" s="1"/>
  <c r="F35" i="16" s="1"/>
  <c r="I35" i="16" s="1"/>
  <c r="D8" i="16"/>
  <c r="E8" i="16" s="1"/>
  <c r="F8" i="16" s="1"/>
  <c r="I8" i="16" s="1"/>
  <c r="D15" i="16"/>
  <c r="E15" i="16" s="1"/>
  <c r="F15" i="16" s="1"/>
  <c r="I15" i="16" s="1"/>
  <c r="D220" i="16"/>
  <c r="E220" i="16" s="1"/>
  <c r="F220" i="16" s="1"/>
  <c r="I220" i="16" s="1"/>
  <c r="D201" i="16"/>
  <c r="E201" i="16" s="1"/>
  <c r="F201" i="16" s="1"/>
  <c r="I201" i="16" s="1"/>
  <c r="D158" i="16"/>
  <c r="E158" i="16" s="1"/>
  <c r="F158" i="16" s="1"/>
  <c r="I158" i="16" s="1"/>
  <c r="D163" i="16"/>
  <c r="E163" i="16" s="1"/>
  <c r="F163" i="16" s="1"/>
  <c r="I163" i="16" s="1"/>
  <c r="D134" i="16"/>
  <c r="E134" i="16" s="1"/>
  <c r="F134" i="16" s="1"/>
  <c r="I134" i="16" s="1"/>
  <c r="D141" i="16"/>
  <c r="E141" i="16" s="1"/>
  <c r="F141" i="16" s="1"/>
  <c r="I141" i="16" s="1"/>
  <c r="D127" i="16"/>
  <c r="E127" i="16" s="1"/>
  <c r="F127" i="16" s="1"/>
  <c r="I127" i="16" s="1"/>
  <c r="D26" i="16"/>
  <c r="E26" i="16" s="1"/>
  <c r="F26" i="16" s="1"/>
  <c r="I26" i="16" s="1"/>
  <c r="D31" i="16"/>
  <c r="E31" i="16" s="1"/>
  <c r="F31" i="16" s="1"/>
  <c r="I31" i="16" s="1"/>
  <c r="D5" i="16"/>
  <c r="E5" i="16" s="1"/>
  <c r="F5" i="16" s="1"/>
  <c r="I5" i="16" s="1"/>
  <c r="D283" i="16"/>
  <c r="E283" i="16" s="1"/>
  <c r="F283" i="16" s="1"/>
  <c r="I283" i="16" s="1"/>
  <c r="D257" i="16"/>
  <c r="E257" i="16" s="1"/>
  <c r="F257" i="16" s="1"/>
  <c r="I257" i="16" s="1"/>
  <c r="D225" i="16"/>
  <c r="E225" i="16" s="1"/>
  <c r="F225" i="16" s="1"/>
  <c r="I225" i="16" s="1"/>
  <c r="D196" i="16"/>
  <c r="E196" i="16" s="1"/>
  <c r="F196" i="16" s="1"/>
  <c r="I196" i="16" s="1"/>
  <c r="D189" i="16"/>
  <c r="E189" i="16" s="1"/>
  <c r="F189" i="16" s="1"/>
  <c r="I189" i="16" s="1"/>
  <c r="D172" i="16"/>
  <c r="E172" i="16" s="1"/>
  <c r="F172" i="16" s="1"/>
  <c r="I172" i="16" s="1"/>
  <c r="D147" i="16"/>
  <c r="E147" i="16" s="1"/>
  <c r="F147" i="16" s="1"/>
  <c r="I147" i="16" s="1"/>
  <c r="D100" i="16"/>
  <c r="E100" i="16" s="1"/>
  <c r="F100" i="16" s="1"/>
  <c r="I100" i="16" s="1"/>
  <c r="D96" i="16"/>
  <c r="E96" i="16" s="1"/>
  <c r="F96" i="16" s="1"/>
  <c r="I96" i="16" s="1"/>
  <c r="D73" i="16"/>
  <c r="E73" i="16" s="1"/>
  <c r="F73" i="16" s="1"/>
  <c r="I73" i="16" s="1"/>
  <c r="D50" i="16"/>
  <c r="E50" i="16" s="1"/>
  <c r="F50" i="16" s="1"/>
  <c r="I50" i="16" s="1"/>
  <c r="D193" i="16"/>
  <c r="E193" i="16" s="1"/>
  <c r="F193" i="16" s="1"/>
  <c r="I193" i="16" s="1"/>
  <c r="D78" i="16"/>
  <c r="E78" i="16" s="1"/>
  <c r="F78" i="16" s="1"/>
  <c r="I78" i="16" s="1"/>
  <c r="D211" i="16"/>
  <c r="E211" i="16" s="1"/>
  <c r="F211" i="16" s="1"/>
  <c r="I211" i="16" s="1"/>
  <c r="D86" i="16"/>
  <c r="E86" i="16" s="1"/>
  <c r="F86" i="16" s="1"/>
  <c r="I86" i="16" s="1"/>
  <c r="D14" i="16"/>
  <c r="E14" i="16" s="1"/>
  <c r="F14" i="16" s="1"/>
  <c r="I14" i="16" s="1"/>
  <c r="D287" i="16"/>
  <c r="E287" i="16" s="1"/>
  <c r="F287" i="16" s="1"/>
  <c r="I287" i="16" s="1"/>
  <c r="D253" i="16"/>
  <c r="E253" i="16" s="1"/>
  <c r="F253" i="16" s="1"/>
  <c r="I253" i="16" s="1"/>
  <c r="D221" i="16"/>
  <c r="E221" i="16" s="1"/>
  <c r="F221" i="16" s="1"/>
  <c r="I221" i="16" s="1"/>
  <c r="D185" i="16"/>
  <c r="E185" i="16" s="1"/>
  <c r="F185" i="16" s="1"/>
  <c r="I185" i="16" s="1"/>
  <c r="D168" i="16"/>
  <c r="E168" i="16" s="1"/>
  <c r="F168" i="16" s="1"/>
  <c r="I168" i="16" s="1"/>
  <c r="D120" i="16"/>
  <c r="E120" i="16" s="1"/>
  <c r="F120" i="16" s="1"/>
  <c r="I120" i="16" s="1"/>
  <c r="D77" i="16"/>
  <c r="E77" i="16" s="1"/>
  <c r="F77" i="16" s="1"/>
  <c r="I77" i="16" s="1"/>
  <c r="D54" i="16"/>
  <c r="E54" i="16" s="1"/>
  <c r="F54" i="16" s="1"/>
  <c r="I54" i="16" s="1"/>
  <c r="D22" i="16"/>
  <c r="E22" i="16" s="1"/>
  <c r="F22" i="16" s="1"/>
  <c r="I22" i="16" s="1"/>
  <c r="D186" i="16"/>
  <c r="E186" i="16" s="1"/>
  <c r="F186" i="16" s="1"/>
  <c r="I186" i="16" s="1"/>
  <c r="D51" i="16"/>
  <c r="E51" i="16" s="1"/>
  <c r="F51" i="16" s="1"/>
  <c r="I51" i="16" s="1"/>
  <c r="D296" i="16"/>
  <c r="E296" i="16" s="1"/>
  <c r="F296" i="16" s="1"/>
  <c r="I296" i="16" s="1"/>
  <c r="D301" i="16"/>
  <c r="E301" i="16" s="1"/>
  <c r="F301" i="16" s="1"/>
  <c r="I301" i="16" s="1"/>
  <c r="D277" i="16"/>
  <c r="E277" i="16" s="1"/>
  <c r="F277" i="16" s="1"/>
  <c r="I277" i="16" s="1"/>
  <c r="D261" i="16"/>
  <c r="E261" i="16" s="1"/>
  <c r="F261" i="16" s="1"/>
  <c r="I261" i="16" s="1"/>
  <c r="D265" i="16"/>
  <c r="E265" i="16" s="1"/>
  <c r="F265" i="16" s="1"/>
  <c r="I265" i="16" s="1"/>
  <c r="D272" i="16"/>
  <c r="E272" i="16" s="1"/>
  <c r="F272" i="16" s="1"/>
  <c r="I272" i="16" s="1"/>
  <c r="D279" i="16"/>
  <c r="E279" i="16" s="1"/>
  <c r="F279" i="16" s="1"/>
  <c r="I279" i="16" s="1"/>
  <c r="D240" i="16"/>
  <c r="E240" i="16" s="1"/>
  <c r="F240" i="16" s="1"/>
  <c r="I240" i="16" s="1"/>
  <c r="D246" i="16"/>
  <c r="E246" i="16" s="1"/>
  <c r="F246" i="16" s="1"/>
  <c r="I246" i="16" s="1"/>
  <c r="D232" i="16"/>
  <c r="E232" i="16" s="1"/>
  <c r="F232" i="16" s="1"/>
  <c r="I232" i="16" s="1"/>
  <c r="D245" i="16"/>
  <c r="E245" i="16" s="1"/>
  <c r="F245" i="16" s="1"/>
  <c r="I245" i="16" s="1"/>
  <c r="D230" i="16"/>
  <c r="E230" i="16" s="1"/>
  <c r="F230" i="16" s="1"/>
  <c r="I230" i="16" s="1"/>
  <c r="D242" i="16"/>
  <c r="E242" i="16" s="1"/>
  <c r="F242" i="16" s="1"/>
  <c r="I242" i="16" s="1"/>
  <c r="D210" i="16"/>
  <c r="E210" i="16" s="1"/>
  <c r="F210" i="16" s="1"/>
  <c r="I210" i="16" s="1"/>
  <c r="D219" i="16"/>
  <c r="E219" i="16" s="1"/>
  <c r="F219" i="16" s="1"/>
  <c r="I219" i="16" s="1"/>
  <c r="D175" i="16"/>
  <c r="E175" i="16" s="1"/>
  <c r="F175" i="16" s="1"/>
  <c r="I175" i="16" s="1"/>
  <c r="D176" i="16"/>
  <c r="E176" i="16" s="1"/>
  <c r="F176" i="16" s="1"/>
  <c r="I176" i="16" s="1"/>
  <c r="D150" i="16"/>
  <c r="E150" i="16" s="1"/>
  <c r="F150" i="16" s="1"/>
  <c r="I150" i="16" s="1"/>
  <c r="D157" i="16"/>
  <c r="E157" i="16" s="1"/>
  <c r="F157" i="16" s="1"/>
  <c r="I157" i="16" s="1"/>
  <c r="D166" i="16"/>
  <c r="E166" i="16" s="1"/>
  <c r="F166" i="16" s="1"/>
  <c r="I166" i="16" s="1"/>
  <c r="D126" i="16"/>
  <c r="E126" i="16" s="1"/>
  <c r="F126" i="16" s="1"/>
  <c r="I126" i="16" s="1"/>
  <c r="D133" i="16"/>
  <c r="E133" i="16" s="1"/>
  <c r="F133" i="16" s="1"/>
  <c r="I133" i="16" s="1"/>
  <c r="D103" i="16"/>
  <c r="E103" i="16" s="1"/>
  <c r="F103" i="16" s="1"/>
  <c r="I103" i="16" s="1"/>
  <c r="D101" i="16"/>
  <c r="E101" i="16" s="1"/>
  <c r="F101" i="16" s="1"/>
  <c r="I101" i="16" s="1"/>
  <c r="D112" i="16"/>
  <c r="E112" i="16" s="1"/>
  <c r="F112" i="16" s="1"/>
  <c r="I112" i="16" s="1"/>
  <c r="D109" i="16"/>
  <c r="E109" i="16" s="1"/>
  <c r="F109" i="16" s="1"/>
  <c r="I109" i="16" s="1"/>
  <c r="D81" i="16"/>
  <c r="E81" i="16" s="1"/>
  <c r="F81" i="16" s="1"/>
  <c r="I81" i="16" s="1"/>
  <c r="D90" i="16"/>
  <c r="E90" i="16" s="1"/>
  <c r="F90" i="16" s="1"/>
  <c r="I90" i="16" s="1"/>
  <c r="D67" i="16"/>
  <c r="E67" i="16" s="1"/>
  <c r="F67" i="16" s="1"/>
  <c r="I67" i="16" s="1"/>
  <c r="D64" i="16"/>
  <c r="E64" i="16" s="1"/>
  <c r="F64" i="16" s="1"/>
  <c r="I64" i="16" s="1"/>
  <c r="D62" i="16"/>
  <c r="E62" i="16" s="1"/>
  <c r="F62" i="16" s="1"/>
  <c r="I62" i="16" s="1"/>
  <c r="D66" i="16"/>
  <c r="E66" i="16" s="1"/>
  <c r="F66" i="16" s="1"/>
  <c r="I66" i="16" s="1"/>
  <c r="D39" i="16"/>
  <c r="E39" i="16" s="1"/>
  <c r="F39" i="16" s="1"/>
  <c r="I39" i="16" s="1"/>
  <c r="D46" i="16"/>
  <c r="E46" i="16" s="1"/>
  <c r="F46" i="16" s="1"/>
  <c r="I46" i="16" s="1"/>
  <c r="D7" i="16"/>
  <c r="E7" i="16" s="1"/>
  <c r="F7" i="16" s="1"/>
  <c r="I7" i="16" s="1"/>
  <c r="D18" i="16"/>
  <c r="E18" i="16" s="1"/>
  <c r="F18" i="16" s="1"/>
  <c r="I18" i="16" s="1"/>
  <c r="D160" i="16"/>
  <c r="E160" i="16" s="1"/>
  <c r="F160" i="16" s="1"/>
  <c r="I160" i="16" s="1"/>
  <c r="D42" i="16"/>
  <c r="E42" i="16" s="1"/>
  <c r="F42" i="16" s="1"/>
  <c r="I42" i="16" s="1"/>
  <c r="D226" i="16"/>
  <c r="E226" i="16" s="1"/>
  <c r="F226" i="16" s="1"/>
  <c r="I226" i="16" s="1"/>
  <c r="D144" i="16"/>
  <c r="E144" i="16" s="1"/>
  <c r="F144" i="16" s="1"/>
  <c r="I144" i="16" s="1"/>
  <c r="D19" i="16"/>
  <c r="E19" i="16" s="1"/>
  <c r="F19" i="16" s="1"/>
  <c r="I19" i="16" s="1"/>
  <c r="D217" i="16"/>
  <c r="E217" i="16" s="1"/>
  <c r="F217" i="16" s="1"/>
  <c r="I217" i="16" s="1"/>
  <c r="D208" i="16"/>
  <c r="E208" i="16" s="1"/>
  <c r="F208" i="16" s="1"/>
  <c r="I208" i="16" s="1"/>
  <c r="D165" i="16"/>
  <c r="E165" i="16" s="1"/>
  <c r="F165" i="16" s="1"/>
  <c r="I165" i="16" s="1"/>
  <c r="D156" i="16"/>
  <c r="E156" i="16" s="1"/>
  <c r="F156" i="16" s="1"/>
  <c r="I156" i="16" s="1"/>
  <c r="D143" i="16"/>
  <c r="E143" i="16" s="1"/>
  <c r="F143" i="16" s="1"/>
  <c r="I143" i="16" s="1"/>
  <c r="D132" i="16"/>
  <c r="E132" i="16" s="1"/>
  <c r="F132" i="16" s="1"/>
  <c r="I132" i="16" s="1"/>
  <c r="D135" i="16"/>
  <c r="E135" i="16" s="1"/>
  <c r="F135" i="16" s="1"/>
  <c r="I135" i="16" s="1"/>
  <c r="D93" i="16"/>
  <c r="E93" i="16" s="1"/>
  <c r="F93" i="16" s="1"/>
  <c r="I93" i="16" s="1"/>
  <c r="D84" i="16"/>
  <c r="E84" i="16" s="1"/>
  <c r="F84" i="16" s="1"/>
  <c r="I84" i="16" s="1"/>
  <c r="D38" i="16"/>
  <c r="E38" i="16" s="1"/>
  <c r="F38" i="16" s="1"/>
  <c r="I38" i="16" s="1"/>
  <c r="D28" i="16"/>
  <c r="E28" i="16" s="1"/>
  <c r="F28" i="16" s="1"/>
  <c r="I28" i="16" s="1"/>
  <c r="D13" i="16"/>
  <c r="E13" i="16" s="1"/>
  <c r="F13" i="16" s="1"/>
  <c r="I13" i="16" s="1"/>
  <c r="D3" i="16"/>
  <c r="E3" i="16" s="1"/>
  <c r="F3" i="16" s="1"/>
  <c r="I3" i="16" s="1"/>
  <c r="D286" i="16"/>
  <c r="E286" i="16" s="1"/>
  <c r="F286" i="16" s="1"/>
  <c r="I286" i="16" s="1"/>
  <c r="D282" i="16"/>
  <c r="E282" i="16" s="1"/>
  <c r="F282" i="16" s="1"/>
  <c r="I282" i="16" s="1"/>
  <c r="D256" i="16"/>
  <c r="E256" i="16" s="1"/>
  <c r="F256" i="16" s="1"/>
  <c r="I256" i="16" s="1"/>
  <c r="D252" i="16"/>
  <c r="E252" i="16" s="1"/>
  <c r="F252" i="16" s="1"/>
  <c r="I252" i="16" s="1"/>
  <c r="D224" i="16"/>
  <c r="E224" i="16" s="1"/>
  <c r="F224" i="16" s="1"/>
  <c r="I224" i="16" s="1"/>
  <c r="D199" i="16"/>
  <c r="E199" i="16" s="1"/>
  <c r="F199" i="16" s="1"/>
  <c r="I199" i="16" s="1"/>
  <c r="D195" i="16"/>
  <c r="E195" i="16" s="1"/>
  <c r="F195" i="16" s="1"/>
  <c r="I195" i="16" s="1"/>
  <c r="D188" i="16"/>
  <c r="E188" i="16" s="1"/>
  <c r="F188" i="16" s="1"/>
  <c r="I188" i="16" s="1"/>
  <c r="D184" i="16"/>
  <c r="E184" i="16" s="1"/>
  <c r="F184" i="16" s="1"/>
  <c r="I184" i="16" s="1"/>
  <c r="D171" i="16"/>
  <c r="E171" i="16" s="1"/>
  <c r="F171" i="16" s="1"/>
  <c r="I171" i="16" s="1"/>
  <c r="D167" i="16"/>
  <c r="E167" i="16" s="1"/>
  <c r="F167" i="16" s="1"/>
  <c r="I167" i="16" s="1"/>
  <c r="D146" i="16"/>
  <c r="E146" i="16" s="1"/>
  <c r="F146" i="16" s="1"/>
  <c r="I146" i="16" s="1"/>
  <c r="D119" i="16"/>
  <c r="E119" i="16" s="1"/>
  <c r="F119" i="16" s="1"/>
  <c r="I119" i="16" s="1"/>
  <c r="D99" i="16"/>
  <c r="E99" i="16" s="1"/>
  <c r="F99" i="16" s="1"/>
  <c r="I99" i="16" s="1"/>
  <c r="D95" i="16"/>
  <c r="E95" i="16" s="1"/>
  <c r="F95" i="16" s="1"/>
  <c r="I95" i="16" s="1"/>
  <c r="D76" i="16"/>
  <c r="E76" i="16" s="1"/>
  <c r="F76" i="16" s="1"/>
  <c r="I76" i="16" s="1"/>
  <c r="D72" i="16"/>
  <c r="E72" i="16" s="1"/>
  <c r="F72" i="16" s="1"/>
  <c r="I72" i="16" s="1"/>
  <c r="D53" i="16"/>
  <c r="E53" i="16" s="1"/>
  <c r="F53" i="16" s="1"/>
  <c r="I53" i="16" s="1"/>
  <c r="D25" i="16"/>
  <c r="E25" i="16" s="1"/>
  <c r="F25" i="16" s="1"/>
  <c r="I25" i="16" s="1"/>
  <c r="D21" i="16"/>
  <c r="E21" i="16" s="1"/>
  <c r="F21" i="16" s="1"/>
  <c r="I21" i="16" s="1"/>
  <c r="D27" i="16"/>
  <c r="E27" i="16" s="1"/>
  <c r="F27" i="16" s="1"/>
  <c r="I27" i="16" s="1"/>
  <c r="D137" i="16"/>
  <c r="E137" i="16" s="1"/>
  <c r="F137" i="16" s="1"/>
  <c r="I137" i="16" s="1"/>
  <c r="D17" i="16"/>
  <c r="E17" i="16" s="1"/>
  <c r="F17" i="16" s="1"/>
  <c r="I17" i="16" s="1"/>
  <c r="D302" i="16"/>
  <c r="E302" i="16" s="1"/>
  <c r="F302" i="16" s="1"/>
  <c r="I302" i="16" s="1"/>
  <c r="D197" i="16"/>
  <c r="E197" i="16" s="1"/>
  <c r="F197" i="16" s="1"/>
  <c r="I197" i="16" s="1"/>
  <c r="D148" i="16"/>
  <c r="E148" i="16" s="1"/>
  <c r="F148" i="16" s="1"/>
  <c r="I148" i="16" s="1"/>
  <c r="D74" i="16"/>
  <c r="E74" i="16" s="1"/>
  <c r="F74" i="16" s="1"/>
  <c r="I74" i="16" s="1"/>
  <c r="D298" i="16"/>
  <c r="E298" i="16" s="1"/>
  <c r="F298" i="16" s="1"/>
  <c r="I298" i="16" s="1"/>
  <c r="D308" i="16"/>
  <c r="E308" i="16" s="1"/>
  <c r="F308" i="16" s="1"/>
  <c r="I308" i="16" s="1"/>
  <c r="D305" i="16"/>
  <c r="E305" i="16" s="1"/>
  <c r="F305" i="16" s="1"/>
  <c r="I305" i="16" s="1"/>
  <c r="D280" i="16"/>
  <c r="E280" i="16" s="1"/>
  <c r="F280" i="16" s="1"/>
  <c r="I280" i="16" s="1"/>
  <c r="D262" i="16"/>
  <c r="E262" i="16" s="1"/>
  <c r="F262" i="16" s="1"/>
  <c r="I262" i="16" s="1"/>
  <c r="D266" i="16"/>
  <c r="E266" i="16" s="1"/>
  <c r="F266" i="16" s="1"/>
  <c r="I266" i="16" s="1"/>
  <c r="D273" i="16"/>
  <c r="E273" i="16" s="1"/>
  <c r="F273" i="16" s="1"/>
  <c r="I273" i="16" s="1"/>
  <c r="D278" i="16"/>
  <c r="E278" i="16" s="1"/>
  <c r="F278" i="16" s="1"/>
  <c r="I278" i="16" s="1"/>
  <c r="D237" i="16"/>
  <c r="E237" i="16" s="1"/>
  <c r="F237" i="16" s="1"/>
  <c r="I237" i="16" s="1"/>
  <c r="D248" i="16"/>
  <c r="E248" i="16" s="1"/>
  <c r="D235" i="16"/>
  <c r="E235" i="16" s="1"/>
  <c r="F235" i="16" s="1"/>
  <c r="I235" i="16" s="1"/>
  <c r="D247" i="16"/>
  <c r="E247" i="16" s="1"/>
  <c r="F247" i="16" s="1"/>
  <c r="I247" i="16" s="1"/>
  <c r="D233" i="16"/>
  <c r="E233" i="16" s="1"/>
  <c r="F233" i="16" s="1"/>
  <c r="I233" i="16" s="1"/>
  <c r="D200" i="16"/>
  <c r="E200" i="16" s="1"/>
  <c r="F200" i="16" s="1"/>
  <c r="I200" i="16" s="1"/>
  <c r="D212" i="16"/>
  <c r="E212" i="16" s="1"/>
  <c r="F212" i="16" s="1"/>
  <c r="I212" i="16" s="1"/>
  <c r="D190" i="16"/>
  <c r="E190" i="16" s="1"/>
  <c r="F190" i="16" s="1"/>
  <c r="I190" i="16" s="1"/>
  <c r="D178" i="16"/>
  <c r="E178" i="16" s="1"/>
  <c r="F178" i="16" s="1"/>
  <c r="I178" i="16" s="1"/>
  <c r="D177" i="16"/>
  <c r="E177" i="16" s="1"/>
  <c r="F177" i="16" s="1"/>
  <c r="I177" i="16" s="1"/>
  <c r="D152" i="16"/>
  <c r="E152" i="16" s="1"/>
  <c r="F152" i="16" s="1"/>
  <c r="I152" i="16" s="1"/>
  <c r="D159" i="16"/>
  <c r="E159" i="16" s="1"/>
  <c r="F159" i="16" s="1"/>
  <c r="I159" i="16" s="1"/>
  <c r="D121" i="16"/>
  <c r="E121" i="16" s="1"/>
  <c r="F121" i="16" s="1"/>
  <c r="I121" i="16" s="1"/>
  <c r="D140" i="16"/>
  <c r="E140" i="16" s="1"/>
  <c r="F140" i="16" s="1"/>
  <c r="I140" i="16" s="1"/>
  <c r="D136" i="16"/>
  <c r="E136" i="16" s="1"/>
  <c r="F136" i="16" s="1"/>
  <c r="I136" i="16" s="1"/>
  <c r="D106" i="16"/>
  <c r="E106" i="16" s="1"/>
  <c r="F106" i="16" s="1"/>
  <c r="I106" i="16" s="1"/>
  <c r="D107" i="16"/>
  <c r="E107" i="16" s="1"/>
  <c r="F107" i="16" s="1"/>
  <c r="I107" i="16" s="1"/>
  <c r="D115" i="16"/>
  <c r="E115" i="16" s="1"/>
  <c r="F115" i="16" s="1"/>
  <c r="I115" i="16" s="1"/>
  <c r="D113" i="16"/>
  <c r="E113" i="16" s="1"/>
  <c r="F113" i="16" s="1"/>
  <c r="I113" i="16" s="1"/>
  <c r="D83" i="16"/>
  <c r="E83" i="16" s="1"/>
  <c r="F83" i="16" s="1"/>
  <c r="I83" i="16" s="1"/>
  <c r="D92" i="16"/>
  <c r="E92" i="16" s="1"/>
  <c r="F92" i="16" s="1"/>
  <c r="I92" i="16" s="1"/>
  <c r="D57" i="16"/>
  <c r="E57" i="16" s="1"/>
  <c r="F57" i="16" s="1"/>
  <c r="I57" i="16" s="1"/>
  <c r="D68" i="16"/>
  <c r="E68" i="16" s="1"/>
  <c r="F68" i="16" s="1"/>
  <c r="I68" i="16" s="1"/>
  <c r="D65" i="16"/>
  <c r="E65" i="16" s="1"/>
  <c r="F65" i="16" s="1"/>
  <c r="I65" i="16" s="1"/>
  <c r="D29" i="16"/>
  <c r="E29" i="16" s="1"/>
  <c r="F29" i="16" s="1"/>
  <c r="I29" i="16" s="1"/>
  <c r="D48" i="16"/>
  <c r="E48" i="16" s="1"/>
  <c r="F48" i="16" s="1"/>
  <c r="I48" i="16" s="1"/>
  <c r="D10" i="16"/>
  <c r="E10" i="16" s="1"/>
  <c r="F10" i="16" s="1"/>
  <c r="I10" i="16" s="1"/>
  <c r="D203" i="16"/>
  <c r="E203" i="16" s="1"/>
  <c r="F203" i="16" s="1"/>
  <c r="I203" i="16" s="1"/>
  <c r="D89" i="16"/>
  <c r="E89" i="16" s="1"/>
  <c r="F89" i="16" s="1"/>
  <c r="I89" i="16" s="1"/>
  <c r="D284" i="16"/>
  <c r="E284" i="16" s="1"/>
  <c r="F284" i="16" s="1"/>
  <c r="I284" i="16" s="1"/>
  <c r="D173" i="16"/>
  <c r="E173" i="16" s="1"/>
  <c r="F173" i="16" s="1"/>
  <c r="I173" i="16" s="1"/>
  <c r="D23" i="16"/>
  <c r="E23" i="16" s="1"/>
  <c r="F23" i="16" s="1"/>
  <c r="I23" i="16" s="1"/>
  <c r="D215" i="16"/>
  <c r="E215" i="16" s="1"/>
  <c r="F215" i="16" s="1"/>
  <c r="I215" i="16" s="1"/>
  <c r="D206" i="16"/>
  <c r="E206" i="16" s="1"/>
  <c r="F206" i="16" s="1"/>
  <c r="I206" i="16" s="1"/>
  <c r="D162" i="16"/>
  <c r="E162" i="16" s="1"/>
  <c r="F162" i="16" s="1"/>
  <c r="I162" i="16" s="1"/>
  <c r="D154" i="16"/>
  <c r="E154" i="16" s="1"/>
  <c r="F154" i="16" s="1"/>
  <c r="I154" i="16" s="1"/>
  <c r="D139" i="16"/>
  <c r="E139" i="16" s="1"/>
  <c r="F139" i="16" s="1"/>
  <c r="I139" i="16" s="1"/>
  <c r="D130" i="16"/>
  <c r="E130" i="16" s="1"/>
  <c r="F130" i="16" s="1"/>
  <c r="I130" i="16" s="1"/>
  <c r="D125" i="16"/>
  <c r="E125" i="16" s="1"/>
  <c r="F125" i="16" s="1"/>
  <c r="I125" i="16" s="1"/>
  <c r="D91" i="16"/>
  <c r="E91" i="16" s="1"/>
  <c r="F91" i="16" s="1"/>
  <c r="I91" i="16" s="1"/>
  <c r="D87" i="16"/>
  <c r="E87" i="16" s="1"/>
  <c r="F87" i="16" s="1"/>
  <c r="I87" i="16" s="1"/>
  <c r="D44" i="16"/>
  <c r="E44" i="16" s="1"/>
  <c r="F44" i="16" s="1"/>
  <c r="I44" i="16" s="1"/>
  <c r="D16" i="16"/>
  <c r="E16" i="16" s="1"/>
  <c r="F16" i="16" s="1"/>
  <c r="I16" i="16" s="1"/>
  <c r="D9" i="16"/>
  <c r="E9" i="16" s="1"/>
  <c r="F9" i="16" s="1"/>
  <c r="I9" i="16" s="1"/>
  <c r="D306" i="16"/>
  <c r="E306" i="16" s="1"/>
  <c r="F306" i="16" s="1"/>
  <c r="I306" i="16" s="1"/>
  <c r="D285" i="16"/>
  <c r="E285" i="16" s="1"/>
  <c r="F285" i="16" s="1"/>
  <c r="I285" i="16" s="1"/>
  <c r="D281" i="16"/>
  <c r="E281" i="16" s="1"/>
  <c r="F281" i="16" s="1"/>
  <c r="I281" i="16" s="1"/>
  <c r="D255" i="16"/>
  <c r="E255" i="16" s="1"/>
  <c r="F255" i="16" s="1"/>
  <c r="I255" i="16" s="1"/>
  <c r="D227" i="16"/>
  <c r="E227" i="16" s="1"/>
  <c r="F227" i="16" s="1"/>
  <c r="I227" i="16" s="1"/>
  <c r="D223" i="16"/>
  <c r="E223" i="16" s="1"/>
  <c r="F223" i="16" s="1"/>
  <c r="I223" i="16" s="1"/>
  <c r="D198" i="16"/>
  <c r="E198" i="16" s="1"/>
  <c r="F198" i="16" s="1"/>
  <c r="I198" i="16" s="1"/>
  <c r="D194" i="16"/>
  <c r="E194" i="16" s="1"/>
  <c r="F194" i="16" s="1"/>
  <c r="I194" i="16" s="1"/>
  <c r="D187" i="16"/>
  <c r="E187" i="16" s="1"/>
  <c r="F187" i="16" s="1"/>
  <c r="I187" i="16" s="1"/>
  <c r="D183" i="16"/>
  <c r="E183" i="16" s="1"/>
  <c r="F183" i="16" s="1"/>
  <c r="I183" i="16" s="1"/>
  <c r="D170" i="16"/>
  <c r="E170" i="16" s="1"/>
  <c r="F170" i="16" s="1"/>
  <c r="I170" i="16" s="1"/>
  <c r="D149" i="16"/>
  <c r="E149" i="16" s="1"/>
  <c r="F149" i="16" s="1"/>
  <c r="I149" i="16" s="1"/>
  <c r="D145" i="16"/>
  <c r="E145" i="16" s="1"/>
  <c r="F145" i="16" s="1"/>
  <c r="I145" i="16" s="1"/>
  <c r="D118" i="16"/>
  <c r="E118" i="16" s="1"/>
  <c r="F118" i="16" s="1"/>
  <c r="I118" i="16" s="1"/>
  <c r="D98" i="16"/>
  <c r="E98" i="16" s="1"/>
  <c r="F98" i="16" s="1"/>
  <c r="I98" i="16" s="1"/>
  <c r="D94" i="16"/>
  <c r="E94" i="16" s="1"/>
  <c r="F94" i="16" s="1"/>
  <c r="I94" i="16" s="1"/>
  <c r="D75" i="16"/>
  <c r="E75" i="16" s="1"/>
  <c r="F75" i="16" s="1"/>
  <c r="I75" i="16" s="1"/>
  <c r="D56" i="16"/>
  <c r="E56" i="16" s="1"/>
  <c r="F56" i="16" s="1"/>
  <c r="I56" i="16" s="1"/>
  <c r="D52" i="16"/>
  <c r="E52" i="16" s="1"/>
  <c r="F52" i="16" s="1"/>
  <c r="I52" i="16" s="1"/>
  <c r="D24" i="16"/>
  <c r="E24" i="16" s="1"/>
  <c r="F24" i="16" s="1"/>
  <c r="I24" i="16" s="1"/>
  <c r="D20" i="16"/>
  <c r="E20" i="16" s="1"/>
  <c r="F20" i="16" s="1"/>
  <c r="I20" i="16" s="1"/>
  <c r="D213" i="16"/>
  <c r="E213" i="16" s="1"/>
  <c r="F213" i="16" s="1"/>
  <c r="I213" i="16" s="1"/>
  <c r="D128" i="16"/>
  <c r="E128" i="16" s="1"/>
  <c r="F128" i="16" s="1"/>
  <c r="I128" i="16" s="1"/>
  <c r="D11" i="16"/>
  <c r="E11" i="16" s="1"/>
  <c r="F11" i="16" s="1"/>
  <c r="I11" i="16" s="1"/>
  <c r="D222" i="16"/>
  <c r="E222" i="16" s="1"/>
  <c r="F222" i="16" s="1"/>
  <c r="I222" i="16" s="1"/>
  <c r="D97" i="16"/>
  <c r="E97" i="16" s="1"/>
  <c r="F97" i="16" s="1"/>
  <c r="I97" i="16" s="1"/>
  <c r="D288" i="16"/>
  <c r="E288" i="16" s="1"/>
  <c r="F288" i="16" s="1"/>
  <c r="I288" i="16" s="1"/>
  <c r="D291" i="16"/>
  <c r="E291" i="16" s="1"/>
  <c r="F291" i="16" s="1"/>
  <c r="I291" i="16" s="1"/>
  <c r="D309" i="16"/>
  <c r="E309" i="16" s="1"/>
  <c r="F309" i="16" s="1"/>
  <c r="I309" i="16" s="1"/>
  <c r="D259" i="16"/>
  <c r="E259" i="16" s="1"/>
  <c r="F259" i="16" s="1"/>
  <c r="I259" i="16" s="1"/>
  <c r="D263" i="16"/>
  <c r="E263" i="16" s="1"/>
  <c r="F263" i="16" s="1"/>
  <c r="I263" i="16" s="1"/>
  <c r="D267" i="16"/>
  <c r="E267" i="16" s="1"/>
  <c r="F267" i="16" s="1"/>
  <c r="I267" i="16" s="1"/>
  <c r="D275" i="16"/>
  <c r="E275" i="16" s="1"/>
  <c r="F275" i="16" s="1"/>
  <c r="I275" i="16" s="1"/>
  <c r="D228" i="16"/>
  <c r="E228" i="16" s="1"/>
  <c r="F228" i="16" s="1"/>
  <c r="I228" i="16" s="1"/>
  <c r="D231" i="16"/>
  <c r="E231" i="16" s="1"/>
  <c r="F231" i="16" s="1"/>
  <c r="I231" i="16" s="1"/>
  <c r="D250" i="16"/>
  <c r="E250" i="16" s="1"/>
  <c r="F250" i="16" s="1"/>
  <c r="I250" i="16" s="1"/>
  <c r="D238" i="16"/>
  <c r="E238" i="16" s="1"/>
  <c r="F238" i="16" s="1"/>
  <c r="I238" i="16" s="1"/>
  <c r="D249" i="16"/>
  <c r="E249" i="16" s="1"/>
  <c r="F249" i="16" s="1"/>
  <c r="I249" i="16" s="1"/>
  <c r="D236" i="16"/>
  <c r="E236" i="16" s="1"/>
  <c r="F236" i="16" s="1"/>
  <c r="I236" i="16" s="1"/>
  <c r="D205" i="16"/>
  <c r="E205" i="16" s="1"/>
  <c r="F205" i="16" s="1"/>
  <c r="I205" i="16" s="1"/>
  <c r="D214" i="16"/>
  <c r="E214" i="16" s="1"/>
  <c r="F214" i="16" s="1"/>
  <c r="I214" i="16" s="1"/>
  <c r="D191" i="16"/>
  <c r="E191" i="16" s="1"/>
  <c r="F191" i="16" s="1"/>
  <c r="I191" i="16" s="1"/>
  <c r="D181" i="16"/>
  <c r="E181" i="16" s="1"/>
  <c r="F181" i="16" s="1"/>
  <c r="I181" i="16" s="1"/>
  <c r="D179" i="16"/>
  <c r="E179" i="16" s="1"/>
  <c r="F179" i="16" s="1"/>
  <c r="I179" i="16" s="1"/>
  <c r="D153" i="16"/>
  <c r="E153" i="16" s="1"/>
  <c r="F153" i="16" s="1"/>
  <c r="I153" i="16" s="1"/>
  <c r="D161" i="16"/>
  <c r="E161" i="16" s="1"/>
  <c r="F161" i="16" s="1"/>
  <c r="I161" i="16" s="1"/>
  <c r="D122" i="16"/>
  <c r="E122" i="16" s="1"/>
  <c r="F122" i="16" s="1"/>
  <c r="I122" i="16" s="1"/>
  <c r="D129" i="16"/>
  <c r="E129" i="16" s="1"/>
  <c r="F129" i="16" s="1"/>
  <c r="I129" i="16" s="1"/>
  <c r="D138" i="16"/>
  <c r="E138" i="16" s="1"/>
  <c r="F138" i="16" s="1"/>
  <c r="I138" i="16" s="1"/>
  <c r="D111" i="16"/>
  <c r="E111" i="16" s="1"/>
  <c r="F111" i="16" s="1"/>
  <c r="I111" i="16" s="1"/>
  <c r="D104" i="16"/>
  <c r="E104" i="16" s="1"/>
  <c r="F104" i="16" s="1"/>
  <c r="I104" i="16" s="1"/>
  <c r="D102" i="16"/>
  <c r="E102" i="16" s="1"/>
  <c r="F102" i="16" s="1"/>
  <c r="I102" i="16" s="1"/>
  <c r="D116" i="16"/>
  <c r="E116" i="16" s="1"/>
  <c r="F116" i="16" s="1"/>
  <c r="I116" i="16" s="1"/>
  <c r="D85" i="16"/>
  <c r="E85" i="16" s="1"/>
  <c r="F85" i="16" s="1"/>
  <c r="I85" i="16" s="1"/>
  <c r="D59" i="16"/>
  <c r="E59" i="16" s="1"/>
  <c r="F59" i="16" s="1"/>
  <c r="I59" i="16" s="1"/>
  <c r="D60" i="16"/>
  <c r="E60" i="16" s="1"/>
  <c r="F60" i="16" s="1"/>
  <c r="I60" i="16" s="1"/>
  <c r="D70" i="16"/>
  <c r="E70" i="16" s="1"/>
  <c r="F70" i="16" s="1"/>
  <c r="I70" i="16" s="1"/>
  <c r="D69" i="16"/>
  <c r="E69" i="16" s="1"/>
  <c r="F69" i="16" s="1"/>
  <c r="I69" i="16" s="1"/>
  <c r="D43" i="16"/>
  <c r="E43" i="16" s="1"/>
  <c r="F43" i="16" s="1"/>
  <c r="I43" i="16" s="1"/>
  <c r="D32" i="16"/>
  <c r="E32" i="16" s="1"/>
  <c r="F32" i="16" s="1"/>
  <c r="I32" i="16" s="1"/>
  <c r="D6" i="16"/>
  <c r="E6" i="16" s="1"/>
  <c r="F6" i="16" s="1"/>
  <c r="I6" i="16" s="1"/>
  <c r="D12" i="16"/>
  <c r="E12" i="16" s="1"/>
  <c r="F12" i="16" s="1"/>
  <c r="I12" i="16" s="1"/>
  <c r="D151" i="16"/>
  <c r="E151" i="16" s="1"/>
  <c r="F151" i="16" s="1"/>
  <c r="I151" i="16" s="1"/>
  <c r="D82" i="16"/>
  <c r="E82" i="16" s="1"/>
  <c r="F82" i="16" s="1"/>
  <c r="I82" i="16" s="1"/>
  <c r="D258" i="16"/>
  <c r="E258" i="16" s="1"/>
  <c r="F258" i="16" s="1"/>
  <c r="I258" i="16" s="1"/>
  <c r="D169" i="16"/>
  <c r="E169" i="16" s="1"/>
  <c r="F169" i="16" s="1"/>
  <c r="I169" i="16" s="1"/>
  <c r="D55" i="16"/>
  <c r="E55" i="16" s="1"/>
  <c r="F55" i="16" s="1"/>
  <c r="I55" i="16" s="1"/>
  <c r="D123" i="16"/>
  <c r="E123" i="16" s="1"/>
  <c r="F123" i="16" s="1"/>
  <c r="I123" i="16" s="1"/>
  <c r="D254" i="16"/>
  <c r="E254" i="16" s="1"/>
  <c r="D117" i="16"/>
  <c r="E117" i="16" s="1"/>
  <c r="F117" i="16" s="1"/>
  <c r="I117" i="16" s="1"/>
  <c r="D1075" i="16"/>
  <c r="E1075" i="16" s="1"/>
  <c r="F1075" i="16" s="1"/>
  <c r="I1075" i="16" s="1"/>
  <c r="D1074" i="16"/>
  <c r="E1074" i="16" s="1"/>
  <c r="F1074" i="16" s="1"/>
  <c r="I1074" i="16" s="1"/>
  <c r="D1077" i="16"/>
  <c r="E1077" i="16" s="1"/>
  <c r="F1077" i="16" s="1"/>
  <c r="I1077" i="16" s="1"/>
  <c r="D1050" i="16"/>
  <c r="E1050" i="16" s="1"/>
  <c r="F1050" i="16" s="1"/>
  <c r="I1050" i="16" s="1"/>
  <c r="D1076" i="16"/>
  <c r="E1076" i="16" s="1"/>
  <c r="F1076" i="16" s="1"/>
  <c r="I1076" i="16" s="1"/>
  <c r="D1052" i="16"/>
  <c r="E1052" i="16" s="1"/>
  <c r="F1052" i="16" s="1"/>
  <c r="I1052" i="16" s="1"/>
  <c r="D1073" i="16"/>
  <c r="E1073" i="16" s="1"/>
  <c r="F1073" i="16" s="1"/>
  <c r="I1073" i="16" s="1"/>
  <c r="D1053" i="16"/>
  <c r="E1053" i="16" s="1"/>
  <c r="F1053" i="16" s="1"/>
  <c r="I1053" i="16" s="1"/>
  <c r="D1051" i="16"/>
  <c r="E1051" i="16" s="1"/>
  <c r="F1051" i="16" s="1"/>
  <c r="I1051" i="16" s="1"/>
  <c r="D1079" i="16"/>
  <c r="E1079" i="16" s="1"/>
  <c r="F1079" i="16" s="1"/>
  <c r="I1079" i="16" s="1"/>
  <c r="D1078" i="16"/>
  <c r="E1078" i="16" s="1"/>
  <c r="F1078" i="16" s="1"/>
  <c r="I1078" i="16" s="1"/>
  <c r="D317" i="16"/>
  <c r="E317" i="16" s="1"/>
  <c r="F317" i="16" s="1"/>
  <c r="I317" i="16" s="1"/>
  <c r="D500" i="16"/>
  <c r="E500" i="16" s="1"/>
  <c r="F500" i="16" s="1"/>
  <c r="I500" i="16" s="1"/>
  <c r="D496" i="16"/>
  <c r="E496" i="16" s="1"/>
  <c r="F496" i="16" s="1"/>
  <c r="I496" i="16" s="1"/>
  <c r="D492" i="16"/>
  <c r="E492" i="16" s="1"/>
  <c r="F492" i="16" s="1"/>
  <c r="I492" i="16" s="1"/>
  <c r="D488" i="16"/>
  <c r="E488" i="16" s="1"/>
  <c r="F488" i="16" s="1"/>
  <c r="I488" i="16" s="1"/>
  <c r="D484" i="16"/>
  <c r="E484" i="16" s="1"/>
  <c r="F484" i="16" s="1"/>
  <c r="I484" i="16" s="1"/>
  <c r="D479" i="16"/>
  <c r="E479" i="16" s="1"/>
  <c r="F479" i="16" s="1"/>
  <c r="I479" i="16" s="1"/>
  <c r="D475" i="16"/>
  <c r="E475" i="16" s="1"/>
  <c r="F475" i="16" s="1"/>
  <c r="I475" i="16" s="1"/>
  <c r="D480" i="16"/>
  <c r="E480" i="16" s="1"/>
  <c r="F480" i="16" s="1"/>
  <c r="I480" i="16" s="1"/>
  <c r="D459" i="16"/>
  <c r="E459" i="16" s="1"/>
  <c r="F459" i="16" s="1"/>
  <c r="I459" i="16" s="1"/>
  <c r="D446" i="16"/>
  <c r="E446" i="16" s="1"/>
  <c r="F446" i="16" s="1"/>
  <c r="I446" i="16" s="1"/>
  <c r="D433" i="16"/>
  <c r="E433" i="16" s="1"/>
  <c r="F433" i="16" s="1"/>
  <c r="I433" i="16" s="1"/>
  <c r="D403" i="16"/>
  <c r="E403" i="16" s="1"/>
  <c r="F403" i="16" s="1"/>
  <c r="I403" i="16" s="1"/>
  <c r="D371" i="16"/>
  <c r="E371" i="16" s="1"/>
  <c r="F371" i="16" s="1"/>
  <c r="I371" i="16" s="1"/>
  <c r="D361" i="16"/>
  <c r="E361" i="16" s="1"/>
  <c r="F361" i="16" s="1"/>
  <c r="I361" i="16" s="1"/>
  <c r="D349" i="16"/>
  <c r="E349" i="16" s="1"/>
  <c r="F349" i="16" s="1"/>
  <c r="I349" i="16" s="1"/>
  <c r="D363" i="16"/>
  <c r="E363" i="16" s="1"/>
  <c r="F363" i="16" s="1"/>
  <c r="I363" i="16" s="1"/>
  <c r="D350" i="16"/>
  <c r="E350" i="16" s="1"/>
  <c r="F350" i="16" s="1"/>
  <c r="I350" i="16" s="1"/>
  <c r="D331" i="16"/>
  <c r="E331" i="16" s="1"/>
  <c r="F331" i="16" s="1"/>
  <c r="I331" i="16" s="1"/>
  <c r="D322" i="16"/>
  <c r="E322" i="16" s="1"/>
  <c r="F322" i="16" s="1"/>
  <c r="I322" i="16" s="1"/>
  <c r="D334" i="16"/>
  <c r="E334" i="16" s="1"/>
  <c r="F334" i="16" s="1"/>
  <c r="I334" i="16" s="1"/>
  <c r="D319" i="16"/>
  <c r="E319" i="16" s="1"/>
  <c r="F319" i="16" s="1"/>
  <c r="I319" i="16" s="1"/>
  <c r="D499" i="16"/>
  <c r="E499" i="16" s="1"/>
  <c r="F499" i="16" s="1"/>
  <c r="I499" i="16" s="1"/>
  <c r="D495" i="16"/>
  <c r="E495" i="16" s="1"/>
  <c r="F495" i="16" s="1"/>
  <c r="I495" i="16" s="1"/>
  <c r="D491" i="16"/>
  <c r="E491" i="16" s="1"/>
  <c r="F491" i="16" s="1"/>
  <c r="I491" i="16" s="1"/>
  <c r="D487" i="16"/>
  <c r="E487" i="16" s="1"/>
  <c r="F487" i="16" s="1"/>
  <c r="I487" i="16" s="1"/>
  <c r="D483" i="16"/>
  <c r="E483" i="16" s="1"/>
  <c r="F483" i="16" s="1"/>
  <c r="I483" i="16" s="1"/>
  <c r="D478" i="16"/>
  <c r="E478" i="16" s="1"/>
  <c r="F478" i="16" s="1"/>
  <c r="I478" i="16" s="1"/>
  <c r="D474" i="16"/>
  <c r="E474" i="16" s="1"/>
  <c r="F474" i="16" s="1"/>
  <c r="I474" i="16" s="1"/>
  <c r="D462" i="16"/>
  <c r="E462" i="16" s="1"/>
  <c r="F462" i="16" s="1"/>
  <c r="I462" i="16" s="1"/>
  <c r="D458" i="16"/>
  <c r="E458" i="16" s="1"/>
  <c r="F458" i="16" s="1"/>
  <c r="I458" i="16" s="1"/>
  <c r="D445" i="16"/>
  <c r="E445" i="16" s="1"/>
  <c r="F445" i="16" s="1"/>
  <c r="I445" i="16" s="1"/>
  <c r="D432" i="16"/>
  <c r="E432" i="16" s="1"/>
  <c r="F432" i="16" s="1"/>
  <c r="I432" i="16" s="1"/>
  <c r="D397" i="16"/>
  <c r="E397" i="16" s="1"/>
  <c r="F397" i="16" s="1"/>
  <c r="I397" i="16" s="1"/>
  <c r="D368" i="16"/>
  <c r="E368" i="16" s="1"/>
  <c r="F368" i="16" s="1"/>
  <c r="I368" i="16" s="1"/>
  <c r="D358" i="16"/>
  <c r="E358" i="16" s="1"/>
  <c r="F358" i="16" s="1"/>
  <c r="I358" i="16" s="1"/>
  <c r="D372" i="16"/>
  <c r="E372" i="16" s="1"/>
  <c r="F372" i="16" s="1"/>
  <c r="I372" i="16" s="1"/>
  <c r="D359" i="16"/>
  <c r="E359" i="16" s="1"/>
  <c r="F359" i="16" s="1"/>
  <c r="I359" i="16" s="1"/>
  <c r="D347" i="16"/>
  <c r="E347" i="16" s="1"/>
  <c r="F347" i="16" s="1"/>
  <c r="I347" i="16" s="1"/>
  <c r="D321" i="16"/>
  <c r="E321" i="16" s="1"/>
  <c r="F321" i="16" s="1"/>
  <c r="I321" i="16" s="1"/>
  <c r="D339" i="16"/>
  <c r="E339" i="16" s="1"/>
  <c r="F339" i="16" s="1"/>
  <c r="I339" i="16" s="1"/>
  <c r="C628" i="3"/>
  <c r="D498" i="16"/>
  <c r="E498" i="16" s="1"/>
  <c r="F498" i="16" s="1"/>
  <c r="I498" i="16" s="1"/>
  <c r="D494" i="16"/>
  <c r="E494" i="16" s="1"/>
  <c r="F494" i="16" s="1"/>
  <c r="I494" i="16" s="1"/>
  <c r="D490" i="16"/>
  <c r="E490" i="16" s="1"/>
  <c r="F490" i="16" s="1"/>
  <c r="I490" i="16" s="1"/>
  <c r="D486" i="16"/>
  <c r="E486" i="16" s="1"/>
  <c r="F486" i="16" s="1"/>
  <c r="I486" i="16" s="1"/>
  <c r="D482" i="16"/>
  <c r="E482" i="16" s="1"/>
  <c r="F482" i="16" s="1"/>
  <c r="I482" i="16" s="1"/>
  <c r="D477" i="16"/>
  <c r="E477" i="16" s="1"/>
  <c r="F477" i="16" s="1"/>
  <c r="I477" i="16" s="1"/>
  <c r="D473" i="16"/>
  <c r="E473" i="16" s="1"/>
  <c r="F473" i="16" s="1"/>
  <c r="I473" i="16" s="1"/>
  <c r="D461" i="16"/>
  <c r="E461" i="16" s="1"/>
  <c r="F461" i="16" s="1"/>
  <c r="I461" i="16" s="1"/>
  <c r="D457" i="16"/>
  <c r="E457" i="16" s="1"/>
  <c r="F457" i="16" s="1"/>
  <c r="I457" i="16" s="1"/>
  <c r="D444" i="16"/>
  <c r="E444" i="16" s="1"/>
  <c r="F444" i="16" s="1"/>
  <c r="I444" i="16" s="1"/>
  <c r="D415" i="16"/>
  <c r="E415" i="16" s="1"/>
  <c r="F415" i="16" s="1"/>
  <c r="I415" i="16" s="1"/>
  <c r="D392" i="16"/>
  <c r="E392" i="16" s="1"/>
  <c r="F392" i="16" s="1"/>
  <c r="I392" i="16" s="1"/>
  <c r="D365" i="16"/>
  <c r="E365" i="16" s="1"/>
  <c r="F365" i="16" s="1"/>
  <c r="I365" i="16" s="1"/>
  <c r="D355" i="16"/>
  <c r="E355" i="16" s="1"/>
  <c r="F355" i="16" s="1"/>
  <c r="I355" i="16" s="1"/>
  <c r="D369" i="16"/>
  <c r="E369" i="16" s="1"/>
  <c r="F369" i="16" s="1"/>
  <c r="I369" i="16" s="1"/>
  <c r="D357" i="16"/>
  <c r="E357" i="16" s="1"/>
  <c r="F357" i="16" s="1"/>
  <c r="I357" i="16" s="1"/>
  <c r="D374" i="16"/>
  <c r="E374" i="16" s="1"/>
  <c r="F374" i="16" s="1"/>
  <c r="I374" i="16" s="1"/>
  <c r="D318" i="16"/>
  <c r="E318" i="16" s="1"/>
  <c r="F318" i="16" s="1"/>
  <c r="I318" i="16" s="1"/>
  <c r="D323" i="16"/>
  <c r="E323" i="16" s="1"/>
  <c r="F323" i="16" s="1"/>
  <c r="I323" i="16" s="1"/>
  <c r="D338" i="16"/>
  <c r="E338" i="16" s="1"/>
  <c r="F338" i="16" s="1"/>
  <c r="I338" i="16" s="1"/>
  <c r="D351" i="16"/>
  <c r="E351" i="16" s="1"/>
  <c r="F351" i="16" s="1"/>
  <c r="I351" i="16" s="1"/>
  <c r="D497" i="16"/>
  <c r="E497" i="16" s="1"/>
  <c r="F497" i="16" s="1"/>
  <c r="I497" i="16" s="1"/>
  <c r="D493" i="16"/>
  <c r="E493" i="16" s="1"/>
  <c r="F493" i="16" s="1"/>
  <c r="I493" i="16" s="1"/>
  <c r="D489" i="16"/>
  <c r="E489" i="16" s="1"/>
  <c r="F489" i="16" s="1"/>
  <c r="I489" i="16" s="1"/>
  <c r="D485" i="16"/>
  <c r="E485" i="16" s="1"/>
  <c r="F485" i="16" s="1"/>
  <c r="I485" i="16" s="1"/>
  <c r="D481" i="16"/>
  <c r="E481" i="16" s="1"/>
  <c r="F481" i="16" s="1"/>
  <c r="I481" i="16" s="1"/>
  <c r="D476" i="16"/>
  <c r="E476" i="16" s="1"/>
  <c r="F476" i="16" s="1"/>
  <c r="I476" i="16" s="1"/>
  <c r="D472" i="16"/>
  <c r="E472" i="16" s="1"/>
  <c r="F472" i="16" s="1"/>
  <c r="I472" i="16" s="1"/>
  <c r="D460" i="16"/>
  <c r="E460" i="16" s="1"/>
  <c r="F460" i="16" s="1"/>
  <c r="I460" i="16" s="1"/>
  <c r="D447" i="16"/>
  <c r="E447" i="16" s="1"/>
  <c r="F447" i="16" s="1"/>
  <c r="I447" i="16" s="1"/>
  <c r="D434" i="16"/>
  <c r="E434" i="16" s="1"/>
  <c r="F434" i="16" s="1"/>
  <c r="I434" i="16" s="1"/>
  <c r="D412" i="16"/>
  <c r="E412" i="16" s="1"/>
  <c r="F412" i="16" s="1"/>
  <c r="I412" i="16" s="1"/>
  <c r="D373" i="16"/>
  <c r="E373" i="16" s="1"/>
  <c r="F373" i="16" s="1"/>
  <c r="I373" i="16" s="1"/>
  <c r="D362" i="16"/>
  <c r="E362" i="16" s="1"/>
  <c r="F362" i="16" s="1"/>
  <c r="I362" i="16" s="1"/>
  <c r="D352" i="16"/>
  <c r="E352" i="16" s="1"/>
  <c r="F352" i="16" s="1"/>
  <c r="I352" i="16" s="1"/>
  <c r="D366" i="16"/>
  <c r="E366" i="16" s="1"/>
  <c r="F366" i="16" s="1"/>
  <c r="I366" i="16" s="1"/>
  <c r="D354" i="16"/>
  <c r="E354" i="16" s="1"/>
  <c r="F354" i="16" s="1"/>
  <c r="I354" i="16" s="1"/>
  <c r="D335" i="16"/>
  <c r="E335" i="16" s="1"/>
  <c r="F335" i="16" s="1"/>
  <c r="I335" i="16" s="1"/>
  <c r="D1683" i="16"/>
  <c r="E1683" i="16" s="1"/>
  <c r="F1683" i="16" s="1"/>
  <c r="I1683" i="16" s="1"/>
  <c r="D1667" i="16"/>
  <c r="E1667" i="16" s="1"/>
  <c r="F1667" i="16" s="1"/>
  <c r="I1667" i="16" s="1"/>
  <c r="D1662" i="16"/>
  <c r="E1662" i="16" s="1"/>
  <c r="F1662" i="16" s="1"/>
  <c r="I1662" i="16" s="1"/>
  <c r="D1658" i="16"/>
  <c r="E1658" i="16" s="1"/>
  <c r="F1658" i="16" s="1"/>
  <c r="I1658" i="16" s="1"/>
  <c r="D1661" i="16"/>
  <c r="E1661" i="16" s="1"/>
  <c r="F1661" i="16" s="1"/>
  <c r="I1661" i="16" s="1"/>
  <c r="D1672" i="16"/>
  <c r="E1672" i="16" s="1"/>
  <c r="F1672" i="16" s="1"/>
  <c r="I1672" i="16" s="1"/>
  <c r="D1630" i="16"/>
  <c r="E1630" i="16" s="1"/>
  <c r="F1630" i="16" s="1"/>
  <c r="I1630" i="16" s="1"/>
  <c r="D1638" i="16"/>
  <c r="E1638" i="16" s="1"/>
  <c r="F1638" i="16" s="1"/>
  <c r="I1638" i="16" s="1"/>
  <c r="D1636" i="16"/>
  <c r="E1636" i="16" s="1"/>
  <c r="F1636" i="16" s="1"/>
  <c r="I1636" i="16" s="1"/>
  <c r="D1639" i="16"/>
  <c r="E1639" i="16" s="1"/>
  <c r="F1639" i="16" s="1"/>
  <c r="I1639" i="16" s="1"/>
  <c r="D1637" i="16"/>
  <c r="E1637" i="16" s="1"/>
  <c r="F1637" i="16" s="1"/>
  <c r="I1637" i="16" s="1"/>
  <c r="D1608" i="16"/>
  <c r="E1608" i="16" s="1"/>
  <c r="F1608" i="16" s="1"/>
  <c r="I1608" i="16" s="1"/>
  <c r="D1617" i="16"/>
  <c r="E1617" i="16" s="1"/>
  <c r="F1617" i="16" s="1"/>
  <c r="I1617" i="16" s="1"/>
  <c r="D1607" i="16"/>
  <c r="E1607" i="16" s="1"/>
  <c r="F1607" i="16" s="1"/>
  <c r="I1607" i="16" s="1"/>
  <c r="D1618" i="16"/>
  <c r="E1618" i="16" s="1"/>
  <c r="F1618" i="16" s="1"/>
  <c r="I1618" i="16" s="1"/>
  <c r="D1568" i="16"/>
  <c r="E1568" i="16" s="1"/>
  <c r="F1568" i="16" s="1"/>
  <c r="I1568" i="16" s="1"/>
  <c r="D1576" i="16"/>
  <c r="E1576" i="16" s="1"/>
  <c r="F1576" i="16" s="1"/>
  <c r="I1576" i="16" s="1"/>
  <c r="D1586" i="16"/>
  <c r="E1586" i="16" s="1"/>
  <c r="F1586" i="16" s="1"/>
  <c r="I1586" i="16" s="1"/>
  <c r="D1594" i="16"/>
  <c r="E1594" i="16" s="1"/>
  <c r="F1594" i="16" s="1"/>
  <c r="I1594" i="16" s="1"/>
  <c r="D1571" i="16"/>
  <c r="E1571" i="16" s="1"/>
  <c r="F1571" i="16" s="1"/>
  <c r="I1571" i="16" s="1"/>
  <c r="D1580" i="16"/>
  <c r="E1580" i="16" s="1"/>
  <c r="F1580" i="16" s="1"/>
  <c r="I1580" i="16" s="1"/>
  <c r="D1591" i="16"/>
  <c r="E1591" i="16" s="1"/>
  <c r="F1591" i="16" s="1"/>
  <c r="I1591" i="16" s="1"/>
  <c r="D1544" i="16"/>
  <c r="E1544" i="16" s="1"/>
  <c r="F1544" i="16" s="1"/>
  <c r="I1544" i="16" s="1"/>
  <c r="D1549" i="16"/>
  <c r="E1549" i="16" s="1"/>
  <c r="F1549" i="16" s="1"/>
  <c r="I1549" i="16" s="1"/>
  <c r="D1557" i="16"/>
  <c r="E1557" i="16" s="1"/>
  <c r="F1557" i="16" s="1"/>
  <c r="I1557" i="16" s="1"/>
  <c r="D1539" i="16"/>
  <c r="E1539" i="16" s="1"/>
  <c r="F1539" i="16" s="1"/>
  <c r="I1539" i="16" s="1"/>
  <c r="D1546" i="16"/>
  <c r="E1546" i="16" s="1"/>
  <c r="F1546" i="16" s="1"/>
  <c r="I1546" i="16" s="1"/>
  <c r="D1556" i="16"/>
  <c r="E1556" i="16" s="1"/>
  <c r="F1556" i="16" s="1"/>
  <c r="I1556" i="16" s="1"/>
  <c r="D1518" i="16"/>
  <c r="E1518" i="16" s="1"/>
  <c r="F1518" i="16" s="1"/>
  <c r="I1518" i="16" s="1"/>
  <c r="D1523" i="16"/>
  <c r="E1523" i="16" s="1"/>
  <c r="F1523" i="16" s="1"/>
  <c r="I1523" i="16" s="1"/>
  <c r="D1524" i="16"/>
  <c r="E1524" i="16" s="1"/>
  <c r="F1524" i="16" s="1"/>
  <c r="I1524" i="16" s="1"/>
  <c r="D1498" i="16"/>
  <c r="E1498" i="16" s="1"/>
  <c r="F1498" i="16" s="1"/>
  <c r="I1498" i="16" s="1"/>
  <c r="D1509" i="16"/>
  <c r="E1509" i="16" s="1"/>
  <c r="F1509" i="16" s="1"/>
  <c r="I1509" i="16" s="1"/>
  <c r="D1501" i="16"/>
  <c r="E1501" i="16" s="1"/>
  <c r="F1501" i="16" s="1"/>
  <c r="I1501" i="16" s="1"/>
  <c r="D1507" i="16"/>
  <c r="E1507" i="16" s="1"/>
  <c r="F1507" i="16" s="1"/>
  <c r="I1507" i="16" s="1"/>
  <c r="D1467" i="16"/>
  <c r="E1467" i="16" s="1"/>
  <c r="F1467" i="16" s="1"/>
  <c r="I1467" i="16" s="1"/>
  <c r="D1476" i="16"/>
  <c r="E1476" i="16" s="1"/>
  <c r="F1476" i="16" s="1"/>
  <c r="I1476" i="16" s="1"/>
  <c r="D1484" i="16"/>
  <c r="E1484" i="16" s="1"/>
  <c r="F1484" i="16" s="1"/>
  <c r="I1484" i="16" s="1"/>
  <c r="D1470" i="16"/>
  <c r="E1470" i="16" s="1"/>
  <c r="F1470" i="16" s="1"/>
  <c r="I1470" i="16" s="1"/>
  <c r="D1479" i="16"/>
  <c r="E1479" i="16" s="1"/>
  <c r="F1479" i="16" s="1"/>
  <c r="I1479" i="16" s="1"/>
  <c r="D1487" i="16"/>
  <c r="E1487" i="16" s="1"/>
  <c r="F1487" i="16" s="1"/>
  <c r="I1487" i="16" s="1"/>
  <c r="D1429" i="16"/>
  <c r="E1429" i="16" s="1"/>
  <c r="F1429" i="16" s="1"/>
  <c r="I1429" i="16" s="1"/>
  <c r="D1440" i="16"/>
  <c r="E1440" i="16" s="1"/>
  <c r="F1440" i="16" s="1"/>
  <c r="I1440" i="16" s="1"/>
  <c r="D1448" i="16"/>
  <c r="E1448" i="16" s="1"/>
  <c r="F1448" i="16" s="1"/>
  <c r="I1448" i="16" s="1"/>
  <c r="D1456" i="16"/>
  <c r="E1456" i="16" s="1"/>
  <c r="F1456" i="16" s="1"/>
  <c r="I1456" i="16" s="1"/>
  <c r="D1430" i="16"/>
  <c r="E1430" i="16" s="1"/>
  <c r="F1430" i="16" s="1"/>
  <c r="I1430" i="16" s="1"/>
  <c r="D1436" i="16"/>
  <c r="E1436" i="16" s="1"/>
  <c r="F1436" i="16" s="1"/>
  <c r="I1436" i="16" s="1"/>
  <c r="D1445" i="16"/>
  <c r="E1445" i="16" s="1"/>
  <c r="F1445" i="16" s="1"/>
  <c r="I1445" i="16" s="1"/>
  <c r="D1453" i="16"/>
  <c r="E1453" i="16" s="1"/>
  <c r="F1453" i="16" s="1"/>
  <c r="I1453" i="16" s="1"/>
  <c r="D1395" i="16"/>
  <c r="E1395" i="16" s="1"/>
  <c r="F1395" i="16" s="1"/>
  <c r="I1395" i="16" s="1"/>
  <c r="D1393" i="16"/>
  <c r="E1393" i="16" s="1"/>
  <c r="F1393" i="16" s="1"/>
  <c r="I1393" i="16" s="1"/>
  <c r="D1402" i="16"/>
  <c r="E1402" i="16" s="1"/>
  <c r="F1402" i="16" s="1"/>
  <c r="I1402" i="16" s="1"/>
  <c r="D1410" i="16"/>
  <c r="E1410" i="16" s="1"/>
  <c r="F1410" i="16" s="1"/>
  <c r="I1410" i="16" s="1"/>
  <c r="D1388" i="16"/>
  <c r="E1388" i="16" s="1"/>
  <c r="F1388" i="16" s="1"/>
  <c r="I1388" i="16" s="1"/>
  <c r="D1397" i="16"/>
  <c r="E1397" i="16" s="1"/>
  <c r="F1397" i="16" s="1"/>
  <c r="I1397" i="16" s="1"/>
  <c r="D1405" i="16"/>
  <c r="E1405" i="16" s="1"/>
  <c r="F1405" i="16" s="1"/>
  <c r="I1405" i="16" s="1"/>
  <c r="D1413" i="16"/>
  <c r="E1413" i="16" s="1"/>
  <c r="F1413" i="16" s="1"/>
  <c r="I1413" i="16" s="1"/>
  <c r="D1357" i="16"/>
  <c r="E1357" i="16" s="1"/>
  <c r="F1357" i="16" s="1"/>
  <c r="I1357" i="16" s="1"/>
  <c r="D1373" i="16"/>
  <c r="E1373" i="16" s="1"/>
  <c r="F1373" i="16" s="1"/>
  <c r="I1373" i="16" s="1"/>
  <c r="D1361" i="16"/>
  <c r="E1361" i="16" s="1"/>
  <c r="F1361" i="16" s="1"/>
  <c r="I1361" i="16" s="1"/>
  <c r="D1371" i="16"/>
  <c r="E1371" i="16" s="1"/>
  <c r="F1371" i="16" s="1"/>
  <c r="I1371" i="16" s="1"/>
  <c r="D1354" i="16"/>
  <c r="E1354" i="16" s="1"/>
  <c r="F1354" i="16" s="1"/>
  <c r="I1354" i="16" s="1"/>
  <c r="D1366" i="16"/>
  <c r="E1366" i="16" s="1"/>
  <c r="F1366" i="16" s="1"/>
  <c r="I1366" i="16" s="1"/>
  <c r="D1377" i="16"/>
  <c r="E1377" i="16" s="1"/>
  <c r="F1377" i="16" s="1"/>
  <c r="I1377" i="16" s="1"/>
  <c r="D1253" i="16"/>
  <c r="E1253" i="16" s="1"/>
  <c r="F1253" i="16" s="1"/>
  <c r="I1253" i="16" s="1"/>
  <c r="D1243" i="16"/>
  <c r="E1243" i="16" s="1"/>
  <c r="F1243" i="16" s="1"/>
  <c r="I1243" i="16" s="1"/>
  <c r="D1248" i="16"/>
  <c r="E1248" i="16" s="1"/>
  <c r="F1248" i="16" s="1"/>
  <c r="I1248" i="16" s="1"/>
  <c r="D1254" i="16"/>
  <c r="E1254" i="16" s="1"/>
  <c r="F1254" i="16" s="1"/>
  <c r="I1254" i="16" s="1"/>
  <c r="D1258" i="16"/>
  <c r="E1258" i="16" s="1"/>
  <c r="F1258" i="16" s="1"/>
  <c r="I1258" i="16" s="1"/>
  <c r="D1262" i="16"/>
  <c r="E1262" i="16" s="1"/>
  <c r="F1262" i="16" s="1"/>
  <c r="I1262" i="16" s="1"/>
  <c r="D1190" i="16"/>
  <c r="E1190" i="16" s="1"/>
  <c r="F1190" i="16" s="1"/>
  <c r="I1190" i="16" s="1"/>
  <c r="D1198" i="16"/>
  <c r="E1198" i="16" s="1"/>
  <c r="F1198" i="16" s="1"/>
  <c r="I1198" i="16" s="1"/>
  <c r="D1204" i="16"/>
  <c r="E1204" i="16" s="1"/>
  <c r="F1204" i="16" s="1"/>
  <c r="I1204" i="16" s="1"/>
  <c r="D1212" i="16"/>
  <c r="E1212" i="16" s="1"/>
  <c r="F1212" i="16" s="1"/>
  <c r="I1212" i="16" s="1"/>
  <c r="D1220" i="16"/>
  <c r="E1220" i="16" s="1"/>
  <c r="F1220" i="16" s="1"/>
  <c r="I1220" i="16" s="1"/>
  <c r="D1228" i="16"/>
  <c r="E1228" i="16" s="1"/>
  <c r="F1228" i="16" s="1"/>
  <c r="I1228" i="16" s="1"/>
  <c r="D1191" i="16"/>
  <c r="E1191" i="16" s="1"/>
  <c r="F1191" i="16" s="1"/>
  <c r="I1191" i="16" s="1"/>
  <c r="D1199" i="16"/>
  <c r="E1199" i="16" s="1"/>
  <c r="F1199" i="16" s="1"/>
  <c r="I1199" i="16" s="1"/>
  <c r="D1211" i="16"/>
  <c r="E1211" i="16" s="1"/>
  <c r="F1211" i="16" s="1"/>
  <c r="I1211" i="16" s="1"/>
  <c r="D1219" i="16"/>
  <c r="E1219" i="16" s="1"/>
  <c r="F1219" i="16" s="1"/>
  <c r="I1219" i="16" s="1"/>
  <c r="D1227" i="16"/>
  <c r="E1227" i="16" s="1"/>
  <c r="F1227" i="16" s="1"/>
  <c r="I1227" i="16" s="1"/>
  <c r="D1691" i="16"/>
  <c r="E1691" i="16" s="1"/>
  <c r="F1691" i="16" s="1"/>
  <c r="I1691" i="16" s="1"/>
  <c r="D1687" i="16"/>
  <c r="E1687" i="16" s="1"/>
  <c r="F1687" i="16" s="1"/>
  <c r="I1687" i="16" s="1"/>
  <c r="D1678" i="16"/>
  <c r="E1678" i="16" s="1"/>
  <c r="F1678" i="16" s="1"/>
  <c r="I1678" i="16" s="1"/>
  <c r="D1674" i="16"/>
  <c r="E1674" i="16" s="1"/>
  <c r="F1674" i="16" s="1"/>
  <c r="I1674" i="16" s="1"/>
  <c r="D1649" i="16"/>
  <c r="E1649" i="16" s="1"/>
  <c r="F1649" i="16" s="1"/>
  <c r="I1649" i="16" s="1"/>
  <c r="D1627" i="16"/>
  <c r="E1627" i="16" s="1"/>
  <c r="F1627" i="16" s="1"/>
  <c r="I1627" i="16" s="1"/>
  <c r="D1623" i="16"/>
  <c r="E1623" i="16" s="1"/>
  <c r="F1623" i="16" s="1"/>
  <c r="I1623" i="16" s="1"/>
  <c r="D1601" i="16"/>
  <c r="E1601" i="16" s="1"/>
  <c r="F1601" i="16" s="1"/>
  <c r="I1601" i="16" s="1"/>
  <c r="D1597" i="16"/>
  <c r="E1597" i="16" s="1"/>
  <c r="F1597" i="16" s="1"/>
  <c r="I1597" i="16" s="1"/>
  <c r="D1564" i="16"/>
  <c r="E1564" i="16" s="1"/>
  <c r="F1564" i="16" s="1"/>
  <c r="I1564" i="16" s="1"/>
  <c r="D1560" i="16"/>
  <c r="E1560" i="16" s="1"/>
  <c r="F1560" i="16" s="1"/>
  <c r="I1560" i="16" s="1"/>
  <c r="D1532" i="16"/>
  <c r="E1532" i="16" s="1"/>
  <c r="F1532" i="16" s="1"/>
  <c r="I1532" i="16" s="1"/>
  <c r="D1517" i="16"/>
  <c r="E1517" i="16" s="1"/>
  <c r="F1517" i="16" s="1"/>
  <c r="I1517" i="16" s="1"/>
  <c r="D1513" i="16"/>
  <c r="E1513" i="16" s="1"/>
  <c r="F1513" i="16" s="1"/>
  <c r="I1513" i="16" s="1"/>
  <c r="D1493" i="16"/>
  <c r="E1493" i="16" s="1"/>
  <c r="F1493" i="16" s="1"/>
  <c r="I1493" i="16" s="1"/>
  <c r="D1489" i="16"/>
  <c r="E1489" i="16" s="1"/>
  <c r="F1489" i="16" s="1"/>
  <c r="I1489" i="16" s="1"/>
  <c r="D1463" i="16"/>
  <c r="E1463" i="16" s="1"/>
  <c r="F1463" i="16" s="1"/>
  <c r="I1463" i="16" s="1"/>
  <c r="D1459" i="16"/>
  <c r="E1459" i="16" s="1"/>
  <c r="F1459" i="16" s="1"/>
  <c r="I1459" i="16" s="1"/>
  <c r="D1420" i="16"/>
  <c r="E1420" i="16" s="1"/>
  <c r="F1420" i="16" s="1"/>
  <c r="I1420" i="16" s="1"/>
  <c r="D1385" i="16"/>
  <c r="E1385" i="16" s="1"/>
  <c r="F1385" i="16" s="1"/>
  <c r="I1385" i="16" s="1"/>
  <c r="D1381" i="16"/>
  <c r="E1381" i="16" s="1"/>
  <c r="F1381" i="16" s="1"/>
  <c r="I1381" i="16" s="1"/>
  <c r="D1269" i="16"/>
  <c r="E1269" i="16" s="1"/>
  <c r="F1269" i="16" s="1"/>
  <c r="I1269" i="16" s="1"/>
  <c r="D1265" i="16"/>
  <c r="E1265" i="16" s="1"/>
  <c r="F1265" i="16" s="1"/>
  <c r="I1265" i="16" s="1"/>
  <c r="D1237" i="16"/>
  <c r="E1237" i="16" s="1"/>
  <c r="F1237" i="16" s="1"/>
  <c r="I1237" i="16" s="1"/>
  <c r="D1233" i="16"/>
  <c r="E1233" i="16" s="1"/>
  <c r="F1233" i="16" s="1"/>
  <c r="I1233" i="16" s="1"/>
  <c r="D1183" i="16"/>
  <c r="E1183" i="16" s="1"/>
  <c r="F1183" i="16" s="1"/>
  <c r="I1183" i="16" s="1"/>
  <c r="D1146" i="16"/>
  <c r="E1146" i="16" s="1"/>
  <c r="F1146" i="16" s="1"/>
  <c r="I1146" i="16" s="1"/>
  <c r="D1142" i="16"/>
  <c r="E1142" i="16" s="1"/>
  <c r="F1142" i="16" s="1"/>
  <c r="I1142" i="16" s="1"/>
  <c r="D1128" i="16"/>
  <c r="E1128" i="16" s="1"/>
  <c r="F1128" i="16" s="1"/>
  <c r="I1128" i="16" s="1"/>
  <c r="D1124" i="16"/>
  <c r="E1124" i="16" s="1"/>
  <c r="F1124" i="16" s="1"/>
  <c r="I1124" i="16" s="1"/>
  <c r="D1109" i="16"/>
  <c r="E1109" i="16" s="1"/>
  <c r="F1109" i="16" s="1"/>
  <c r="I1109" i="16" s="1"/>
  <c r="D1105" i="16"/>
  <c r="E1105" i="16" s="1"/>
  <c r="F1105" i="16" s="1"/>
  <c r="I1105" i="16" s="1"/>
  <c r="D1092" i="16"/>
  <c r="E1092" i="16" s="1"/>
  <c r="F1092" i="16" s="1"/>
  <c r="I1092" i="16" s="1"/>
  <c r="D1070" i="16"/>
  <c r="E1070" i="16" s="1"/>
  <c r="F1070" i="16" s="1"/>
  <c r="I1070" i="16" s="1"/>
  <c r="D1066" i="16"/>
  <c r="E1066" i="16" s="1"/>
  <c r="F1066" i="16" s="1"/>
  <c r="I1066" i="16" s="1"/>
  <c r="D1043" i="16"/>
  <c r="E1043" i="16" s="1"/>
  <c r="F1043" i="16" s="1"/>
  <c r="I1043" i="16" s="1"/>
  <c r="D1039" i="16"/>
  <c r="E1039" i="16" s="1"/>
  <c r="F1039" i="16" s="1"/>
  <c r="I1039" i="16" s="1"/>
  <c r="D1017" i="16"/>
  <c r="E1017" i="16" s="1"/>
  <c r="F1017" i="16" s="1"/>
  <c r="I1017" i="16" s="1"/>
  <c r="D1013" i="16"/>
  <c r="E1013" i="16" s="1"/>
  <c r="F1013" i="16" s="1"/>
  <c r="I1013" i="16" s="1"/>
  <c r="D980" i="16"/>
  <c r="E980" i="16" s="1"/>
  <c r="F980" i="16" s="1"/>
  <c r="I980" i="16" s="1"/>
  <c r="D962" i="16"/>
  <c r="E962" i="16" s="1"/>
  <c r="F962" i="16" s="1"/>
  <c r="I962" i="16" s="1"/>
  <c r="D958" i="16"/>
  <c r="E958" i="16" s="1"/>
  <c r="F958" i="16" s="1"/>
  <c r="I958" i="16" s="1"/>
  <c r="D938" i="16"/>
  <c r="E938" i="16" s="1"/>
  <c r="F938" i="16" s="1"/>
  <c r="I938" i="16" s="1"/>
  <c r="D934" i="16"/>
  <c r="E934" i="16" s="1"/>
  <c r="F934" i="16" s="1"/>
  <c r="I934" i="16" s="1"/>
  <c r="D919" i="16"/>
  <c r="E919" i="16" s="1"/>
  <c r="F919" i="16" s="1"/>
  <c r="I919" i="16" s="1"/>
  <c r="D915" i="16"/>
  <c r="E915" i="16" s="1"/>
  <c r="F915" i="16" s="1"/>
  <c r="I915" i="16" s="1"/>
  <c r="D895" i="16"/>
  <c r="E895" i="16" s="1"/>
  <c r="F895" i="16" s="1"/>
  <c r="I895" i="16" s="1"/>
  <c r="D875" i="16"/>
  <c r="E875" i="16" s="1"/>
  <c r="F875" i="16" s="1"/>
  <c r="I875" i="16" s="1"/>
  <c r="D1684" i="16"/>
  <c r="E1684" i="16" s="1"/>
  <c r="F1684" i="16" s="1"/>
  <c r="I1684" i="16" s="1"/>
  <c r="D1685" i="16"/>
  <c r="E1685" i="16" s="1"/>
  <c r="F1685" i="16" s="1"/>
  <c r="I1685" i="16" s="1"/>
  <c r="D1670" i="16"/>
  <c r="E1670" i="16" s="1"/>
  <c r="F1670" i="16" s="1"/>
  <c r="I1670" i="16" s="1"/>
  <c r="D1665" i="16"/>
  <c r="E1665" i="16" s="1"/>
  <c r="F1665" i="16" s="1"/>
  <c r="I1665" i="16" s="1"/>
  <c r="D1653" i="16"/>
  <c r="E1653" i="16" s="1"/>
  <c r="F1653" i="16" s="1"/>
  <c r="I1653" i="16" s="1"/>
  <c r="D1663" i="16"/>
  <c r="E1663" i="16" s="1"/>
  <c r="F1663" i="16" s="1"/>
  <c r="I1663" i="16" s="1"/>
  <c r="D1673" i="16"/>
  <c r="E1673" i="16" s="1"/>
  <c r="F1673" i="16" s="1"/>
  <c r="I1673" i="16" s="1"/>
  <c r="D1631" i="16"/>
  <c r="E1631" i="16" s="1"/>
  <c r="F1631" i="16" s="1"/>
  <c r="I1631" i="16" s="1"/>
  <c r="D1640" i="16"/>
  <c r="E1640" i="16" s="1"/>
  <c r="F1640" i="16" s="1"/>
  <c r="I1640" i="16" s="1"/>
  <c r="D1628" i="16"/>
  <c r="E1628" i="16" s="1"/>
  <c r="F1628" i="16" s="1"/>
  <c r="I1628" i="16" s="1"/>
  <c r="D1641" i="16"/>
  <c r="E1641" i="16" s="1"/>
  <c r="F1641" i="16" s="1"/>
  <c r="I1641" i="16" s="1"/>
  <c r="D1604" i="16"/>
  <c r="E1604" i="16" s="1"/>
  <c r="F1604" i="16" s="1"/>
  <c r="I1604" i="16" s="1"/>
  <c r="D1609" i="16"/>
  <c r="E1609" i="16" s="1"/>
  <c r="F1609" i="16" s="1"/>
  <c r="I1609" i="16" s="1"/>
  <c r="D1619" i="16"/>
  <c r="E1619" i="16" s="1"/>
  <c r="F1619" i="16" s="1"/>
  <c r="I1619" i="16" s="1"/>
  <c r="D1610" i="16"/>
  <c r="E1610" i="16" s="1"/>
  <c r="F1610" i="16" s="1"/>
  <c r="I1610" i="16" s="1"/>
  <c r="D1620" i="16"/>
  <c r="E1620" i="16" s="1"/>
  <c r="F1620" i="16" s="1"/>
  <c r="I1620" i="16" s="1"/>
  <c r="D1570" i="16"/>
  <c r="E1570" i="16" s="1"/>
  <c r="F1570" i="16" s="1"/>
  <c r="I1570" i="16" s="1"/>
  <c r="D1577" i="16"/>
  <c r="E1577" i="16" s="1"/>
  <c r="F1577" i="16" s="1"/>
  <c r="I1577" i="16" s="1"/>
  <c r="D1588" i="16"/>
  <c r="E1588" i="16" s="1"/>
  <c r="F1588" i="16" s="1"/>
  <c r="I1588" i="16" s="1"/>
  <c r="D1584" i="16"/>
  <c r="E1584" i="16" s="1"/>
  <c r="F1584" i="16" s="1"/>
  <c r="I1584" i="16" s="1"/>
  <c r="D1574" i="16"/>
  <c r="E1574" i="16" s="1"/>
  <c r="F1574" i="16" s="1"/>
  <c r="I1574" i="16" s="1"/>
  <c r="D1583" i="16"/>
  <c r="E1583" i="16" s="1"/>
  <c r="F1583" i="16" s="1"/>
  <c r="I1583" i="16" s="1"/>
  <c r="D1593" i="16"/>
  <c r="E1593" i="16" s="1"/>
  <c r="F1593" i="16" s="1"/>
  <c r="I1593" i="16" s="1"/>
  <c r="D1537" i="16"/>
  <c r="E1537" i="16" s="1"/>
  <c r="F1537" i="16" s="1"/>
  <c r="I1537" i="16" s="1"/>
  <c r="D1551" i="16"/>
  <c r="E1551" i="16" s="1"/>
  <c r="F1551" i="16" s="1"/>
  <c r="I1551" i="16" s="1"/>
  <c r="D1547" i="16"/>
  <c r="E1547" i="16" s="1"/>
  <c r="F1547" i="16" s="1"/>
  <c r="I1547" i="16" s="1"/>
  <c r="D1540" i="16"/>
  <c r="E1540" i="16" s="1"/>
  <c r="F1540" i="16" s="1"/>
  <c r="I1540" i="16" s="1"/>
  <c r="D1550" i="16"/>
  <c r="E1550" i="16" s="1"/>
  <c r="F1550" i="16" s="1"/>
  <c r="I1550" i="16" s="1"/>
  <c r="D1558" i="16"/>
  <c r="E1558" i="16" s="1"/>
  <c r="F1558" i="16" s="1"/>
  <c r="I1558" i="16" s="1"/>
  <c r="D1520" i="16"/>
  <c r="E1520" i="16" s="1"/>
  <c r="F1520" i="16" s="1"/>
  <c r="I1520" i="16" s="1"/>
  <c r="D1525" i="16"/>
  <c r="E1525" i="16" s="1"/>
  <c r="F1525" i="16" s="1"/>
  <c r="I1525" i="16" s="1"/>
  <c r="D1526" i="16"/>
  <c r="E1526" i="16" s="1"/>
  <c r="F1526" i="16" s="1"/>
  <c r="I1526" i="16" s="1"/>
  <c r="D1500" i="16"/>
  <c r="E1500" i="16" s="1"/>
  <c r="F1500" i="16" s="1"/>
  <c r="I1500" i="16" s="1"/>
  <c r="D1495" i="16"/>
  <c r="E1495" i="16" s="1"/>
  <c r="F1495" i="16" s="1"/>
  <c r="I1495" i="16" s="1"/>
  <c r="D1503" i="16"/>
  <c r="E1503" i="16" s="1"/>
  <c r="F1503" i="16" s="1"/>
  <c r="I1503" i="16" s="1"/>
  <c r="D1508" i="16"/>
  <c r="E1508" i="16" s="1"/>
  <c r="F1508" i="16" s="1"/>
  <c r="I1508" i="16" s="1"/>
  <c r="D1469" i="16"/>
  <c r="E1469" i="16" s="1"/>
  <c r="F1469" i="16" s="1"/>
  <c r="I1469" i="16" s="1"/>
  <c r="D1478" i="16"/>
  <c r="E1478" i="16" s="1"/>
  <c r="F1478" i="16" s="1"/>
  <c r="I1478" i="16" s="1"/>
  <c r="D1486" i="16"/>
  <c r="E1486" i="16" s="1"/>
  <c r="F1486" i="16" s="1"/>
  <c r="I1486" i="16" s="1"/>
  <c r="D1472" i="16"/>
  <c r="E1472" i="16" s="1"/>
  <c r="F1472" i="16" s="1"/>
  <c r="I1472" i="16" s="1"/>
  <c r="D1481" i="16"/>
  <c r="E1481" i="16" s="1"/>
  <c r="F1481" i="16" s="1"/>
  <c r="I1481" i="16" s="1"/>
  <c r="D1437" i="16"/>
  <c r="E1437" i="16" s="1"/>
  <c r="F1437" i="16" s="1"/>
  <c r="I1437" i="16" s="1"/>
  <c r="D1432" i="16"/>
  <c r="E1432" i="16" s="1"/>
  <c r="F1432" i="16" s="1"/>
  <c r="I1432" i="16" s="1"/>
  <c r="D1442" i="16"/>
  <c r="E1442" i="16" s="1"/>
  <c r="F1442" i="16" s="1"/>
  <c r="I1442" i="16" s="1"/>
  <c r="D1450" i="16"/>
  <c r="E1450" i="16" s="1"/>
  <c r="F1450" i="16" s="1"/>
  <c r="I1450" i="16" s="1"/>
  <c r="D1424" i="16"/>
  <c r="E1424" i="16" s="1"/>
  <c r="F1424" i="16" s="1"/>
  <c r="I1424" i="16" s="1"/>
  <c r="D1431" i="16"/>
  <c r="E1431" i="16" s="1"/>
  <c r="F1431" i="16" s="1"/>
  <c r="I1431" i="16" s="1"/>
  <c r="D1439" i="16"/>
  <c r="E1439" i="16" s="1"/>
  <c r="F1439" i="16" s="1"/>
  <c r="I1439" i="16" s="1"/>
  <c r="D1447" i="16"/>
  <c r="E1447" i="16" s="1"/>
  <c r="F1447" i="16" s="1"/>
  <c r="I1447" i="16" s="1"/>
  <c r="D1455" i="16"/>
  <c r="E1455" i="16" s="1"/>
  <c r="F1455" i="16" s="1"/>
  <c r="I1455" i="16" s="1"/>
  <c r="D1387" i="16"/>
  <c r="E1387" i="16" s="1"/>
  <c r="F1387" i="16" s="1"/>
  <c r="I1387" i="16" s="1"/>
  <c r="D1396" i="16"/>
  <c r="E1396" i="16" s="1"/>
  <c r="F1396" i="16" s="1"/>
  <c r="I1396" i="16" s="1"/>
  <c r="D1404" i="16"/>
  <c r="E1404" i="16" s="1"/>
  <c r="F1404" i="16" s="1"/>
  <c r="I1404" i="16" s="1"/>
  <c r="D1412" i="16"/>
  <c r="E1412" i="16" s="1"/>
  <c r="F1412" i="16" s="1"/>
  <c r="I1412" i="16" s="1"/>
  <c r="D1390" i="16"/>
  <c r="E1390" i="16" s="1"/>
  <c r="F1390" i="16" s="1"/>
  <c r="I1390" i="16" s="1"/>
  <c r="D1399" i="16"/>
  <c r="E1399" i="16" s="1"/>
  <c r="F1399" i="16" s="1"/>
  <c r="I1399" i="16" s="1"/>
  <c r="D1407" i="16"/>
  <c r="E1407" i="16" s="1"/>
  <c r="F1407" i="16" s="1"/>
  <c r="I1407" i="16" s="1"/>
  <c r="D1415" i="16"/>
  <c r="E1415" i="16" s="1"/>
  <c r="F1415" i="16" s="1"/>
  <c r="I1415" i="16" s="1"/>
  <c r="D1360" i="16"/>
  <c r="E1360" i="16" s="1"/>
  <c r="F1360" i="16" s="1"/>
  <c r="I1360" i="16" s="1"/>
  <c r="D1353" i="16"/>
  <c r="E1353" i="16" s="1"/>
  <c r="F1353" i="16" s="1"/>
  <c r="I1353" i="16" s="1"/>
  <c r="D1363" i="16"/>
  <c r="E1363" i="16" s="1"/>
  <c r="F1363" i="16" s="1"/>
  <c r="I1363" i="16" s="1"/>
  <c r="D1374" i="16"/>
  <c r="E1374" i="16" s="1"/>
  <c r="F1374" i="16" s="1"/>
  <c r="I1374" i="16" s="1"/>
  <c r="D1359" i="16"/>
  <c r="E1359" i="16" s="1"/>
  <c r="F1359" i="16" s="1"/>
  <c r="I1359" i="16" s="1"/>
  <c r="D1369" i="16"/>
  <c r="E1369" i="16" s="1"/>
  <c r="F1369" i="16" s="1"/>
  <c r="I1369" i="16" s="1"/>
  <c r="D1378" i="16"/>
  <c r="E1378" i="16" s="1"/>
  <c r="F1378" i="16" s="1"/>
  <c r="I1378" i="16" s="1"/>
  <c r="D1240" i="16"/>
  <c r="E1240" i="16" s="1"/>
  <c r="F1240" i="16" s="1"/>
  <c r="I1240" i="16" s="1"/>
  <c r="D1244" i="16"/>
  <c r="E1244" i="16" s="1"/>
  <c r="F1244" i="16" s="1"/>
  <c r="I1244" i="16" s="1"/>
  <c r="D1249" i="16"/>
  <c r="E1249" i="16" s="1"/>
  <c r="F1249" i="16" s="1"/>
  <c r="I1249" i="16" s="1"/>
  <c r="D1255" i="16"/>
  <c r="E1255" i="16" s="1"/>
  <c r="F1255" i="16" s="1"/>
  <c r="I1255" i="16" s="1"/>
  <c r="D1259" i="16"/>
  <c r="E1259" i="16" s="1"/>
  <c r="F1259" i="16" s="1"/>
  <c r="I1259" i="16" s="1"/>
  <c r="D1263" i="16"/>
  <c r="E1263" i="16" s="1"/>
  <c r="F1263" i="16" s="1"/>
  <c r="I1263" i="16" s="1"/>
  <c r="D1192" i="16"/>
  <c r="E1192" i="16" s="1"/>
  <c r="F1192" i="16" s="1"/>
  <c r="I1192" i="16" s="1"/>
  <c r="D1200" i="16"/>
  <c r="E1200" i="16" s="1"/>
  <c r="F1200" i="16" s="1"/>
  <c r="I1200" i="16" s="1"/>
  <c r="D1205" i="16"/>
  <c r="E1205" i="16" s="1"/>
  <c r="F1205" i="16" s="1"/>
  <c r="I1205" i="16" s="1"/>
  <c r="D1214" i="16"/>
  <c r="E1214" i="16" s="1"/>
  <c r="F1214" i="16" s="1"/>
  <c r="I1214" i="16" s="1"/>
  <c r="D1222" i="16"/>
  <c r="E1222" i="16" s="1"/>
  <c r="F1222" i="16" s="1"/>
  <c r="I1222" i="16" s="1"/>
  <c r="D1231" i="16"/>
  <c r="E1231" i="16" s="1"/>
  <c r="F1231" i="16" s="1"/>
  <c r="I1231" i="16" s="1"/>
  <c r="D1193" i="16"/>
  <c r="E1193" i="16" s="1"/>
  <c r="F1193" i="16" s="1"/>
  <c r="I1193" i="16" s="1"/>
  <c r="D1201" i="16"/>
  <c r="E1201" i="16" s="1"/>
  <c r="F1201" i="16" s="1"/>
  <c r="I1201" i="16" s="1"/>
  <c r="D1213" i="16"/>
  <c r="E1213" i="16" s="1"/>
  <c r="F1213" i="16" s="1"/>
  <c r="I1213" i="16" s="1"/>
  <c r="D1221" i="16"/>
  <c r="E1221" i="16" s="1"/>
  <c r="F1221" i="16" s="1"/>
  <c r="I1221" i="16" s="1"/>
  <c r="D1229" i="16"/>
  <c r="E1229" i="16" s="1"/>
  <c r="F1229" i="16" s="1"/>
  <c r="I1229" i="16" s="1"/>
  <c r="D1690" i="16"/>
  <c r="E1690" i="16" s="1"/>
  <c r="F1690" i="16" s="1"/>
  <c r="I1690" i="16" s="1"/>
  <c r="D1686" i="16"/>
  <c r="E1686" i="16" s="1"/>
  <c r="F1686" i="16" s="1"/>
  <c r="I1686" i="16" s="1"/>
  <c r="D1677" i="16"/>
  <c r="E1677" i="16" s="1"/>
  <c r="F1677" i="16" s="1"/>
  <c r="I1677" i="16" s="1"/>
  <c r="D1652" i="16"/>
  <c r="E1652" i="16" s="1"/>
  <c r="F1652" i="16" s="1"/>
  <c r="I1652" i="16" s="1"/>
  <c r="D1648" i="16"/>
  <c r="E1648" i="16" s="1"/>
  <c r="F1648" i="16" s="1"/>
  <c r="I1648" i="16" s="1"/>
  <c r="D1626" i="16"/>
  <c r="E1626" i="16" s="1"/>
  <c r="F1626" i="16" s="1"/>
  <c r="I1626" i="16" s="1"/>
  <c r="D1622" i="16"/>
  <c r="E1622" i="16" s="1"/>
  <c r="F1622" i="16" s="1"/>
  <c r="I1622" i="16" s="1"/>
  <c r="D1600" i="16"/>
  <c r="E1600" i="16" s="1"/>
  <c r="F1600" i="16" s="1"/>
  <c r="I1600" i="16" s="1"/>
  <c r="D1596" i="16"/>
  <c r="E1596" i="16" s="1"/>
  <c r="F1596" i="16" s="1"/>
  <c r="I1596" i="16" s="1"/>
  <c r="D1563" i="16"/>
  <c r="E1563" i="16" s="1"/>
  <c r="F1563" i="16" s="1"/>
  <c r="I1563" i="16" s="1"/>
  <c r="D1535" i="16"/>
  <c r="E1535" i="16" s="1"/>
  <c r="F1535" i="16" s="1"/>
  <c r="I1535" i="16" s="1"/>
  <c r="D1531" i="16"/>
  <c r="E1531" i="16" s="1"/>
  <c r="F1531" i="16" s="1"/>
  <c r="I1531" i="16" s="1"/>
  <c r="D1516" i="16"/>
  <c r="E1516" i="16" s="1"/>
  <c r="F1516" i="16" s="1"/>
  <c r="I1516" i="16" s="1"/>
  <c r="D1512" i="16"/>
  <c r="E1512" i="16" s="1"/>
  <c r="F1512" i="16" s="1"/>
  <c r="I1512" i="16" s="1"/>
  <c r="D1492" i="16"/>
  <c r="E1492" i="16" s="1"/>
  <c r="F1492" i="16" s="1"/>
  <c r="I1492" i="16" s="1"/>
  <c r="D1488" i="16"/>
  <c r="E1488" i="16" s="1"/>
  <c r="F1488" i="16" s="1"/>
  <c r="I1488" i="16" s="1"/>
  <c r="D1462" i="16"/>
  <c r="E1462" i="16" s="1"/>
  <c r="F1462" i="16" s="1"/>
  <c r="I1462" i="16" s="1"/>
  <c r="D1423" i="16"/>
  <c r="E1423" i="16" s="1"/>
  <c r="F1423" i="16" s="1"/>
  <c r="I1423" i="16" s="1"/>
  <c r="D1419" i="16"/>
  <c r="E1419" i="16" s="1"/>
  <c r="F1419" i="16" s="1"/>
  <c r="I1419" i="16" s="1"/>
  <c r="D1384" i="16"/>
  <c r="E1384" i="16" s="1"/>
  <c r="F1384" i="16" s="1"/>
  <c r="I1384" i="16" s="1"/>
  <c r="D1380" i="16"/>
  <c r="E1380" i="16" s="1"/>
  <c r="F1380" i="16" s="1"/>
  <c r="I1380" i="16" s="1"/>
  <c r="D1268" i="16"/>
  <c r="E1268" i="16" s="1"/>
  <c r="F1268" i="16" s="1"/>
  <c r="I1268" i="16" s="1"/>
  <c r="D1264" i="16"/>
  <c r="E1264" i="16" s="1"/>
  <c r="F1264" i="16" s="1"/>
  <c r="I1264" i="16" s="1"/>
  <c r="D1236" i="16"/>
  <c r="E1236" i="16" s="1"/>
  <c r="F1236" i="16" s="1"/>
  <c r="I1236" i="16" s="1"/>
  <c r="D1186" i="16"/>
  <c r="E1186" i="16" s="1"/>
  <c r="F1186" i="16" s="1"/>
  <c r="I1186" i="16" s="1"/>
  <c r="D1182" i="16"/>
  <c r="E1182" i="16" s="1"/>
  <c r="F1182" i="16" s="1"/>
  <c r="I1182" i="16" s="1"/>
  <c r="D1145" i="16"/>
  <c r="E1145" i="16" s="1"/>
  <c r="F1145" i="16" s="1"/>
  <c r="I1145" i="16" s="1"/>
  <c r="D1141" i="16"/>
  <c r="E1141" i="16" s="1"/>
  <c r="F1141" i="16" s="1"/>
  <c r="I1141" i="16" s="1"/>
  <c r="D1127" i="16"/>
  <c r="E1127" i="16" s="1"/>
  <c r="F1127" i="16" s="1"/>
  <c r="I1127" i="16" s="1"/>
  <c r="D1123" i="16"/>
  <c r="E1123" i="16" s="1"/>
  <c r="F1123" i="16" s="1"/>
  <c r="I1123" i="16" s="1"/>
  <c r="D1108" i="16"/>
  <c r="E1108" i="16" s="1"/>
  <c r="F1108" i="16" s="1"/>
  <c r="I1108" i="16" s="1"/>
  <c r="D1095" i="16"/>
  <c r="E1095" i="16" s="1"/>
  <c r="F1095" i="16" s="1"/>
  <c r="I1095" i="16" s="1"/>
  <c r="D1091" i="16"/>
  <c r="E1091" i="16" s="1"/>
  <c r="F1091" i="16" s="1"/>
  <c r="I1091" i="16" s="1"/>
  <c r="D1069" i="16"/>
  <c r="E1069" i="16" s="1"/>
  <c r="F1069" i="16" s="1"/>
  <c r="I1069" i="16" s="1"/>
  <c r="D1065" i="16"/>
  <c r="E1065" i="16" s="1"/>
  <c r="F1065" i="16" s="1"/>
  <c r="I1065" i="16" s="1"/>
  <c r="D1042" i="16"/>
  <c r="E1042" i="16" s="1"/>
  <c r="F1042" i="16" s="1"/>
  <c r="I1042" i="16" s="1"/>
  <c r="D1038" i="16"/>
  <c r="E1038" i="16" s="1"/>
  <c r="F1038" i="16" s="1"/>
  <c r="I1038" i="16" s="1"/>
  <c r="D1016" i="16"/>
  <c r="E1016" i="16" s="1"/>
  <c r="F1016" i="16" s="1"/>
  <c r="I1016" i="16" s="1"/>
  <c r="D983" i="16"/>
  <c r="E983" i="16" s="1"/>
  <c r="F983" i="16" s="1"/>
  <c r="I983" i="16" s="1"/>
  <c r="D979" i="16"/>
  <c r="E979" i="16" s="1"/>
  <c r="F979" i="16" s="1"/>
  <c r="I979" i="16" s="1"/>
  <c r="D961" i="16"/>
  <c r="E961" i="16" s="1"/>
  <c r="F961" i="16" s="1"/>
  <c r="I961" i="16" s="1"/>
  <c r="D957" i="16"/>
  <c r="E957" i="16" s="1"/>
  <c r="F957" i="16" s="1"/>
  <c r="I957" i="16" s="1"/>
  <c r="D937" i="16"/>
  <c r="E937" i="16" s="1"/>
  <c r="F937" i="16" s="1"/>
  <c r="I937" i="16" s="1"/>
  <c r="D933" i="16"/>
  <c r="E933" i="16" s="1"/>
  <c r="F933" i="16" s="1"/>
  <c r="I933" i="16" s="1"/>
  <c r="D918" i="16"/>
  <c r="E918" i="16" s="1"/>
  <c r="F918" i="16" s="1"/>
  <c r="I918" i="16" s="1"/>
  <c r="D898" i="16"/>
  <c r="E898" i="16" s="1"/>
  <c r="F898" i="16" s="1"/>
  <c r="I898" i="16" s="1"/>
  <c r="D894" i="16"/>
  <c r="E894" i="16" s="1"/>
  <c r="F894" i="16" s="1"/>
  <c r="I894" i="16" s="1"/>
  <c r="D874" i="16"/>
  <c r="E874" i="16" s="1"/>
  <c r="F874" i="16" s="1"/>
  <c r="I874" i="16" s="1"/>
  <c r="D1681" i="16"/>
  <c r="E1681" i="16" s="1"/>
  <c r="F1681" i="16" s="1"/>
  <c r="I1681" i="16" s="1"/>
  <c r="D1655" i="16"/>
  <c r="E1655" i="16" s="1"/>
  <c r="F1655" i="16" s="1"/>
  <c r="I1655" i="16" s="1"/>
  <c r="D1656" i="16"/>
  <c r="E1656" i="16" s="1"/>
  <c r="F1656" i="16" s="1"/>
  <c r="I1656" i="16" s="1"/>
  <c r="D1668" i="16"/>
  <c r="E1668" i="16" s="1"/>
  <c r="F1668" i="16" s="1"/>
  <c r="I1668" i="16" s="1"/>
  <c r="D1654" i="16"/>
  <c r="E1654" i="16" s="1"/>
  <c r="F1654" i="16" s="1"/>
  <c r="I1654" i="16" s="1"/>
  <c r="D1666" i="16"/>
  <c r="E1666" i="16" s="1"/>
  <c r="F1666" i="16" s="1"/>
  <c r="I1666" i="16" s="1"/>
  <c r="D1659" i="16"/>
  <c r="E1659" i="16" s="1"/>
  <c r="F1659" i="16" s="1"/>
  <c r="I1659" i="16" s="1"/>
  <c r="D1633" i="16"/>
  <c r="E1633" i="16" s="1"/>
  <c r="F1633" i="16" s="1"/>
  <c r="I1633" i="16" s="1"/>
  <c r="D1642" i="16"/>
  <c r="E1642" i="16" s="1"/>
  <c r="F1642" i="16" s="1"/>
  <c r="I1642" i="16" s="1"/>
  <c r="D1632" i="16"/>
  <c r="E1632" i="16" s="1"/>
  <c r="F1632" i="16" s="1"/>
  <c r="I1632" i="16" s="1"/>
  <c r="D1643" i="16"/>
  <c r="E1643" i="16" s="1"/>
  <c r="F1643" i="16" s="1"/>
  <c r="I1643" i="16" s="1"/>
  <c r="D1605" i="16"/>
  <c r="E1605" i="16" s="1"/>
  <c r="F1605" i="16" s="1"/>
  <c r="I1605" i="16" s="1"/>
  <c r="D1613" i="16"/>
  <c r="E1613" i="16" s="1"/>
  <c r="F1613" i="16" s="1"/>
  <c r="I1613" i="16" s="1"/>
  <c r="D1611" i="16"/>
  <c r="E1611" i="16" s="1"/>
  <c r="F1611" i="16" s="1"/>
  <c r="I1611" i="16" s="1"/>
  <c r="D1614" i="16"/>
  <c r="E1614" i="16" s="1"/>
  <c r="F1614" i="16" s="1"/>
  <c r="I1614" i="16" s="1"/>
  <c r="D1612" i="16"/>
  <c r="E1612" i="16" s="1"/>
  <c r="F1612" i="16" s="1"/>
  <c r="I1612" i="16" s="1"/>
  <c r="D1572" i="16"/>
  <c r="E1572" i="16" s="1"/>
  <c r="F1572" i="16" s="1"/>
  <c r="I1572" i="16" s="1"/>
  <c r="D1578" i="16"/>
  <c r="E1578" i="16" s="1"/>
  <c r="F1578" i="16" s="1"/>
  <c r="I1578" i="16" s="1"/>
  <c r="D1590" i="16"/>
  <c r="E1590" i="16" s="1"/>
  <c r="F1590" i="16" s="1"/>
  <c r="I1590" i="16" s="1"/>
  <c r="D1567" i="16"/>
  <c r="E1567" i="16" s="1"/>
  <c r="F1567" i="16" s="1"/>
  <c r="I1567" i="16" s="1"/>
  <c r="D1575" i="16"/>
  <c r="E1575" i="16" s="1"/>
  <c r="F1575" i="16" s="1"/>
  <c r="I1575" i="16" s="1"/>
  <c r="D1587" i="16"/>
  <c r="E1587" i="16" s="1"/>
  <c r="F1587" i="16" s="1"/>
  <c r="I1587" i="16" s="1"/>
  <c r="D1595" i="16"/>
  <c r="E1595" i="16" s="1"/>
  <c r="F1595" i="16" s="1"/>
  <c r="I1595" i="16" s="1"/>
  <c r="D1542" i="16"/>
  <c r="E1542" i="16" s="1"/>
  <c r="F1542" i="16" s="1"/>
  <c r="I1542" i="16" s="1"/>
  <c r="D1553" i="16"/>
  <c r="E1553" i="16" s="1"/>
  <c r="F1553" i="16" s="1"/>
  <c r="I1553" i="16" s="1"/>
  <c r="D1536" i="16"/>
  <c r="E1536" i="16" s="1"/>
  <c r="F1536" i="16" s="1"/>
  <c r="I1536" i="16" s="1"/>
  <c r="D1541" i="16"/>
  <c r="E1541" i="16" s="1"/>
  <c r="F1541" i="16" s="1"/>
  <c r="I1541" i="16" s="1"/>
  <c r="D1552" i="16"/>
  <c r="E1552" i="16" s="1"/>
  <c r="F1552" i="16" s="1"/>
  <c r="I1552" i="16" s="1"/>
  <c r="D1559" i="16"/>
  <c r="E1559" i="16" s="1"/>
  <c r="F1559" i="16" s="1"/>
  <c r="I1559" i="16" s="1"/>
  <c r="D1521" i="16"/>
  <c r="E1521" i="16" s="1"/>
  <c r="F1521" i="16" s="1"/>
  <c r="I1521" i="16" s="1"/>
  <c r="D1527" i="16"/>
  <c r="E1527" i="16" s="1"/>
  <c r="F1527" i="16" s="1"/>
  <c r="I1527" i="16" s="1"/>
  <c r="D1528" i="16"/>
  <c r="E1528" i="16" s="1"/>
  <c r="F1528" i="16" s="1"/>
  <c r="I1528" i="16" s="1"/>
  <c r="D1502" i="16"/>
  <c r="E1502" i="16" s="1"/>
  <c r="F1502" i="16" s="1"/>
  <c r="I1502" i="16" s="1"/>
  <c r="D1497" i="16"/>
  <c r="E1497" i="16" s="1"/>
  <c r="F1497" i="16" s="1"/>
  <c r="I1497" i="16" s="1"/>
  <c r="D1504" i="16"/>
  <c r="E1504" i="16" s="1"/>
  <c r="F1504" i="16" s="1"/>
  <c r="I1504" i="16" s="1"/>
  <c r="D1510" i="16"/>
  <c r="E1510" i="16" s="1"/>
  <c r="F1510" i="16" s="1"/>
  <c r="I1510" i="16" s="1"/>
  <c r="D1471" i="16"/>
  <c r="E1471" i="16" s="1"/>
  <c r="F1471" i="16" s="1"/>
  <c r="I1471" i="16" s="1"/>
  <c r="D1480" i="16"/>
  <c r="E1480" i="16" s="1"/>
  <c r="F1480" i="16" s="1"/>
  <c r="I1480" i="16" s="1"/>
  <c r="D1466" i="16"/>
  <c r="E1466" i="16" s="1"/>
  <c r="F1466" i="16" s="1"/>
  <c r="I1466" i="16" s="1"/>
  <c r="D1473" i="16"/>
  <c r="E1473" i="16" s="1"/>
  <c r="F1473" i="16" s="1"/>
  <c r="I1473" i="16" s="1"/>
  <c r="D1483" i="16"/>
  <c r="E1483" i="16" s="1"/>
  <c r="F1483" i="16" s="1"/>
  <c r="I1483" i="16" s="1"/>
  <c r="D1425" i="16"/>
  <c r="E1425" i="16" s="1"/>
  <c r="F1425" i="16" s="1"/>
  <c r="I1425" i="16" s="1"/>
  <c r="D1435" i="16"/>
  <c r="E1435" i="16" s="1"/>
  <c r="F1435" i="16" s="1"/>
  <c r="I1435" i="16" s="1"/>
  <c r="D1444" i="16"/>
  <c r="E1444" i="16" s="1"/>
  <c r="F1444" i="16" s="1"/>
  <c r="I1444" i="16" s="1"/>
  <c r="D1452" i="16"/>
  <c r="E1452" i="16" s="1"/>
  <c r="F1452" i="16" s="1"/>
  <c r="I1452" i="16" s="1"/>
  <c r="D1426" i="16"/>
  <c r="E1426" i="16" s="1"/>
  <c r="F1426" i="16" s="1"/>
  <c r="I1426" i="16" s="1"/>
  <c r="D1433" i="16"/>
  <c r="E1433" i="16" s="1"/>
  <c r="F1433" i="16" s="1"/>
  <c r="I1433" i="16" s="1"/>
  <c r="D1441" i="16"/>
  <c r="E1441" i="16" s="1"/>
  <c r="F1441" i="16" s="1"/>
  <c r="I1441" i="16" s="1"/>
  <c r="D1449" i="16"/>
  <c r="E1449" i="16" s="1"/>
  <c r="D1457" i="16"/>
  <c r="E1457" i="16" s="1"/>
  <c r="F1457" i="16" s="1"/>
  <c r="I1457" i="16" s="1"/>
  <c r="D1389" i="16"/>
  <c r="E1389" i="16" s="1"/>
  <c r="F1389" i="16" s="1"/>
  <c r="I1389" i="16" s="1"/>
  <c r="D1398" i="16"/>
  <c r="E1398" i="16" s="1"/>
  <c r="F1398" i="16" s="1"/>
  <c r="I1398" i="16" s="1"/>
  <c r="D1406" i="16"/>
  <c r="E1406" i="16" s="1"/>
  <c r="F1406" i="16" s="1"/>
  <c r="I1406" i="16" s="1"/>
  <c r="D1414" i="16"/>
  <c r="E1414" i="16" s="1"/>
  <c r="F1414" i="16" s="1"/>
  <c r="I1414" i="16" s="1"/>
  <c r="D1391" i="16"/>
  <c r="E1391" i="16" s="1"/>
  <c r="F1391" i="16" s="1"/>
  <c r="I1391" i="16" s="1"/>
  <c r="D1401" i="16"/>
  <c r="E1401" i="16" s="1"/>
  <c r="F1401" i="16" s="1"/>
  <c r="I1401" i="16" s="1"/>
  <c r="D1409" i="16"/>
  <c r="E1409" i="16" s="1"/>
  <c r="F1409" i="16" s="1"/>
  <c r="I1409" i="16" s="1"/>
  <c r="D1416" i="16"/>
  <c r="E1416" i="16" s="1"/>
  <c r="F1416" i="16" s="1"/>
  <c r="I1416" i="16" s="1"/>
  <c r="D1367" i="16"/>
  <c r="E1367" i="16" s="1"/>
  <c r="F1367" i="16" s="1"/>
  <c r="I1367" i="16" s="1"/>
  <c r="D1356" i="16"/>
  <c r="E1356" i="16" s="1"/>
  <c r="F1356" i="16" s="1"/>
  <c r="I1356" i="16" s="1"/>
  <c r="D1365" i="16"/>
  <c r="E1365" i="16" s="1"/>
  <c r="F1365" i="16" s="1"/>
  <c r="I1365" i="16" s="1"/>
  <c r="D1376" i="16"/>
  <c r="E1376" i="16" s="1"/>
  <c r="F1376" i="16" s="1"/>
  <c r="I1376" i="16" s="1"/>
  <c r="D1362" i="16"/>
  <c r="E1362" i="16" s="1"/>
  <c r="F1362" i="16" s="1"/>
  <c r="I1362" i="16" s="1"/>
  <c r="D1372" i="16"/>
  <c r="E1372" i="16" s="1"/>
  <c r="F1372" i="16" s="1"/>
  <c r="I1372" i="16" s="1"/>
  <c r="D1252" i="16"/>
  <c r="E1252" i="16" s="1"/>
  <c r="F1252" i="16" s="1"/>
  <c r="I1252" i="16" s="1"/>
  <c r="D1241" i="16"/>
  <c r="E1241" i="16" s="1"/>
  <c r="F1241" i="16" s="1"/>
  <c r="I1241" i="16" s="1"/>
  <c r="D1245" i="16"/>
  <c r="E1245" i="16" s="1"/>
  <c r="F1245" i="16" s="1"/>
  <c r="I1245" i="16" s="1"/>
  <c r="D1250" i="16"/>
  <c r="E1250" i="16" s="1"/>
  <c r="F1250" i="16" s="1"/>
  <c r="I1250" i="16" s="1"/>
  <c r="D1256" i="16"/>
  <c r="E1256" i="16" s="1"/>
  <c r="F1256" i="16" s="1"/>
  <c r="I1256" i="16" s="1"/>
  <c r="D1260" i="16"/>
  <c r="E1260" i="16" s="1"/>
  <c r="F1260" i="16" s="1"/>
  <c r="I1260" i="16" s="1"/>
  <c r="D1209" i="16"/>
  <c r="E1209" i="16" s="1"/>
  <c r="F1209" i="16" s="1"/>
  <c r="I1209" i="16" s="1"/>
  <c r="D1194" i="16"/>
  <c r="E1194" i="16" s="1"/>
  <c r="F1194" i="16" s="1"/>
  <c r="I1194" i="16" s="1"/>
  <c r="D1202" i="16"/>
  <c r="E1202" i="16" s="1"/>
  <c r="F1202" i="16" s="1"/>
  <c r="I1202" i="16" s="1"/>
  <c r="D1207" i="16"/>
  <c r="E1207" i="16" s="1"/>
  <c r="F1207" i="16" s="1"/>
  <c r="I1207" i="16" s="1"/>
  <c r="D1216" i="16"/>
  <c r="E1216" i="16" s="1"/>
  <c r="F1216" i="16" s="1"/>
  <c r="I1216" i="16" s="1"/>
  <c r="D1224" i="16"/>
  <c r="E1224" i="16" s="1"/>
  <c r="F1224" i="16" s="1"/>
  <c r="I1224" i="16" s="1"/>
  <c r="D1187" i="16"/>
  <c r="E1187" i="16" s="1"/>
  <c r="F1187" i="16" s="1"/>
  <c r="I1187" i="16" s="1"/>
  <c r="D1195" i="16"/>
  <c r="E1195" i="16" s="1"/>
  <c r="F1195" i="16" s="1"/>
  <c r="I1195" i="16" s="1"/>
  <c r="D1206" i="16"/>
  <c r="E1206" i="16" s="1"/>
  <c r="F1206" i="16" s="1"/>
  <c r="I1206" i="16" s="1"/>
  <c r="D1215" i="16"/>
  <c r="E1215" i="16" s="1"/>
  <c r="F1215" i="16" s="1"/>
  <c r="I1215" i="16" s="1"/>
  <c r="D1223" i="16"/>
  <c r="E1223" i="16" s="1"/>
  <c r="F1223" i="16" s="1"/>
  <c r="I1223" i="16" s="1"/>
  <c r="D1230" i="16"/>
  <c r="E1230" i="16" s="1"/>
  <c r="F1230" i="16" s="1"/>
  <c r="I1230" i="16" s="1"/>
  <c r="D1150" i="16"/>
  <c r="E1150" i="16" s="1"/>
  <c r="F1150" i="16" s="1"/>
  <c r="I1150" i="16" s="1"/>
  <c r="D1158" i="16"/>
  <c r="E1158" i="16" s="1"/>
  <c r="F1158" i="16" s="1"/>
  <c r="I1158" i="16" s="1"/>
  <c r="D1164" i="16"/>
  <c r="E1164" i="16" s="1"/>
  <c r="F1164" i="16" s="1"/>
  <c r="I1164" i="16" s="1"/>
  <c r="D1693" i="16"/>
  <c r="E1693" i="16" s="1"/>
  <c r="F1693" i="16" s="1"/>
  <c r="I1693" i="16" s="1"/>
  <c r="D1689" i="16"/>
  <c r="E1689" i="16" s="1"/>
  <c r="F1689" i="16" s="1"/>
  <c r="I1689" i="16" s="1"/>
  <c r="D1680" i="16"/>
  <c r="E1680" i="16" s="1"/>
  <c r="F1680" i="16" s="1"/>
  <c r="I1680" i="16" s="1"/>
  <c r="D1676" i="16"/>
  <c r="E1676" i="16" s="1"/>
  <c r="F1676" i="16" s="1"/>
  <c r="I1676" i="16" s="1"/>
  <c r="D1651" i="16"/>
  <c r="E1651" i="16" s="1"/>
  <c r="F1651" i="16" s="1"/>
  <c r="I1651" i="16" s="1"/>
  <c r="D1647" i="16"/>
  <c r="E1647" i="16" s="1"/>
  <c r="F1647" i="16" s="1"/>
  <c r="I1647" i="16" s="1"/>
  <c r="D1625" i="16"/>
  <c r="E1625" i="16" s="1"/>
  <c r="F1625" i="16" s="1"/>
  <c r="I1625" i="16" s="1"/>
  <c r="D1621" i="16"/>
  <c r="E1621" i="16" s="1"/>
  <c r="F1621" i="16" s="1"/>
  <c r="I1621" i="16" s="1"/>
  <c r="D1599" i="16"/>
  <c r="E1599" i="16" s="1"/>
  <c r="F1599" i="16" s="1"/>
  <c r="I1599" i="16" s="1"/>
  <c r="D1566" i="16"/>
  <c r="E1566" i="16" s="1"/>
  <c r="F1566" i="16" s="1"/>
  <c r="I1566" i="16" s="1"/>
  <c r="D1562" i="16"/>
  <c r="E1562" i="16" s="1"/>
  <c r="F1562" i="16" s="1"/>
  <c r="I1562" i="16" s="1"/>
  <c r="D1534" i="16"/>
  <c r="E1534" i="16" s="1"/>
  <c r="F1534" i="16" s="1"/>
  <c r="I1534" i="16" s="1"/>
  <c r="D1530" i="16"/>
  <c r="E1530" i="16" s="1"/>
  <c r="F1530" i="16" s="1"/>
  <c r="I1530" i="16" s="1"/>
  <c r="D1515" i="16"/>
  <c r="E1515" i="16" s="1"/>
  <c r="F1515" i="16" s="1"/>
  <c r="I1515" i="16" s="1"/>
  <c r="D1511" i="16"/>
  <c r="E1511" i="16" s="1"/>
  <c r="F1511" i="16" s="1"/>
  <c r="I1511" i="16" s="1"/>
  <c r="D1491" i="16"/>
  <c r="E1491" i="16" s="1"/>
  <c r="F1491" i="16" s="1"/>
  <c r="I1491" i="16" s="1"/>
  <c r="D1465" i="16"/>
  <c r="E1465" i="16" s="1"/>
  <c r="F1465" i="16" s="1"/>
  <c r="I1465" i="16" s="1"/>
  <c r="D1461" i="16"/>
  <c r="E1461" i="16" s="1"/>
  <c r="F1461" i="16" s="1"/>
  <c r="I1461" i="16" s="1"/>
  <c r="D1422" i="16"/>
  <c r="E1422" i="16" s="1"/>
  <c r="F1422" i="16" s="1"/>
  <c r="I1422" i="16" s="1"/>
  <c r="D1418" i="16"/>
  <c r="E1418" i="16" s="1"/>
  <c r="F1418" i="16" s="1"/>
  <c r="I1418" i="16" s="1"/>
  <c r="D1383" i="16"/>
  <c r="E1383" i="16" s="1"/>
  <c r="F1383" i="16" s="1"/>
  <c r="I1383" i="16" s="1"/>
  <c r="D1379" i="16"/>
  <c r="E1379" i="16" s="1"/>
  <c r="F1379" i="16" s="1"/>
  <c r="I1379" i="16" s="1"/>
  <c r="D1267" i="16"/>
  <c r="E1267" i="16" s="1"/>
  <c r="F1267" i="16" s="1"/>
  <c r="I1267" i="16" s="1"/>
  <c r="D1239" i="16"/>
  <c r="E1239" i="16" s="1"/>
  <c r="F1239" i="16" s="1"/>
  <c r="I1239" i="16" s="1"/>
  <c r="D1235" i="16"/>
  <c r="E1235" i="16" s="1"/>
  <c r="F1235" i="16" s="1"/>
  <c r="I1235" i="16" s="1"/>
  <c r="D1185" i="16"/>
  <c r="E1185" i="16" s="1"/>
  <c r="F1185" i="16" s="1"/>
  <c r="I1185" i="16" s="1"/>
  <c r="D1181" i="16"/>
  <c r="E1181" i="16" s="1"/>
  <c r="F1181" i="16" s="1"/>
  <c r="I1181" i="16" s="1"/>
  <c r="D1144" i="16"/>
  <c r="E1144" i="16" s="1"/>
  <c r="F1144" i="16" s="1"/>
  <c r="I1144" i="16" s="1"/>
  <c r="D1140" i="16"/>
  <c r="E1140" i="16" s="1"/>
  <c r="F1140" i="16" s="1"/>
  <c r="I1140" i="16" s="1"/>
  <c r="D1126" i="16"/>
  <c r="E1126" i="16" s="1"/>
  <c r="F1126" i="16" s="1"/>
  <c r="I1126" i="16" s="1"/>
  <c r="D1111" i="16"/>
  <c r="E1111" i="16" s="1"/>
  <c r="F1111" i="16" s="1"/>
  <c r="I1111" i="16" s="1"/>
  <c r="D1107" i="16"/>
  <c r="E1107" i="16" s="1"/>
  <c r="F1107" i="16" s="1"/>
  <c r="I1107" i="16" s="1"/>
  <c r="D1094" i="16"/>
  <c r="E1094" i="16" s="1"/>
  <c r="F1094" i="16" s="1"/>
  <c r="I1094" i="16" s="1"/>
  <c r="D1090" i="16"/>
  <c r="E1090" i="16" s="1"/>
  <c r="F1090" i="16" s="1"/>
  <c r="I1090" i="16" s="1"/>
  <c r="D1068" i="16"/>
  <c r="E1068" i="16" s="1"/>
  <c r="F1068" i="16" s="1"/>
  <c r="I1068" i="16" s="1"/>
  <c r="D1064" i="16"/>
  <c r="E1064" i="16" s="1"/>
  <c r="F1064" i="16" s="1"/>
  <c r="I1064" i="16" s="1"/>
  <c r="D1041" i="16"/>
  <c r="E1041" i="16" s="1"/>
  <c r="F1041" i="16" s="1"/>
  <c r="I1041" i="16" s="1"/>
  <c r="D1019" i="16"/>
  <c r="E1019" i="16" s="1"/>
  <c r="F1019" i="16" s="1"/>
  <c r="I1019" i="16" s="1"/>
  <c r="D1015" i="16"/>
  <c r="E1015" i="16" s="1"/>
  <c r="F1015" i="16" s="1"/>
  <c r="I1015" i="16" s="1"/>
  <c r="D982" i="16"/>
  <c r="E982" i="16" s="1"/>
  <c r="F982" i="16" s="1"/>
  <c r="I982" i="16" s="1"/>
  <c r="D978" i="16"/>
  <c r="E978" i="16" s="1"/>
  <c r="F978" i="16" s="1"/>
  <c r="I978" i="16" s="1"/>
  <c r="D960" i="16"/>
  <c r="E960" i="16" s="1"/>
  <c r="F960" i="16" s="1"/>
  <c r="I960" i="16" s="1"/>
  <c r="D956" i="16"/>
  <c r="E956" i="16" s="1"/>
  <c r="F956" i="16" s="1"/>
  <c r="I956" i="16" s="1"/>
  <c r="D936" i="16"/>
  <c r="E936" i="16" s="1"/>
  <c r="F936" i="16" s="1"/>
  <c r="I936" i="16" s="1"/>
  <c r="D921" i="16"/>
  <c r="E921" i="16" s="1"/>
  <c r="F921" i="16" s="1"/>
  <c r="I921" i="16" s="1"/>
  <c r="D1682" i="16"/>
  <c r="E1682" i="16" s="1"/>
  <c r="F1682" i="16" s="1"/>
  <c r="I1682" i="16" s="1"/>
  <c r="D1664" i="16"/>
  <c r="E1664" i="16" s="1"/>
  <c r="F1664" i="16" s="1"/>
  <c r="I1664" i="16" s="1"/>
  <c r="D1660" i="16"/>
  <c r="E1660" i="16" s="1"/>
  <c r="F1660" i="16" s="1"/>
  <c r="I1660" i="16" s="1"/>
  <c r="D1671" i="16"/>
  <c r="E1671" i="16" s="1"/>
  <c r="F1671" i="16" s="1"/>
  <c r="I1671" i="16" s="1"/>
  <c r="D1657" i="16"/>
  <c r="E1657" i="16" s="1"/>
  <c r="F1657" i="16" s="1"/>
  <c r="I1657" i="16" s="1"/>
  <c r="D1669" i="16"/>
  <c r="E1669" i="16" s="1"/>
  <c r="F1669" i="16" s="1"/>
  <c r="I1669" i="16" s="1"/>
  <c r="D1629" i="16"/>
  <c r="E1629" i="16" s="1"/>
  <c r="F1629" i="16" s="1"/>
  <c r="I1629" i="16" s="1"/>
  <c r="D1634" i="16"/>
  <c r="E1634" i="16" s="1"/>
  <c r="F1634" i="16" s="1"/>
  <c r="I1634" i="16" s="1"/>
  <c r="D1644" i="16"/>
  <c r="E1644" i="16" s="1"/>
  <c r="F1644" i="16" s="1"/>
  <c r="I1644" i="16" s="1"/>
  <c r="D1635" i="16"/>
  <c r="E1635" i="16" s="1"/>
  <c r="F1635" i="16" s="1"/>
  <c r="I1635" i="16" s="1"/>
  <c r="D1645" i="16"/>
  <c r="E1645" i="16" s="1"/>
  <c r="F1645" i="16" s="1"/>
  <c r="I1645" i="16" s="1"/>
  <c r="D1606" i="16"/>
  <c r="E1606" i="16" s="1"/>
  <c r="F1606" i="16" s="1"/>
  <c r="I1606" i="16" s="1"/>
  <c r="D1615" i="16"/>
  <c r="E1615" i="16" s="1"/>
  <c r="F1615" i="16" s="1"/>
  <c r="I1615" i="16" s="1"/>
  <c r="D1603" i="16"/>
  <c r="E1603" i="16" s="1"/>
  <c r="F1603" i="16" s="1"/>
  <c r="I1603" i="16" s="1"/>
  <c r="D1616" i="16"/>
  <c r="E1616" i="16" s="1"/>
  <c r="F1616" i="16" s="1"/>
  <c r="I1616" i="16" s="1"/>
  <c r="D1581" i="16"/>
  <c r="E1581" i="16" s="1"/>
  <c r="F1581" i="16" s="1"/>
  <c r="I1581" i="16" s="1"/>
  <c r="D1573" i="16"/>
  <c r="E1573" i="16" s="1"/>
  <c r="F1573" i="16" s="1"/>
  <c r="I1573" i="16" s="1"/>
  <c r="D1582" i="16"/>
  <c r="E1582" i="16" s="1"/>
  <c r="F1582" i="16" s="1"/>
  <c r="I1582" i="16" s="1"/>
  <c r="D1592" i="16"/>
  <c r="E1592" i="16" s="1"/>
  <c r="F1592" i="16" s="1"/>
  <c r="I1592" i="16" s="1"/>
  <c r="D1569" i="16"/>
  <c r="E1569" i="16" s="1"/>
  <c r="F1569" i="16" s="1"/>
  <c r="I1569" i="16" s="1"/>
  <c r="D1579" i="16"/>
  <c r="E1579" i="16" s="1"/>
  <c r="F1579" i="16" s="1"/>
  <c r="I1579" i="16" s="1"/>
  <c r="D1589" i="16"/>
  <c r="E1589" i="16" s="1"/>
  <c r="F1589" i="16" s="1"/>
  <c r="I1589" i="16" s="1"/>
  <c r="D1585" i="16"/>
  <c r="E1585" i="16" s="1"/>
  <c r="F1585" i="16" s="1"/>
  <c r="I1585" i="16" s="1"/>
  <c r="D1545" i="16"/>
  <c r="E1545" i="16" s="1"/>
  <c r="F1545" i="16" s="1"/>
  <c r="I1545" i="16" s="1"/>
  <c r="D1555" i="16"/>
  <c r="E1555" i="16" s="1"/>
  <c r="F1555" i="16" s="1"/>
  <c r="I1555" i="16" s="1"/>
  <c r="D1538" i="16"/>
  <c r="E1538" i="16" s="1"/>
  <c r="F1538" i="16" s="1"/>
  <c r="I1538" i="16" s="1"/>
  <c r="D1543" i="16"/>
  <c r="E1543" i="16" s="1"/>
  <c r="F1543" i="16" s="1"/>
  <c r="I1543" i="16" s="1"/>
  <c r="D1554" i="16"/>
  <c r="E1554" i="16" s="1"/>
  <c r="F1554" i="16" s="1"/>
  <c r="I1554" i="16" s="1"/>
  <c r="D1548" i="16"/>
  <c r="E1548" i="16" s="1"/>
  <c r="F1548" i="16" s="1"/>
  <c r="I1548" i="16" s="1"/>
  <c r="D1522" i="16"/>
  <c r="E1522" i="16" s="1"/>
  <c r="F1522" i="16" s="1"/>
  <c r="I1522" i="16" s="1"/>
  <c r="D1519" i="16"/>
  <c r="E1519" i="16" s="1"/>
  <c r="F1519" i="16" s="1"/>
  <c r="I1519" i="16" s="1"/>
  <c r="D1496" i="16"/>
  <c r="E1496" i="16" s="1"/>
  <c r="F1496" i="16" s="1"/>
  <c r="I1496" i="16" s="1"/>
  <c r="D1505" i="16"/>
  <c r="E1505" i="16" s="1"/>
  <c r="F1505" i="16" s="1"/>
  <c r="I1505" i="16" s="1"/>
  <c r="D1499" i="16"/>
  <c r="E1499" i="16" s="1"/>
  <c r="F1499" i="16" s="1"/>
  <c r="I1499" i="16" s="1"/>
  <c r="D1506" i="16"/>
  <c r="E1506" i="16" s="1"/>
  <c r="F1506" i="16" s="1"/>
  <c r="I1506" i="16" s="1"/>
  <c r="D1475" i="16"/>
  <c r="E1475" i="16" s="1"/>
  <c r="F1475" i="16" s="1"/>
  <c r="I1475" i="16" s="1"/>
  <c r="D1474" i="16"/>
  <c r="E1474" i="16" s="1"/>
  <c r="F1474" i="16" s="1"/>
  <c r="I1474" i="16" s="1"/>
  <c r="D1482" i="16"/>
  <c r="E1482" i="16" s="1"/>
  <c r="F1482" i="16" s="1"/>
  <c r="I1482" i="16" s="1"/>
  <c r="D1468" i="16"/>
  <c r="E1468" i="16" s="1"/>
  <c r="F1468" i="16" s="1"/>
  <c r="I1468" i="16" s="1"/>
  <c r="D1477" i="16"/>
  <c r="E1477" i="16" s="1"/>
  <c r="F1477" i="16" s="1"/>
  <c r="I1477" i="16" s="1"/>
  <c r="D1485" i="16"/>
  <c r="E1485" i="16" s="1"/>
  <c r="F1485" i="16" s="1"/>
  <c r="I1485" i="16" s="1"/>
  <c r="D1427" i="16"/>
  <c r="E1427" i="16" s="1"/>
  <c r="F1427" i="16" s="1"/>
  <c r="I1427" i="16" s="1"/>
  <c r="D1438" i="16"/>
  <c r="E1438" i="16" s="1"/>
  <c r="F1438" i="16" s="1"/>
  <c r="I1438" i="16" s="1"/>
  <c r="D1446" i="16"/>
  <c r="E1446" i="16" s="1"/>
  <c r="F1446" i="16" s="1"/>
  <c r="I1446" i="16" s="1"/>
  <c r="D1454" i="16"/>
  <c r="E1454" i="16" s="1"/>
  <c r="F1454" i="16" s="1"/>
  <c r="I1454" i="16" s="1"/>
  <c r="D1428" i="16"/>
  <c r="E1428" i="16" s="1"/>
  <c r="F1428" i="16" s="1"/>
  <c r="I1428" i="16" s="1"/>
  <c r="D1434" i="16"/>
  <c r="E1434" i="16" s="1"/>
  <c r="F1434" i="16" s="1"/>
  <c r="I1434" i="16" s="1"/>
  <c r="D1443" i="16"/>
  <c r="E1443" i="16" s="1"/>
  <c r="F1443" i="16" s="1"/>
  <c r="I1443" i="16" s="1"/>
  <c r="D1451" i="16"/>
  <c r="E1451" i="16" s="1"/>
  <c r="F1451" i="16" s="1"/>
  <c r="I1451" i="16" s="1"/>
  <c r="D1458" i="16"/>
  <c r="E1458" i="16" s="1"/>
  <c r="F1458" i="16" s="1"/>
  <c r="I1458" i="16" s="1"/>
  <c r="D1392" i="16"/>
  <c r="E1392" i="16" s="1"/>
  <c r="F1392" i="16" s="1"/>
  <c r="I1392" i="16" s="1"/>
  <c r="D1400" i="16"/>
  <c r="E1400" i="16" s="1"/>
  <c r="F1400" i="16" s="1"/>
  <c r="I1400" i="16" s="1"/>
  <c r="D1408" i="16"/>
  <c r="E1408" i="16" s="1"/>
  <c r="F1408" i="16" s="1"/>
  <c r="I1408" i="16" s="1"/>
  <c r="D1386" i="16"/>
  <c r="E1386" i="16" s="1"/>
  <c r="F1386" i="16" s="1"/>
  <c r="I1386" i="16" s="1"/>
  <c r="D1394" i="16"/>
  <c r="E1394" i="16" s="1"/>
  <c r="F1394" i="16" s="1"/>
  <c r="I1394" i="16" s="1"/>
  <c r="D1403" i="16"/>
  <c r="E1403" i="16" s="1"/>
  <c r="F1403" i="16" s="1"/>
  <c r="I1403" i="16" s="1"/>
  <c r="D1411" i="16"/>
  <c r="E1411" i="16" s="1"/>
  <c r="F1411" i="16" s="1"/>
  <c r="I1411" i="16" s="1"/>
  <c r="D1355" i="16"/>
  <c r="E1355" i="16" s="1"/>
  <c r="F1355" i="16" s="1"/>
  <c r="I1355" i="16" s="1"/>
  <c r="D1370" i="16"/>
  <c r="E1370" i="16" s="1"/>
  <c r="F1370" i="16" s="1"/>
  <c r="I1370" i="16" s="1"/>
  <c r="D1358" i="16"/>
  <c r="E1358" i="16" s="1"/>
  <c r="F1358" i="16" s="1"/>
  <c r="I1358" i="16" s="1"/>
  <c r="D1368" i="16"/>
  <c r="E1368" i="16" s="1"/>
  <c r="F1368" i="16" s="1"/>
  <c r="I1368" i="16" s="1"/>
  <c r="D1352" i="16"/>
  <c r="E1352" i="16" s="1"/>
  <c r="F1352" i="16" s="1"/>
  <c r="I1352" i="16" s="1"/>
  <c r="D1364" i="16"/>
  <c r="E1364" i="16" s="1"/>
  <c r="F1364" i="16" s="1"/>
  <c r="I1364" i="16" s="1"/>
  <c r="D1375" i="16"/>
  <c r="E1375" i="16" s="1"/>
  <c r="F1375" i="16" s="1"/>
  <c r="I1375" i="16" s="1"/>
  <c r="D1247" i="16"/>
  <c r="E1247" i="16" s="1"/>
  <c r="F1247" i="16" s="1"/>
  <c r="I1247" i="16" s="1"/>
  <c r="D1242" i="16"/>
  <c r="E1242" i="16" s="1"/>
  <c r="F1242" i="16" s="1"/>
  <c r="I1242" i="16" s="1"/>
  <c r="D1246" i="16"/>
  <c r="E1246" i="16" s="1"/>
  <c r="F1246" i="16" s="1"/>
  <c r="I1246" i="16" s="1"/>
  <c r="D1251" i="16"/>
  <c r="E1251" i="16" s="1"/>
  <c r="F1251" i="16" s="1"/>
  <c r="I1251" i="16" s="1"/>
  <c r="D1257" i="16"/>
  <c r="E1257" i="16" s="1"/>
  <c r="F1257" i="16" s="1"/>
  <c r="I1257" i="16" s="1"/>
  <c r="D1261" i="16"/>
  <c r="E1261" i="16" s="1"/>
  <c r="F1261" i="16" s="1"/>
  <c r="I1261" i="16" s="1"/>
  <c r="D1188" i="16"/>
  <c r="E1188" i="16" s="1"/>
  <c r="F1188" i="16" s="1"/>
  <c r="I1188" i="16" s="1"/>
  <c r="D1196" i="16"/>
  <c r="E1196" i="16" s="1"/>
  <c r="F1196" i="16" s="1"/>
  <c r="I1196" i="16" s="1"/>
  <c r="D1203" i="16"/>
  <c r="E1203" i="16" s="1"/>
  <c r="F1203" i="16" s="1"/>
  <c r="I1203" i="16" s="1"/>
  <c r="D1210" i="16"/>
  <c r="E1210" i="16" s="1"/>
  <c r="F1210" i="16" s="1"/>
  <c r="I1210" i="16" s="1"/>
  <c r="D1218" i="16"/>
  <c r="E1218" i="16" s="1"/>
  <c r="F1218" i="16" s="1"/>
  <c r="I1218" i="16" s="1"/>
  <c r="D1226" i="16"/>
  <c r="E1226" i="16" s="1"/>
  <c r="F1226" i="16" s="1"/>
  <c r="I1226" i="16" s="1"/>
  <c r="D1189" i="16"/>
  <c r="E1189" i="16" s="1"/>
  <c r="F1189" i="16" s="1"/>
  <c r="I1189" i="16" s="1"/>
  <c r="D1197" i="16"/>
  <c r="E1197" i="16" s="1"/>
  <c r="F1197" i="16" s="1"/>
  <c r="I1197" i="16" s="1"/>
  <c r="D1208" i="16"/>
  <c r="E1208" i="16" s="1"/>
  <c r="F1208" i="16" s="1"/>
  <c r="I1208" i="16" s="1"/>
  <c r="D1217" i="16"/>
  <c r="E1217" i="16" s="1"/>
  <c r="F1217" i="16" s="1"/>
  <c r="I1217" i="16" s="1"/>
  <c r="D1225" i="16"/>
  <c r="E1225" i="16" s="1"/>
  <c r="F1225" i="16" s="1"/>
  <c r="I1225" i="16" s="1"/>
  <c r="D1232" i="16"/>
  <c r="E1232" i="16" s="1"/>
  <c r="F1232" i="16" s="1"/>
  <c r="I1232" i="16" s="1"/>
  <c r="D1152" i="16"/>
  <c r="E1152" i="16" s="1"/>
  <c r="F1152" i="16" s="1"/>
  <c r="I1152" i="16" s="1"/>
  <c r="D1159" i="16"/>
  <c r="E1159" i="16" s="1"/>
  <c r="F1159" i="16" s="1"/>
  <c r="I1159" i="16" s="1"/>
  <c r="D1166" i="16"/>
  <c r="E1166" i="16" s="1"/>
  <c r="F1166" i="16" s="1"/>
  <c r="I1166" i="16" s="1"/>
  <c r="D1675" i="16"/>
  <c r="E1675" i="16" s="1"/>
  <c r="F1675" i="16" s="1"/>
  <c r="I1675" i="16" s="1"/>
  <c r="D1533" i="16"/>
  <c r="E1533" i="16" s="1"/>
  <c r="F1533" i="16" s="1"/>
  <c r="I1533" i="16" s="1"/>
  <c r="D1417" i="16"/>
  <c r="E1417" i="16" s="1"/>
  <c r="F1417" i="16" s="1"/>
  <c r="I1417" i="16" s="1"/>
  <c r="D1143" i="16"/>
  <c r="E1143" i="16" s="1"/>
  <c r="F1143" i="16" s="1"/>
  <c r="I1143" i="16" s="1"/>
  <c r="D1044" i="16"/>
  <c r="E1044" i="16" s="1"/>
  <c r="F1044" i="16" s="1"/>
  <c r="I1044" i="16" s="1"/>
  <c r="D935" i="16"/>
  <c r="E935" i="16" s="1"/>
  <c r="F935" i="16" s="1"/>
  <c r="I935" i="16" s="1"/>
  <c r="D1157" i="16"/>
  <c r="E1157" i="16" s="1"/>
  <c r="F1157" i="16" s="1"/>
  <c r="I1157" i="16" s="1"/>
  <c r="D1169" i="16"/>
  <c r="E1169" i="16" s="1"/>
  <c r="F1169" i="16" s="1"/>
  <c r="I1169" i="16" s="1"/>
  <c r="D1177" i="16"/>
  <c r="E1177" i="16" s="1"/>
  <c r="F1177" i="16" s="1"/>
  <c r="I1177" i="16" s="1"/>
  <c r="D1134" i="16"/>
  <c r="E1134" i="16" s="1"/>
  <c r="F1134" i="16" s="1"/>
  <c r="I1134" i="16" s="1"/>
  <c r="D1133" i="16"/>
  <c r="E1133" i="16" s="1"/>
  <c r="F1133" i="16" s="1"/>
  <c r="I1133" i="16" s="1"/>
  <c r="D1112" i="16"/>
  <c r="E1112" i="16" s="1"/>
  <c r="F1112" i="16" s="1"/>
  <c r="I1112" i="16" s="1"/>
  <c r="D1119" i="16"/>
  <c r="E1119" i="16" s="1"/>
  <c r="F1119" i="16" s="1"/>
  <c r="I1119" i="16" s="1"/>
  <c r="D1118" i="16"/>
  <c r="E1118" i="16" s="1"/>
  <c r="F1118" i="16" s="1"/>
  <c r="I1118" i="16" s="1"/>
  <c r="D1098" i="16"/>
  <c r="E1098" i="16" s="1"/>
  <c r="F1098" i="16" s="1"/>
  <c r="I1098" i="16" s="1"/>
  <c r="D1099" i="16"/>
  <c r="E1099" i="16" s="1"/>
  <c r="F1099" i="16" s="1"/>
  <c r="I1099" i="16" s="1"/>
  <c r="D1080" i="16"/>
  <c r="E1080" i="16" s="1"/>
  <c r="F1080" i="16" s="1"/>
  <c r="I1080" i="16" s="1"/>
  <c r="D1084" i="16"/>
  <c r="E1084" i="16" s="1"/>
  <c r="F1084" i="16" s="1"/>
  <c r="I1084" i="16" s="1"/>
  <c r="D1082" i="16"/>
  <c r="E1082" i="16" s="1"/>
  <c r="F1082" i="16" s="1"/>
  <c r="I1082" i="16" s="1"/>
  <c r="D1047" i="16"/>
  <c r="E1047" i="16" s="1"/>
  <c r="F1047" i="16" s="1"/>
  <c r="I1047" i="16" s="1"/>
  <c r="D1062" i="16"/>
  <c r="E1062" i="16" s="1"/>
  <c r="F1062" i="16" s="1"/>
  <c r="I1062" i="16" s="1"/>
  <c r="D1056" i="16"/>
  <c r="E1056" i="16" s="1"/>
  <c r="F1056" i="16" s="1"/>
  <c r="I1056" i="16" s="1"/>
  <c r="D1025" i="16"/>
  <c r="E1025" i="16" s="1"/>
  <c r="F1025" i="16" s="1"/>
  <c r="I1025" i="16" s="1"/>
  <c r="D1028" i="16"/>
  <c r="E1028" i="16" s="1"/>
  <c r="F1028" i="16" s="1"/>
  <c r="I1028" i="16" s="1"/>
  <c r="D1021" i="16"/>
  <c r="E1021" i="16" s="1"/>
  <c r="F1021" i="16" s="1"/>
  <c r="I1021" i="16" s="1"/>
  <c r="D1031" i="16"/>
  <c r="E1031" i="16" s="1"/>
  <c r="F1031" i="16" s="1"/>
  <c r="I1031" i="16" s="1"/>
  <c r="D1037" i="16"/>
  <c r="E1037" i="16" s="1"/>
  <c r="F1037" i="16" s="1"/>
  <c r="I1037" i="16" s="1"/>
  <c r="D985" i="16"/>
  <c r="E985" i="16" s="1"/>
  <c r="F985" i="16" s="1"/>
  <c r="I985" i="16" s="1"/>
  <c r="D993" i="16"/>
  <c r="E993" i="16" s="1"/>
  <c r="F993" i="16" s="1"/>
  <c r="I993" i="16" s="1"/>
  <c r="D1005" i="16"/>
  <c r="E1005" i="16" s="1"/>
  <c r="F1005" i="16" s="1"/>
  <c r="I1005" i="16" s="1"/>
  <c r="D999" i="16"/>
  <c r="E999" i="16" s="1"/>
  <c r="F999" i="16" s="1"/>
  <c r="I999" i="16" s="1"/>
  <c r="D990" i="16"/>
  <c r="E990" i="16" s="1"/>
  <c r="F990" i="16" s="1"/>
  <c r="I990" i="16" s="1"/>
  <c r="D1002" i="16"/>
  <c r="E1002" i="16" s="1"/>
  <c r="F1002" i="16" s="1"/>
  <c r="I1002" i="16" s="1"/>
  <c r="D1010" i="16"/>
  <c r="E1010" i="16" s="1"/>
  <c r="F1010" i="16" s="1"/>
  <c r="I1010" i="16" s="1"/>
  <c r="D967" i="16"/>
  <c r="E967" i="16" s="1"/>
  <c r="F967" i="16" s="1"/>
  <c r="I967" i="16" s="1"/>
  <c r="D975" i="16"/>
  <c r="E975" i="16" s="1"/>
  <c r="F975" i="16" s="1"/>
  <c r="I975" i="16" s="1"/>
  <c r="D968" i="16"/>
  <c r="E968" i="16" s="1"/>
  <c r="F968" i="16" s="1"/>
  <c r="I968" i="16" s="1"/>
  <c r="D976" i="16"/>
  <c r="E976" i="16" s="1"/>
  <c r="F976" i="16" s="1"/>
  <c r="I976" i="16" s="1"/>
  <c r="D944" i="16"/>
  <c r="E944" i="16" s="1"/>
  <c r="F944" i="16" s="1"/>
  <c r="I944" i="16" s="1"/>
  <c r="D952" i="16"/>
  <c r="E952" i="16" s="1"/>
  <c r="F952" i="16" s="1"/>
  <c r="I952" i="16" s="1"/>
  <c r="D946" i="16"/>
  <c r="E946" i="16" s="1"/>
  <c r="F946" i="16" s="1"/>
  <c r="I946" i="16" s="1"/>
  <c r="D955" i="16"/>
  <c r="E955" i="16" s="1"/>
  <c r="F955" i="16" s="1"/>
  <c r="I955" i="16" s="1"/>
  <c r="D927" i="16"/>
  <c r="E927" i="16" s="1"/>
  <c r="F927" i="16" s="1"/>
  <c r="I927" i="16" s="1"/>
  <c r="D926" i="16"/>
  <c r="E926" i="16" s="1"/>
  <c r="F926" i="16" s="1"/>
  <c r="I926" i="16" s="1"/>
  <c r="D900" i="16"/>
  <c r="E900" i="16" s="1"/>
  <c r="F900" i="16" s="1"/>
  <c r="I900" i="16" s="1"/>
  <c r="D907" i="16"/>
  <c r="E907" i="16" s="1"/>
  <c r="F907" i="16" s="1"/>
  <c r="I907" i="16" s="1"/>
  <c r="D899" i="16"/>
  <c r="E899" i="16" s="1"/>
  <c r="F899" i="16" s="1"/>
  <c r="I899" i="16" s="1"/>
  <c r="D908" i="16"/>
  <c r="E908" i="16" s="1"/>
  <c r="F908" i="16" s="1"/>
  <c r="I908" i="16" s="1"/>
  <c r="D877" i="16"/>
  <c r="E877" i="16" s="1"/>
  <c r="F877" i="16" s="1"/>
  <c r="I877" i="16" s="1"/>
  <c r="D882" i="16"/>
  <c r="E882" i="16" s="1"/>
  <c r="F882" i="16" s="1"/>
  <c r="I882" i="16" s="1"/>
  <c r="D889" i="16"/>
  <c r="E889" i="16" s="1"/>
  <c r="F889" i="16" s="1"/>
  <c r="I889" i="16" s="1"/>
  <c r="D886" i="16"/>
  <c r="E886" i="16" s="1"/>
  <c r="F886" i="16" s="1"/>
  <c r="I886" i="16" s="1"/>
  <c r="D854" i="16"/>
  <c r="E854" i="16" s="1"/>
  <c r="F854" i="16" s="1"/>
  <c r="I854" i="16" s="1"/>
  <c r="D863" i="16"/>
  <c r="E863" i="16" s="1"/>
  <c r="F863" i="16" s="1"/>
  <c r="I863" i="16" s="1"/>
  <c r="D855" i="16"/>
  <c r="E855" i="16" s="1"/>
  <c r="F855" i="16" s="1"/>
  <c r="I855" i="16" s="1"/>
  <c r="D862" i="16"/>
  <c r="E862" i="16" s="1"/>
  <c r="F862" i="16" s="1"/>
  <c r="I862" i="16" s="1"/>
  <c r="D839" i="16"/>
  <c r="E839" i="16" s="1"/>
  <c r="F839" i="16" s="1"/>
  <c r="I839" i="16" s="1"/>
  <c r="D837" i="16"/>
  <c r="E837" i="16" s="1"/>
  <c r="F837" i="16" s="1"/>
  <c r="I837" i="16" s="1"/>
  <c r="D844" i="16"/>
  <c r="E844" i="16" s="1"/>
  <c r="F844" i="16" s="1"/>
  <c r="I844" i="16" s="1"/>
  <c r="D821" i="16"/>
  <c r="E821" i="16" s="1"/>
  <c r="F821" i="16" s="1"/>
  <c r="I821" i="16" s="1"/>
  <c r="D819" i="16"/>
  <c r="E819" i="16" s="1"/>
  <c r="F819" i="16" s="1"/>
  <c r="I819" i="16" s="1"/>
  <c r="D810" i="16"/>
  <c r="E810" i="16" s="1"/>
  <c r="F810" i="16" s="1"/>
  <c r="I810" i="16" s="1"/>
  <c r="D820" i="16"/>
  <c r="E820" i="16" s="1"/>
  <c r="F820" i="16" s="1"/>
  <c r="I820" i="16" s="1"/>
  <c r="D828" i="16"/>
  <c r="E828" i="16" s="1"/>
  <c r="F828" i="16" s="1"/>
  <c r="I828" i="16" s="1"/>
  <c r="D1163" i="16"/>
  <c r="E1163" i="16" s="1"/>
  <c r="F1163" i="16" s="1"/>
  <c r="I1163" i="16" s="1"/>
  <c r="D1156" i="16"/>
  <c r="E1156" i="16" s="1"/>
  <c r="F1156" i="16" s="1"/>
  <c r="I1156" i="16" s="1"/>
  <c r="D1174" i="16"/>
  <c r="E1174" i="16" s="1"/>
  <c r="F1174" i="16" s="1"/>
  <c r="I1174" i="16" s="1"/>
  <c r="D1149" i="16"/>
  <c r="E1149" i="16" s="1"/>
  <c r="F1149" i="16" s="1"/>
  <c r="I1149" i="16" s="1"/>
  <c r="D1646" i="16"/>
  <c r="E1646" i="16" s="1"/>
  <c r="F1646" i="16" s="1"/>
  <c r="I1646" i="16" s="1"/>
  <c r="D1514" i="16"/>
  <c r="E1514" i="16" s="1"/>
  <c r="F1514" i="16" s="1"/>
  <c r="I1514" i="16" s="1"/>
  <c r="D1270" i="16"/>
  <c r="E1270" i="16" s="1"/>
  <c r="F1270" i="16" s="1"/>
  <c r="I1270" i="16" s="1"/>
  <c r="D1125" i="16"/>
  <c r="E1125" i="16" s="1"/>
  <c r="F1125" i="16" s="1"/>
  <c r="I1125" i="16" s="1"/>
  <c r="D1018" i="16"/>
  <c r="E1018" i="16" s="1"/>
  <c r="F1018" i="16" s="1"/>
  <c r="I1018" i="16" s="1"/>
  <c r="D1101" i="16"/>
  <c r="E1101" i="16" s="1"/>
  <c r="F1101" i="16" s="1"/>
  <c r="I1101" i="16" s="1"/>
  <c r="D1054" i="16"/>
  <c r="E1054" i="16" s="1"/>
  <c r="F1054" i="16" s="1"/>
  <c r="I1054" i="16" s="1"/>
  <c r="D1058" i="16"/>
  <c r="E1058" i="16" s="1"/>
  <c r="F1058" i="16" s="1"/>
  <c r="I1058" i="16" s="1"/>
  <c r="D1036" i="16"/>
  <c r="E1036" i="16" s="1"/>
  <c r="F1036" i="16" s="1"/>
  <c r="I1036" i="16" s="1"/>
  <c r="D1033" i="16"/>
  <c r="E1033" i="16" s="1"/>
  <c r="F1033" i="16" s="1"/>
  <c r="I1033" i="16" s="1"/>
  <c r="D987" i="16"/>
  <c r="E987" i="16" s="1"/>
  <c r="F987" i="16" s="1"/>
  <c r="I987" i="16" s="1"/>
  <c r="D1007" i="16"/>
  <c r="E1007" i="16" s="1"/>
  <c r="F1007" i="16" s="1"/>
  <c r="I1007" i="16" s="1"/>
  <c r="D992" i="16"/>
  <c r="E992" i="16" s="1"/>
  <c r="F992" i="16" s="1"/>
  <c r="I992" i="16" s="1"/>
  <c r="D1012" i="16"/>
  <c r="E1012" i="16" s="1"/>
  <c r="F1012" i="16" s="1"/>
  <c r="I1012" i="16" s="1"/>
  <c r="D963" i="16"/>
  <c r="E963" i="16" s="1"/>
  <c r="F963" i="16" s="1"/>
  <c r="I963" i="16" s="1"/>
  <c r="D947" i="16"/>
  <c r="E947" i="16" s="1"/>
  <c r="F947" i="16" s="1"/>
  <c r="I947" i="16" s="1"/>
  <c r="D954" i="16"/>
  <c r="E954" i="16" s="1"/>
  <c r="F954" i="16" s="1"/>
  <c r="I954" i="16" s="1"/>
  <c r="D922" i="16"/>
  <c r="E922" i="16" s="1"/>
  <c r="F922" i="16" s="1"/>
  <c r="I922" i="16" s="1"/>
  <c r="D928" i="16"/>
  <c r="E928" i="16" s="1"/>
  <c r="F928" i="16" s="1"/>
  <c r="I928" i="16" s="1"/>
  <c r="D909" i="16"/>
  <c r="E909" i="16" s="1"/>
  <c r="F909" i="16" s="1"/>
  <c r="I909" i="16" s="1"/>
  <c r="D910" i="16"/>
  <c r="E910" i="16" s="1"/>
  <c r="F910" i="16" s="1"/>
  <c r="I910" i="16" s="1"/>
  <c r="D883" i="16"/>
  <c r="E883" i="16" s="1"/>
  <c r="F883" i="16" s="1"/>
  <c r="I883" i="16" s="1"/>
  <c r="D888" i="16"/>
  <c r="E888" i="16" s="1"/>
  <c r="F888" i="16" s="1"/>
  <c r="I888" i="16" s="1"/>
  <c r="D865" i="16"/>
  <c r="E865" i="16" s="1"/>
  <c r="F865" i="16" s="1"/>
  <c r="I865" i="16" s="1"/>
  <c r="D864" i="16"/>
  <c r="E864" i="16" s="1"/>
  <c r="F864" i="16" s="1"/>
  <c r="I864" i="16" s="1"/>
  <c r="D838" i="16"/>
  <c r="E838" i="16" s="1"/>
  <c r="F838" i="16" s="1"/>
  <c r="I838" i="16" s="1"/>
  <c r="D809" i="16"/>
  <c r="E809" i="16" s="1"/>
  <c r="F809" i="16" s="1"/>
  <c r="I809" i="16" s="1"/>
  <c r="D811" i="16"/>
  <c r="E811" i="16" s="1"/>
  <c r="F811" i="16" s="1"/>
  <c r="I811" i="16" s="1"/>
  <c r="D812" i="16"/>
  <c r="E812" i="16" s="1"/>
  <c r="F812" i="16" s="1"/>
  <c r="I812" i="16" s="1"/>
  <c r="D785" i="16"/>
  <c r="E785" i="16" s="1"/>
  <c r="F785" i="16" s="1"/>
  <c r="I785" i="16" s="1"/>
  <c r="D801" i="16"/>
  <c r="E801" i="16" s="1"/>
  <c r="F801" i="16" s="1"/>
  <c r="I801" i="16" s="1"/>
  <c r="D771" i="16"/>
  <c r="E771" i="16" s="1"/>
  <c r="F771" i="16" s="1"/>
  <c r="I771" i="16" s="1"/>
  <c r="D774" i="16"/>
  <c r="E774" i="16" s="1"/>
  <c r="F774" i="16" s="1"/>
  <c r="I774" i="16" s="1"/>
  <c r="D744" i="16"/>
  <c r="E744" i="16" s="1"/>
  <c r="F744" i="16" s="1"/>
  <c r="I744" i="16" s="1"/>
  <c r="D736" i="16"/>
  <c r="E736" i="16" s="1"/>
  <c r="F736" i="16" s="1"/>
  <c r="I736" i="16" s="1"/>
  <c r="D729" i="16"/>
  <c r="E729" i="16" s="1"/>
  <c r="F729" i="16" s="1"/>
  <c r="I729" i="16" s="1"/>
  <c r="D695" i="16"/>
  <c r="E695" i="16" s="1"/>
  <c r="F695" i="16" s="1"/>
  <c r="I695" i="16" s="1"/>
  <c r="D704" i="16"/>
  <c r="E704" i="16" s="1"/>
  <c r="F704" i="16" s="1"/>
  <c r="I704" i="16" s="1"/>
  <c r="D703" i="16"/>
  <c r="E703" i="16" s="1"/>
  <c r="F703" i="16" s="1"/>
  <c r="I703" i="16" s="1"/>
  <c r="D675" i="16"/>
  <c r="E675" i="16" s="1"/>
  <c r="F675" i="16" s="1"/>
  <c r="I675" i="16" s="1"/>
  <c r="D686" i="16"/>
  <c r="E686" i="16" s="1"/>
  <c r="F686" i="16" s="1"/>
  <c r="I686" i="16" s="1"/>
  <c r="D656" i="16"/>
  <c r="E656" i="16" s="1"/>
  <c r="F656" i="16" s="1"/>
  <c r="I656" i="16" s="1"/>
  <c r="D664" i="16"/>
  <c r="E664" i="16" s="1"/>
  <c r="F664" i="16" s="1"/>
  <c r="I664" i="16" s="1"/>
  <c r="D640" i="16"/>
  <c r="E640" i="16" s="1"/>
  <c r="F640" i="16" s="1"/>
  <c r="I640" i="16" s="1"/>
  <c r="D644" i="16"/>
  <c r="E644" i="16" s="1"/>
  <c r="F644" i="16" s="1"/>
  <c r="I644" i="16" s="1"/>
  <c r="D617" i="16"/>
  <c r="E617" i="16" s="1"/>
  <c r="F617" i="16" s="1"/>
  <c r="I617" i="16" s="1"/>
  <c r="D620" i="16"/>
  <c r="E620" i="16" s="1"/>
  <c r="F620" i="16" s="1"/>
  <c r="I620" i="16" s="1"/>
  <c r="D595" i="16"/>
  <c r="E595" i="16" s="1"/>
  <c r="F595" i="16" s="1"/>
  <c r="I595" i="16" s="1"/>
  <c r="D568" i="16"/>
  <c r="E568" i="16" s="1"/>
  <c r="F568" i="16" s="1"/>
  <c r="I568" i="16" s="1"/>
  <c r="D567" i="16"/>
  <c r="E567" i="16" s="1"/>
  <c r="F567" i="16" s="1"/>
  <c r="I567" i="16" s="1"/>
  <c r="D533" i="16"/>
  <c r="E533" i="16" s="1"/>
  <c r="F533" i="16" s="1"/>
  <c r="I533" i="16" s="1"/>
  <c r="D539" i="16"/>
  <c r="E539" i="16" s="1"/>
  <c r="F539" i="16" s="1"/>
  <c r="I539" i="16" s="1"/>
  <c r="D558" i="16"/>
  <c r="E558" i="16" s="1"/>
  <c r="F558" i="16" s="1"/>
  <c r="I558" i="16" s="1"/>
  <c r="D551" i="16"/>
  <c r="E551" i="16" s="1"/>
  <c r="F551" i="16" s="1"/>
  <c r="I551" i="16" s="1"/>
  <c r="D514" i="16"/>
  <c r="E514" i="16" s="1"/>
  <c r="F514" i="16" s="1"/>
  <c r="I514" i="16" s="1"/>
  <c r="D519" i="16"/>
  <c r="E519" i="16" s="1"/>
  <c r="F519" i="16" s="1"/>
  <c r="I519" i="16" s="1"/>
  <c r="D518" i="16"/>
  <c r="E518" i="16" s="1"/>
  <c r="F518" i="16" s="1"/>
  <c r="I518" i="16" s="1"/>
  <c r="D455" i="16"/>
  <c r="E455" i="16" s="1"/>
  <c r="F455" i="16" s="1"/>
  <c r="I455" i="16" s="1"/>
  <c r="D416" i="16"/>
  <c r="E416" i="16" s="1"/>
  <c r="F416" i="16" s="1"/>
  <c r="I416" i="16" s="1"/>
  <c r="D427" i="16"/>
  <c r="E427" i="16" s="1"/>
  <c r="F427" i="16" s="1"/>
  <c r="I427" i="16" s="1"/>
  <c r="D429" i="16"/>
  <c r="E429" i="16" s="1"/>
  <c r="F429" i="16" s="1"/>
  <c r="I429" i="16" s="1"/>
  <c r="D385" i="16"/>
  <c r="E385" i="16" s="1"/>
  <c r="F385" i="16" s="1"/>
  <c r="I385" i="16" s="1"/>
  <c r="D386" i="16"/>
  <c r="E386" i="16" s="1"/>
  <c r="F386" i="16" s="1"/>
  <c r="I386" i="16" s="1"/>
  <c r="D360" i="16"/>
  <c r="E360" i="16" s="1"/>
  <c r="F360" i="16" s="1"/>
  <c r="I360" i="16" s="1"/>
  <c r="D325" i="16"/>
  <c r="E325" i="16" s="1"/>
  <c r="F325" i="16" s="1"/>
  <c r="I325" i="16" s="1"/>
  <c r="D329" i="16"/>
  <c r="E329" i="16" s="1"/>
  <c r="F329" i="16" s="1"/>
  <c r="I329" i="16" s="1"/>
  <c r="D1679" i="16"/>
  <c r="E1679" i="16" s="1"/>
  <c r="F1679" i="16" s="1"/>
  <c r="I1679" i="16" s="1"/>
  <c r="D1180" i="16"/>
  <c r="E1180" i="16" s="1"/>
  <c r="F1180" i="16" s="1"/>
  <c r="I1180" i="16" s="1"/>
  <c r="D939" i="16"/>
  <c r="E939" i="16" s="1"/>
  <c r="F939" i="16" s="1"/>
  <c r="I939" i="16" s="1"/>
  <c r="D873" i="16"/>
  <c r="E873" i="16" s="1"/>
  <c r="F873" i="16" s="1"/>
  <c r="I873" i="16" s="1"/>
  <c r="D849" i="16"/>
  <c r="E849" i="16" s="1"/>
  <c r="F849" i="16" s="1"/>
  <c r="I849" i="16" s="1"/>
  <c r="D831" i="16"/>
  <c r="E831" i="16" s="1"/>
  <c r="F831" i="16" s="1"/>
  <c r="I831" i="16" s="1"/>
  <c r="D803" i="16"/>
  <c r="E803" i="16" s="1"/>
  <c r="F803" i="16" s="1"/>
  <c r="I803" i="16" s="1"/>
  <c r="D778" i="16"/>
  <c r="E778" i="16" s="1"/>
  <c r="F778" i="16" s="1"/>
  <c r="I778" i="16" s="1"/>
  <c r="D724" i="16"/>
  <c r="E724" i="16" s="1"/>
  <c r="F724" i="16" s="1"/>
  <c r="I724" i="16" s="1"/>
  <c r="D693" i="16"/>
  <c r="E693" i="16" s="1"/>
  <c r="F693" i="16" s="1"/>
  <c r="I693" i="16" s="1"/>
  <c r="D1148" i="16"/>
  <c r="E1148" i="16" s="1"/>
  <c r="F1148" i="16" s="1"/>
  <c r="I1148" i="16" s="1"/>
  <c r="D1168" i="16"/>
  <c r="E1168" i="16" s="1"/>
  <c r="F1168" i="16" s="1"/>
  <c r="I1168" i="16" s="1"/>
  <c r="D1176" i="16"/>
  <c r="E1176" i="16" s="1"/>
  <c r="F1176" i="16" s="1"/>
  <c r="I1176" i="16" s="1"/>
  <c r="D1151" i="16"/>
  <c r="E1151" i="16" s="1"/>
  <c r="F1151" i="16" s="1"/>
  <c r="I1151" i="16" s="1"/>
  <c r="D1162" i="16"/>
  <c r="E1162" i="16" s="1"/>
  <c r="F1162" i="16" s="1"/>
  <c r="I1162" i="16" s="1"/>
  <c r="D1171" i="16"/>
  <c r="E1171" i="16" s="1"/>
  <c r="F1171" i="16" s="1"/>
  <c r="I1171" i="16" s="1"/>
  <c r="D1179" i="16"/>
  <c r="E1179" i="16" s="1"/>
  <c r="F1179" i="16" s="1"/>
  <c r="I1179" i="16" s="1"/>
  <c r="D1136" i="16"/>
  <c r="E1136" i="16" s="1"/>
  <c r="F1136" i="16" s="1"/>
  <c r="I1136" i="16" s="1"/>
  <c r="D1135" i="16"/>
  <c r="E1135" i="16" s="1"/>
  <c r="F1135" i="16" s="1"/>
  <c r="I1135" i="16" s="1"/>
  <c r="D1114" i="16"/>
  <c r="E1114" i="16" s="1"/>
  <c r="F1114" i="16" s="1"/>
  <c r="I1114" i="16" s="1"/>
  <c r="D1121" i="16"/>
  <c r="E1121" i="16" s="1"/>
  <c r="F1121" i="16" s="1"/>
  <c r="I1121" i="16" s="1"/>
  <c r="D1120" i="16"/>
  <c r="E1120" i="16" s="1"/>
  <c r="F1120" i="16" s="1"/>
  <c r="I1120" i="16" s="1"/>
  <c r="D1100" i="16"/>
  <c r="E1100" i="16" s="1"/>
  <c r="F1100" i="16" s="1"/>
  <c r="I1100" i="16" s="1"/>
  <c r="D1083" i="16"/>
  <c r="E1083" i="16" s="1"/>
  <c r="F1083" i="16" s="1"/>
  <c r="I1083" i="16" s="1"/>
  <c r="D1081" i="16"/>
  <c r="E1081" i="16" s="1"/>
  <c r="F1081" i="16" s="1"/>
  <c r="I1081" i="16" s="1"/>
  <c r="D1086" i="16"/>
  <c r="E1086" i="16" s="1"/>
  <c r="F1086" i="16" s="1"/>
  <c r="I1086" i="16" s="1"/>
  <c r="D1048" i="16"/>
  <c r="E1048" i="16" s="1"/>
  <c r="F1048" i="16" s="1"/>
  <c r="I1048" i="16" s="1"/>
  <c r="D1061" i="16"/>
  <c r="E1061" i="16" s="1"/>
  <c r="F1061" i="16" s="1"/>
  <c r="I1061" i="16" s="1"/>
  <c r="D1030" i="16"/>
  <c r="E1030" i="16" s="1"/>
  <c r="F1030" i="16" s="1"/>
  <c r="I1030" i="16" s="1"/>
  <c r="D1022" i="16"/>
  <c r="E1022" i="16" s="1"/>
  <c r="F1022" i="16" s="1"/>
  <c r="I1022" i="16" s="1"/>
  <c r="D1027" i="16"/>
  <c r="E1027" i="16" s="1"/>
  <c r="F1027" i="16" s="1"/>
  <c r="I1027" i="16" s="1"/>
  <c r="D996" i="16"/>
  <c r="E996" i="16" s="1"/>
  <c r="F996" i="16" s="1"/>
  <c r="I996" i="16" s="1"/>
  <c r="D984" i="16"/>
  <c r="E984" i="16" s="1"/>
  <c r="F984" i="16" s="1"/>
  <c r="I984" i="16" s="1"/>
  <c r="D1004" i="16"/>
  <c r="E1004" i="16" s="1"/>
  <c r="F1004" i="16" s="1"/>
  <c r="I1004" i="16" s="1"/>
  <c r="D969" i="16"/>
  <c r="E969" i="16" s="1"/>
  <c r="F969" i="16" s="1"/>
  <c r="I969" i="16" s="1"/>
  <c r="D970" i="16"/>
  <c r="E970" i="16" s="1"/>
  <c r="F970" i="16" s="1"/>
  <c r="I970" i="16" s="1"/>
  <c r="D945" i="16"/>
  <c r="E945" i="16" s="1"/>
  <c r="F945" i="16" s="1"/>
  <c r="I945" i="16" s="1"/>
  <c r="D949" i="16"/>
  <c r="E949" i="16" s="1"/>
  <c r="F949" i="16" s="1"/>
  <c r="I949" i="16" s="1"/>
  <c r="D929" i="16"/>
  <c r="E929" i="16" s="1"/>
  <c r="F929" i="16" s="1"/>
  <c r="I929" i="16" s="1"/>
  <c r="D902" i="16"/>
  <c r="E902" i="16" s="1"/>
  <c r="F902" i="16" s="1"/>
  <c r="I902" i="16" s="1"/>
  <c r="D901" i="16"/>
  <c r="E901" i="16" s="1"/>
  <c r="F901" i="16" s="1"/>
  <c r="I901" i="16" s="1"/>
  <c r="D879" i="16"/>
  <c r="E879" i="16" s="1"/>
  <c r="F879" i="16" s="1"/>
  <c r="I879" i="16" s="1"/>
  <c r="D876" i="16"/>
  <c r="E876" i="16" s="1"/>
  <c r="F876" i="16" s="1"/>
  <c r="I876" i="16" s="1"/>
  <c r="D857" i="16"/>
  <c r="E857" i="16" s="1"/>
  <c r="F857" i="16" s="1"/>
  <c r="I857" i="16" s="1"/>
  <c r="D856" i="16"/>
  <c r="E856" i="16" s="1"/>
  <c r="F856" i="16" s="1"/>
  <c r="I856" i="16" s="1"/>
  <c r="D841" i="16"/>
  <c r="E841" i="16" s="1"/>
  <c r="F841" i="16" s="1"/>
  <c r="I841" i="16" s="1"/>
  <c r="D845" i="16"/>
  <c r="E845" i="16" s="1"/>
  <c r="F845" i="16" s="1"/>
  <c r="I845" i="16" s="1"/>
  <c r="D822" i="16"/>
  <c r="E822" i="16" s="1"/>
  <c r="F822" i="16" s="1"/>
  <c r="I822" i="16" s="1"/>
  <c r="D823" i="16"/>
  <c r="E823" i="16" s="1"/>
  <c r="F823" i="16" s="1"/>
  <c r="I823" i="16" s="1"/>
  <c r="D793" i="16"/>
  <c r="E793" i="16" s="1"/>
  <c r="F793" i="16" s="1"/>
  <c r="I793" i="16" s="1"/>
  <c r="D794" i="16"/>
  <c r="E794" i="16" s="1"/>
  <c r="F794" i="16" s="1"/>
  <c r="I794" i="16" s="1"/>
  <c r="D770" i="16"/>
  <c r="E770" i="16" s="1"/>
  <c r="F770" i="16" s="1"/>
  <c r="I770" i="16" s="1"/>
  <c r="D763" i="16"/>
  <c r="E763" i="16" s="1"/>
  <c r="F763" i="16" s="1"/>
  <c r="I763" i="16" s="1"/>
  <c r="D727" i="16"/>
  <c r="E727" i="16" s="1"/>
  <c r="F727" i="16" s="1"/>
  <c r="I727" i="16" s="1"/>
  <c r="D728" i="16"/>
  <c r="E728" i="16" s="1"/>
  <c r="F728" i="16" s="1"/>
  <c r="I728" i="16" s="1"/>
  <c r="D745" i="16"/>
  <c r="E745" i="16" s="1"/>
  <c r="F745" i="16" s="1"/>
  <c r="I745" i="16" s="1"/>
  <c r="D743" i="16"/>
  <c r="E743" i="16" s="1"/>
  <c r="F743" i="16" s="1"/>
  <c r="I743" i="16" s="1"/>
  <c r="D711" i="16"/>
  <c r="E711" i="16" s="1"/>
  <c r="F711" i="16" s="1"/>
  <c r="I711" i="16" s="1"/>
  <c r="D714" i="16"/>
  <c r="E714" i="16" s="1"/>
  <c r="F714" i="16" s="1"/>
  <c r="I714" i="16" s="1"/>
  <c r="D713" i="16"/>
  <c r="E713" i="16" s="1"/>
  <c r="F713" i="16" s="1"/>
  <c r="I713" i="16" s="1"/>
  <c r="D676" i="16"/>
  <c r="E676" i="16" s="1"/>
  <c r="F676" i="16" s="1"/>
  <c r="I676" i="16" s="1"/>
  <c r="D682" i="16"/>
  <c r="E682" i="16" s="1"/>
  <c r="F682" i="16" s="1"/>
  <c r="I682" i="16" s="1"/>
  <c r="D658" i="16"/>
  <c r="E658" i="16" s="1"/>
  <c r="F658" i="16" s="1"/>
  <c r="I658" i="16" s="1"/>
  <c r="D639" i="16"/>
  <c r="E639" i="16" s="1"/>
  <c r="F639" i="16" s="1"/>
  <c r="I639" i="16" s="1"/>
  <c r="D638" i="16"/>
  <c r="E638" i="16" s="1"/>
  <c r="F638" i="16" s="1"/>
  <c r="I638" i="16" s="1"/>
  <c r="D611" i="16"/>
  <c r="E611" i="16" s="1"/>
  <c r="F611" i="16" s="1"/>
  <c r="I611" i="16" s="1"/>
  <c r="D612" i="16"/>
  <c r="E612" i="16" s="1"/>
  <c r="F612" i="16" s="1"/>
  <c r="I612" i="16" s="1"/>
  <c r="D623" i="16"/>
  <c r="E623" i="16" s="1"/>
  <c r="F623" i="16" s="1"/>
  <c r="I623" i="16" s="1"/>
  <c r="D591" i="16"/>
  <c r="E591" i="16" s="1"/>
  <c r="F591" i="16" s="1"/>
  <c r="I591" i="16" s="1"/>
  <c r="D572" i="16"/>
  <c r="E572" i="16" s="1"/>
  <c r="F572" i="16" s="1"/>
  <c r="I572" i="16" s="1"/>
  <c r="D577" i="16"/>
  <c r="E577" i="16" s="1"/>
  <c r="F577" i="16" s="1"/>
  <c r="I577" i="16" s="1"/>
  <c r="D549" i="16"/>
  <c r="E549" i="16" s="1"/>
  <c r="F549" i="16" s="1"/>
  <c r="I549" i="16" s="1"/>
  <c r="D550" i="16"/>
  <c r="E550" i="16" s="1"/>
  <c r="F550" i="16" s="1"/>
  <c r="I550" i="16" s="1"/>
  <c r="D540" i="16"/>
  <c r="E540" i="16" s="1"/>
  <c r="F540" i="16" s="1"/>
  <c r="I540" i="16" s="1"/>
  <c r="D559" i="16"/>
  <c r="E559" i="16" s="1"/>
  <c r="F559" i="16" s="1"/>
  <c r="I559" i="16" s="1"/>
  <c r="D510" i="16"/>
  <c r="E510" i="16" s="1"/>
  <c r="F510" i="16" s="1"/>
  <c r="I510" i="16" s="1"/>
  <c r="D508" i="16"/>
  <c r="E508" i="16" s="1"/>
  <c r="F508" i="16" s="1"/>
  <c r="I508" i="16" s="1"/>
  <c r="D451" i="16"/>
  <c r="E451" i="16" s="1"/>
  <c r="F451" i="16" s="1"/>
  <c r="I451" i="16" s="1"/>
  <c r="D456" i="16"/>
  <c r="E456" i="16" s="1"/>
  <c r="F456" i="16" s="1"/>
  <c r="I456" i="16" s="1"/>
  <c r="D417" i="16"/>
  <c r="E417" i="16" s="1"/>
  <c r="F417" i="16" s="1"/>
  <c r="I417" i="16" s="1"/>
  <c r="D418" i="16"/>
  <c r="E418" i="16" s="1"/>
  <c r="F418" i="16" s="1"/>
  <c r="I418" i="16" s="1"/>
  <c r="D387" i="16"/>
  <c r="E387" i="16" s="1"/>
  <c r="F387" i="16" s="1"/>
  <c r="I387" i="16" s="1"/>
  <c r="D399" i="16"/>
  <c r="E399" i="16" s="1"/>
  <c r="F399" i="16" s="1"/>
  <c r="I399" i="16" s="1"/>
  <c r="D400" i="16"/>
  <c r="E400" i="16" s="1"/>
  <c r="F400" i="16" s="1"/>
  <c r="I400" i="16" s="1"/>
  <c r="D370" i="16"/>
  <c r="E370" i="16" s="1"/>
  <c r="F370" i="16" s="1"/>
  <c r="I370" i="16" s="1"/>
  <c r="D1561" i="16"/>
  <c r="E1561" i="16" s="1"/>
  <c r="F1561" i="16" s="1"/>
  <c r="I1561" i="16" s="1"/>
  <c r="D1421" i="16"/>
  <c r="E1421" i="16" s="1"/>
  <c r="F1421" i="16" s="1"/>
  <c r="I1421" i="16" s="1"/>
  <c r="D1067" i="16"/>
  <c r="E1067" i="16" s="1"/>
  <c r="F1067" i="16" s="1"/>
  <c r="I1067" i="16" s="1"/>
  <c r="D916" i="16"/>
  <c r="E916" i="16" s="1"/>
  <c r="F916" i="16" s="1"/>
  <c r="I916" i="16" s="1"/>
  <c r="D869" i="16"/>
  <c r="E869" i="16" s="1"/>
  <c r="F869" i="16" s="1"/>
  <c r="I869" i="16" s="1"/>
  <c r="D835" i="16"/>
  <c r="E835" i="16" s="1"/>
  <c r="F835" i="16" s="1"/>
  <c r="I835" i="16" s="1"/>
  <c r="D807" i="16"/>
  <c r="E807" i="16" s="1"/>
  <c r="F807" i="16" s="1"/>
  <c r="I807" i="16" s="1"/>
  <c r="D782" i="16"/>
  <c r="E782" i="16" s="1"/>
  <c r="F782" i="16" s="1"/>
  <c r="I782" i="16" s="1"/>
  <c r="D756" i="16"/>
  <c r="E756" i="16" s="1"/>
  <c r="F756" i="16" s="1"/>
  <c r="I756" i="16" s="1"/>
  <c r="D720" i="16"/>
  <c r="E720" i="16" s="1"/>
  <c r="F720" i="16" s="1"/>
  <c r="I720" i="16" s="1"/>
  <c r="D1602" i="16"/>
  <c r="E1602" i="16" s="1"/>
  <c r="F1602" i="16" s="1"/>
  <c r="I1602" i="16" s="1"/>
  <c r="D1490" i="16"/>
  <c r="E1490" i="16" s="1"/>
  <c r="F1490" i="16" s="1"/>
  <c r="I1490" i="16" s="1"/>
  <c r="D1238" i="16"/>
  <c r="E1238" i="16" s="1"/>
  <c r="F1238" i="16" s="1"/>
  <c r="I1238" i="16" s="1"/>
  <c r="D1106" i="16"/>
  <c r="E1106" i="16" s="1"/>
  <c r="F1106" i="16" s="1"/>
  <c r="I1106" i="16" s="1"/>
  <c r="D981" i="16"/>
  <c r="E981" i="16" s="1"/>
  <c r="F981" i="16" s="1"/>
  <c r="I981" i="16" s="1"/>
  <c r="D1103" i="16"/>
  <c r="E1103" i="16" s="1"/>
  <c r="F1103" i="16" s="1"/>
  <c r="I1103" i="16" s="1"/>
  <c r="D1055" i="16"/>
  <c r="E1055" i="16" s="1"/>
  <c r="F1055" i="16" s="1"/>
  <c r="I1055" i="16" s="1"/>
  <c r="D1063" i="16"/>
  <c r="E1063" i="16" s="1"/>
  <c r="F1063" i="16" s="1"/>
  <c r="I1063" i="16" s="1"/>
  <c r="D1032" i="16"/>
  <c r="E1032" i="16" s="1"/>
  <c r="F1032" i="16" s="1"/>
  <c r="I1032" i="16" s="1"/>
  <c r="D1024" i="16"/>
  <c r="E1024" i="16" s="1"/>
  <c r="F1024" i="16" s="1"/>
  <c r="I1024" i="16" s="1"/>
  <c r="D995" i="16"/>
  <c r="E995" i="16" s="1"/>
  <c r="F995" i="16" s="1"/>
  <c r="I995" i="16" s="1"/>
  <c r="D1001" i="16"/>
  <c r="E1001" i="16" s="1"/>
  <c r="F1001" i="16" s="1"/>
  <c r="I1001" i="16" s="1"/>
  <c r="D986" i="16"/>
  <c r="E986" i="16" s="1"/>
  <c r="F986" i="16" s="1"/>
  <c r="I986" i="16" s="1"/>
  <c r="D1006" i="16"/>
  <c r="E1006" i="16" s="1"/>
  <c r="F1006" i="16" s="1"/>
  <c r="I1006" i="16" s="1"/>
  <c r="D971" i="16"/>
  <c r="E971" i="16" s="1"/>
  <c r="F971" i="16" s="1"/>
  <c r="I971" i="16" s="1"/>
  <c r="D972" i="16"/>
  <c r="E972" i="16" s="1"/>
  <c r="F972" i="16" s="1"/>
  <c r="I972" i="16" s="1"/>
  <c r="D948" i="16"/>
  <c r="E948" i="16" s="1"/>
  <c r="F948" i="16" s="1"/>
  <c r="I948" i="16" s="1"/>
  <c r="D951" i="16"/>
  <c r="E951" i="16" s="1"/>
  <c r="F951" i="16" s="1"/>
  <c r="I951" i="16" s="1"/>
  <c r="D931" i="16"/>
  <c r="E931" i="16" s="1"/>
  <c r="F931" i="16" s="1"/>
  <c r="I931" i="16" s="1"/>
  <c r="D904" i="16"/>
  <c r="E904" i="16" s="1"/>
  <c r="F904" i="16" s="1"/>
  <c r="I904" i="16" s="1"/>
  <c r="D903" i="16"/>
  <c r="E903" i="16" s="1"/>
  <c r="F903" i="16" s="1"/>
  <c r="I903" i="16" s="1"/>
  <c r="D880" i="16"/>
  <c r="E880" i="16" s="1"/>
  <c r="F880" i="16" s="1"/>
  <c r="I880" i="16" s="1"/>
  <c r="D878" i="16"/>
  <c r="E878" i="16" s="1"/>
  <c r="F878" i="16" s="1"/>
  <c r="I878" i="16" s="1"/>
  <c r="D859" i="16"/>
  <c r="E859" i="16" s="1"/>
  <c r="F859" i="16" s="1"/>
  <c r="I859" i="16" s="1"/>
  <c r="D858" i="16"/>
  <c r="E858" i="16" s="1"/>
  <c r="F858" i="16" s="1"/>
  <c r="I858" i="16" s="1"/>
  <c r="D843" i="16"/>
  <c r="E843" i="16" s="1"/>
  <c r="F843" i="16" s="1"/>
  <c r="I843" i="16" s="1"/>
  <c r="D813" i="16"/>
  <c r="E813" i="16" s="1"/>
  <c r="F813" i="16" s="1"/>
  <c r="I813" i="16" s="1"/>
  <c r="D825" i="16"/>
  <c r="E825" i="16" s="1"/>
  <c r="F825" i="16" s="1"/>
  <c r="I825" i="16" s="1"/>
  <c r="D824" i="16"/>
  <c r="E824" i="16" s="1"/>
  <c r="F824" i="16" s="1"/>
  <c r="I824" i="16" s="1"/>
  <c r="D796" i="16"/>
  <c r="E796" i="16" s="1"/>
  <c r="F796" i="16" s="1"/>
  <c r="I796" i="16" s="1"/>
  <c r="D795" i="16"/>
  <c r="E795" i="16" s="1"/>
  <c r="F795" i="16" s="1"/>
  <c r="I795" i="16" s="1"/>
  <c r="D762" i="16"/>
  <c r="E762" i="16" s="1"/>
  <c r="F762" i="16" s="1"/>
  <c r="I762" i="16" s="1"/>
  <c r="D768" i="16"/>
  <c r="E768" i="16" s="1"/>
  <c r="F768" i="16" s="1"/>
  <c r="I768" i="16" s="1"/>
  <c r="D732" i="16"/>
  <c r="E732" i="16" s="1"/>
  <c r="F732" i="16" s="1"/>
  <c r="I732" i="16" s="1"/>
  <c r="D730" i="16"/>
  <c r="E730" i="16" s="1"/>
  <c r="F730" i="16" s="1"/>
  <c r="I730" i="16" s="1"/>
  <c r="D748" i="16"/>
  <c r="E748" i="16" s="1"/>
  <c r="F748" i="16" s="1"/>
  <c r="I748" i="16" s="1"/>
  <c r="D746" i="16"/>
  <c r="E746" i="16" s="1"/>
  <c r="F746" i="16" s="1"/>
  <c r="I746" i="16" s="1"/>
  <c r="D696" i="16"/>
  <c r="E696" i="16" s="1"/>
  <c r="F696" i="16" s="1"/>
  <c r="I696" i="16" s="1"/>
  <c r="D716" i="16"/>
  <c r="E716" i="16" s="1"/>
  <c r="F716" i="16" s="1"/>
  <c r="I716" i="16" s="1"/>
  <c r="D715" i="16"/>
  <c r="E715" i="16" s="1"/>
  <c r="F715" i="16" s="1"/>
  <c r="I715" i="16" s="1"/>
  <c r="D678" i="16"/>
  <c r="E678" i="16" s="1"/>
  <c r="F678" i="16" s="1"/>
  <c r="I678" i="16" s="1"/>
  <c r="D685" i="16"/>
  <c r="E685" i="16" s="1"/>
  <c r="F685" i="16" s="1"/>
  <c r="I685" i="16" s="1"/>
  <c r="D659" i="16"/>
  <c r="E659" i="16" s="1"/>
  <c r="F659" i="16" s="1"/>
  <c r="I659" i="16" s="1"/>
  <c r="D632" i="16"/>
  <c r="E632" i="16" s="1"/>
  <c r="F632" i="16" s="1"/>
  <c r="I632" i="16" s="1"/>
  <c r="D641" i="16"/>
  <c r="E641" i="16" s="1"/>
  <c r="F641" i="16" s="1"/>
  <c r="I641" i="16" s="1"/>
  <c r="D613" i="16"/>
  <c r="E613" i="16" s="1"/>
  <c r="F613" i="16" s="1"/>
  <c r="I613" i="16" s="1"/>
  <c r="D614" i="16"/>
  <c r="E614" i="16" s="1"/>
  <c r="F614" i="16" s="1"/>
  <c r="I614" i="16" s="1"/>
  <c r="D594" i="16"/>
  <c r="E594" i="16" s="1"/>
  <c r="F594" i="16" s="1"/>
  <c r="I594" i="16" s="1"/>
  <c r="D575" i="16"/>
  <c r="E575" i="16" s="1"/>
  <c r="F575" i="16" s="1"/>
  <c r="I575" i="16" s="1"/>
  <c r="D579" i="16"/>
  <c r="E579" i="16" s="1"/>
  <c r="F579" i="16" s="1"/>
  <c r="I579" i="16" s="1"/>
  <c r="D531" i="16"/>
  <c r="E531" i="16" s="1"/>
  <c r="F531" i="16" s="1"/>
  <c r="I531" i="16" s="1"/>
  <c r="D552" i="16"/>
  <c r="E552" i="16" s="1"/>
  <c r="F552" i="16" s="1"/>
  <c r="I552" i="16" s="1"/>
  <c r="D543" i="16"/>
  <c r="E543" i="16" s="1"/>
  <c r="F543" i="16" s="1"/>
  <c r="I543" i="16" s="1"/>
  <c r="D503" i="16"/>
  <c r="E503" i="16" s="1"/>
  <c r="F503" i="16" s="1"/>
  <c r="I503" i="16" s="1"/>
  <c r="D512" i="16"/>
  <c r="E512" i="16" s="1"/>
  <c r="F512" i="16" s="1"/>
  <c r="I512" i="16" s="1"/>
  <c r="D511" i="16"/>
  <c r="E511" i="16" s="1"/>
  <c r="F511" i="16" s="1"/>
  <c r="I511" i="16" s="1"/>
  <c r="D454" i="16"/>
  <c r="E454" i="16" s="1"/>
  <c r="F454" i="16" s="1"/>
  <c r="I454" i="16" s="1"/>
  <c r="D443" i="16"/>
  <c r="E443" i="16" s="1"/>
  <c r="F443" i="16" s="1"/>
  <c r="I443" i="16" s="1"/>
  <c r="D419" i="16"/>
  <c r="E419" i="16" s="1"/>
  <c r="F419" i="16" s="1"/>
  <c r="I419" i="16" s="1"/>
  <c r="D430" i="16"/>
  <c r="E430" i="16" s="1"/>
  <c r="F430" i="16" s="1"/>
  <c r="I430" i="16" s="1"/>
  <c r="D428" i="16"/>
  <c r="E428" i="16" s="1"/>
  <c r="F428" i="16" s="1"/>
  <c r="I428" i="16" s="1"/>
  <c r="D388" i="16"/>
  <c r="E388" i="16" s="1"/>
  <c r="F388" i="16" s="1"/>
  <c r="I388" i="16" s="1"/>
  <c r="D389" i="16"/>
  <c r="E389" i="16" s="1"/>
  <c r="F389" i="16" s="1"/>
  <c r="I389" i="16" s="1"/>
  <c r="D364" i="16"/>
  <c r="E364" i="16" s="1"/>
  <c r="F364" i="16" s="1"/>
  <c r="I364" i="16" s="1"/>
  <c r="D328" i="16"/>
  <c r="E328" i="16" s="1"/>
  <c r="F328" i="16" s="1"/>
  <c r="I328" i="16" s="1"/>
  <c r="D1650" i="16"/>
  <c r="E1650" i="16" s="1"/>
  <c r="F1650" i="16" s="1"/>
  <c r="I1650" i="16" s="1"/>
  <c r="D1382" i="16"/>
  <c r="E1382" i="16" s="1"/>
  <c r="F1382" i="16" s="1"/>
  <c r="I1382" i="16" s="1"/>
  <c r="D1040" i="16"/>
  <c r="E1040" i="16" s="1"/>
  <c r="F1040" i="16" s="1"/>
  <c r="I1040" i="16" s="1"/>
  <c r="D920" i="16"/>
  <c r="E920" i="16" s="1"/>
  <c r="F920" i="16" s="1"/>
  <c r="I920" i="16" s="1"/>
  <c r="D872" i="16"/>
  <c r="E872" i="16" s="1"/>
  <c r="F872" i="16" s="1"/>
  <c r="I872" i="16" s="1"/>
  <c r="D848" i="16"/>
  <c r="E848" i="16" s="1"/>
  <c r="F848" i="16" s="1"/>
  <c r="I848" i="16" s="1"/>
  <c r="D830" i="16"/>
  <c r="E830" i="16" s="1"/>
  <c r="F830" i="16" s="1"/>
  <c r="I830" i="16" s="1"/>
  <c r="D802" i="16"/>
  <c r="E802" i="16" s="1"/>
  <c r="F802" i="16" s="1"/>
  <c r="I802" i="16" s="1"/>
  <c r="D759" i="16"/>
  <c r="E759" i="16" s="1"/>
  <c r="F759" i="16" s="1"/>
  <c r="I759" i="16" s="1"/>
  <c r="D723" i="16"/>
  <c r="E723" i="16" s="1"/>
  <c r="F723" i="16" s="1"/>
  <c r="I723" i="16" s="1"/>
  <c r="D692" i="16"/>
  <c r="E692" i="16" s="1"/>
  <c r="F692" i="16" s="1"/>
  <c r="I692" i="16" s="1"/>
  <c r="D1160" i="16"/>
  <c r="E1160" i="16" s="1"/>
  <c r="F1160" i="16" s="1"/>
  <c r="I1160" i="16" s="1"/>
  <c r="D1170" i="16"/>
  <c r="E1170" i="16" s="1"/>
  <c r="F1170" i="16" s="1"/>
  <c r="I1170" i="16" s="1"/>
  <c r="D1178" i="16"/>
  <c r="E1178" i="16" s="1"/>
  <c r="F1178" i="16" s="1"/>
  <c r="I1178" i="16" s="1"/>
  <c r="D1153" i="16"/>
  <c r="E1153" i="16" s="1"/>
  <c r="F1153" i="16" s="1"/>
  <c r="I1153" i="16" s="1"/>
  <c r="D1165" i="16"/>
  <c r="E1165" i="16" s="1"/>
  <c r="F1165" i="16" s="1"/>
  <c r="I1165" i="16" s="1"/>
  <c r="D1173" i="16"/>
  <c r="E1173" i="16" s="1"/>
  <c r="F1173" i="16" s="1"/>
  <c r="I1173" i="16" s="1"/>
  <c r="D1130" i="16"/>
  <c r="E1130" i="16" s="1"/>
  <c r="F1130" i="16" s="1"/>
  <c r="I1130" i="16" s="1"/>
  <c r="D1138" i="16"/>
  <c r="E1138" i="16" s="1"/>
  <c r="F1138" i="16" s="1"/>
  <c r="I1138" i="16" s="1"/>
  <c r="D1137" i="16"/>
  <c r="E1137" i="16" s="1"/>
  <c r="F1137" i="16" s="1"/>
  <c r="I1137" i="16" s="1"/>
  <c r="D1115" i="16"/>
  <c r="E1115" i="16" s="1"/>
  <c r="F1115" i="16" s="1"/>
  <c r="I1115" i="16" s="1"/>
  <c r="D1113" i="16"/>
  <c r="E1113" i="16" s="1"/>
  <c r="F1113" i="16" s="1"/>
  <c r="I1113" i="16" s="1"/>
  <c r="D1122" i="16"/>
  <c r="E1122" i="16" s="1"/>
  <c r="F1122" i="16" s="1"/>
  <c r="I1122" i="16" s="1"/>
  <c r="D1102" i="16"/>
  <c r="E1102" i="16" s="1"/>
  <c r="F1102" i="16" s="1"/>
  <c r="I1102" i="16" s="1"/>
  <c r="D1085" i="16"/>
  <c r="E1085" i="16" s="1"/>
  <c r="F1085" i="16" s="1"/>
  <c r="I1085" i="16" s="1"/>
  <c r="D1071" i="16"/>
  <c r="E1071" i="16" s="1"/>
  <c r="F1071" i="16" s="1"/>
  <c r="I1071" i="16" s="1"/>
  <c r="D1088" i="16"/>
  <c r="E1088" i="16" s="1"/>
  <c r="F1088" i="16" s="1"/>
  <c r="I1088" i="16" s="1"/>
  <c r="D1057" i="16"/>
  <c r="E1057" i="16" s="1"/>
  <c r="F1057" i="16" s="1"/>
  <c r="I1057" i="16" s="1"/>
  <c r="D1046" i="16"/>
  <c r="E1046" i="16" s="1"/>
  <c r="F1046" i="16" s="1"/>
  <c r="I1046" i="16" s="1"/>
  <c r="D1020" i="16"/>
  <c r="E1020" i="16" s="1"/>
  <c r="F1020" i="16" s="1"/>
  <c r="I1020" i="16" s="1"/>
  <c r="D1026" i="16"/>
  <c r="E1026" i="16" s="1"/>
  <c r="F1026" i="16" s="1"/>
  <c r="I1026" i="16" s="1"/>
  <c r="D1035" i="16"/>
  <c r="E1035" i="16" s="1"/>
  <c r="F1035" i="16" s="1"/>
  <c r="I1035" i="16" s="1"/>
  <c r="D989" i="16"/>
  <c r="E989" i="16" s="1"/>
  <c r="F989" i="16" s="1"/>
  <c r="I989" i="16" s="1"/>
  <c r="D1009" i="16"/>
  <c r="E1009" i="16" s="1"/>
  <c r="F1009" i="16" s="1"/>
  <c r="I1009" i="16" s="1"/>
  <c r="D994" i="16"/>
  <c r="E994" i="16" s="1"/>
  <c r="F994" i="16" s="1"/>
  <c r="I994" i="16" s="1"/>
  <c r="D1000" i="16"/>
  <c r="E1000" i="16" s="1"/>
  <c r="F1000" i="16" s="1"/>
  <c r="I1000" i="16" s="1"/>
  <c r="D964" i="16"/>
  <c r="E964" i="16" s="1"/>
  <c r="F964" i="16" s="1"/>
  <c r="I964" i="16" s="1"/>
  <c r="D940" i="16"/>
  <c r="E940" i="16" s="1"/>
  <c r="F940" i="16" s="1"/>
  <c r="I940" i="16" s="1"/>
  <c r="D941" i="16"/>
  <c r="E941" i="16" s="1"/>
  <c r="F941" i="16" s="1"/>
  <c r="I941" i="16" s="1"/>
  <c r="D924" i="16"/>
  <c r="E924" i="16" s="1"/>
  <c r="F924" i="16" s="1"/>
  <c r="I924" i="16" s="1"/>
  <c r="D930" i="16"/>
  <c r="E930" i="16" s="1"/>
  <c r="F930" i="16" s="1"/>
  <c r="I930" i="16" s="1"/>
  <c r="D911" i="16"/>
  <c r="E911" i="16" s="1"/>
  <c r="F911" i="16" s="1"/>
  <c r="I911" i="16" s="1"/>
  <c r="D912" i="16"/>
  <c r="E912" i="16" s="1"/>
  <c r="F912" i="16" s="1"/>
  <c r="I912" i="16" s="1"/>
  <c r="D885" i="16"/>
  <c r="E885" i="16" s="1"/>
  <c r="F885" i="16" s="1"/>
  <c r="I885" i="16" s="1"/>
  <c r="D890" i="16"/>
  <c r="E890" i="16" s="1"/>
  <c r="F890" i="16" s="1"/>
  <c r="I890" i="16" s="1"/>
  <c r="D867" i="16"/>
  <c r="E867" i="16" s="1"/>
  <c r="F867" i="16" s="1"/>
  <c r="I867" i="16" s="1"/>
  <c r="D866" i="16"/>
  <c r="E866" i="16" s="1"/>
  <c r="F866" i="16" s="1"/>
  <c r="I866" i="16" s="1"/>
  <c r="D840" i="16"/>
  <c r="E840" i="16" s="1"/>
  <c r="F840" i="16" s="1"/>
  <c r="I840" i="16" s="1"/>
  <c r="D814" i="16"/>
  <c r="E814" i="16" s="1"/>
  <c r="F814" i="16" s="1"/>
  <c r="I814" i="16" s="1"/>
  <c r="D815" i="16"/>
  <c r="E815" i="16" s="1"/>
  <c r="F815" i="16" s="1"/>
  <c r="I815" i="16" s="1"/>
  <c r="D790" i="16"/>
  <c r="E790" i="16" s="1"/>
  <c r="F790" i="16" s="1"/>
  <c r="I790" i="16" s="1"/>
  <c r="D786" i="16"/>
  <c r="E786" i="16" s="1"/>
  <c r="F786" i="16" s="1"/>
  <c r="I786" i="16" s="1"/>
  <c r="D787" i="16"/>
  <c r="E787" i="16" s="1"/>
  <c r="F787" i="16" s="1"/>
  <c r="I787" i="16" s="1"/>
  <c r="D773" i="16"/>
  <c r="E773" i="16" s="1"/>
  <c r="F773" i="16" s="1"/>
  <c r="I773" i="16" s="1"/>
  <c r="D775" i="16"/>
  <c r="E775" i="16" s="1"/>
  <c r="F775" i="16" s="1"/>
  <c r="I775" i="16" s="1"/>
  <c r="D747" i="16"/>
  <c r="E747" i="16" s="1"/>
  <c r="F747" i="16" s="1"/>
  <c r="I747" i="16" s="1"/>
  <c r="D738" i="16"/>
  <c r="E738" i="16" s="1"/>
  <c r="F738" i="16" s="1"/>
  <c r="I738" i="16" s="1"/>
  <c r="D731" i="16"/>
  <c r="E731" i="16" s="1"/>
  <c r="F731" i="16" s="1"/>
  <c r="I731" i="16" s="1"/>
  <c r="D698" i="16"/>
  <c r="E698" i="16" s="1"/>
  <c r="F698" i="16" s="1"/>
  <c r="I698" i="16" s="1"/>
  <c r="D707" i="16"/>
  <c r="E707" i="16" s="1"/>
  <c r="F707" i="16" s="1"/>
  <c r="I707" i="16" s="1"/>
  <c r="D705" i="16"/>
  <c r="E705" i="16" s="1"/>
  <c r="F705" i="16" s="1"/>
  <c r="I705" i="16" s="1"/>
  <c r="D680" i="16"/>
  <c r="E680" i="16" s="1"/>
  <c r="F680" i="16" s="1"/>
  <c r="I680" i="16" s="1"/>
  <c r="D674" i="16"/>
  <c r="E674" i="16" s="1"/>
  <c r="F674" i="16" s="1"/>
  <c r="I674" i="16" s="1"/>
  <c r="D661" i="16"/>
  <c r="E661" i="16" s="1"/>
  <c r="F661" i="16" s="1"/>
  <c r="I661" i="16" s="1"/>
  <c r="D663" i="16"/>
  <c r="E663" i="16" s="1"/>
  <c r="F663" i="16" s="1"/>
  <c r="I663" i="16" s="1"/>
  <c r="D645" i="16"/>
  <c r="E645" i="16" s="1"/>
  <c r="F645" i="16" s="1"/>
  <c r="I645" i="16" s="1"/>
  <c r="D646" i="16"/>
  <c r="E646" i="16" s="1"/>
  <c r="F646" i="16" s="1"/>
  <c r="I646" i="16" s="1"/>
  <c r="D619" i="16"/>
  <c r="E619" i="16" s="1"/>
  <c r="F619" i="16" s="1"/>
  <c r="I619" i="16" s="1"/>
  <c r="D618" i="16"/>
  <c r="E618" i="16" s="1"/>
  <c r="F618" i="16" s="1"/>
  <c r="I618" i="16" s="1"/>
  <c r="D590" i="16"/>
  <c r="E590" i="16" s="1"/>
  <c r="F590" i="16" s="1"/>
  <c r="I590" i="16" s="1"/>
  <c r="D571" i="16"/>
  <c r="E571" i="16" s="1"/>
  <c r="F571" i="16" s="1"/>
  <c r="I571" i="16" s="1"/>
  <c r="D570" i="16"/>
  <c r="E570" i="16" s="1"/>
  <c r="F570" i="16" s="1"/>
  <c r="I570" i="16" s="1"/>
  <c r="D538" i="16"/>
  <c r="E538" i="16" s="1"/>
  <c r="F538" i="16" s="1"/>
  <c r="I538" i="16" s="1"/>
  <c r="D542" i="16"/>
  <c r="E542" i="16" s="1"/>
  <c r="F542" i="16" s="1"/>
  <c r="I542" i="16" s="1"/>
  <c r="D532" i="16"/>
  <c r="E532" i="16" s="1"/>
  <c r="F532" i="16" s="1"/>
  <c r="I532" i="16" s="1"/>
  <c r="D553" i="16"/>
  <c r="E553" i="16" s="1"/>
  <c r="F553" i="16" s="1"/>
  <c r="I553" i="16" s="1"/>
  <c r="D501" i="16"/>
  <c r="E501" i="16" s="1"/>
  <c r="F501" i="16" s="1"/>
  <c r="I501" i="16" s="1"/>
  <c r="D521" i="16"/>
  <c r="E521" i="16" s="1"/>
  <c r="F521" i="16" s="1"/>
  <c r="I521" i="16" s="1"/>
  <c r="D520" i="16"/>
  <c r="E520" i="16" s="1"/>
  <c r="F520" i="16" s="1"/>
  <c r="I520" i="16" s="1"/>
  <c r="D442" i="16"/>
  <c r="E442" i="16" s="1"/>
  <c r="F442" i="16" s="1"/>
  <c r="I442" i="16" s="1"/>
  <c r="D421" i="16"/>
  <c r="E421" i="16" s="1"/>
  <c r="F421" i="16" s="1"/>
  <c r="I421" i="16" s="1"/>
  <c r="D420" i="16"/>
  <c r="E420" i="16" s="1"/>
  <c r="F420" i="16" s="1"/>
  <c r="I420" i="16" s="1"/>
  <c r="D391" i="16"/>
  <c r="E391" i="16" s="1"/>
  <c r="F391" i="16" s="1"/>
  <c r="I391" i="16" s="1"/>
  <c r="D401" i="16"/>
  <c r="E401" i="16" s="1"/>
  <c r="F401" i="16" s="1"/>
  <c r="I401" i="16" s="1"/>
  <c r="D402" i="16"/>
  <c r="E402" i="16" s="1"/>
  <c r="F402" i="16" s="1"/>
  <c r="I402" i="16" s="1"/>
  <c r="D327" i="16"/>
  <c r="E327" i="16" s="1"/>
  <c r="F327" i="16" s="1"/>
  <c r="I327" i="16" s="1"/>
  <c r="D333" i="16"/>
  <c r="E333" i="16" s="1"/>
  <c r="F333" i="16" s="1"/>
  <c r="I333" i="16" s="1"/>
  <c r="D1529" i="16"/>
  <c r="E1529" i="16" s="1"/>
  <c r="F1529" i="16" s="1"/>
  <c r="I1529" i="16" s="1"/>
  <c r="D1129" i="16"/>
  <c r="E1129" i="16" s="1"/>
  <c r="F1129" i="16" s="1"/>
  <c r="I1129" i="16" s="1"/>
  <c r="D893" i="16"/>
  <c r="E893" i="16" s="1"/>
  <c r="F893" i="16" s="1"/>
  <c r="I893" i="16" s="1"/>
  <c r="D852" i="16"/>
  <c r="E852" i="16" s="1"/>
  <c r="F852" i="16" s="1"/>
  <c r="I852" i="16" s="1"/>
  <c r="D834" i="16"/>
  <c r="E834" i="16" s="1"/>
  <c r="F834" i="16" s="1"/>
  <c r="I834" i="16" s="1"/>
  <c r="D806" i="16"/>
  <c r="E806" i="16" s="1"/>
  <c r="F806" i="16" s="1"/>
  <c r="I806" i="16" s="1"/>
  <c r="D781" i="16"/>
  <c r="E781" i="16" s="1"/>
  <c r="F781" i="16" s="1"/>
  <c r="I781" i="16" s="1"/>
  <c r="D755" i="16"/>
  <c r="E755" i="16" s="1"/>
  <c r="F755" i="16" s="1"/>
  <c r="I755" i="16" s="1"/>
  <c r="D719" i="16"/>
  <c r="E719" i="16" s="1"/>
  <c r="F719" i="16" s="1"/>
  <c r="I719" i="16" s="1"/>
  <c r="D1688" i="16"/>
  <c r="E1688" i="16" s="1"/>
  <c r="F1688" i="16" s="1"/>
  <c r="I1688" i="16" s="1"/>
  <c r="D1565" i="16"/>
  <c r="E1565" i="16" s="1"/>
  <c r="F1565" i="16" s="1"/>
  <c r="I1565" i="16" s="1"/>
  <c r="D1460" i="16"/>
  <c r="E1460" i="16" s="1"/>
  <c r="F1460" i="16" s="1"/>
  <c r="I1460" i="16" s="1"/>
  <c r="D1184" i="16"/>
  <c r="E1184" i="16" s="1"/>
  <c r="F1184" i="16" s="1"/>
  <c r="I1184" i="16" s="1"/>
  <c r="D1089" i="16"/>
  <c r="E1089" i="16" s="1"/>
  <c r="F1089" i="16" s="1"/>
  <c r="I1089" i="16" s="1"/>
  <c r="D959" i="16"/>
  <c r="E959" i="16" s="1"/>
  <c r="F959" i="16" s="1"/>
  <c r="I959" i="16" s="1"/>
  <c r="D1154" i="16"/>
  <c r="E1154" i="16" s="1"/>
  <c r="F1154" i="16" s="1"/>
  <c r="I1154" i="16" s="1"/>
  <c r="D1172" i="16"/>
  <c r="E1172" i="16" s="1"/>
  <c r="F1172" i="16" s="1"/>
  <c r="I1172" i="16" s="1"/>
  <c r="D1155" i="16"/>
  <c r="E1155" i="16" s="1"/>
  <c r="F1155" i="16" s="1"/>
  <c r="I1155" i="16" s="1"/>
  <c r="D1175" i="16"/>
  <c r="E1175" i="16" s="1"/>
  <c r="F1175" i="16" s="1"/>
  <c r="I1175" i="16" s="1"/>
  <c r="D1131" i="16"/>
  <c r="E1131" i="16" s="1"/>
  <c r="F1131" i="16" s="1"/>
  <c r="I1131" i="16" s="1"/>
  <c r="D1117" i="16"/>
  <c r="E1117" i="16" s="1"/>
  <c r="F1117" i="16" s="1"/>
  <c r="I1117" i="16" s="1"/>
  <c r="D1096" i="16"/>
  <c r="E1096" i="16" s="1"/>
  <c r="F1096" i="16" s="1"/>
  <c r="I1096" i="16" s="1"/>
  <c r="D1097" i="16"/>
  <c r="E1097" i="16" s="1"/>
  <c r="F1097" i="16" s="1"/>
  <c r="I1097" i="16" s="1"/>
  <c r="D1087" i="16"/>
  <c r="E1087" i="16" s="1"/>
  <c r="F1087" i="16" s="1"/>
  <c r="I1087" i="16" s="1"/>
  <c r="D1060" i="16"/>
  <c r="E1060" i="16" s="1"/>
  <c r="F1060" i="16" s="1"/>
  <c r="I1060" i="16" s="1"/>
  <c r="D1059" i="16"/>
  <c r="E1059" i="16" s="1"/>
  <c r="F1059" i="16" s="1"/>
  <c r="I1059" i="16" s="1"/>
  <c r="D1023" i="16"/>
  <c r="E1023" i="16" s="1"/>
  <c r="F1023" i="16" s="1"/>
  <c r="I1023" i="16" s="1"/>
  <c r="D991" i="16"/>
  <c r="E991" i="16" s="1"/>
  <c r="F991" i="16" s="1"/>
  <c r="I991" i="16" s="1"/>
  <c r="D1011" i="16"/>
  <c r="E1011" i="16" s="1"/>
  <c r="F1011" i="16" s="1"/>
  <c r="I1011" i="16" s="1"/>
  <c r="D997" i="16"/>
  <c r="E997" i="16" s="1"/>
  <c r="F997" i="16" s="1"/>
  <c r="I997" i="16" s="1"/>
  <c r="D966" i="16"/>
  <c r="E966" i="16" s="1"/>
  <c r="F966" i="16" s="1"/>
  <c r="I966" i="16" s="1"/>
  <c r="D965" i="16"/>
  <c r="E965" i="16" s="1"/>
  <c r="F965" i="16" s="1"/>
  <c r="I965" i="16" s="1"/>
  <c r="D942" i="16"/>
  <c r="E942" i="16" s="1"/>
  <c r="F942" i="16" s="1"/>
  <c r="I942" i="16" s="1"/>
  <c r="D943" i="16"/>
  <c r="E943" i="16" s="1"/>
  <c r="F943" i="16" s="1"/>
  <c r="I943" i="16" s="1"/>
  <c r="D925" i="16"/>
  <c r="E925" i="16" s="1"/>
  <c r="F925" i="16" s="1"/>
  <c r="I925" i="16" s="1"/>
  <c r="D932" i="16"/>
  <c r="E932" i="16" s="1"/>
  <c r="F932" i="16" s="1"/>
  <c r="I932" i="16" s="1"/>
  <c r="D913" i="16"/>
  <c r="E913" i="16" s="1"/>
  <c r="F913" i="16" s="1"/>
  <c r="I913" i="16" s="1"/>
  <c r="D914" i="16"/>
  <c r="E914" i="16" s="1"/>
  <c r="F914" i="16" s="1"/>
  <c r="I914" i="16" s="1"/>
  <c r="D887" i="16"/>
  <c r="E887" i="16" s="1"/>
  <c r="F887" i="16" s="1"/>
  <c r="I887" i="16" s="1"/>
  <c r="D891" i="16"/>
  <c r="E891" i="16" s="1"/>
  <c r="F891" i="16" s="1"/>
  <c r="I891" i="16" s="1"/>
  <c r="D853" i="16"/>
  <c r="E853" i="16" s="1"/>
  <c r="F853" i="16" s="1"/>
  <c r="I853" i="16" s="1"/>
  <c r="D868" i="16"/>
  <c r="E868" i="16" s="1"/>
  <c r="F868" i="16" s="1"/>
  <c r="I868" i="16" s="1"/>
  <c r="D836" i="16"/>
  <c r="E836" i="16" s="1"/>
  <c r="F836" i="16" s="1"/>
  <c r="I836" i="16" s="1"/>
  <c r="D816" i="16"/>
  <c r="E816" i="16" s="1"/>
  <c r="F816" i="16" s="1"/>
  <c r="I816" i="16" s="1"/>
  <c r="D827" i="16"/>
  <c r="E827" i="16" s="1"/>
  <c r="F827" i="16" s="1"/>
  <c r="I827" i="16" s="1"/>
  <c r="D826" i="16"/>
  <c r="E826" i="16" s="1"/>
  <c r="F826" i="16" s="1"/>
  <c r="I826" i="16" s="1"/>
  <c r="D798" i="16"/>
  <c r="E798" i="16" s="1"/>
  <c r="F798" i="16" s="1"/>
  <c r="I798" i="16" s="1"/>
  <c r="D797" i="16"/>
  <c r="E797" i="16" s="1"/>
  <c r="F797" i="16" s="1"/>
  <c r="I797" i="16" s="1"/>
  <c r="D765" i="16"/>
  <c r="E765" i="16" s="1"/>
  <c r="F765" i="16" s="1"/>
  <c r="I765" i="16" s="1"/>
  <c r="D769" i="16"/>
  <c r="E769" i="16" s="1"/>
  <c r="F769" i="16" s="1"/>
  <c r="I769" i="16" s="1"/>
  <c r="D777" i="16"/>
  <c r="E777" i="16" s="1"/>
  <c r="F777" i="16" s="1"/>
  <c r="I777" i="16" s="1"/>
  <c r="D750" i="16"/>
  <c r="E750" i="16" s="1"/>
  <c r="F750" i="16" s="1"/>
  <c r="I750" i="16" s="1"/>
  <c r="D740" i="16"/>
  <c r="E740" i="16" s="1"/>
  <c r="F740" i="16" s="1"/>
  <c r="I740" i="16" s="1"/>
  <c r="D739" i="16"/>
  <c r="E739" i="16" s="1"/>
  <c r="F739" i="16" s="1"/>
  <c r="I739" i="16" s="1"/>
  <c r="D701" i="16"/>
  <c r="E701" i="16" s="1"/>
  <c r="F701" i="16" s="1"/>
  <c r="I701" i="16" s="1"/>
  <c r="D709" i="16"/>
  <c r="E709" i="16" s="1"/>
  <c r="F709" i="16" s="1"/>
  <c r="I709" i="16" s="1"/>
  <c r="D697" i="16"/>
  <c r="E697" i="16" s="1"/>
  <c r="F697" i="16" s="1"/>
  <c r="I697" i="16" s="1"/>
  <c r="D717" i="16"/>
  <c r="E717" i="16" s="1"/>
  <c r="F717" i="16" s="1"/>
  <c r="I717" i="16" s="1"/>
  <c r="D681" i="16"/>
  <c r="E681" i="16" s="1"/>
  <c r="F681" i="16" s="1"/>
  <c r="I681" i="16" s="1"/>
  <c r="D687" i="16"/>
  <c r="E687" i="16" s="1"/>
  <c r="F687" i="16" s="1"/>
  <c r="I687" i="16" s="1"/>
  <c r="D660" i="16"/>
  <c r="E660" i="16" s="1"/>
  <c r="F660" i="16" s="1"/>
  <c r="I660" i="16" s="1"/>
  <c r="D635" i="16"/>
  <c r="E635" i="16" s="1"/>
  <c r="F635" i="16" s="1"/>
  <c r="I635" i="16" s="1"/>
  <c r="D513" i="16"/>
  <c r="E513" i="16" s="1"/>
  <c r="F513" i="16" s="1"/>
  <c r="I513" i="16" s="1"/>
  <c r="D449" i="16"/>
  <c r="E449" i="16" s="1"/>
  <c r="F449" i="16" s="1"/>
  <c r="I449" i="16" s="1"/>
  <c r="D463" i="16"/>
  <c r="E463" i="16" s="1"/>
  <c r="F463" i="16" s="1"/>
  <c r="I463" i="16" s="1"/>
  <c r="D422" i="16"/>
  <c r="E422" i="16" s="1"/>
  <c r="F422" i="16" s="1"/>
  <c r="I422" i="16" s="1"/>
  <c r="D411" i="16"/>
  <c r="E411" i="16" s="1"/>
  <c r="F411" i="16" s="1"/>
  <c r="I411" i="16" s="1"/>
  <c r="D431" i="16"/>
  <c r="E431" i="16" s="1"/>
  <c r="F431" i="16" s="1"/>
  <c r="I431" i="16" s="1"/>
  <c r="D393" i="16"/>
  <c r="E393" i="16" s="1"/>
  <c r="F393" i="16" s="1"/>
  <c r="I393" i="16" s="1"/>
  <c r="D394" i="16"/>
  <c r="E394" i="16" s="1"/>
  <c r="F394" i="16" s="1"/>
  <c r="I394" i="16" s="1"/>
  <c r="D367" i="16"/>
  <c r="E367" i="16" s="1"/>
  <c r="F367" i="16" s="1"/>
  <c r="I367" i="16" s="1"/>
  <c r="D332" i="16"/>
  <c r="E332" i="16" s="1"/>
  <c r="F332" i="16" s="1"/>
  <c r="I332" i="16" s="1"/>
  <c r="D330" i="16"/>
  <c r="E330" i="16" s="1"/>
  <c r="F330" i="16" s="1"/>
  <c r="I330" i="16" s="1"/>
  <c r="D1161" i="16"/>
  <c r="E1161" i="16" s="1"/>
  <c r="F1161" i="16" s="1"/>
  <c r="I1161" i="16" s="1"/>
  <c r="D1147" i="16"/>
  <c r="E1147" i="16" s="1"/>
  <c r="F1147" i="16" s="1"/>
  <c r="I1147" i="16" s="1"/>
  <c r="D1167" i="16"/>
  <c r="E1167" i="16" s="1"/>
  <c r="F1167" i="16" s="1"/>
  <c r="I1167" i="16" s="1"/>
  <c r="D1132" i="16"/>
  <c r="E1132" i="16" s="1"/>
  <c r="F1132" i="16" s="1"/>
  <c r="I1132" i="16" s="1"/>
  <c r="D1139" i="16"/>
  <c r="E1139" i="16" s="1"/>
  <c r="F1139" i="16" s="1"/>
  <c r="I1139" i="16" s="1"/>
  <c r="D1116" i="16"/>
  <c r="E1116" i="16" s="1"/>
  <c r="F1116" i="16" s="1"/>
  <c r="I1116" i="16" s="1"/>
  <c r="D1104" i="16"/>
  <c r="E1104" i="16" s="1"/>
  <c r="F1104" i="16" s="1"/>
  <c r="I1104" i="16" s="1"/>
  <c r="D1072" i="16"/>
  <c r="E1072" i="16" s="1"/>
  <c r="F1072" i="16" s="1"/>
  <c r="I1072" i="16" s="1"/>
  <c r="D1045" i="16"/>
  <c r="E1045" i="16" s="1"/>
  <c r="F1045" i="16" s="1"/>
  <c r="I1045" i="16" s="1"/>
  <c r="D1049" i="16"/>
  <c r="E1049" i="16" s="1"/>
  <c r="F1049" i="16" s="1"/>
  <c r="I1049" i="16" s="1"/>
  <c r="D1034" i="16"/>
  <c r="E1034" i="16" s="1"/>
  <c r="F1034" i="16" s="1"/>
  <c r="I1034" i="16" s="1"/>
  <c r="D1029" i="16"/>
  <c r="E1029" i="16" s="1"/>
  <c r="F1029" i="16" s="1"/>
  <c r="I1029" i="16" s="1"/>
  <c r="D998" i="16"/>
  <c r="E998" i="16" s="1"/>
  <c r="F998" i="16" s="1"/>
  <c r="I998" i="16" s="1"/>
  <c r="D1003" i="16"/>
  <c r="E1003" i="16" s="1"/>
  <c r="F1003" i="16" s="1"/>
  <c r="I1003" i="16" s="1"/>
  <c r="D988" i="16"/>
  <c r="E988" i="16" s="1"/>
  <c r="F988" i="16" s="1"/>
  <c r="I988" i="16" s="1"/>
  <c r="D1008" i="16"/>
  <c r="E1008" i="16" s="1"/>
  <c r="F1008" i="16" s="1"/>
  <c r="I1008" i="16" s="1"/>
  <c r="D974" i="16"/>
  <c r="E974" i="16" s="1"/>
  <c r="F974" i="16" s="1"/>
  <c r="I974" i="16" s="1"/>
  <c r="D973" i="16"/>
  <c r="E973" i="16" s="1"/>
  <c r="F973" i="16" s="1"/>
  <c r="I973" i="16" s="1"/>
  <c r="D950" i="16"/>
  <c r="E950" i="16" s="1"/>
  <c r="F950" i="16" s="1"/>
  <c r="I950" i="16" s="1"/>
  <c r="D953" i="16"/>
  <c r="E953" i="16" s="1"/>
  <c r="F953" i="16" s="1"/>
  <c r="I953" i="16" s="1"/>
  <c r="D923" i="16"/>
  <c r="E923" i="16" s="1"/>
  <c r="F923" i="16" s="1"/>
  <c r="I923" i="16" s="1"/>
  <c r="D905" i="16"/>
  <c r="E905" i="16" s="1"/>
  <c r="F905" i="16" s="1"/>
  <c r="I905" i="16" s="1"/>
  <c r="D906" i="16"/>
  <c r="E906" i="16" s="1"/>
  <c r="F906" i="16" s="1"/>
  <c r="I906" i="16" s="1"/>
  <c r="D881" i="16"/>
  <c r="E881" i="16" s="1"/>
  <c r="F881" i="16" s="1"/>
  <c r="I881" i="16" s="1"/>
  <c r="D884" i="16"/>
  <c r="E884" i="16" s="1"/>
  <c r="F884" i="16" s="1"/>
  <c r="I884" i="16" s="1"/>
  <c r="D861" i="16"/>
  <c r="E861" i="16" s="1"/>
  <c r="F861" i="16" s="1"/>
  <c r="I861" i="16" s="1"/>
  <c r="D860" i="16"/>
  <c r="E860" i="16" s="1"/>
  <c r="F860" i="16" s="1"/>
  <c r="I860" i="16" s="1"/>
  <c r="D842" i="16"/>
  <c r="E842" i="16" s="1"/>
  <c r="F842" i="16" s="1"/>
  <c r="I842" i="16" s="1"/>
  <c r="D817" i="16"/>
  <c r="E817" i="16" s="1"/>
  <c r="F817" i="16" s="1"/>
  <c r="I817" i="16" s="1"/>
  <c r="D818" i="16"/>
  <c r="E818" i="16" s="1"/>
  <c r="F818" i="16" s="1"/>
  <c r="I818" i="16" s="1"/>
  <c r="D788" i="16"/>
  <c r="E788" i="16" s="1"/>
  <c r="F788" i="16" s="1"/>
  <c r="I788" i="16" s="1"/>
  <c r="D789" i="16"/>
  <c r="E789" i="16" s="1"/>
  <c r="F789" i="16" s="1"/>
  <c r="I789" i="16" s="1"/>
  <c r="D764" i="16"/>
  <c r="E764" i="16" s="1"/>
  <c r="F764" i="16" s="1"/>
  <c r="I764" i="16" s="1"/>
  <c r="D776" i="16"/>
  <c r="E776" i="16" s="1"/>
  <c r="F776" i="16" s="1"/>
  <c r="I776" i="16" s="1"/>
  <c r="D734" i="16"/>
  <c r="E734" i="16" s="1"/>
  <c r="F734" i="16" s="1"/>
  <c r="I734" i="16" s="1"/>
  <c r="D733" i="16"/>
  <c r="E733" i="16" s="1"/>
  <c r="F733" i="16" s="1"/>
  <c r="I733" i="16" s="1"/>
  <c r="D751" i="16"/>
  <c r="E751" i="16" s="1"/>
  <c r="F751" i="16" s="1"/>
  <c r="I751" i="16" s="1"/>
  <c r="D749" i="16"/>
  <c r="E749" i="16" s="1"/>
  <c r="F749" i="16" s="1"/>
  <c r="I749" i="16" s="1"/>
  <c r="D699" i="16"/>
  <c r="E699" i="16" s="1"/>
  <c r="F699" i="16" s="1"/>
  <c r="I699" i="16" s="1"/>
  <c r="D708" i="16"/>
  <c r="E708" i="16" s="1"/>
  <c r="F708" i="16" s="1"/>
  <c r="I708" i="16" s="1"/>
  <c r="D683" i="16"/>
  <c r="E683" i="16" s="1"/>
  <c r="F683" i="16" s="1"/>
  <c r="I683" i="16" s="1"/>
  <c r="D677" i="16"/>
  <c r="E677" i="16" s="1"/>
  <c r="F677" i="16" s="1"/>
  <c r="I677" i="16" s="1"/>
  <c r="D655" i="16"/>
  <c r="E655" i="16" s="1"/>
  <c r="F655" i="16" s="1"/>
  <c r="I655" i="16" s="1"/>
  <c r="D631" i="16"/>
  <c r="E631" i="16" s="1"/>
  <c r="F631" i="16" s="1"/>
  <c r="I631" i="16" s="1"/>
  <c r="D633" i="16"/>
  <c r="E633" i="16" s="1"/>
  <c r="F633" i="16" s="1"/>
  <c r="I633" i="16" s="1"/>
  <c r="D642" i="16"/>
  <c r="E642" i="16" s="1"/>
  <c r="F642" i="16" s="1"/>
  <c r="I642" i="16" s="1"/>
  <c r="D606" i="16"/>
  <c r="E606" i="16" s="1"/>
  <c r="F606" i="16" s="1"/>
  <c r="I606" i="16" s="1"/>
  <c r="D615" i="16"/>
  <c r="E615" i="16" s="1"/>
  <c r="F615" i="16" s="1"/>
  <c r="I615" i="16" s="1"/>
  <c r="D622" i="16"/>
  <c r="E622" i="16" s="1"/>
  <c r="F622" i="16" s="1"/>
  <c r="I622" i="16" s="1"/>
  <c r="D616" i="16"/>
  <c r="E616" i="16" s="1"/>
  <c r="F616" i="16" s="1"/>
  <c r="I616" i="16" s="1"/>
  <c r="D589" i="16"/>
  <c r="E589" i="16" s="1"/>
  <c r="F589" i="16" s="1"/>
  <c r="I589" i="16" s="1"/>
  <c r="D593" i="16"/>
  <c r="E593" i="16" s="1"/>
  <c r="F593" i="16" s="1"/>
  <c r="I593" i="16" s="1"/>
  <c r="D597" i="16"/>
  <c r="E597" i="16" s="1"/>
  <c r="F597" i="16" s="1"/>
  <c r="I597" i="16" s="1"/>
  <c r="D574" i="16"/>
  <c r="E574" i="16" s="1"/>
  <c r="F574" i="16" s="1"/>
  <c r="I574" i="16" s="1"/>
  <c r="D578" i="16"/>
  <c r="E578" i="16" s="1"/>
  <c r="F578" i="16" s="1"/>
  <c r="I578" i="16" s="1"/>
  <c r="D573" i="16"/>
  <c r="E573" i="16" s="1"/>
  <c r="F573" i="16" s="1"/>
  <c r="I573" i="16" s="1"/>
  <c r="D581" i="16"/>
  <c r="E581" i="16" s="1"/>
  <c r="F581" i="16" s="1"/>
  <c r="I581" i="16" s="1"/>
  <c r="D541" i="16"/>
  <c r="E541" i="16" s="1"/>
  <c r="F541" i="16" s="1"/>
  <c r="I541" i="16" s="1"/>
  <c r="D534" i="16"/>
  <c r="E534" i="16" s="1"/>
  <c r="F534" i="16" s="1"/>
  <c r="I534" i="16" s="1"/>
  <c r="D545" i="16"/>
  <c r="E545" i="16" s="1"/>
  <c r="F545" i="16" s="1"/>
  <c r="I545" i="16" s="1"/>
  <c r="D554" i="16"/>
  <c r="E554" i="16" s="1"/>
  <c r="F554" i="16" s="1"/>
  <c r="I554" i="16" s="1"/>
  <c r="D535" i="16"/>
  <c r="E535" i="16" s="1"/>
  <c r="F535" i="16" s="1"/>
  <c r="I535" i="16" s="1"/>
  <c r="D546" i="16"/>
  <c r="E546" i="16" s="1"/>
  <c r="F546" i="16" s="1"/>
  <c r="I546" i="16" s="1"/>
  <c r="D555" i="16"/>
  <c r="E555" i="16" s="1"/>
  <c r="F555" i="16" s="1"/>
  <c r="I555" i="16" s="1"/>
  <c r="D506" i="16"/>
  <c r="E506" i="16" s="1"/>
  <c r="F506" i="16" s="1"/>
  <c r="I506" i="16" s="1"/>
  <c r="D504" i="16"/>
  <c r="E504" i="16" s="1"/>
  <c r="F504" i="16" s="1"/>
  <c r="I504" i="16" s="1"/>
  <c r="D515" i="16"/>
  <c r="E515" i="16" s="1"/>
  <c r="F515" i="16" s="1"/>
  <c r="I515" i="16" s="1"/>
  <c r="D502" i="16"/>
  <c r="E502" i="16" s="1"/>
  <c r="F502" i="16" s="1"/>
  <c r="I502" i="16" s="1"/>
  <c r="D522" i="16"/>
  <c r="E522" i="16" s="1"/>
  <c r="F522" i="16" s="1"/>
  <c r="I522" i="16" s="1"/>
  <c r="D450" i="16"/>
  <c r="E450" i="16" s="1"/>
  <c r="F450" i="16" s="1"/>
  <c r="I450" i="16" s="1"/>
  <c r="D424" i="16"/>
  <c r="E424" i="16" s="1"/>
  <c r="F424" i="16" s="1"/>
  <c r="I424" i="16" s="1"/>
  <c r="D423" i="16"/>
  <c r="E423" i="16" s="1"/>
  <c r="F423" i="16" s="1"/>
  <c r="I423" i="16" s="1"/>
  <c r="D398" i="16"/>
  <c r="E398" i="16" s="1"/>
  <c r="F398" i="16" s="1"/>
  <c r="I398" i="16" s="1"/>
  <c r="D390" i="16"/>
  <c r="E390" i="16" s="1"/>
  <c r="F390" i="16" s="1"/>
  <c r="I390" i="16" s="1"/>
  <c r="D353" i="16"/>
  <c r="E353" i="16" s="1"/>
  <c r="F353" i="16" s="1"/>
  <c r="I353" i="16" s="1"/>
  <c r="D324" i="16"/>
  <c r="E324" i="16" s="1"/>
  <c r="F324" i="16" s="1"/>
  <c r="I324" i="16" s="1"/>
  <c r="D791" i="16"/>
  <c r="E791" i="16" s="1"/>
  <c r="F791" i="16" s="1"/>
  <c r="I791" i="16" s="1"/>
  <c r="D761" i="16"/>
  <c r="E761" i="16" s="1"/>
  <c r="F761" i="16" s="1"/>
  <c r="I761" i="16" s="1"/>
  <c r="D706" i="16"/>
  <c r="E706" i="16" s="1"/>
  <c r="F706" i="16" s="1"/>
  <c r="I706" i="16" s="1"/>
  <c r="D679" i="16"/>
  <c r="E679" i="16" s="1"/>
  <c r="F679" i="16" s="1"/>
  <c r="I679" i="16" s="1"/>
  <c r="D609" i="16"/>
  <c r="E609" i="16" s="1"/>
  <c r="F609" i="16" s="1"/>
  <c r="I609" i="16" s="1"/>
  <c r="D569" i="16"/>
  <c r="E569" i="16" s="1"/>
  <c r="F569" i="16" s="1"/>
  <c r="I569" i="16" s="1"/>
  <c r="D537" i="16"/>
  <c r="E537" i="16" s="1"/>
  <c r="F537" i="16" s="1"/>
  <c r="I537" i="16" s="1"/>
  <c r="D448" i="16"/>
  <c r="E448" i="16" s="1"/>
  <c r="F448" i="16" s="1"/>
  <c r="I448" i="16" s="1"/>
  <c r="D384" i="16"/>
  <c r="E384" i="16" s="1"/>
  <c r="F384" i="16" s="1"/>
  <c r="I384" i="16" s="1"/>
  <c r="D326" i="16"/>
  <c r="E326" i="16" s="1"/>
  <c r="F326" i="16" s="1"/>
  <c r="I326" i="16" s="1"/>
  <c r="D1494" i="16"/>
  <c r="E1494" i="16" s="1"/>
  <c r="F1494" i="16" s="1"/>
  <c r="I1494" i="16" s="1"/>
  <c r="D897" i="16"/>
  <c r="E897" i="16" s="1"/>
  <c r="F897" i="16" s="1"/>
  <c r="I897" i="16" s="1"/>
  <c r="D832" i="16"/>
  <c r="E832" i="16" s="1"/>
  <c r="F832" i="16" s="1"/>
  <c r="I832" i="16" s="1"/>
  <c r="D779" i="16"/>
  <c r="E779" i="16" s="1"/>
  <c r="F779" i="16" s="1"/>
  <c r="I779" i="16" s="1"/>
  <c r="D694" i="16"/>
  <c r="E694" i="16" s="1"/>
  <c r="F694" i="16" s="1"/>
  <c r="I694" i="16" s="1"/>
  <c r="D669" i="16"/>
  <c r="E669" i="16" s="1"/>
  <c r="F669" i="16" s="1"/>
  <c r="I669" i="16" s="1"/>
  <c r="D650" i="16"/>
  <c r="E650" i="16" s="1"/>
  <c r="F650" i="16" s="1"/>
  <c r="I650" i="16" s="1"/>
  <c r="D626" i="16"/>
  <c r="E626" i="16" s="1"/>
  <c r="F626" i="16" s="1"/>
  <c r="I626" i="16" s="1"/>
  <c r="D600" i="16"/>
  <c r="E600" i="16" s="1"/>
  <c r="F600" i="16" s="1"/>
  <c r="I600" i="16" s="1"/>
  <c r="D586" i="16"/>
  <c r="E586" i="16" s="1"/>
  <c r="F586" i="16" s="1"/>
  <c r="I586" i="16" s="1"/>
  <c r="D563" i="16"/>
  <c r="E563" i="16" s="1"/>
  <c r="F563" i="16" s="1"/>
  <c r="I563" i="16" s="1"/>
  <c r="D525" i="16"/>
  <c r="E525" i="16" s="1"/>
  <c r="F525" i="16" s="1"/>
  <c r="I525" i="16" s="1"/>
  <c r="D466" i="16"/>
  <c r="E466" i="16" s="1"/>
  <c r="F466" i="16" s="1"/>
  <c r="I466" i="16" s="1"/>
  <c r="D435" i="16"/>
  <c r="E435" i="16" s="1"/>
  <c r="F435" i="16" s="1"/>
  <c r="I435" i="16" s="1"/>
  <c r="D381" i="16"/>
  <c r="E381" i="16" s="1"/>
  <c r="F381" i="16" s="1"/>
  <c r="I381" i="16" s="1"/>
  <c r="D345" i="16"/>
  <c r="E345" i="16" s="1"/>
  <c r="F345" i="16" s="1"/>
  <c r="I345" i="16" s="1"/>
  <c r="D599" i="16"/>
  <c r="E599" i="16" s="1"/>
  <c r="F599" i="16" s="1"/>
  <c r="I599" i="16" s="1"/>
  <c r="D469" i="16"/>
  <c r="E469" i="16" s="1"/>
  <c r="F469" i="16" s="1"/>
  <c r="I469" i="16" s="1"/>
  <c r="D380" i="16"/>
  <c r="E380" i="16" s="1"/>
  <c r="F380" i="16" s="1"/>
  <c r="I380" i="16" s="1"/>
  <c r="D340" i="16"/>
  <c r="E340" i="16" s="1"/>
  <c r="F340" i="16" s="1"/>
  <c r="I340" i="16" s="1"/>
  <c r="D691" i="16"/>
  <c r="E691" i="16" s="1"/>
  <c r="F691" i="16" s="1"/>
  <c r="I691" i="16" s="1"/>
  <c r="D584" i="16"/>
  <c r="E584" i="16" s="1"/>
  <c r="F584" i="16" s="1"/>
  <c r="I584" i="16" s="1"/>
  <c r="D468" i="16"/>
  <c r="E468" i="16" s="1"/>
  <c r="F468" i="16" s="1"/>
  <c r="I468" i="16" s="1"/>
  <c r="D379" i="16"/>
  <c r="E379" i="16" s="1"/>
  <c r="F379" i="16" s="1"/>
  <c r="I379" i="16" s="1"/>
  <c r="D583" i="16"/>
  <c r="E583" i="16" s="1"/>
  <c r="F583" i="16" s="1"/>
  <c r="I583" i="16" s="1"/>
  <c r="D467" i="16"/>
  <c r="E467" i="16" s="1"/>
  <c r="F467" i="16" s="1"/>
  <c r="I467" i="16" s="1"/>
  <c r="D346" i="16"/>
  <c r="E346" i="16" s="1"/>
  <c r="F346" i="16" s="1"/>
  <c r="I346" i="16" s="1"/>
  <c r="D767" i="16"/>
  <c r="E767" i="16" s="1"/>
  <c r="F767" i="16" s="1"/>
  <c r="I767" i="16" s="1"/>
  <c r="D726" i="16"/>
  <c r="E726" i="16" s="1"/>
  <c r="F726" i="16" s="1"/>
  <c r="I726" i="16" s="1"/>
  <c r="D672" i="16"/>
  <c r="E672" i="16" s="1"/>
  <c r="F672" i="16" s="1"/>
  <c r="I672" i="16" s="1"/>
  <c r="D637" i="16"/>
  <c r="E637" i="16" s="1"/>
  <c r="F637" i="16" s="1"/>
  <c r="I637" i="16" s="1"/>
  <c r="D592" i="16"/>
  <c r="E592" i="16" s="1"/>
  <c r="F592" i="16" s="1"/>
  <c r="I592" i="16" s="1"/>
  <c r="D536" i="16"/>
  <c r="E536" i="16" s="1"/>
  <c r="F536" i="16" s="1"/>
  <c r="I536" i="16" s="1"/>
  <c r="D517" i="16"/>
  <c r="E517" i="16" s="1"/>
  <c r="F517" i="16" s="1"/>
  <c r="I517" i="16" s="1"/>
  <c r="D425" i="16"/>
  <c r="E425" i="16" s="1"/>
  <c r="F425" i="16" s="1"/>
  <c r="I425" i="16" s="1"/>
  <c r="D356" i="16"/>
  <c r="E356" i="16" s="1"/>
  <c r="F356" i="16" s="1"/>
  <c r="I356" i="16" s="1"/>
  <c r="D1464" i="16"/>
  <c r="E1464" i="16" s="1"/>
  <c r="F1464" i="16" s="1"/>
  <c r="I1464" i="16" s="1"/>
  <c r="D847" i="16"/>
  <c r="E847" i="16" s="1"/>
  <c r="F847" i="16" s="1"/>
  <c r="I847" i="16" s="1"/>
  <c r="D784" i="16"/>
  <c r="E784" i="16" s="1"/>
  <c r="F784" i="16" s="1"/>
  <c r="I784" i="16" s="1"/>
  <c r="D722" i="16"/>
  <c r="E722" i="16" s="1"/>
  <c r="F722" i="16" s="1"/>
  <c r="I722" i="16" s="1"/>
  <c r="D689" i="16"/>
  <c r="E689" i="16" s="1"/>
  <c r="F689" i="16" s="1"/>
  <c r="I689" i="16" s="1"/>
  <c r="D665" i="16"/>
  <c r="E665" i="16" s="1"/>
  <c r="F665" i="16" s="1"/>
  <c r="I665" i="16" s="1"/>
  <c r="D630" i="16"/>
  <c r="E630" i="16" s="1"/>
  <c r="F630" i="16" s="1"/>
  <c r="I630" i="16" s="1"/>
  <c r="D604" i="16"/>
  <c r="E604" i="16" s="1"/>
  <c r="F604" i="16" s="1"/>
  <c r="I604" i="16" s="1"/>
  <c r="D582" i="16"/>
  <c r="E582" i="16" s="1"/>
  <c r="F582" i="16" s="1"/>
  <c r="I582" i="16" s="1"/>
  <c r="D529" i="16"/>
  <c r="E529" i="16" s="1"/>
  <c r="F529" i="16" s="1"/>
  <c r="I529" i="16" s="1"/>
  <c r="D470" i="16"/>
  <c r="E470" i="16" s="1"/>
  <c r="F470" i="16" s="1"/>
  <c r="I470" i="16" s="1"/>
  <c r="D439" i="16"/>
  <c r="E439" i="16" s="1"/>
  <c r="F439" i="16" s="1"/>
  <c r="I439" i="16" s="1"/>
  <c r="D407" i="16"/>
  <c r="E407" i="16" s="1"/>
  <c r="F407" i="16" s="1"/>
  <c r="I407" i="16" s="1"/>
  <c r="D377" i="16"/>
  <c r="E377" i="16" s="1"/>
  <c r="F377" i="16" s="1"/>
  <c r="I377" i="16" s="1"/>
  <c r="D341" i="16"/>
  <c r="E341" i="16" s="1"/>
  <c r="F341" i="16" s="1"/>
  <c r="I341" i="16" s="1"/>
  <c r="D566" i="16"/>
  <c r="E566" i="16" s="1"/>
  <c r="F566" i="16" s="1"/>
  <c r="I566" i="16" s="1"/>
  <c r="D465" i="16"/>
  <c r="E465" i="16" s="1"/>
  <c r="F465" i="16" s="1"/>
  <c r="I465" i="16" s="1"/>
  <c r="D406" i="16"/>
  <c r="E406" i="16" s="1"/>
  <c r="F406" i="16" s="1"/>
  <c r="I406" i="16" s="1"/>
  <c r="D871" i="16"/>
  <c r="E871" i="16" s="1"/>
  <c r="F871" i="16" s="1"/>
  <c r="I871" i="16" s="1"/>
  <c r="D753" i="16"/>
  <c r="E753" i="16" s="1"/>
  <c r="F753" i="16" s="1"/>
  <c r="I753" i="16" s="1"/>
  <c r="D652" i="16"/>
  <c r="E652" i="16" s="1"/>
  <c r="F652" i="16" s="1"/>
  <c r="I652" i="16" s="1"/>
  <c r="D602" i="16"/>
  <c r="E602" i="16" s="1"/>
  <c r="F602" i="16" s="1"/>
  <c r="I602" i="16" s="1"/>
  <c r="D527" i="16"/>
  <c r="E527" i="16" s="1"/>
  <c r="F527" i="16" s="1"/>
  <c r="I527" i="16" s="1"/>
  <c r="D405" i="16"/>
  <c r="E405" i="16" s="1"/>
  <c r="F405" i="16" s="1"/>
  <c r="I405" i="16" s="1"/>
  <c r="D560" i="16"/>
  <c r="E560" i="16" s="1"/>
  <c r="F560" i="16" s="1"/>
  <c r="I560" i="16" s="1"/>
  <c r="D408" i="16"/>
  <c r="E408" i="16" s="1"/>
  <c r="F408" i="16" s="1"/>
  <c r="I408" i="16" s="1"/>
  <c r="D792" i="16"/>
  <c r="E792" i="16" s="1"/>
  <c r="F792" i="16" s="1"/>
  <c r="I792" i="16" s="1"/>
  <c r="D725" i="16"/>
  <c r="E725" i="16" s="1"/>
  <c r="F725" i="16" s="1"/>
  <c r="I725" i="16" s="1"/>
  <c r="D712" i="16"/>
  <c r="E712" i="16" s="1"/>
  <c r="F712" i="16" s="1"/>
  <c r="I712" i="16" s="1"/>
  <c r="D657" i="16"/>
  <c r="E657" i="16" s="1"/>
  <c r="F657" i="16" s="1"/>
  <c r="I657" i="16" s="1"/>
  <c r="D610" i="16"/>
  <c r="E610" i="16" s="1"/>
  <c r="F610" i="16" s="1"/>
  <c r="I610" i="16" s="1"/>
  <c r="D576" i="16"/>
  <c r="E576" i="16" s="1"/>
  <c r="F576" i="16" s="1"/>
  <c r="I576" i="16" s="1"/>
  <c r="D557" i="16"/>
  <c r="E557" i="16" s="1"/>
  <c r="F557" i="16" s="1"/>
  <c r="I557" i="16" s="1"/>
  <c r="D453" i="16"/>
  <c r="E453" i="16" s="1"/>
  <c r="F453" i="16" s="1"/>
  <c r="I453" i="16" s="1"/>
  <c r="D395" i="16"/>
  <c r="E395" i="16" s="1"/>
  <c r="F395" i="16" s="1"/>
  <c r="I395" i="16" s="1"/>
  <c r="D1266" i="16"/>
  <c r="E1266" i="16" s="1"/>
  <c r="F1266" i="16" s="1"/>
  <c r="I1266" i="16" s="1"/>
  <c r="D896" i="16"/>
  <c r="E896" i="16" s="1"/>
  <c r="F896" i="16" s="1"/>
  <c r="I896" i="16" s="1"/>
  <c r="D917" i="16"/>
  <c r="E917" i="16" s="1"/>
  <c r="F917" i="16" s="1"/>
  <c r="I917" i="16" s="1"/>
  <c r="D846" i="16"/>
  <c r="E846" i="16" s="1"/>
  <c r="F846" i="16" s="1"/>
  <c r="I846" i="16" s="1"/>
  <c r="D783" i="16"/>
  <c r="E783" i="16" s="1"/>
  <c r="F783" i="16" s="1"/>
  <c r="I783" i="16" s="1"/>
  <c r="D721" i="16"/>
  <c r="E721" i="16" s="1"/>
  <c r="F721" i="16" s="1"/>
  <c r="I721" i="16" s="1"/>
  <c r="D668" i="16"/>
  <c r="E668" i="16" s="1"/>
  <c r="F668" i="16" s="1"/>
  <c r="I668" i="16" s="1"/>
  <c r="D649" i="16"/>
  <c r="E649" i="16" s="1"/>
  <c r="F649" i="16" s="1"/>
  <c r="I649" i="16" s="1"/>
  <c r="D625" i="16"/>
  <c r="E625" i="16" s="1"/>
  <c r="F625" i="16" s="1"/>
  <c r="I625" i="16" s="1"/>
  <c r="D585" i="16"/>
  <c r="E585" i="16" s="1"/>
  <c r="F585" i="16" s="1"/>
  <c r="I585" i="16" s="1"/>
  <c r="D528" i="16"/>
  <c r="E528" i="16" s="1"/>
  <c r="F528" i="16" s="1"/>
  <c r="I528" i="16" s="1"/>
  <c r="D438" i="16"/>
  <c r="E438" i="16" s="1"/>
  <c r="F438" i="16" s="1"/>
  <c r="I438" i="16" s="1"/>
  <c r="D376" i="16"/>
  <c r="E376" i="16" s="1"/>
  <c r="F376" i="16" s="1"/>
  <c r="I376" i="16" s="1"/>
  <c r="D1692" i="16"/>
  <c r="E1692" i="16" s="1"/>
  <c r="F1692" i="16" s="1"/>
  <c r="I1692" i="16" s="1"/>
  <c r="D829" i="16"/>
  <c r="E829" i="16" s="1"/>
  <c r="F829" i="16" s="1"/>
  <c r="I829" i="16" s="1"/>
  <c r="D671" i="16"/>
  <c r="E671" i="16" s="1"/>
  <c r="F671" i="16" s="1"/>
  <c r="I671" i="16" s="1"/>
  <c r="D628" i="16"/>
  <c r="E628" i="16" s="1"/>
  <c r="F628" i="16" s="1"/>
  <c r="I628" i="16" s="1"/>
  <c r="D565" i="16"/>
  <c r="E565" i="16" s="1"/>
  <c r="F565" i="16" s="1"/>
  <c r="I565" i="16" s="1"/>
  <c r="D441" i="16"/>
  <c r="E441" i="16" s="1"/>
  <c r="F441" i="16" s="1"/>
  <c r="I441" i="16" s="1"/>
  <c r="D375" i="16"/>
  <c r="E375" i="16" s="1"/>
  <c r="F375" i="16" s="1"/>
  <c r="I375" i="16" s="1"/>
  <c r="D564" i="16"/>
  <c r="E564" i="16" s="1"/>
  <c r="F564" i="16" s="1"/>
  <c r="I564" i="16" s="1"/>
  <c r="D436" i="16"/>
  <c r="E436" i="16" s="1"/>
  <c r="F436" i="16" s="1"/>
  <c r="I436" i="16" s="1"/>
  <c r="D772" i="16"/>
  <c r="E772" i="16" s="1"/>
  <c r="F772" i="16" s="1"/>
  <c r="I772" i="16" s="1"/>
  <c r="D752" i="16"/>
  <c r="E752" i="16" s="1"/>
  <c r="F752" i="16" s="1"/>
  <c r="I752" i="16" s="1"/>
  <c r="D684" i="16"/>
  <c r="E684" i="16" s="1"/>
  <c r="F684" i="16" s="1"/>
  <c r="I684" i="16" s="1"/>
  <c r="D643" i="16"/>
  <c r="E643" i="16" s="1"/>
  <c r="F643" i="16" s="1"/>
  <c r="I643" i="16" s="1"/>
  <c r="D598" i="16"/>
  <c r="E598" i="16" s="1"/>
  <c r="F598" i="16" s="1"/>
  <c r="I598" i="16" s="1"/>
  <c r="D556" i="16"/>
  <c r="E556" i="16" s="1"/>
  <c r="F556" i="16" s="1"/>
  <c r="I556" i="16" s="1"/>
  <c r="D516" i="16"/>
  <c r="E516" i="16" s="1"/>
  <c r="F516" i="16" s="1"/>
  <c r="I516" i="16" s="1"/>
  <c r="D426" i="16"/>
  <c r="E426" i="16" s="1"/>
  <c r="F426" i="16" s="1"/>
  <c r="I426" i="16" s="1"/>
  <c r="D320" i="16"/>
  <c r="E320" i="16" s="1"/>
  <c r="F320" i="16" s="1"/>
  <c r="I320" i="16" s="1"/>
  <c r="D1234" i="16"/>
  <c r="E1234" i="16" s="1"/>
  <c r="F1234" i="16" s="1"/>
  <c r="I1234" i="16" s="1"/>
  <c r="D851" i="16"/>
  <c r="E851" i="16" s="1"/>
  <c r="F851" i="16" s="1"/>
  <c r="I851" i="16" s="1"/>
  <c r="D805" i="16"/>
  <c r="E805" i="16" s="1"/>
  <c r="F805" i="16" s="1"/>
  <c r="I805" i="16" s="1"/>
  <c r="D754" i="16"/>
  <c r="E754" i="16" s="1"/>
  <c r="F754" i="16" s="1"/>
  <c r="I754" i="16" s="1"/>
  <c r="D688" i="16"/>
  <c r="E688" i="16" s="1"/>
  <c r="F688" i="16" s="1"/>
  <c r="I688" i="16" s="1"/>
  <c r="D653" i="16"/>
  <c r="E653" i="16" s="1"/>
  <c r="F653" i="16" s="1"/>
  <c r="I653" i="16" s="1"/>
  <c r="D629" i="16"/>
  <c r="E629" i="16" s="1"/>
  <c r="F629" i="16" s="1"/>
  <c r="I629" i="16" s="1"/>
  <c r="D603" i="16"/>
  <c r="E603" i="16" s="1"/>
  <c r="F603" i="16" s="1"/>
  <c r="I603" i="16" s="1"/>
  <c r="D562" i="16"/>
  <c r="E562" i="16" s="1"/>
  <c r="F562" i="16" s="1"/>
  <c r="I562" i="16" s="1"/>
  <c r="D524" i="16"/>
  <c r="E524" i="16" s="1"/>
  <c r="F524" i="16" s="1"/>
  <c r="I524" i="16" s="1"/>
  <c r="D410" i="16"/>
  <c r="E410" i="16" s="1"/>
  <c r="F410" i="16" s="1"/>
  <c r="I410" i="16" s="1"/>
  <c r="D344" i="16"/>
  <c r="E344" i="16" s="1"/>
  <c r="F344" i="16" s="1"/>
  <c r="I344" i="16" s="1"/>
  <c r="D850" i="16"/>
  <c r="E850" i="16" s="1"/>
  <c r="F850" i="16" s="1"/>
  <c r="I850" i="16" s="1"/>
  <c r="D804" i="16"/>
  <c r="E804" i="16" s="1"/>
  <c r="F804" i="16" s="1"/>
  <c r="I804" i="16" s="1"/>
  <c r="D667" i="16"/>
  <c r="E667" i="16" s="1"/>
  <c r="F667" i="16" s="1"/>
  <c r="I667" i="16" s="1"/>
  <c r="D624" i="16"/>
  <c r="E624" i="16" s="1"/>
  <c r="F624" i="16" s="1"/>
  <c r="I624" i="16" s="1"/>
  <c r="D561" i="16"/>
  <c r="E561" i="16" s="1"/>
  <c r="F561" i="16" s="1"/>
  <c r="I561" i="16" s="1"/>
  <c r="D437" i="16"/>
  <c r="E437" i="16" s="1"/>
  <c r="F437" i="16" s="1"/>
  <c r="I437" i="16" s="1"/>
  <c r="D343" i="16"/>
  <c r="E343" i="16" s="1"/>
  <c r="F343" i="16" s="1"/>
  <c r="I343" i="16" s="1"/>
  <c r="D587" i="16"/>
  <c r="E587" i="16" s="1"/>
  <c r="F587" i="16" s="1"/>
  <c r="I587" i="16" s="1"/>
  <c r="D440" i="16"/>
  <c r="E440" i="16" s="1"/>
  <c r="F440" i="16" s="1"/>
  <c r="I440" i="16" s="1"/>
  <c r="D342" i="16"/>
  <c r="E342" i="16" s="1"/>
  <c r="F342" i="16" s="1"/>
  <c r="I342" i="16" s="1"/>
  <c r="D766" i="16"/>
  <c r="E766" i="16" s="1"/>
  <c r="F766" i="16" s="1"/>
  <c r="I766" i="16" s="1"/>
  <c r="D742" i="16"/>
  <c r="E742" i="16" s="1"/>
  <c r="F742" i="16" s="1"/>
  <c r="I742" i="16" s="1"/>
  <c r="D710" i="16"/>
  <c r="E710" i="16" s="1"/>
  <c r="F710" i="16" s="1"/>
  <c r="I710" i="16" s="1"/>
  <c r="D634" i="16"/>
  <c r="E634" i="16" s="1"/>
  <c r="F634" i="16" s="1"/>
  <c r="I634" i="16" s="1"/>
  <c r="D621" i="16"/>
  <c r="E621" i="16" s="1"/>
  <c r="F621" i="16" s="1"/>
  <c r="I621" i="16" s="1"/>
  <c r="D544" i="16"/>
  <c r="E544" i="16" s="1"/>
  <c r="F544" i="16" s="1"/>
  <c r="I544" i="16" s="1"/>
  <c r="D507" i="16"/>
  <c r="E507" i="16" s="1"/>
  <c r="F507" i="16" s="1"/>
  <c r="I507" i="16" s="1"/>
  <c r="D413" i="16"/>
  <c r="E413" i="16" s="1"/>
  <c r="F413" i="16" s="1"/>
  <c r="I413" i="16" s="1"/>
  <c r="D396" i="16"/>
  <c r="E396" i="16" s="1"/>
  <c r="F396" i="16" s="1"/>
  <c r="I396" i="16" s="1"/>
  <c r="D1110" i="16"/>
  <c r="E1110" i="16" s="1"/>
  <c r="F1110" i="16" s="1"/>
  <c r="I1110" i="16" s="1"/>
  <c r="D800" i="16"/>
  <c r="E800" i="16" s="1"/>
  <c r="F800" i="16" s="1"/>
  <c r="I800" i="16" s="1"/>
  <c r="D737" i="16"/>
  <c r="E737" i="16" s="1"/>
  <c r="F737" i="16" s="1"/>
  <c r="I737" i="16" s="1"/>
  <c r="D702" i="16"/>
  <c r="E702" i="16" s="1"/>
  <c r="F702" i="16" s="1"/>
  <c r="I702" i="16" s="1"/>
  <c r="D654" i="16"/>
  <c r="E654" i="16" s="1"/>
  <c r="F654" i="16" s="1"/>
  <c r="I654" i="16" s="1"/>
  <c r="D607" i="16"/>
  <c r="E607" i="16" s="1"/>
  <c r="F607" i="16" s="1"/>
  <c r="I607" i="16" s="1"/>
  <c r="D580" i="16"/>
  <c r="E580" i="16" s="1"/>
  <c r="F580" i="16" s="1"/>
  <c r="I580" i="16" s="1"/>
  <c r="D548" i="16"/>
  <c r="E548" i="16" s="1"/>
  <c r="F548" i="16" s="1"/>
  <c r="I548" i="16" s="1"/>
  <c r="D452" i="16"/>
  <c r="E452" i="16" s="1"/>
  <c r="F452" i="16" s="1"/>
  <c r="I452" i="16" s="1"/>
  <c r="D382" i="16"/>
  <c r="E382" i="16" s="1"/>
  <c r="F382" i="16" s="1"/>
  <c r="I382" i="16" s="1"/>
  <c r="D1093" i="16"/>
  <c r="E1093" i="16" s="1"/>
  <c r="F1093" i="16" s="1"/>
  <c r="I1093" i="16" s="1"/>
  <c r="D758" i="16"/>
  <c r="E758" i="16" s="1"/>
  <c r="F758" i="16" s="1"/>
  <c r="I758" i="16" s="1"/>
  <c r="D648" i="16"/>
  <c r="E648" i="16" s="1"/>
  <c r="F648" i="16" s="1"/>
  <c r="I648" i="16" s="1"/>
  <c r="D588" i="16"/>
  <c r="E588" i="16" s="1"/>
  <c r="F588" i="16" s="1"/>
  <c r="I588" i="16" s="1"/>
  <c r="D523" i="16"/>
  <c r="E523" i="16" s="1"/>
  <c r="F523" i="16" s="1"/>
  <c r="I523" i="16" s="1"/>
  <c r="D409" i="16"/>
  <c r="E409" i="16" s="1"/>
  <c r="F409" i="16" s="1"/>
  <c r="I409" i="16" s="1"/>
  <c r="D601" i="16"/>
  <c r="E601" i="16" s="1"/>
  <c r="F601" i="16" s="1"/>
  <c r="I601" i="16" s="1"/>
  <c r="D471" i="16"/>
  <c r="E471" i="16" s="1"/>
  <c r="F471" i="16" s="1"/>
  <c r="I471" i="16" s="1"/>
  <c r="D378" i="16"/>
  <c r="E378" i="16" s="1"/>
  <c r="F378" i="16" s="1"/>
  <c r="I378" i="16" s="1"/>
  <c r="D760" i="16"/>
  <c r="E760" i="16" s="1"/>
  <c r="F760" i="16" s="1"/>
  <c r="I760" i="16" s="1"/>
  <c r="D741" i="16"/>
  <c r="E741" i="16" s="1"/>
  <c r="F741" i="16" s="1"/>
  <c r="I741" i="16" s="1"/>
  <c r="D673" i="16"/>
  <c r="E673" i="16" s="1"/>
  <c r="F673" i="16" s="1"/>
  <c r="I673" i="16" s="1"/>
  <c r="D636" i="16"/>
  <c r="E636" i="16" s="1"/>
  <c r="F636" i="16" s="1"/>
  <c r="I636" i="16" s="1"/>
  <c r="D596" i="16"/>
  <c r="E596" i="16" s="1"/>
  <c r="F596" i="16" s="1"/>
  <c r="I596" i="16" s="1"/>
  <c r="D547" i="16"/>
  <c r="E547" i="16" s="1"/>
  <c r="F547" i="16" s="1"/>
  <c r="I547" i="16" s="1"/>
  <c r="D505" i="16"/>
  <c r="E505" i="16" s="1"/>
  <c r="F505" i="16" s="1"/>
  <c r="I505" i="16" s="1"/>
  <c r="D414" i="16"/>
  <c r="E414" i="16" s="1"/>
  <c r="F414" i="16" s="1"/>
  <c r="I414" i="16" s="1"/>
  <c r="D348" i="16"/>
  <c r="E348" i="16" s="1"/>
  <c r="F348" i="16" s="1"/>
  <c r="I348" i="16" s="1"/>
  <c r="D1624" i="16"/>
  <c r="E1624" i="16" s="1"/>
  <c r="F1624" i="16" s="1"/>
  <c r="I1624" i="16" s="1"/>
  <c r="D1014" i="16"/>
  <c r="E1014" i="16" s="1"/>
  <c r="F1014" i="16" s="1"/>
  <c r="I1014" i="16" s="1"/>
  <c r="D799" i="16"/>
  <c r="E799" i="16" s="1"/>
  <c r="F799" i="16" s="1"/>
  <c r="I799" i="16" s="1"/>
  <c r="D735" i="16"/>
  <c r="E735" i="16" s="1"/>
  <c r="F735" i="16" s="1"/>
  <c r="I735" i="16" s="1"/>
  <c r="D700" i="16"/>
  <c r="E700" i="16" s="1"/>
  <c r="F700" i="16" s="1"/>
  <c r="I700" i="16" s="1"/>
  <c r="D662" i="16"/>
  <c r="E662" i="16" s="1"/>
  <c r="F662" i="16" s="1"/>
  <c r="I662" i="16" s="1"/>
  <c r="D608" i="16"/>
  <c r="E608" i="16" s="1"/>
  <c r="F608" i="16" s="1"/>
  <c r="I608" i="16" s="1"/>
  <c r="D530" i="16"/>
  <c r="E530" i="16" s="1"/>
  <c r="F530" i="16" s="1"/>
  <c r="I530" i="16" s="1"/>
  <c r="D509" i="16"/>
  <c r="E509" i="16" s="1"/>
  <c r="F509" i="16" s="1"/>
  <c r="I509" i="16" s="1"/>
  <c r="D464" i="16"/>
  <c r="E464" i="16" s="1"/>
  <c r="F464" i="16" s="1"/>
  <c r="I464" i="16" s="1"/>
  <c r="D383" i="16"/>
  <c r="E383" i="16" s="1"/>
  <c r="F383" i="16" s="1"/>
  <c r="I383" i="16" s="1"/>
  <c r="D1598" i="16"/>
  <c r="E1598" i="16" s="1"/>
  <c r="F1598" i="16" s="1"/>
  <c r="I1598" i="16" s="1"/>
  <c r="D977" i="16"/>
  <c r="E977" i="16" s="1"/>
  <c r="F977" i="16" s="1"/>
  <c r="I977" i="16" s="1"/>
  <c r="D892" i="16"/>
  <c r="E892" i="16" s="1"/>
  <c r="F892" i="16" s="1"/>
  <c r="I892" i="16" s="1"/>
  <c r="D870" i="16"/>
  <c r="E870" i="16" s="1"/>
  <c r="F870" i="16" s="1"/>
  <c r="I870" i="16" s="1"/>
  <c r="D833" i="16"/>
  <c r="E833" i="16" s="1"/>
  <c r="F833" i="16" s="1"/>
  <c r="I833" i="16" s="1"/>
  <c r="D808" i="16"/>
  <c r="E808" i="16" s="1"/>
  <c r="F808" i="16" s="1"/>
  <c r="I808" i="16" s="1"/>
  <c r="D780" i="16"/>
  <c r="E780" i="16" s="1"/>
  <c r="F780" i="16" s="1"/>
  <c r="I780" i="16" s="1"/>
  <c r="D757" i="16"/>
  <c r="E757" i="16" s="1"/>
  <c r="F757" i="16" s="1"/>
  <c r="I757" i="16" s="1"/>
  <c r="D718" i="16"/>
  <c r="E718" i="16" s="1"/>
  <c r="F718" i="16" s="1"/>
  <c r="I718" i="16" s="1"/>
  <c r="D690" i="16"/>
  <c r="E690" i="16" s="1"/>
  <c r="F690" i="16" s="1"/>
  <c r="I690" i="16" s="1"/>
  <c r="D670" i="16"/>
  <c r="E670" i="16" s="1"/>
  <c r="F670" i="16" s="1"/>
  <c r="I670" i="16" s="1"/>
  <c r="D666" i="16"/>
  <c r="E666" i="16" s="1"/>
  <c r="F666" i="16" s="1"/>
  <c r="I666" i="16" s="1"/>
  <c r="D651" i="16"/>
  <c r="E651" i="16" s="1"/>
  <c r="F651" i="16" s="1"/>
  <c r="I651" i="16" s="1"/>
  <c r="D647" i="16"/>
  <c r="E647" i="16" s="1"/>
  <c r="F647" i="16" s="1"/>
  <c r="I647" i="16" s="1"/>
  <c r="D627" i="16"/>
  <c r="E627" i="16" s="1"/>
  <c r="F627" i="16" s="1"/>
  <c r="I627" i="16" s="1"/>
  <c r="D605" i="16"/>
  <c r="E605" i="16" s="1"/>
  <c r="F605" i="16" s="1"/>
  <c r="I605" i="16" s="1"/>
  <c r="D526" i="16"/>
  <c r="E526" i="16" s="1"/>
  <c r="F526" i="16" s="1"/>
  <c r="I526" i="16" s="1"/>
  <c r="D404" i="16"/>
  <c r="E404" i="16" s="1"/>
  <c r="F404" i="16" s="1"/>
  <c r="I404" i="16" s="1"/>
  <c r="F248" i="16"/>
  <c r="I248" i="16" s="1"/>
  <c r="F1449" i="16"/>
  <c r="I1449" i="16" s="1"/>
  <c r="F254" i="16"/>
  <c r="I254" i="16" s="1"/>
  <c r="C3" i="3"/>
  <c r="C4" i="3"/>
  <c r="C12" i="3"/>
  <c r="C20" i="3"/>
  <c r="C28" i="3"/>
  <c r="C36" i="3"/>
  <c r="C44" i="3"/>
  <c r="C52" i="3"/>
  <c r="C60" i="3"/>
  <c r="C68" i="3"/>
  <c r="C76" i="3"/>
  <c r="C84" i="3"/>
  <c r="C92" i="3"/>
  <c r="C100" i="3"/>
  <c r="C108" i="3"/>
  <c r="C116" i="3"/>
  <c r="C124" i="3"/>
  <c r="C132" i="3"/>
  <c r="C140" i="3"/>
  <c r="C148" i="3"/>
  <c r="C156" i="3"/>
  <c r="C164" i="3"/>
  <c r="C172" i="3"/>
  <c r="C180" i="3"/>
  <c r="C188" i="3"/>
  <c r="C196" i="3"/>
  <c r="C204" i="3"/>
  <c r="C212" i="3"/>
  <c r="C220" i="3"/>
  <c r="C228" i="3"/>
  <c r="C236" i="3"/>
  <c r="C244" i="3"/>
  <c r="C252" i="3"/>
  <c r="C260" i="3"/>
  <c r="C277" i="3"/>
  <c r="C285" i="3"/>
  <c r="C293" i="3"/>
  <c r="C301" i="3"/>
  <c r="C309" i="3"/>
  <c r="C317" i="3"/>
  <c r="C325" i="3"/>
  <c r="C333" i="3"/>
  <c r="C341" i="3"/>
  <c r="C349" i="3"/>
  <c r="C357" i="3"/>
  <c r="C365" i="3"/>
  <c r="C373" i="3"/>
  <c r="C381" i="3"/>
  <c r="C389" i="3"/>
  <c r="C397" i="3"/>
  <c r="C405" i="3"/>
  <c r="C413" i="3"/>
  <c r="C421" i="3"/>
  <c r="C429" i="3"/>
  <c r="C437" i="3"/>
  <c r="C445" i="3"/>
  <c r="C453" i="3"/>
  <c r="C461" i="3"/>
  <c r="C469" i="3"/>
  <c r="C477" i="3"/>
  <c r="C485" i="3"/>
  <c r="C493" i="3"/>
  <c r="C501" i="3"/>
  <c r="C509" i="3"/>
  <c r="C517" i="3"/>
  <c r="C525" i="3"/>
  <c r="C533" i="3"/>
  <c r="C541" i="3"/>
  <c r="C549" i="3"/>
  <c r="C557" i="3"/>
  <c r="C565" i="3"/>
  <c r="C573" i="3"/>
  <c r="C581" i="3"/>
  <c r="C589" i="3"/>
  <c r="C597" i="3"/>
  <c r="C605" i="3"/>
  <c r="C612" i="3"/>
  <c r="C620" i="3"/>
  <c r="C5" i="3"/>
  <c r="C13" i="3"/>
  <c r="C21" i="3"/>
  <c r="C29" i="3"/>
  <c r="C37" i="3"/>
  <c r="C45" i="3"/>
  <c r="C53" i="3"/>
  <c r="C61" i="3"/>
  <c r="C69" i="3"/>
  <c r="C77" i="3"/>
  <c r="C85" i="3"/>
  <c r="C93" i="3"/>
  <c r="C101" i="3"/>
  <c r="C109" i="3"/>
  <c r="C117" i="3"/>
  <c r="C125" i="3"/>
  <c r="C133" i="3"/>
  <c r="C141" i="3"/>
  <c r="C149" i="3"/>
  <c r="C157" i="3"/>
  <c r="C165" i="3"/>
  <c r="C173" i="3"/>
  <c r="C181" i="3"/>
  <c r="C189" i="3"/>
  <c r="C197" i="3"/>
  <c r="C205" i="3"/>
  <c r="C213" i="3"/>
  <c r="C221" i="3"/>
  <c r="C229" i="3"/>
  <c r="C237" i="3"/>
  <c r="C245" i="3"/>
  <c r="C253" i="3"/>
  <c r="C261" i="3"/>
  <c r="C268" i="3"/>
  <c r="C278" i="3"/>
  <c r="C286" i="3"/>
  <c r="C294" i="3"/>
  <c r="C302" i="3"/>
  <c r="C310" i="3"/>
  <c r="C318" i="3"/>
  <c r="C326" i="3"/>
  <c r="C334" i="3"/>
  <c r="C342" i="3"/>
  <c r="C350" i="3"/>
  <c r="C358" i="3"/>
  <c r="C366" i="3"/>
  <c r="C374" i="3"/>
  <c r="C382" i="3"/>
  <c r="C390" i="3"/>
  <c r="C398" i="3"/>
  <c r="C406" i="3"/>
  <c r="C414" i="3"/>
  <c r="C422" i="3"/>
  <c r="C430" i="3"/>
  <c r="C438" i="3"/>
  <c r="C446" i="3"/>
  <c r="C454" i="3"/>
  <c r="C462" i="3"/>
  <c r="C470" i="3"/>
  <c r="C478" i="3"/>
  <c r="C486" i="3"/>
  <c r="C494" i="3"/>
  <c r="C502" i="3"/>
  <c r="C510" i="3"/>
  <c r="C518" i="3"/>
  <c r="C526" i="3"/>
  <c r="C534" i="3"/>
  <c r="C6" i="3"/>
  <c r="C7" i="3"/>
  <c r="C8" i="3"/>
  <c r="C16" i="3"/>
  <c r="C24" i="3"/>
  <c r="C32" i="3"/>
  <c r="C40" i="3"/>
  <c r="C48" i="3"/>
  <c r="C56" i="3"/>
  <c r="C64" i="3"/>
  <c r="C72" i="3"/>
  <c r="C80" i="3"/>
  <c r="C88" i="3"/>
  <c r="C96" i="3"/>
  <c r="C104" i="3"/>
  <c r="C112" i="3"/>
  <c r="C120" i="3"/>
  <c r="C128" i="3"/>
  <c r="C136" i="3"/>
  <c r="C144" i="3"/>
  <c r="C152" i="3"/>
  <c r="C160" i="3"/>
  <c r="C168" i="3"/>
  <c r="C176" i="3"/>
  <c r="C184" i="3"/>
  <c r="C192" i="3"/>
  <c r="C200" i="3"/>
  <c r="C208" i="3"/>
  <c r="C216" i="3"/>
  <c r="C224" i="3"/>
  <c r="C232" i="3"/>
  <c r="C240" i="3"/>
  <c r="C248" i="3"/>
  <c r="C256" i="3"/>
  <c r="C264" i="3"/>
  <c r="C273" i="3"/>
  <c r="C281" i="3"/>
  <c r="C289" i="3"/>
  <c r="C297" i="3"/>
  <c r="C305" i="3"/>
  <c r="C313" i="3"/>
  <c r="C321" i="3"/>
  <c r="C329" i="3"/>
  <c r="C337" i="3"/>
  <c r="C345" i="3"/>
  <c r="C353" i="3"/>
  <c r="C361" i="3"/>
  <c r="C369" i="3"/>
  <c r="C377" i="3"/>
  <c r="C385" i="3"/>
  <c r="C393" i="3"/>
  <c r="C401" i="3"/>
  <c r="C409" i="3"/>
  <c r="C417" i="3"/>
  <c r="C425" i="3"/>
  <c r="C433" i="3"/>
  <c r="C441" i="3"/>
  <c r="C449" i="3"/>
  <c r="C457" i="3"/>
  <c r="C465" i="3"/>
  <c r="C473" i="3"/>
  <c r="C481" i="3"/>
  <c r="C489" i="3"/>
  <c r="C497" i="3"/>
  <c r="C505" i="3"/>
  <c r="C513" i="3"/>
  <c r="C521" i="3"/>
  <c r="C529" i="3"/>
  <c r="C537" i="3"/>
  <c r="C545" i="3"/>
  <c r="C553" i="3"/>
  <c r="C561" i="3"/>
  <c r="C569" i="3"/>
  <c r="C577" i="3"/>
  <c r="C585" i="3"/>
  <c r="C593" i="3"/>
  <c r="C601" i="3"/>
  <c r="C616" i="3"/>
  <c r="C624" i="3"/>
  <c r="C633" i="3"/>
  <c r="C641" i="3"/>
  <c r="C649" i="3"/>
  <c r="C657" i="3"/>
  <c r="C665" i="3"/>
  <c r="C673" i="3"/>
  <c r="C681" i="3"/>
  <c r="C9" i="3"/>
  <c r="C10" i="3"/>
  <c r="C18" i="3"/>
  <c r="C26" i="3"/>
  <c r="C34" i="3"/>
  <c r="C42" i="3"/>
  <c r="C50" i="3"/>
  <c r="C58" i="3"/>
  <c r="C66" i="3"/>
  <c r="C74" i="3"/>
  <c r="C82" i="3"/>
  <c r="C90" i="3"/>
  <c r="C98" i="3"/>
  <c r="C106" i="3"/>
  <c r="C114" i="3"/>
  <c r="C122" i="3"/>
  <c r="C130" i="3"/>
  <c r="C138" i="3"/>
  <c r="C146" i="3"/>
  <c r="C154" i="3"/>
  <c r="C162" i="3"/>
  <c r="C170" i="3"/>
  <c r="C178" i="3"/>
  <c r="C186" i="3"/>
  <c r="C194" i="3"/>
  <c r="C202" i="3"/>
  <c r="C210" i="3"/>
  <c r="C218" i="3"/>
  <c r="C226" i="3"/>
  <c r="C234" i="3"/>
  <c r="C242" i="3"/>
  <c r="C250" i="3"/>
  <c r="C258" i="3"/>
  <c r="C266" i="3"/>
  <c r="C275" i="3"/>
  <c r="C283" i="3"/>
  <c r="C291" i="3"/>
  <c r="C299" i="3"/>
  <c r="C307" i="3"/>
  <c r="C315" i="3"/>
  <c r="C323" i="3"/>
  <c r="C331" i="3"/>
  <c r="C339" i="3"/>
  <c r="C347" i="3"/>
  <c r="C355" i="3"/>
  <c r="C363" i="3"/>
  <c r="C371" i="3"/>
  <c r="C379" i="3"/>
  <c r="C387" i="3"/>
  <c r="C395" i="3"/>
  <c r="C403" i="3"/>
  <c r="C411" i="3"/>
  <c r="C419" i="3"/>
  <c r="C427" i="3"/>
  <c r="C435" i="3"/>
  <c r="C443" i="3"/>
  <c r="C451" i="3"/>
  <c r="C459" i="3"/>
  <c r="C467" i="3"/>
  <c r="C475" i="3"/>
  <c r="C483" i="3"/>
  <c r="C491" i="3"/>
  <c r="C499" i="3"/>
  <c r="C507" i="3"/>
  <c r="C515" i="3"/>
  <c r="C523" i="3"/>
  <c r="C531" i="3"/>
  <c r="C539" i="3"/>
  <c r="C547" i="3"/>
  <c r="C555" i="3"/>
  <c r="C563" i="3"/>
  <c r="C571" i="3"/>
  <c r="C579" i="3"/>
  <c r="C587" i="3"/>
  <c r="C595" i="3"/>
  <c r="C603" i="3"/>
  <c r="C610" i="3"/>
  <c r="C618" i="3"/>
  <c r="C626" i="3"/>
  <c r="C11" i="3"/>
  <c r="C27" i="3"/>
  <c r="C43" i="3"/>
  <c r="C59" i="3"/>
  <c r="C75" i="3"/>
  <c r="C91" i="3"/>
  <c r="C107" i="3"/>
  <c r="C123" i="3"/>
  <c r="C139" i="3"/>
  <c r="C155" i="3"/>
  <c r="C171" i="3"/>
  <c r="C187" i="3"/>
  <c r="C203" i="3"/>
  <c r="C219" i="3"/>
  <c r="C235" i="3"/>
  <c r="C251" i="3"/>
  <c r="C267" i="3"/>
  <c r="C284" i="3"/>
  <c r="C300" i="3"/>
  <c r="C316" i="3"/>
  <c r="C332" i="3"/>
  <c r="C348" i="3"/>
  <c r="C364" i="3"/>
  <c r="C380" i="3"/>
  <c r="C396" i="3"/>
  <c r="C412" i="3"/>
  <c r="C428" i="3"/>
  <c r="C444" i="3"/>
  <c r="C460" i="3"/>
  <c r="C476" i="3"/>
  <c r="C492" i="3"/>
  <c r="C508" i="3"/>
  <c r="C524" i="3"/>
  <c r="C540" i="3"/>
  <c r="C552" i="3"/>
  <c r="C566" i="3"/>
  <c r="C578" i="3"/>
  <c r="C591" i="3"/>
  <c r="C604" i="3"/>
  <c r="C615" i="3"/>
  <c r="C629" i="3"/>
  <c r="C638" i="3"/>
  <c r="C647" i="3"/>
  <c r="C656" i="3"/>
  <c r="C666" i="3"/>
  <c r="C675" i="3"/>
  <c r="C684" i="3"/>
  <c r="C692" i="3"/>
  <c r="C700" i="3"/>
  <c r="C708" i="3"/>
  <c r="C716" i="3"/>
  <c r="C724" i="3"/>
  <c r="C732" i="3"/>
  <c r="C740" i="3"/>
  <c r="C748" i="3"/>
  <c r="C756" i="3"/>
  <c r="C764" i="3"/>
  <c r="C772" i="3"/>
  <c r="C780" i="3"/>
  <c r="C788" i="3"/>
  <c r="C796" i="3"/>
  <c r="C804" i="3"/>
  <c r="C812" i="3"/>
  <c r="C820" i="3"/>
  <c r="C828" i="3"/>
  <c r="C836" i="3"/>
  <c r="C844" i="3"/>
  <c r="C852" i="3"/>
  <c r="C860" i="3"/>
  <c r="C868" i="3"/>
  <c r="C876" i="3"/>
  <c r="C884" i="3"/>
  <c r="C892" i="3"/>
  <c r="C900" i="3"/>
  <c r="C908" i="3"/>
  <c r="C916" i="3"/>
  <c r="C924" i="3"/>
  <c r="C932" i="3"/>
  <c r="C940" i="3"/>
  <c r="C948" i="3"/>
  <c r="C956" i="3"/>
  <c r="C964" i="3"/>
  <c r="C972" i="3"/>
  <c r="C67" i="3"/>
  <c r="C99" i="3"/>
  <c r="C14" i="3"/>
  <c r="C30" i="3"/>
  <c r="C46" i="3"/>
  <c r="C62" i="3"/>
  <c r="C78" i="3"/>
  <c r="C94" i="3"/>
  <c r="C110" i="3"/>
  <c r="C126" i="3"/>
  <c r="C142" i="3"/>
  <c r="C158" i="3"/>
  <c r="C174" i="3"/>
  <c r="C190" i="3"/>
  <c r="C206" i="3"/>
  <c r="C222" i="3"/>
  <c r="C238" i="3"/>
  <c r="C254" i="3"/>
  <c r="C269" i="3"/>
  <c r="C287" i="3"/>
  <c r="C303" i="3"/>
  <c r="C319" i="3"/>
  <c r="C335" i="3"/>
  <c r="C351" i="3"/>
  <c r="C367" i="3"/>
  <c r="C383" i="3"/>
  <c r="C399" i="3"/>
  <c r="C415" i="3"/>
  <c r="C431" i="3"/>
  <c r="C447" i="3"/>
  <c r="C463" i="3"/>
  <c r="C479" i="3"/>
  <c r="C495" i="3"/>
  <c r="C511" i="3"/>
  <c r="C527" i="3"/>
  <c r="C542" i="3"/>
  <c r="C554" i="3"/>
  <c r="C567" i="3"/>
  <c r="C580" i="3"/>
  <c r="C592" i="3"/>
  <c r="C606" i="3"/>
  <c r="C617" i="3"/>
  <c r="C630" i="3"/>
  <c r="C639" i="3"/>
  <c r="C648" i="3"/>
  <c r="C658" i="3"/>
  <c r="C667" i="3"/>
  <c r="C676" i="3"/>
  <c r="C685" i="3"/>
  <c r="C693" i="3"/>
  <c r="C701" i="3"/>
  <c r="C709" i="3"/>
  <c r="C717" i="3"/>
  <c r="C725" i="3"/>
  <c r="C733" i="3"/>
  <c r="C741" i="3"/>
  <c r="C749" i="3"/>
  <c r="C757" i="3"/>
  <c r="C765" i="3"/>
  <c r="C773" i="3"/>
  <c r="C781" i="3"/>
  <c r="C789" i="3"/>
  <c r="C797" i="3"/>
  <c r="C805" i="3"/>
  <c r="C813" i="3"/>
  <c r="C821" i="3"/>
  <c r="C829" i="3"/>
  <c r="C837" i="3"/>
  <c r="C845" i="3"/>
  <c r="C853" i="3"/>
  <c r="C861" i="3"/>
  <c r="C869" i="3"/>
  <c r="C877" i="3"/>
  <c r="C885" i="3"/>
  <c r="C893" i="3"/>
  <c r="C901" i="3"/>
  <c r="C909" i="3"/>
  <c r="C917" i="3"/>
  <c r="C925" i="3"/>
  <c r="C933" i="3"/>
  <c r="C941" i="3"/>
  <c r="C949" i="3"/>
  <c r="C957" i="3"/>
  <c r="C965" i="3"/>
  <c r="C973" i="3"/>
  <c r="C51" i="3"/>
  <c r="C83" i="3"/>
  <c r="C15" i="3"/>
  <c r="C31" i="3"/>
  <c r="C47" i="3"/>
  <c r="C63" i="3"/>
  <c r="C79" i="3"/>
  <c r="C95" i="3"/>
  <c r="C111" i="3"/>
  <c r="C127" i="3"/>
  <c r="C143" i="3"/>
  <c r="C159" i="3"/>
  <c r="C175" i="3"/>
  <c r="C191" i="3"/>
  <c r="C207" i="3"/>
  <c r="C223" i="3"/>
  <c r="C239" i="3"/>
  <c r="C255" i="3"/>
  <c r="C272" i="3"/>
  <c r="C288" i="3"/>
  <c r="C304" i="3"/>
  <c r="C320" i="3"/>
  <c r="C336" i="3"/>
  <c r="C352" i="3"/>
  <c r="C368" i="3"/>
  <c r="C384" i="3"/>
  <c r="C400" i="3"/>
  <c r="C416" i="3"/>
  <c r="C432" i="3"/>
  <c r="C448" i="3"/>
  <c r="C464" i="3"/>
  <c r="C480" i="3"/>
  <c r="C496" i="3"/>
  <c r="C512" i="3"/>
  <c r="C528" i="3"/>
  <c r="C543" i="3"/>
  <c r="C556" i="3"/>
  <c r="C568" i="3"/>
  <c r="C582" i="3"/>
  <c r="C594" i="3"/>
  <c r="C607" i="3"/>
  <c r="C619" i="3"/>
  <c r="C631" i="3"/>
  <c r="C640" i="3"/>
  <c r="C650" i="3"/>
  <c r="C659" i="3"/>
  <c r="C668" i="3"/>
  <c r="C677" i="3"/>
  <c r="C686" i="3"/>
  <c r="C694" i="3"/>
  <c r="C702" i="3"/>
  <c r="C710" i="3"/>
  <c r="C718" i="3"/>
  <c r="C726" i="3"/>
  <c r="C734" i="3"/>
  <c r="C742" i="3"/>
  <c r="C750" i="3"/>
  <c r="C758" i="3"/>
  <c r="C766" i="3"/>
  <c r="C774" i="3"/>
  <c r="C782" i="3"/>
  <c r="C790" i="3"/>
  <c r="C798" i="3"/>
  <c r="C806" i="3"/>
  <c r="C814" i="3"/>
  <c r="C822" i="3"/>
  <c r="C830" i="3"/>
  <c r="C838" i="3"/>
  <c r="C846" i="3"/>
  <c r="C854" i="3"/>
  <c r="C862" i="3"/>
  <c r="C870" i="3"/>
  <c r="C878" i="3"/>
  <c r="C886" i="3"/>
  <c r="C894" i="3"/>
  <c r="C902" i="3"/>
  <c r="C910" i="3"/>
  <c r="C918" i="3"/>
  <c r="C926" i="3"/>
  <c r="C934" i="3"/>
  <c r="C942" i="3"/>
  <c r="C950" i="3"/>
  <c r="C958" i="3"/>
  <c r="C966" i="3"/>
  <c r="C974" i="3"/>
  <c r="C35" i="3"/>
  <c r="C17" i="3"/>
  <c r="C33" i="3"/>
  <c r="C49" i="3"/>
  <c r="C65" i="3"/>
  <c r="C81" i="3"/>
  <c r="C97" i="3"/>
  <c r="C113" i="3"/>
  <c r="C129" i="3"/>
  <c r="C145" i="3"/>
  <c r="C161" i="3"/>
  <c r="C177" i="3"/>
  <c r="C193" i="3"/>
  <c r="C209" i="3"/>
  <c r="C225" i="3"/>
  <c r="C241" i="3"/>
  <c r="C257" i="3"/>
  <c r="C274" i="3"/>
  <c r="C290" i="3"/>
  <c r="C306" i="3"/>
  <c r="C322" i="3"/>
  <c r="C338" i="3"/>
  <c r="C354" i="3"/>
  <c r="C370" i="3"/>
  <c r="C386" i="3"/>
  <c r="C402" i="3"/>
  <c r="C418" i="3"/>
  <c r="C434" i="3"/>
  <c r="C450" i="3"/>
  <c r="C466" i="3"/>
  <c r="C482" i="3"/>
  <c r="C498" i="3"/>
  <c r="C514" i="3"/>
  <c r="C530" i="3"/>
  <c r="C544" i="3"/>
  <c r="C558" i="3"/>
  <c r="C570" i="3"/>
  <c r="C583" i="3"/>
  <c r="C596" i="3"/>
  <c r="C608" i="3"/>
  <c r="C621" i="3"/>
  <c r="C632" i="3"/>
  <c r="C642" i="3"/>
  <c r="C651" i="3"/>
  <c r="C660" i="3"/>
  <c r="C669" i="3"/>
  <c r="C678" i="3"/>
  <c r="C687" i="3"/>
  <c r="C695" i="3"/>
  <c r="C703" i="3"/>
  <c r="C711" i="3"/>
  <c r="C719" i="3"/>
  <c r="C727" i="3"/>
  <c r="C735" i="3"/>
  <c r="C743" i="3"/>
  <c r="C751" i="3"/>
  <c r="C759" i="3"/>
  <c r="C767" i="3"/>
  <c r="C775" i="3"/>
  <c r="C783" i="3"/>
  <c r="C791" i="3"/>
  <c r="C799" i="3"/>
  <c r="C807" i="3"/>
  <c r="C815" i="3"/>
  <c r="C823" i="3"/>
  <c r="C831" i="3"/>
  <c r="C839" i="3"/>
  <c r="C847" i="3"/>
  <c r="C855" i="3"/>
  <c r="C863" i="3"/>
  <c r="C871" i="3"/>
  <c r="C879" i="3"/>
  <c r="C887" i="3"/>
  <c r="C895" i="3"/>
  <c r="C903" i="3"/>
  <c r="C911" i="3"/>
  <c r="C919" i="3"/>
  <c r="C927" i="3"/>
  <c r="C935" i="3"/>
  <c r="C943" i="3"/>
  <c r="C951" i="3"/>
  <c r="C959" i="3"/>
  <c r="C967" i="3"/>
  <c r="C975" i="3"/>
  <c r="C19" i="3"/>
  <c r="C22" i="3"/>
  <c r="C57" i="3"/>
  <c r="C103" i="3"/>
  <c r="C135" i="3"/>
  <c r="C167" i="3"/>
  <c r="C199" i="3"/>
  <c r="C231" i="3"/>
  <c r="C263" i="3"/>
  <c r="C296" i="3"/>
  <c r="C328" i="3"/>
  <c r="C360" i="3"/>
  <c r="C392" i="3"/>
  <c r="C424" i="3"/>
  <c r="C456" i="3"/>
  <c r="C488" i="3"/>
  <c r="C520" i="3"/>
  <c r="C550" i="3"/>
  <c r="C575" i="3"/>
  <c r="C600" i="3"/>
  <c r="C625" i="3"/>
  <c r="C645" i="3"/>
  <c r="C663" i="3"/>
  <c r="C682" i="3"/>
  <c r="C698" i="3"/>
  <c r="C714" i="3"/>
  <c r="C730" i="3"/>
  <c r="C746" i="3"/>
  <c r="C762" i="3"/>
  <c r="C778" i="3"/>
  <c r="C794" i="3"/>
  <c r="C810" i="3"/>
  <c r="C826" i="3"/>
  <c r="C842" i="3"/>
  <c r="C858" i="3"/>
  <c r="C874" i="3"/>
  <c r="C890" i="3"/>
  <c r="C906" i="3"/>
  <c r="C922" i="3"/>
  <c r="C938" i="3"/>
  <c r="C954" i="3"/>
  <c r="C970" i="3"/>
  <c r="C119" i="3"/>
  <c r="C344" i="3"/>
  <c r="C504" i="3"/>
  <c r="C636" i="3"/>
  <c r="C706" i="3"/>
  <c r="C770" i="3"/>
  <c r="C834" i="3"/>
  <c r="C882" i="3"/>
  <c r="C946" i="3"/>
  <c r="C153" i="3"/>
  <c r="C249" i="3"/>
  <c r="C314" i="3"/>
  <c r="C442" i="3"/>
  <c r="C564" i="3"/>
  <c r="C674" i="3"/>
  <c r="C755" i="3"/>
  <c r="C819" i="3"/>
  <c r="C867" i="3"/>
  <c r="C931" i="3"/>
  <c r="C54" i="3"/>
  <c r="C227" i="3"/>
  <c r="C324" i="3"/>
  <c r="C452" i="3"/>
  <c r="C572" i="3"/>
  <c r="C661" i="3"/>
  <c r="C744" i="3"/>
  <c r="C824" i="3"/>
  <c r="C888" i="3"/>
  <c r="C968" i="3"/>
  <c r="C166" i="3"/>
  <c r="C262" i="3"/>
  <c r="C391" i="3"/>
  <c r="C519" i="3"/>
  <c r="C623" i="3"/>
  <c r="C680" i="3"/>
  <c r="C745" i="3"/>
  <c r="C809" i="3"/>
  <c r="C873" i="3"/>
  <c r="C937" i="3"/>
  <c r="C23" i="3"/>
  <c r="C70" i="3"/>
  <c r="C105" i="3"/>
  <c r="C137" i="3"/>
  <c r="C169" i="3"/>
  <c r="C201" i="3"/>
  <c r="C233" i="3"/>
  <c r="C265" i="3"/>
  <c r="C298" i="3"/>
  <c r="C330" i="3"/>
  <c r="C362" i="3"/>
  <c r="C394" i="3"/>
  <c r="C426" i="3"/>
  <c r="C458" i="3"/>
  <c r="C490" i="3"/>
  <c r="C522" i="3"/>
  <c r="C551" i="3"/>
  <c r="C576" i="3"/>
  <c r="C602" i="3"/>
  <c r="C627" i="3"/>
  <c r="C646" i="3"/>
  <c r="C664" i="3"/>
  <c r="C683" i="3"/>
  <c r="C699" i="3"/>
  <c r="C715" i="3"/>
  <c r="C731" i="3"/>
  <c r="C747" i="3"/>
  <c r="C763" i="3"/>
  <c r="C779" i="3"/>
  <c r="C795" i="3"/>
  <c r="C811" i="3"/>
  <c r="C827" i="3"/>
  <c r="C843" i="3"/>
  <c r="C859" i="3"/>
  <c r="C875" i="3"/>
  <c r="C891" i="3"/>
  <c r="C907" i="3"/>
  <c r="C923" i="3"/>
  <c r="C939" i="3"/>
  <c r="C955" i="3"/>
  <c r="C971" i="3"/>
  <c r="C151" i="3"/>
  <c r="C408" i="3"/>
  <c r="C536" i="3"/>
  <c r="C613" i="3"/>
  <c r="C690" i="3"/>
  <c r="C754" i="3"/>
  <c r="C818" i="3"/>
  <c r="C898" i="3"/>
  <c r="C962" i="3"/>
  <c r="C121" i="3"/>
  <c r="C217" i="3"/>
  <c r="C346" i="3"/>
  <c r="C474" i="3"/>
  <c r="C614" i="3"/>
  <c r="C691" i="3"/>
  <c r="C739" i="3"/>
  <c r="C803" i="3"/>
  <c r="C883" i="3"/>
  <c r="C947" i="3"/>
  <c r="C89" i="3"/>
  <c r="C195" i="3"/>
  <c r="C356" i="3"/>
  <c r="C484" i="3"/>
  <c r="C598" i="3"/>
  <c r="C679" i="3"/>
  <c r="C760" i="3"/>
  <c r="C840" i="3"/>
  <c r="C904" i="3"/>
  <c r="C952" i="3"/>
  <c r="C134" i="3"/>
  <c r="C295" i="3"/>
  <c r="C423" i="3"/>
  <c r="C548" i="3"/>
  <c r="C644" i="3"/>
  <c r="C713" i="3"/>
  <c r="C761" i="3"/>
  <c r="C825" i="3"/>
  <c r="C889" i="3"/>
  <c r="C953" i="3"/>
  <c r="C25" i="3"/>
  <c r="C71" i="3"/>
  <c r="C115" i="3"/>
  <c r="C147" i="3"/>
  <c r="C179" i="3"/>
  <c r="C211" i="3"/>
  <c r="C243" i="3"/>
  <c r="C276" i="3"/>
  <c r="C308" i="3"/>
  <c r="C340" i="3"/>
  <c r="C372" i="3"/>
  <c r="C404" i="3"/>
  <c r="C436" i="3"/>
  <c r="C468" i="3"/>
  <c r="C500" i="3"/>
  <c r="C532" i="3"/>
  <c r="C559" i="3"/>
  <c r="C584" i="3"/>
  <c r="C609" i="3"/>
  <c r="C634" i="3"/>
  <c r="C652" i="3"/>
  <c r="C670" i="3"/>
  <c r="C688" i="3"/>
  <c r="C704" i="3"/>
  <c r="C720" i="3"/>
  <c r="C736" i="3"/>
  <c r="C752" i="3"/>
  <c r="C768" i="3"/>
  <c r="C784" i="3"/>
  <c r="C800" i="3"/>
  <c r="C816" i="3"/>
  <c r="C832" i="3"/>
  <c r="C848" i="3"/>
  <c r="C864" i="3"/>
  <c r="C880" i="3"/>
  <c r="C896" i="3"/>
  <c r="C912" i="3"/>
  <c r="C928" i="3"/>
  <c r="C944" i="3"/>
  <c r="C960" i="3"/>
  <c r="C976" i="3"/>
  <c r="C39" i="3"/>
  <c r="C183" i="3"/>
  <c r="C280" i="3"/>
  <c r="C312" i="3"/>
  <c r="C440" i="3"/>
  <c r="C562" i="3"/>
  <c r="C654" i="3"/>
  <c r="C722" i="3"/>
  <c r="C786" i="3"/>
  <c r="C850" i="3"/>
  <c r="C914" i="3"/>
  <c r="C41" i="3"/>
  <c r="C185" i="3"/>
  <c r="C378" i="3"/>
  <c r="C538" i="3"/>
  <c r="C637" i="3"/>
  <c r="C707" i="3"/>
  <c r="C771" i="3"/>
  <c r="C835" i="3"/>
  <c r="C915" i="3"/>
  <c r="C131" i="3"/>
  <c r="C292" i="3"/>
  <c r="C420" i="3"/>
  <c r="C546" i="3"/>
  <c r="C643" i="3"/>
  <c r="C712" i="3"/>
  <c r="C776" i="3"/>
  <c r="C808" i="3"/>
  <c r="C856" i="3"/>
  <c r="C920" i="3"/>
  <c r="C55" i="3"/>
  <c r="C230" i="3"/>
  <c r="C327" i="3"/>
  <c r="C455" i="3"/>
  <c r="C574" i="3"/>
  <c r="C662" i="3"/>
  <c r="C729" i="3"/>
  <c r="C793" i="3"/>
  <c r="C857" i="3"/>
  <c r="C921" i="3"/>
  <c r="C38" i="3"/>
  <c r="C73" i="3"/>
  <c r="C118" i="3"/>
  <c r="C150" i="3"/>
  <c r="C182" i="3"/>
  <c r="C214" i="3"/>
  <c r="C246" i="3"/>
  <c r="C279" i="3"/>
  <c r="C311" i="3"/>
  <c r="C343" i="3"/>
  <c r="C375" i="3"/>
  <c r="C407" i="3"/>
  <c r="C439" i="3"/>
  <c r="C471" i="3"/>
  <c r="C503" i="3"/>
  <c r="C535" i="3"/>
  <c r="C560" i="3"/>
  <c r="C586" i="3"/>
  <c r="C611" i="3"/>
  <c r="C635" i="3"/>
  <c r="C653" i="3"/>
  <c r="C671" i="3"/>
  <c r="C689" i="3"/>
  <c r="C705" i="3"/>
  <c r="C721" i="3"/>
  <c r="C737" i="3"/>
  <c r="C753" i="3"/>
  <c r="C769" i="3"/>
  <c r="C785" i="3"/>
  <c r="C801" i="3"/>
  <c r="C817" i="3"/>
  <c r="C833" i="3"/>
  <c r="C849" i="3"/>
  <c r="C865" i="3"/>
  <c r="C881" i="3"/>
  <c r="C897" i="3"/>
  <c r="C913" i="3"/>
  <c r="C929" i="3"/>
  <c r="C945" i="3"/>
  <c r="C961" i="3"/>
  <c r="C977" i="3"/>
  <c r="C86" i="3"/>
  <c r="C215" i="3"/>
  <c r="C247" i="3"/>
  <c r="C376" i="3"/>
  <c r="C472" i="3"/>
  <c r="C588" i="3"/>
  <c r="C672" i="3"/>
  <c r="C738" i="3"/>
  <c r="C802" i="3"/>
  <c r="C866" i="3"/>
  <c r="C930" i="3"/>
  <c r="C87" i="3"/>
  <c r="C282" i="3"/>
  <c r="C410" i="3"/>
  <c r="C506" i="3"/>
  <c r="C590" i="3"/>
  <c r="C655" i="3"/>
  <c r="C723" i="3"/>
  <c r="C787" i="3"/>
  <c r="C851" i="3"/>
  <c r="C899" i="3"/>
  <c r="C963" i="3"/>
  <c r="C163" i="3"/>
  <c r="C259" i="3"/>
  <c r="C388" i="3"/>
  <c r="C516" i="3"/>
  <c r="C622" i="3"/>
  <c r="C696" i="3"/>
  <c r="C728" i="3"/>
  <c r="C792" i="3"/>
  <c r="C872" i="3"/>
  <c r="C936" i="3"/>
  <c r="C102" i="3"/>
  <c r="C198" i="3"/>
  <c r="C359" i="3"/>
  <c r="C487" i="3"/>
  <c r="C599" i="3"/>
  <c r="C697" i="3"/>
  <c r="C777" i="3"/>
  <c r="C841" i="3"/>
  <c r="C905" i="3"/>
  <c r="C969" i="3"/>
  <c r="C984" i="3"/>
  <c r="C992" i="3"/>
  <c r="C1000" i="3"/>
  <c r="C1008" i="3"/>
  <c r="C1016" i="3"/>
  <c r="C978" i="3"/>
  <c r="C986" i="3"/>
  <c r="C994" i="3"/>
  <c r="C1002" i="3"/>
  <c r="C1010" i="3"/>
  <c r="C2" i="3"/>
  <c r="C979" i="3"/>
  <c r="C987" i="3"/>
  <c r="C995" i="3"/>
  <c r="C1003" i="3"/>
  <c r="C1011" i="3"/>
  <c r="C990" i="3"/>
  <c r="C1004" i="3"/>
  <c r="C1015" i="3"/>
  <c r="C980" i="3"/>
  <c r="C991" i="3"/>
  <c r="C1005" i="3"/>
  <c r="C1017" i="3"/>
  <c r="C981" i="3"/>
  <c r="C993" i="3"/>
  <c r="C1006" i="3"/>
  <c r="C982" i="3"/>
  <c r="C996" i="3"/>
  <c r="C1007" i="3"/>
  <c r="C983" i="3"/>
  <c r="C997" i="3"/>
  <c r="C1009" i="3"/>
  <c r="C989" i="3"/>
  <c r="C1001" i="3"/>
  <c r="C1014" i="3"/>
  <c r="C985" i="3"/>
  <c r="C988" i="3"/>
  <c r="C998" i="3"/>
  <c r="C999" i="3"/>
  <c r="C1012" i="3"/>
  <c r="C1013" i="3"/>
  <c r="M32" i="8"/>
  <c r="I32" i="8" s="1"/>
  <c r="M24" i="8"/>
  <c r="I24" i="8" s="1"/>
  <c r="M33" i="8"/>
  <c r="I33" i="8" s="1"/>
  <c r="M25" i="8"/>
  <c r="I25" i="8" s="1"/>
  <c r="M16" i="8"/>
  <c r="I16" i="8" s="1"/>
  <c r="M8" i="8"/>
  <c r="I8" i="8" s="1"/>
  <c r="M39" i="8"/>
  <c r="I39" i="8" s="1"/>
  <c r="M31" i="8"/>
  <c r="I31" i="8" s="1"/>
  <c r="M23" i="8"/>
  <c r="I23" i="8" s="1"/>
  <c r="M15" i="8"/>
  <c r="I15" i="8" s="1"/>
  <c r="M7" i="8"/>
  <c r="I7" i="8" s="1"/>
  <c r="M38" i="8"/>
  <c r="I38" i="8" s="1"/>
  <c r="M30" i="8"/>
  <c r="I30" i="8" s="1"/>
  <c r="M22" i="8"/>
  <c r="I22" i="8" s="1"/>
  <c r="M6" i="8"/>
  <c r="I6" i="8" s="1"/>
  <c r="M36" i="8"/>
  <c r="I36" i="8" s="1"/>
  <c r="M28" i="8"/>
  <c r="I28" i="8" s="1"/>
  <c r="M20" i="8"/>
  <c r="I20" i="8" s="1"/>
  <c r="M12" i="8"/>
  <c r="I12" i="8" s="1"/>
  <c r="M17" i="8"/>
  <c r="I17" i="8" s="1"/>
  <c r="M35" i="8"/>
  <c r="I35" i="8" s="1"/>
  <c r="M27" i="8"/>
  <c r="I27" i="8" s="1"/>
  <c r="M19" i="8"/>
  <c r="I19" i="8" s="1"/>
  <c r="M11" i="8"/>
  <c r="I11" i="8" s="1"/>
  <c r="M37" i="8"/>
  <c r="I37" i="8" s="1"/>
  <c r="M29" i="8"/>
  <c r="I29" i="8" s="1"/>
  <c r="M21" i="8"/>
  <c r="I21" i="8" s="1"/>
  <c r="M13" i="8"/>
  <c r="I13" i="8" s="1"/>
  <c r="M5" i="8"/>
  <c r="I5" i="8" s="1"/>
  <c r="M4" i="8"/>
  <c r="I4" i="8" s="1"/>
  <c r="M34" i="8"/>
  <c r="I34" i="8" s="1"/>
  <c r="M26" i="8"/>
  <c r="I26" i="8" s="1"/>
  <c r="M18" i="8"/>
  <c r="I18" i="8" s="1"/>
  <c r="M10" i="8"/>
  <c r="I10" i="8" s="1"/>
  <c r="M14" i="8"/>
  <c r="I14" i="8" s="1"/>
  <c r="M9" i="8"/>
  <c r="I9" i="8" s="1"/>
  <c r="L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Gonzalez Möllers, Delano</author>
  </authors>
  <commentList>
    <comment ref="A4" authorId="0" shapeId="0" xr:uid="{F6CD483B-1B85-4F79-BB54-E00389E1C271}">
      <text>
        <r>
          <rPr>
            <sz val="9"/>
            <color indexed="81"/>
            <rFont val="Tahoma"/>
            <family val="2"/>
          </rPr>
          <t>(1) Plannen:             Omvat het (strategisch) voorbereidend werk binnen het IV-domein.
(2) Bouwen:             Betreft de ontwikkeling en implementatie van producten, diensten of oplossingen.
(3) Uitvoeren:          Gaat over levering, ondersteuning en onderhoud van producten, diensten of oplossingen.    
(4) Mogelijk maken:   Betreft (strategisch) ondersteunende activiteiten binnen het IV-domein. 
(5) Sturen:              Omvat het managen en verbeteren van het IV-domein.</t>
        </r>
      </text>
    </comment>
  </commentList>
</comments>
</file>

<file path=xl/sharedStrings.xml><?xml version="1.0" encoding="utf-8"?>
<sst xmlns="http://schemas.openxmlformats.org/spreadsheetml/2006/main" count="6908" uniqueCount="939">
  <si>
    <t>KWIV-profiel</t>
  </si>
  <si>
    <t>1 PLANNEN</t>
  </si>
  <si>
    <t>1.1</t>
  </si>
  <si>
    <t>1.1 ARCHITECTUUR</t>
  </si>
  <si>
    <t>1.1.1 INFORMATIEARCHITECTUUR</t>
  </si>
  <si>
    <t>1.1.3 APPLICATIEARCHITECTUUR</t>
  </si>
  <si>
    <t>1.1.4 TECHNISCHE ARCHITECTUUR</t>
  </si>
  <si>
    <t>1.1.6 ENTERPRISE ARCHITECTUUR</t>
  </si>
  <si>
    <t>1.2</t>
  </si>
  <si>
    <t>1.2.1 INFORMATIEBELEID</t>
  </si>
  <si>
    <t>1.3</t>
  </si>
  <si>
    <t>2 BOUWEN</t>
  </si>
  <si>
    <t>2.1</t>
  </si>
  <si>
    <t>2.1 ONTWIKKELEN</t>
  </si>
  <si>
    <t>2.1.1 APPLICATIEONTWIKKELING</t>
  </si>
  <si>
    <t>2.1.2 SYSTEEMONTWIKKELING</t>
  </si>
  <si>
    <t>2.1.3 NETWERKONTWIKKELING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</si>
  <si>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</si>
  <si>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</si>
  <si>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</si>
  <si>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</si>
  <si>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</si>
  <si>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</si>
  <si>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</si>
  <si>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</si>
  <si>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</si>
  <si>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</si>
  <si>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</si>
  <si>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</si>
  <si>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</si>
  <si>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</si>
  <si>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</si>
  <si>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</si>
  <si>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</si>
  <si>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</si>
  <si>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</si>
  <si>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</si>
  <si>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</si>
  <si>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</si>
  <si>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</si>
  <si>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</si>
  <si>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</si>
  <si>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</si>
  <si>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</si>
  <si>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</si>
  <si>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</si>
  <si>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</si>
  <si>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</si>
  <si>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</si>
  <si>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</si>
  <si>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</si>
  <si>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</si>
  <si>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</si>
  <si>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</si>
  <si>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</si>
  <si>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</si>
  <si>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</si>
  <si>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</si>
  <si>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</si>
  <si>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</si>
  <si>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</si>
  <si>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</si>
  <si>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</si>
  <si>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</si>
  <si>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</si>
  <si>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</si>
  <si>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</si>
  <si>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</si>
  <si>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</si>
  <si>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</si>
  <si>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</si>
  <si>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</si>
  <si>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</si>
  <si>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Competentieomschrijving</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</si>
  <si>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</si>
  <si>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</si>
  <si>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</si>
  <si>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</si>
  <si>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</si>
  <si>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</si>
  <si>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</si>
  <si>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</si>
  <si>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</si>
  <si>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</si>
  <si>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</si>
  <si>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</si>
  <si>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</si>
  <si>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</si>
  <si>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</si>
  <si>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</si>
  <si>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</si>
  <si>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</si>
  <si>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</si>
  <si>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</si>
  <si>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</si>
  <si>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</si>
  <si>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</si>
  <si>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</si>
  <si>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</si>
  <si>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</si>
  <si>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</si>
  <si>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</si>
  <si>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</si>
  <si>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</si>
  <si>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</si>
  <si>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</si>
  <si>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</si>
  <si>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</si>
  <si>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</si>
  <si>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</si>
  <si>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</si>
  <si>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</si>
  <si>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</si>
  <si>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</si>
  <si>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</si>
  <si>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</si>
  <si>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</si>
  <si>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</si>
  <si>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</si>
  <si>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</si>
  <si>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</si>
  <si>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</si>
  <si>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</si>
  <si>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</si>
  <si>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</si>
  <si>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</si>
  <si>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</si>
  <si>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</si>
  <si>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</si>
  <si>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</si>
  <si>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</si>
  <si>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</si>
  <si>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</si>
  <si>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</si>
  <si>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</si>
  <si>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</si>
  <si>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</si>
  <si>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</si>
  <si>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</si>
  <si>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</si>
  <si>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</si>
  <si>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</si>
  <si>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</si>
  <si>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</si>
  <si>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</si>
  <si>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</si>
  <si>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</si>
  <si>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</si>
  <si>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</si>
  <si>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</si>
  <si>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</si>
  <si>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</si>
  <si>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</si>
  <si>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</si>
  <si>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</si>
  <si>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</si>
  <si>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</si>
  <si>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</si>
  <si>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</si>
  <si>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</si>
  <si>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</si>
  <si>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</si>
  <si>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</si>
  <si>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</si>
  <si>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</si>
  <si>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</si>
  <si>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</si>
  <si>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</si>
  <si>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</si>
  <si>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</si>
  <si>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</si>
  <si>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</si>
  <si>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</si>
  <si>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</si>
  <si>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</si>
  <si>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</si>
  <si>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</si>
  <si>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</si>
  <si>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</si>
  <si>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</si>
  <si>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</si>
  <si>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</si>
  <si>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</si>
  <si>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</si>
  <si>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(Agile) ontwikkelaar</t>
  </si>
  <si>
    <t>(lead) datamodelleur</t>
  </si>
  <si>
    <t>(resource) planner</t>
  </si>
  <si>
    <t>1e / 2e lijnmedewerker / ondersteuner</t>
  </si>
  <si>
    <t>aansluitcoordinator</t>
  </si>
  <si>
    <t>accountmanager</t>
  </si>
  <si>
    <t>adviseur</t>
  </si>
  <si>
    <t>adviseur CIO / CTO office</t>
  </si>
  <si>
    <t>adviseur CIO control</t>
  </si>
  <si>
    <t>adviseur CTO-office</t>
  </si>
  <si>
    <t>adviseur dienstverlening</t>
  </si>
  <si>
    <t>adviseur DM/RM</t>
  </si>
  <si>
    <t>adviseur informatiebeleid</t>
  </si>
  <si>
    <t>adviseur informatiebeveiliging</t>
  </si>
  <si>
    <t>adviseur informatievoorziening</t>
  </si>
  <si>
    <t>adviseur IT-academy</t>
  </si>
  <si>
    <t>adviseur IV</t>
  </si>
  <si>
    <t>adviseur mobiliteit- en kenniscentrum</t>
  </si>
  <si>
    <t>adviseur privacy</t>
  </si>
  <si>
    <t>adviseur processen / procedures</t>
  </si>
  <si>
    <t>adviseur regelbeheersing</t>
  </si>
  <si>
    <t>adviseur sourcing</t>
  </si>
  <si>
    <t>adviseur/medewerker planning &amp; control</t>
  </si>
  <si>
    <t>Agile coach</t>
  </si>
  <si>
    <t>Agile tester</t>
  </si>
  <si>
    <t>applicatie- en infrastructuurarchitect</t>
  </si>
  <si>
    <t>applicatieontwikkelaar</t>
  </si>
  <si>
    <t>applicatiebeheerder</t>
  </si>
  <si>
    <t>archiefmedewerker</t>
  </si>
  <si>
    <t>applicatie-architect</t>
  </si>
  <si>
    <t>architect-coach</t>
  </si>
  <si>
    <t>AVG-projectleider</t>
  </si>
  <si>
    <t>back-end developer</t>
  </si>
  <si>
    <t>backup-specialist</t>
  </si>
  <si>
    <t>bedrijfs(voering)analist</t>
  </si>
  <si>
    <t>bedrijfsarchitect</t>
  </si>
  <si>
    <t>beheerder applicatie / specials 2e / 3e lijn</t>
  </si>
  <si>
    <t>beheerder informatiebeveiliging</t>
  </si>
  <si>
    <t>beheerder organisatiegegevensmodel</t>
  </si>
  <si>
    <t>beheerspecialist</t>
  </si>
  <si>
    <t>BI-analist</t>
  </si>
  <si>
    <t>BI-consultant</t>
  </si>
  <si>
    <t>big data engineer</t>
  </si>
  <si>
    <t>big data specialist</t>
  </si>
  <si>
    <t>BI-ontwikkelaar</t>
  </si>
  <si>
    <t>BI-specialist</t>
  </si>
  <si>
    <t>bouwer</t>
  </si>
  <si>
    <t>business analist</t>
  </si>
  <si>
    <t>business architect</t>
  </si>
  <si>
    <t>business consultant</t>
  </si>
  <si>
    <t>business development manager</t>
  </si>
  <si>
    <t>business intelligence specialist</t>
  </si>
  <si>
    <t>business liaison</t>
  </si>
  <si>
    <t>business owner</t>
  </si>
  <si>
    <t>business relation manager</t>
  </si>
  <si>
    <t>business solution consultant</t>
  </si>
  <si>
    <t>business/informatie-analist</t>
  </si>
  <si>
    <t>capaciteits- en beschikbaarheidsmanager</t>
  </si>
  <si>
    <t>capaciteitsmanager</t>
  </si>
  <si>
    <t>categoriemanager</t>
  </si>
  <si>
    <t>categoriemanager IV-inhuur</t>
  </si>
  <si>
    <t>categoriemanager leren en ontwikkelen (IV opleidingen)</t>
  </si>
  <si>
    <t>CD-beheerder</t>
  </si>
  <si>
    <t>changemanager</t>
  </si>
  <si>
    <t>chief information security officer</t>
  </si>
  <si>
    <t>CIO-adviseur</t>
  </si>
  <si>
    <t>clusterleider</t>
  </si>
  <si>
    <t>clustermanager</t>
  </si>
  <si>
    <t>coach</t>
  </si>
  <si>
    <t>compliance officer</t>
  </si>
  <si>
    <t>compliancy specialist</t>
  </si>
  <si>
    <t>concernarchitect</t>
  </si>
  <si>
    <t>configuratiemanager</t>
  </si>
  <si>
    <t>configurator</t>
  </si>
  <si>
    <t>consultant IV</t>
  </si>
  <si>
    <t>consultant kwaliteit / experimenten</t>
  </si>
  <si>
    <t>contentbeheerder</t>
  </si>
  <si>
    <t>continuous delivery engineer</t>
  </si>
  <si>
    <t>contractmanager</t>
  </si>
  <si>
    <t>coordinator</t>
  </si>
  <si>
    <t xml:space="preserve">coordinator </t>
  </si>
  <si>
    <t>coördinator (beheerder) informatiebeveiliging</t>
  </si>
  <si>
    <t>coordinator servicecentrum</t>
  </si>
  <si>
    <t>coordinerend ICT-specialist</t>
  </si>
  <si>
    <t xml:space="preserve">coordinerend/specialistisch adviseur </t>
  </si>
  <si>
    <t>coördinerend/specialistisch adviseur informatiemanagement</t>
  </si>
  <si>
    <t>cost engineer</t>
  </si>
  <si>
    <t>data analist</t>
  </si>
  <si>
    <t>data architect</t>
  </si>
  <si>
    <t>data custodian</t>
  </si>
  <si>
    <t>data engineer</t>
  </si>
  <si>
    <t>data management &amp; security officer</t>
  </si>
  <si>
    <t>data manager</t>
  </si>
  <si>
    <t>dataprogrammeur</t>
  </si>
  <si>
    <t>data scientist</t>
  </si>
  <si>
    <t>data steward</t>
  </si>
  <si>
    <t>data-architect</t>
  </si>
  <si>
    <t>databasebeheerder</t>
  </si>
  <si>
    <t>data-engineer</t>
  </si>
  <si>
    <t>datamigratiespecialist</t>
  </si>
  <si>
    <t>datamodelleur</t>
  </si>
  <si>
    <t>dataspecialist</t>
  </si>
  <si>
    <t>datavisualisator</t>
  </si>
  <si>
    <t>DBA / database-administrator</t>
  </si>
  <si>
    <t>deliverymanager</t>
  </si>
  <si>
    <t>deliverymanager aansluitondersteuning</t>
  </si>
  <si>
    <t>demand manager</t>
  </si>
  <si>
    <t>developer</t>
  </si>
  <si>
    <t>development manager</t>
  </si>
  <si>
    <t>DevOps script developer</t>
  </si>
  <si>
    <t>DevOps-coach</t>
  </si>
  <si>
    <t>DevOps-engineer</t>
  </si>
  <si>
    <t>DevOps-manager</t>
  </si>
  <si>
    <t>dienstenmanager</t>
  </si>
  <si>
    <t>divisiemanager</t>
  </si>
  <si>
    <t>domeinarchitect</t>
  </si>
  <si>
    <t>domeinmanager</t>
  </si>
  <si>
    <t>EDP auditor</t>
  </si>
  <si>
    <t>end user support</t>
  </si>
  <si>
    <t>enterprise architect</t>
  </si>
  <si>
    <t>Enterprise architect</t>
  </si>
  <si>
    <t>epic owner</t>
  </si>
  <si>
    <t>ERP-consultant</t>
  </si>
  <si>
    <t>ethisch / ethical hacker</t>
  </si>
  <si>
    <t>floormanager</t>
  </si>
  <si>
    <t>forecaster</t>
  </si>
  <si>
    <t>front-end developer</t>
  </si>
  <si>
    <t>front-office medewerker</t>
  </si>
  <si>
    <t>full stack developer</t>
  </si>
  <si>
    <t>functioneel beheerder</t>
  </si>
  <si>
    <t>Functioneel beheerder</t>
  </si>
  <si>
    <t>functioneel beheerder 1e / 2e / 3e lijn</t>
  </si>
  <si>
    <t>functioneel lead consultant</t>
  </si>
  <si>
    <t>functioneel ontwerper</t>
  </si>
  <si>
    <t>functioneel tester</t>
  </si>
  <si>
    <t>gegevensarchitect</t>
  </si>
  <si>
    <t>gegevensbeheerder</t>
  </si>
  <si>
    <t>gegevensmanager</t>
  </si>
  <si>
    <t>gegevensmodelleur</t>
  </si>
  <si>
    <t>go live manager</t>
  </si>
  <si>
    <t>hacktester</t>
  </si>
  <si>
    <t>helpdeskmedewerker</t>
  </si>
  <si>
    <t>IB-coordinator</t>
  </si>
  <si>
    <t>IB-specialist</t>
  </si>
  <si>
    <t>I-controller</t>
  </si>
  <si>
    <t>I-coordinator</t>
  </si>
  <si>
    <t>ICT-adviseur</t>
  </si>
  <si>
    <t>ICT-beheerder</t>
  </si>
  <si>
    <t>ICT-consultant</t>
  </si>
  <si>
    <t>ICT-expert</t>
  </si>
  <si>
    <t>ICT-expert infra</t>
  </si>
  <si>
    <t>ICT-expert servicebeheer</t>
  </si>
  <si>
    <t>ICT-medewerker servicebeheer</t>
  </si>
  <si>
    <t>implementatiebegeleider</t>
  </si>
  <si>
    <t>implementatieconsultant</t>
  </si>
  <si>
    <t>implementatiecoordinator</t>
  </si>
  <si>
    <t>implementatiemanager</t>
  </si>
  <si>
    <t>implementatie-ondersteuner</t>
  </si>
  <si>
    <t>incidentmanager</t>
  </si>
  <si>
    <t>informatie/enterprise architect</t>
  </si>
  <si>
    <t>informatieanalist</t>
  </si>
  <si>
    <t>informatiearchitect</t>
  </si>
  <si>
    <t>informatiebeheerder</t>
  </si>
  <si>
    <t>informatiemanager</t>
  </si>
  <si>
    <t>informatiespecialist</t>
  </si>
  <si>
    <t>infrastructuurontwikkelaar</t>
  </si>
  <si>
    <t>infrastructuurarchitect</t>
  </si>
  <si>
    <t>infrastructuurbeheerder</t>
  </si>
  <si>
    <t>infrastructuurspecialist</t>
  </si>
  <si>
    <t>inkoper</t>
  </si>
  <si>
    <t>innovatiemanager</t>
  </si>
  <si>
    <t>inrichtingsmanager</t>
  </si>
  <si>
    <t>installateur</t>
  </si>
  <si>
    <t>integratiearchitect</t>
  </si>
  <si>
    <t>integratiespecialist</t>
  </si>
  <si>
    <t>interactie ontwerper</t>
  </si>
  <si>
    <t>IT controller</t>
  </si>
  <si>
    <t>IT-architect</t>
  </si>
  <si>
    <t>IT-assetmanager</t>
  </si>
  <si>
    <t>IT-auditor</t>
  </si>
  <si>
    <t>IT-directeur</t>
  </si>
  <si>
    <t>ITIL/BISL procesmanager</t>
  </si>
  <si>
    <t>IV-consultant</t>
  </si>
  <si>
    <t>IV-gegevensbeheerder</t>
  </si>
  <si>
    <t>Kanban-trainer</t>
  </si>
  <si>
    <t>ketenbeheerder</t>
  </si>
  <si>
    <t>ketencoordinator</t>
  </si>
  <si>
    <t>klantketenbeheerder</t>
  </si>
  <si>
    <t>klantketenmanager</t>
  </si>
  <si>
    <t>klantreisexpert</t>
  </si>
  <si>
    <t>kwaliteitsarchitect</t>
  </si>
  <si>
    <t>kwaliteitsmedewerker</t>
  </si>
  <si>
    <t>kwartiermaker</t>
  </si>
  <si>
    <t>labmaster</t>
  </si>
  <si>
    <t>lead architect</t>
  </si>
  <si>
    <t>lead data scientist</t>
  </si>
  <si>
    <t>lead security analist</t>
  </si>
  <si>
    <t>leer- en ontwikkelmanager</t>
  </si>
  <si>
    <t>leveranciersmanager</t>
  </si>
  <si>
    <t>licentiebeheerder</t>
  </si>
  <si>
    <t>licentiemanager</t>
  </si>
  <si>
    <t>machine learning engineer</t>
  </si>
  <si>
    <t>manager informatiebeveiliging</t>
  </si>
  <si>
    <t>medewerker business development</t>
  </si>
  <si>
    <t>medewerker DIV</t>
  </si>
  <si>
    <t>medewerker monitoring</t>
  </si>
  <si>
    <t>medewerker Servicedesk</t>
  </si>
  <si>
    <t>medewerker servicedesk</t>
  </si>
  <si>
    <t>medewerker servicedesk/support</t>
  </si>
  <si>
    <t>medewerker werkplekbeheer</t>
  </si>
  <si>
    <t>migratiecoordinator</t>
  </si>
  <si>
    <t>migratiespecialist</t>
  </si>
  <si>
    <t>modelleur</t>
  </si>
  <si>
    <t>netwerkarchitect</t>
  </si>
  <si>
    <t>netwerkbeheerder</t>
  </si>
  <si>
    <t>netwerkengineer</t>
  </si>
  <si>
    <t>netwerkontwikkelaar</t>
  </si>
  <si>
    <t>netwerkspecialist</t>
  </si>
  <si>
    <t>on-site support (oss) medewerker</t>
  </si>
  <si>
    <t>on-site support (oss) werkvoorbereider</t>
  </si>
  <si>
    <t>ontwerper</t>
  </si>
  <si>
    <t>ontwikkelaar</t>
  </si>
  <si>
    <t>operationeel beheerder</t>
  </si>
  <si>
    <t>operationeel problem manager</t>
  </si>
  <si>
    <t>opleider</t>
  </si>
  <si>
    <t>Ops-engineer</t>
  </si>
  <si>
    <t>packager</t>
  </si>
  <si>
    <t>penetration tester</t>
  </si>
  <si>
    <t>performance tester</t>
  </si>
  <si>
    <t>pilotmanager</t>
  </si>
  <si>
    <t>PMO / projectmanagementondersteuner</t>
  </si>
  <si>
    <t>portfoliomanager</t>
  </si>
  <si>
    <t>privacy officer</t>
  </si>
  <si>
    <t>privacy specialist</t>
  </si>
  <si>
    <t>problem manager</t>
  </si>
  <si>
    <t>procesadviseur</t>
  </si>
  <si>
    <t>procesanalist</t>
  </si>
  <si>
    <t>procesarchitect</t>
  </si>
  <si>
    <t>procesbeheerder</t>
  </si>
  <si>
    <t>procescoordinator</t>
  </si>
  <si>
    <t>procesmanager</t>
  </si>
  <si>
    <t>procesmanager IV</t>
  </si>
  <si>
    <t>procesontwerper</t>
  </si>
  <si>
    <t>product designer</t>
  </si>
  <si>
    <t>product manager</t>
  </si>
  <si>
    <t>product owner</t>
  </si>
  <si>
    <t>productmanager</t>
  </si>
  <si>
    <t>productspecialist</t>
  </si>
  <si>
    <t>programma adviseur</t>
  </si>
  <si>
    <t>programma-architect</t>
  </si>
  <si>
    <t>programmamanager</t>
  </si>
  <si>
    <t>programmeur</t>
  </si>
  <si>
    <t>project control IV</t>
  </si>
  <si>
    <t>project coördinator</t>
  </si>
  <si>
    <t>projectarchitect</t>
  </si>
  <si>
    <t>projectcoordinator</t>
  </si>
  <si>
    <t>projectleider</t>
  </si>
  <si>
    <t>projectleider aanbesteding</t>
  </si>
  <si>
    <t>projectmanager</t>
  </si>
  <si>
    <t>QA  / quality assurance officer</t>
  </si>
  <si>
    <t>recordmanager</t>
  </si>
  <si>
    <t>regelanalist</t>
  </si>
  <si>
    <t>relatiebeheerder</t>
  </si>
  <si>
    <t>release manager</t>
  </si>
  <si>
    <t>release train engineer</t>
  </si>
  <si>
    <t>release train manager</t>
  </si>
  <si>
    <t>release train ondersteuner</t>
  </si>
  <si>
    <t>requirements engineer / specifier</t>
  </si>
  <si>
    <t>risico-adviseur</t>
  </si>
  <si>
    <t>scrum master</t>
  </si>
  <si>
    <t>security &amp; innovatieconsultant</t>
  </si>
  <si>
    <t>security engineer</t>
  </si>
  <si>
    <t>security officer</t>
  </si>
  <si>
    <t>security specialist</t>
  </si>
  <si>
    <t>security tester</t>
  </si>
  <si>
    <t>securitymanager</t>
  </si>
  <si>
    <t>senior IV consultant</t>
  </si>
  <si>
    <t>serverbeheerder</t>
  </si>
  <si>
    <t>service delivery manager</t>
  </si>
  <si>
    <t>service level en proces management</t>
  </si>
  <si>
    <t>service level manager</t>
  </si>
  <si>
    <t>service manager</t>
  </si>
  <si>
    <t>servicemanager</t>
  </si>
  <si>
    <t>SIEM-specialist</t>
  </si>
  <si>
    <t>SLA-manager</t>
  </si>
  <si>
    <t>SOC-specialist</t>
  </si>
  <si>
    <t>software architect</t>
  </si>
  <si>
    <t>software asset manager</t>
  </si>
  <si>
    <t>software assetmanager</t>
  </si>
  <si>
    <t>software engineer</t>
  </si>
  <si>
    <t>software-architect</t>
  </si>
  <si>
    <t>solution architect</t>
  </si>
  <si>
    <t>solution engineer</t>
  </si>
  <si>
    <t>solution manager</t>
  </si>
  <si>
    <t>sourcingsexpert</t>
  </si>
  <si>
    <t>sourcingsmanager</t>
  </si>
  <si>
    <t>specialist cyber-investigation</t>
  </si>
  <si>
    <t>specialist ontwikkeling</t>
  </si>
  <si>
    <t>specialist opleidingen</t>
  </si>
  <si>
    <t>stackbeheerder / full-stack</t>
  </si>
  <si>
    <t>stelselspecialist</t>
  </si>
  <si>
    <t>storagespecialist</t>
  </si>
  <si>
    <t>strategisch IV-inkoper</t>
  </si>
  <si>
    <t>strategisch leveranciersmanager</t>
  </si>
  <si>
    <t>supportmedewerker</t>
  </si>
  <si>
    <t>systeemarchitect</t>
  </si>
  <si>
    <t>systeembeheerder</t>
  </si>
  <si>
    <t>systeemontwerper</t>
  </si>
  <si>
    <t>systeemontwikkelaar</t>
  </si>
  <si>
    <t>systeemprogrammeur</t>
  </si>
  <si>
    <t>system engineer</t>
  </si>
  <si>
    <t>systemengineer</t>
  </si>
  <si>
    <t>tactisch beheerder</t>
  </si>
  <si>
    <t>talent manager</t>
  </si>
  <si>
    <t>team manager</t>
  </si>
  <si>
    <t>teamleider</t>
  </si>
  <si>
    <t>teamleider kwaliteit</t>
  </si>
  <si>
    <t>teamleider ontwikkeling</t>
  </si>
  <si>
    <t>teamleider portfolio</t>
  </si>
  <si>
    <t>technical operations</t>
  </si>
  <si>
    <t>technisch adviseur</t>
  </si>
  <si>
    <t>technisch applicatiebeheerder</t>
  </si>
  <si>
    <t>technisch architect</t>
  </si>
  <si>
    <t>technisch beheerder</t>
  </si>
  <si>
    <t>technisch consultant</t>
  </si>
  <si>
    <t>technisch innovatiemanager</t>
  </si>
  <si>
    <t>technisch ontwerper</t>
  </si>
  <si>
    <t>technisch projectleider</t>
  </si>
  <si>
    <t>technisch specialist</t>
  </si>
  <si>
    <t>technisch tester</t>
  </si>
  <si>
    <t>technology consultant</t>
  </si>
  <si>
    <t>test engineer</t>
  </si>
  <si>
    <t>testadviseur</t>
  </si>
  <si>
    <t>testanalist</t>
  </si>
  <si>
    <t>testautomatiseerder</t>
  </si>
  <si>
    <t>testbegeleider</t>
  </si>
  <si>
    <t>testconsultant</t>
  </si>
  <si>
    <t>testcoördinator</t>
  </si>
  <si>
    <t>tester</t>
  </si>
  <si>
    <t>tester / testuitvoerder</t>
  </si>
  <si>
    <t>testmanager</t>
  </si>
  <si>
    <t>toetsspecialist</t>
  </si>
  <si>
    <t>trainer</t>
  </si>
  <si>
    <t>transitie-/migratiemanager</t>
  </si>
  <si>
    <t>transitie-/migratiespecialist</t>
  </si>
  <si>
    <t>transitie-architect</t>
  </si>
  <si>
    <t>UX designer</t>
  </si>
  <si>
    <t>UX researcher</t>
  </si>
  <si>
    <t>UX-designer</t>
  </si>
  <si>
    <t>vendormanager</t>
  </si>
  <si>
    <t>verandermanager</t>
  </si>
  <si>
    <t>verwerver</t>
  </si>
  <si>
    <t>visual designer</t>
  </si>
  <si>
    <t>webanalist</t>
  </si>
  <si>
    <t>werkplekbeheerder</t>
  </si>
  <si>
    <t>werkplekspecialist</t>
  </si>
  <si>
    <t>wetenschappelijk onderzoeker</t>
  </si>
  <si>
    <t>Competentieomschrijving e-CF</t>
  </si>
  <si>
    <t>Afstemming informatiesysteem en bedrijfsstrategie</t>
  </si>
  <si>
    <t>het organiseren en borgen van de bouw en implementatie van innovatieve IV oplossingen op de lange termijn</t>
  </si>
  <si>
    <t xml:space="preserve">Management dienstverleningsniveau </t>
  </si>
  <si>
    <t>de inhoud van de SLA garanderen</t>
  </si>
  <si>
    <t xml:space="preserve">Ontwikkelen van bedrijfsplannen </t>
  </si>
  <si>
    <t xml:space="preserve">Product- of serviceplanning </t>
  </si>
  <si>
    <t>het organiseren en borgen van het ontwikkelen en onderhouden van de planning</t>
  </si>
  <si>
    <t xml:space="preserve">Ontwerpen van Architectuur </t>
  </si>
  <si>
    <t xml:space="preserve">Ontwerp van Applicaties </t>
  </si>
  <si>
    <t>het bijdragen aan het ontwerp van applicaties, aan generieke functionele specificaties en aan koppelvlakken</t>
  </si>
  <si>
    <t>het organiseren van de totale planning van het ontwerp van de applicatie</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</si>
  <si>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</si>
  <si>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</si>
  <si>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 xml:space="preserve">Duurzame ontwikkeling </t>
  </si>
  <si>
    <t>het bepalen van doel en strategie voor duurzame ontwikkeling van informatiesystemen in overeenstemming met het duurzaamheidsbeleid van de organisatie</t>
  </si>
  <si>
    <t xml:space="preserve">Innoveren </t>
  </si>
  <si>
    <t>Gebruikergedreven ontwerpen</t>
  </si>
  <si>
    <t>het toepassen van digitale interface-opties (web, mobiel, Internet of things) en richtlijnen om bruikbaarheid voor iedereen te bereiken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</si>
  <si>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</si>
  <si>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</si>
  <si>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</si>
  <si>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</si>
  <si>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</si>
  <si>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verantwoordelijk zijn voor eigen acties en die van anderen in het integratieproces, het naleven van de toepasbare normen en wijzigingsprocedures om de integriteit te bewaren van de gehele functionaliteit en betrouwbaarheid</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</si>
  <si>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</si>
  <si>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</si>
  <si>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</si>
  <si>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t xml:space="preserve">Implementeren oplossingen </t>
  </si>
  <si>
    <t>het onder aansturing verwijderen en/of installeren van IV-componenten op basis van gedetailleerde instructies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</si>
  <si>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</si>
  <si>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</si>
  <si>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 xml:space="preserve">het detailniveau bepalen op basis van het doel en de doelgroep </t>
  </si>
  <si>
    <t xml:space="preserve">Systeembouw </t>
  </si>
  <si>
    <t xml:space="preserve">Gebruikersondersteuning </t>
  </si>
  <si>
    <t xml:space="preserve">Ondersteunen van wijzigingen </t>
  </si>
  <si>
    <t xml:space="preserve">Dienstverlening </t>
  </si>
  <si>
    <t>het onder begeleiding vastleggen en bijhouden van bedrijfszekerheidsgegevens</t>
  </si>
  <si>
    <t xml:space="preserve">Probleemmanagement </t>
  </si>
  <si>
    <t>Systeembeheer</t>
  </si>
  <si>
    <t>het uitvoeren van basale systeemoperaties</t>
  </si>
  <si>
    <t xml:space="preserve">Strategieontwikkeling informatiebeveiliging </t>
  </si>
  <si>
    <t xml:space="preserve">Ontwikkeling ICT-Kwaliteitsstrategie </t>
  </si>
  <si>
    <t xml:space="preserve">Opleiding en training </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</si>
  <si>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</si>
  <si>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Inkoop IV</t>
  </si>
  <si>
    <t>Verkoopontwikkeling</t>
  </si>
  <si>
    <t>het samenwerken in de totstandkoming van proposals/voorstellen in overeenstemming met de bedrijfscapaciteit en klantbehoeften</t>
  </si>
  <si>
    <t>Digitale marketing</t>
  </si>
  <si>
    <t>het begrijpen en toepassen van digitale marketingtactieken om een geïntegreerd en effectief digitaal marketingplan te ontwikkelen, gebruikmakend van gebieden als search, beeldscherm, e-mail, sociale media en mobiele marketing</t>
  </si>
  <si>
    <t>Datascience en analytics</t>
  </si>
  <si>
    <t xml:space="preserve">Contractmanagement </t>
  </si>
  <si>
    <t>het organiseren en borgen van het naleven van contracten en het fungeren als laatste escalatiepunt</t>
  </si>
  <si>
    <t>Personeelsontwikkeling</t>
  </si>
  <si>
    <t>het onderrichten van individuen en groepen, het geven van cursussen op instructieniveau</t>
  </si>
  <si>
    <r>
      <t>h</t>
    </r>
    <r>
      <rPr>
        <i/>
        <sz val="9"/>
        <color theme="1"/>
        <rFont val="Verdana"/>
        <family val="2"/>
      </rPr>
      <t>et monitoren en het voldoen aan ontwikkelingsbehoeften van individuen en groepen</t>
    </r>
  </si>
  <si>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</si>
  <si>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</si>
  <si>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</si>
  <si>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 xml:space="preserve">Behoeftemanagement </t>
  </si>
  <si>
    <t>betrouwbare relaties met de klanten creëren en helpen in het identificeren van de klantbehoeften</t>
  </si>
  <si>
    <t xml:space="preserve">Ontwikkelen van prognoses </t>
  </si>
  <si>
    <t xml:space="preserve">Project- en portfoliomanagement </t>
  </si>
  <si>
    <t xml:space="preserve">Risicomanagement </t>
  </si>
  <si>
    <t>het begrijpen en toepassen van de principes van risicomanagement en het onderzoeken van IV-oplossingen om geïdentificeerde risico’s te mitigeren</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</si>
  <si>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</si>
  <si>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</si>
  <si>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</si>
  <si>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Procesverbetering </t>
  </si>
  <si>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</si>
  <si>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</si>
  <si>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</si>
  <si>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</si>
  <si>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</si>
  <si>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Informatiebeveiligingsmanagement </t>
  </si>
  <si>
    <t>het systematisch scannen van de omgeving om kwetsbaarheden en bedreigingen te identificeren en te bepalen, vast te leggen en het escaleren bij non-compliance</t>
  </si>
  <si>
    <t>het organiseren en borgen dat de integriteit, vertrouwelijkheid en beschikbaarheid van gegevens zijn opgeslagen in de Informatiesystemen en dat ze voldoen aan alle wettelijke vereisten</t>
  </si>
  <si>
    <t xml:space="preserve">IT-governance </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</si>
  <si>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</si>
  <si>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</si>
  <si>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</si>
  <si>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</si>
  <si>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</si>
  <si>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</si>
  <si>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</si>
  <si>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</si>
  <si>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</si>
  <si>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Bruikbaarheid</t>
  </si>
  <si>
    <t>Bruikbaarheid is de kwaliteit van een product, dienst of systeem, zoals ervaren door eindgebruikers, voor specifiek te bereiken doelen, effectief, efficiënt en bevredigend in een vooraf bepaalde context</t>
  </si>
  <si>
    <t>KWIV-rol</t>
  </si>
  <si>
    <t>Toelichting</t>
  </si>
  <si>
    <t xml:space="preserve">A.06 Ontwerp van Applicaties </t>
  </si>
  <si>
    <t>A.10 Gebruikergedreven ontwerpen</t>
  </si>
  <si>
    <t xml:space="preserve">B.02 Systeemintegratie </t>
  </si>
  <si>
    <t>D.07 Datascience en analytics</t>
  </si>
  <si>
    <t>T.01 Toegankelijkheid</t>
  </si>
  <si>
    <t>T.02 Ethiek</t>
  </si>
  <si>
    <t>T.03 Juridische kwesties</t>
  </si>
  <si>
    <t>T.04 Privacy</t>
  </si>
  <si>
    <t>T.05 Beveiliging</t>
  </si>
  <si>
    <t>T.06 Duurzaamheid</t>
  </si>
  <si>
    <t>T.07 Bruikbaarheid</t>
  </si>
  <si>
    <t xml:space="preserve">E.03 Risicomanagement </t>
  </si>
  <si>
    <t xml:space="preserve">E.08 Informatiebeveiligingsmanagement </t>
  </si>
  <si>
    <t xml:space="preserve">A.05 Ontwerpen van Architectuur </t>
  </si>
  <si>
    <t xml:space="preserve">A.07 Monitoren technologische ontwikkelingen </t>
  </si>
  <si>
    <t xml:space="preserve">A.08 Duurzame ontwikkeling </t>
  </si>
  <si>
    <t xml:space="preserve">A.09 Innoveren </t>
  </si>
  <si>
    <t xml:space="preserve">E.06 ICT kwaliteitsmanagement </t>
  </si>
  <si>
    <t>Competenties alleen 
in nieuw profiel</t>
  </si>
  <si>
    <t>Binnen een KWIV-profiel kunnen vervolgens selecties worden gemaakt op:</t>
  </si>
  <si>
    <t xml:space="preserve">B.03 Testen </t>
  </si>
  <si>
    <t xml:space="preserve">B.05 Vervaardigen van documentatie </t>
  </si>
  <si>
    <t xml:space="preserve">D.10 Informatie- en kennismanagement </t>
  </si>
  <si>
    <t xml:space="preserve">D.11 Behoeftemanagement </t>
  </si>
  <si>
    <t xml:space="preserve">B.06 Systeembouw </t>
  </si>
  <si>
    <t xml:space="preserve">A.03 Ontwikkelen van bedrijfsplannen </t>
  </si>
  <si>
    <t>A.01 Afstemming informatiesysteem en bedrijfsstrategie</t>
  </si>
  <si>
    <t xml:space="preserve">A.02 Management dienstverleningsniveau </t>
  </si>
  <si>
    <t xml:space="preserve">A.04 Product- of serviceplanning </t>
  </si>
  <si>
    <t>B.01 Applicatie Ontwikkeling</t>
  </si>
  <si>
    <t xml:space="preserve">B.04 Implementeren oplossingen </t>
  </si>
  <si>
    <t xml:space="preserve">C.01 Gebruikersondersteuning </t>
  </si>
  <si>
    <t xml:space="preserve">C.02 Ondersteunen van wijzigingen </t>
  </si>
  <si>
    <t xml:space="preserve">C.03 Dienstverlening </t>
  </si>
  <si>
    <t xml:space="preserve">C.04 Probleemmanagement </t>
  </si>
  <si>
    <t>C.05 Systeembeheer</t>
  </si>
  <si>
    <t xml:space="preserve">D.01 Strategieontwikkeling informatiebeveiliging </t>
  </si>
  <si>
    <t xml:space="preserve">D.02 Ontwikkeling ICT-Kwaliteitsstrategie </t>
  </si>
  <si>
    <t xml:space="preserve">D.03 Opleiding en training </t>
  </si>
  <si>
    <t>D.04 Inkoop IV</t>
  </si>
  <si>
    <t>D.05 Verkoopontwikkeling</t>
  </si>
  <si>
    <t>D.06 Digitale marketing</t>
  </si>
  <si>
    <t xml:space="preserve">D.08 Contractmanagement </t>
  </si>
  <si>
    <t>D.09 Personeelsontwikkeling</t>
  </si>
  <si>
    <t xml:space="preserve">E.01 Ontwikkelen van prognoses </t>
  </si>
  <si>
    <t xml:space="preserve">E.02 Project- en portfoliomanagement </t>
  </si>
  <si>
    <t xml:space="preserve">E.04 Relatiemanagement </t>
  </si>
  <si>
    <t xml:space="preserve">E.05 Procesverbetering </t>
  </si>
  <si>
    <t xml:space="preserve">E.09 IT-governance </t>
  </si>
  <si>
    <t>KWIV-dimensie 1:  Hoofdcategorie</t>
  </si>
  <si>
    <t>KWIV-dimensie 2:  Subcategorie</t>
  </si>
  <si>
    <t>KWIV-dimensie 3:  
KWIV-profiel</t>
  </si>
  <si>
    <t>KWIV-dimensie 2</t>
  </si>
  <si>
    <t>KWIV-dimensie 1</t>
  </si>
  <si>
    <t>Privacy is het vermogen van een organisatie of individu te bepalen welke gegevens met derden kunnen worden gedeeld: bijvoorbeeld de algemene verordening gegevensbescherming (AVG) over gegevensbescherming en privacy voor alle individuen</t>
  </si>
  <si>
    <t>Transversaal</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</si>
  <si>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</si>
  <si>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</si>
  <si>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</si>
  <si>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</si>
  <si>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</si>
  <si>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</si>
  <si>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</si>
  <si>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</si>
  <si>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</si>
  <si>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</si>
  <si>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</si>
  <si>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</si>
  <si>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</si>
  <si>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</si>
  <si>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</si>
  <si>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</si>
  <si>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4.3 INFORMATIEANALYSE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</si>
  <si>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</si>
  <si>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</si>
  <si>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</si>
  <si>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</si>
  <si>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</si>
  <si>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</si>
  <si>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</si>
  <si>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</si>
  <si>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</si>
  <si>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 xml:space="preserve">kwiv@rijksoverheid.nl </t>
  </si>
  <si>
    <r>
      <t xml:space="preserve">Indien Niveau </t>
    </r>
    <r>
      <rPr>
        <b/>
        <i/>
        <sz val="11"/>
        <color theme="1"/>
        <rFont val="Calibri"/>
        <family val="2"/>
        <scheme val="minor"/>
      </rPr>
      <t>9</t>
    </r>
    <r>
      <rPr>
        <i/>
        <sz val="11"/>
        <color theme="1"/>
        <rFont val="Calibri"/>
        <family val="2"/>
        <scheme val="minor"/>
      </rPr>
      <t>: niveau dient te passen bij eigen senioriteit</t>
    </r>
  </si>
  <si>
    <t>Management van veranderingen in bedrijfsprocessen</t>
  </si>
  <si>
    <t>Maak hierboven je keuze</t>
  </si>
  <si>
    <t>Van KWIV-profiel naar roepnaam</t>
  </si>
  <si>
    <t>Van roepnaam naar KWIV-profiel</t>
  </si>
  <si>
    <t>Roepnaam</t>
  </si>
  <si>
    <t>.</t>
  </si>
  <si>
    <r>
      <t>o</t>
    </r>
    <r>
      <rPr>
        <sz val="7"/>
        <color theme="1"/>
        <rFont val="Times New Roman"/>
        <family val="1"/>
      </rPr>
      <t xml:space="preserve">    </t>
    </r>
    <r>
      <rPr>
        <sz val="9"/>
        <color theme="1"/>
        <rFont val="Verdana"/>
        <family val="2"/>
      </rPr>
      <t xml:space="preserve">Het is mogelijk de roepnaam te selecteren (door aanklikken), of (deels) te typen in het veld ‘Zoeken’. </t>
    </r>
  </si>
  <si>
    <r>
      <t>o</t>
    </r>
    <r>
      <rPr>
        <sz val="7"/>
        <color theme="1"/>
        <rFont val="Times New Roman"/>
        <family val="1"/>
      </rPr>
      <t xml:space="preserve">    </t>
    </r>
    <r>
      <rPr>
        <sz val="9"/>
        <color theme="1"/>
        <rFont val="Verdana"/>
        <family val="2"/>
      </rPr>
      <t>Eventueel zijn meerdere roepnamen tegelijkertijd te selecteren, via de vinkbox.</t>
    </r>
  </si>
  <si>
    <t xml:space="preserve"> </t>
  </si>
  <si>
    <t>Vragen? Mail naar:</t>
  </si>
  <si>
    <t>Tabblad 1. KWIV-profiel</t>
  </si>
  <si>
    <t>Tabblad 2. Roepnaam - KWIV-profiel</t>
  </si>
  <si>
    <t>Tabblad 3. Vergelijking KWIV-profielen</t>
  </si>
  <si>
    <t>In de vergelijking kan nader worden geselecteerd op competentienaam e-CF.</t>
  </si>
  <si>
    <t>Compententienaam</t>
  </si>
  <si>
    <t>Toelichting: uitleg werking deel II van het KWIV</t>
  </si>
  <si>
    <t>Tabblad 4. KWIV-profielen en competenties e-CF</t>
  </si>
  <si>
    <t>In dit tabblad kun je via het filter één van de 61 KWIV-profielen selecteren.</t>
  </si>
  <si>
    <t>In dit tabblad kun je 2 KWIV-profielen met elkaar vergelijken: huidig en nieuw.</t>
  </si>
  <si>
    <t>Aan de linkerzijde worden alle competenties getoond,die horen bij het geselecteerde KWIV-profiel.</t>
  </si>
  <si>
    <t>Aan de rechterzijde wordt de KWIV-hiërarchie van het geselecteerde profiel weergegeven (bijv. 1.1.1. Informatiearchitectuur).</t>
  </si>
  <si>
    <t>Daaronder staat een ´Toelichting op dit profiel´.</t>
  </si>
  <si>
    <t>In dit tabblad kun je op 2 manieren een functie - aan de hand van de roepnaam - aan een KWIV-profiel koppelen:</t>
  </si>
  <si>
    <t>1.    Kies de roepnaam (cel B3), vervolgens wordt in kolom A getoond welk(e) KWIV-profiel(en) hieraan zijn te koppelen.</t>
  </si>
  <si>
    <t xml:space="preserve">Kies eerst het huidige KWIV-profiel, kies dan het nieuwe profiel. </t>
  </si>
  <si>
    <t>Vervolgens zie je in kolom G de gemeenschappelijke competenties en in kolom I de nieuwe, vereiste competenties.</t>
  </si>
  <si>
    <t>In dit bestand zijn meerdere tabbladen opgenomen. Hieronder volgt een toelichting per tabblad.</t>
  </si>
  <si>
    <r>
      <t>·</t>
    </r>
    <r>
      <rPr>
        <sz val="7"/>
        <color theme="1"/>
        <rFont val="Verdana"/>
        <family val="2"/>
      </rPr>
      <t xml:space="preserve">         </t>
    </r>
    <r>
      <rPr>
        <sz val="9"/>
        <color theme="1"/>
        <rFont val="Verdana"/>
        <family val="2"/>
      </rPr>
      <t>competentienaam e-CF (kolom A);</t>
    </r>
  </si>
  <si>
    <r>
      <t>·</t>
    </r>
    <r>
      <rPr>
        <sz val="7"/>
        <color theme="1"/>
        <rFont val="Verdana"/>
        <family val="2"/>
      </rPr>
      <t xml:space="preserve">         </t>
    </r>
    <r>
      <rPr>
        <sz val="9"/>
        <color theme="1"/>
        <rFont val="Verdana"/>
        <family val="2"/>
      </rPr>
      <t xml:space="preserve">competentieomschrijving e-CF (kolom B);  en </t>
    </r>
  </si>
  <si>
    <r>
      <t>·</t>
    </r>
    <r>
      <rPr>
        <sz val="7"/>
        <color theme="1"/>
        <rFont val="Verdana"/>
        <family val="2"/>
      </rPr>
      <t xml:space="preserve">         </t>
    </r>
    <r>
      <rPr>
        <sz val="9"/>
        <color theme="1"/>
        <rFont val="Verdana"/>
        <family val="2"/>
      </rPr>
      <t>niveau (1-4) e-CF (kolom C)</t>
    </r>
  </si>
  <si>
    <t>Toelichting  
KWIV-profiel</t>
  </si>
  <si>
    <t>&lt;-- Selecteer KWIV-profiel</t>
  </si>
  <si>
    <t>Kies hierboven de roepnaam</t>
  </si>
  <si>
    <t>Kies hierboven het KWIV-profiel</t>
  </si>
  <si>
    <t xml:space="preserve">Gemeenschappelijke competenties </t>
  </si>
  <si>
    <r>
      <t>2.   </t>
    </r>
    <r>
      <rPr>
        <sz val="7"/>
        <color theme="1"/>
        <rFont val="Verdana"/>
        <family val="2"/>
      </rPr>
      <t>  </t>
    </r>
    <r>
      <rPr>
        <sz val="9"/>
        <color theme="1"/>
        <rFont val="Verdana"/>
        <family val="2"/>
      </rPr>
      <t> Kies een KWIV-profiel (in cel E3) en alle passende roepnamen worden getoond in kolom D.</t>
    </r>
  </si>
  <si>
    <t>Overzicht KWIV-profiel en competenties e-CF</t>
  </si>
  <si>
    <t>De KWIV-profielen zijn ingedeeld naar 5 competentiegebieden. Dit zijn:</t>
  </si>
  <si>
    <t>recordbeheerder</t>
  </si>
  <si>
    <t>Informatierisicomanager</t>
  </si>
  <si>
    <t>Cybersecurity manager</t>
  </si>
  <si>
    <t>relatiemanager</t>
  </si>
  <si>
    <t>business intelligence / data analist</t>
  </si>
  <si>
    <t>Informatiecoach</t>
  </si>
  <si>
    <t>Metadatamanager</t>
  </si>
  <si>
    <t>kwaliteitsmanager</t>
  </si>
  <si>
    <t xml:space="preserve">Bekijk ook de </t>
  </si>
  <si>
    <t>uitlegfilmpjes!</t>
  </si>
  <si>
    <t>*</t>
  </si>
  <si>
    <t>het onderhandelen over herziening van SLA’s in overeenstemming met de organisatiedoelstellingen en het garanderen van het succes van de geplande resultaten</t>
  </si>
  <si>
    <t>het gebruikmaken van vaardigheden om kortetermijnprognoses te bieden met behulp van input uit de markt; het beoordelen van de productie- en verkoopcapaciteiten van de organisatie</t>
  </si>
  <si>
    <t>het gebruikmaken van specifieke kennis om complexe documentatie te maken en te onderhouden</t>
  </si>
  <si>
    <t>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</si>
  <si>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het gebruikmaken van specifieke kennis en van externe standaarden en best practices</t>
  </si>
  <si>
    <t>het gebruikmaken van specifieke (product)kennis voor marktanalyses</t>
  </si>
  <si>
    <t>het organiseren en borgen van een informatiesysteemstrategie die voldoet aan de vereisten van de organisatie, inclusief risico’s en kansen</t>
  </si>
  <si>
    <t>het systematisch handelen om standaard productdocumentatie te onderhouden</t>
  </si>
  <si>
    <t>het gebruikmaken van specifieke kennis om relevante IV-technologie en -specificaties te definiëren die kunnen worden ingezet bij de bouw van meerdere IV-projecten, toepassingen en/of infrastructuurverbeteringen</t>
  </si>
  <si>
    <t>het vanuit een brede verantwoordelijkheid definiëren van een strategie zodat IV-technologie conform de behoeften van de organisatie geïmplementeerd wordt, rekening houdend met de huidige IV-platformen, legacy en de laatste innovatieve ontwikkelingen</t>
  </si>
  <si>
    <t>het bevorderen van bewustzijn, trainingen en borging (via hulpmiddelen) voor duurzame ontwikkeling</t>
  </si>
  <si>
    <t>het inzetten van onafhankelijk denken en technologische kennis om verschillende concepten te integreren, zodat unieke oplossingen ontstaan</t>
  </si>
  <si>
    <t>het bewerkstelligen en cultiveren van relaties met klanten en gebruikers om hun taken, behoeften en doelen te begrijpen; het gebruiken van een breed scala aan specialistische methoden om belangrijke gebruikersbetrokkenheid te krijgen</t>
  </si>
  <si>
    <t>het bieden van deskundige begeleiding om continue verbetering te garanderen en een succesvolle omnichannel gebruikerervaring te bewerkstelligen</t>
  </si>
  <si>
    <t>het systematisch handelen om de verenigbaarheid van soft- en hardwarespecificatie te identificeren, het documenteren van alle activiteiten, afwijkingen en correcties tijdens het installeren</t>
  </si>
  <si>
    <t xml:space="preserve">het gebruikmaken van uiteenlopende specifieke kennis voor het creëren van een proces voor de gehele integratiecyclus, inclusief het opzetten van interne standaarden; het organiseren en borgen van resources voor integratieprogramma’s </t>
  </si>
  <si>
    <t>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t>
  </si>
  <si>
    <t>het gebruikmaken van uiteenlopende specifieke kennis om een proces te ontwerpen voor het gehele testtraject, inclusief het vaststellen van interne teststandaarden en het geven van deskundige begeleiding en advies aan het testteam</t>
  </si>
  <si>
    <t>het systematisch handelen om systeemelementen te bouwen en/of deconstrueren; het identificeren van falende componenten en het vaststellen van de hoofdoorzaken van storingen; het bieden van ondersteuning aan minder ervaren collega's</t>
  </si>
  <si>
    <t>het gebruiken en/of toepassen van standaarden om de documentatiestructuur te bepalen</t>
  </si>
  <si>
    <t>het bepalen van documentatie-eisen op basis van het doel en de doelgroep</t>
  </si>
  <si>
    <t>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t>
  </si>
  <si>
    <t>de interactie met gebruikers; het toepassen van basale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</si>
  <si>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</si>
  <si>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 xml:space="preserve">het zorgen voor de integriteit van het systeem door het toepassen van functionele updates, software- of hardwaretoevoegingen en het inregelen van onderhoudsactiviteiten; het voldoen aan de budgeteisen </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</si>
  <si>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</si>
  <si>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</si>
  <si>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het identificeren en classificeren van soorten incident- en service-interrupties; het vastleggen en catalogiseren van incidenten op basis van oorzaak en oplossing</t>
  </si>
  <si>
    <t>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t>
  </si>
  <si>
    <t>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</si>
  <si>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het systematisch dagelijks beheer van operationele behoeften in de IT-systemen; het vermijden van serviceonderbrekingen conform de service- en IT-strategie</t>
  </si>
  <si>
    <t>het optimaliseren van technische en cloud-ontwikkeling; het evalueren van systeemperformance en vragen/problemen van gebruikers; verantwoordelijk zijn voor tijdige vervanging van resources binnen het toegestane budget</t>
  </si>
  <si>
    <t xml:space="preserve">het gebruiken van uiteenlopende specifieke kennis en het zorgen dat daarvan gebruik wordt gemaakt; het autoriseren van externe standaarden en best practices </t>
  </si>
  <si>
    <t>het identificeren van trainings- en organisatiebehoeften; het identificeren en samenbrengen van organisatie-eisen; het selecteren en voorbereiden van een planning voor (noodzakelijke) trainingen</t>
  </si>
  <si>
    <t>het identificeren van trainings- en organisatiebehoeften, het identificeren en samenbrengen van organisatie-eisen, het selecteren en voorbereiden van een planning voor (noodzakelijke) trainingen</t>
  </si>
  <si>
    <t>het reviewen en implementeren van een passende verkoopstrategie om de organisatiedoeleinden te behalen; het bepalen en alloceren van doelen om de marktcondities aan te pakken; het coördineren van multidisciplinaire teams</t>
  </si>
  <si>
    <t>het op creatieve wijze ontwikkelen van proposals/voorstellen in complexe situaties; het waar nodig aanpassen van oplossingen in een complexe technische en juridische omgeving, waarbij de haalbaarheid, legitimiteit en technische validiteit worden zekergesteld</t>
  </si>
  <si>
    <t>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</si>
  <si>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</si>
  <si>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</si>
  <si>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</si>
  <si>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</si>
  <si>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</si>
  <si>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het systematisch monitoren van contracten en bij afwijkingen direct escaleren</t>
  </si>
  <si>
    <t>het evalueren van contractprestaties op basis van prestatie-indicatoren en het borgen van de prestaties van de volledige supply chain; het invloed uitoefenen op (nieuwe) contractbesprekingen</t>
  </si>
  <si>
    <t>de juiste informatiestructuur integreren in de organisatie-omgeving</t>
  </si>
  <si>
    <t>het organiseren en ondersteunen van strategische besluiten van de organisaties, het helpen van organisaties om nieuwe IV-oplossingen te bedenken; het bevorderen van partnerschappen en het creëren van waardeproposities</t>
  </si>
  <si>
    <t>de verantwoordelijkheid nemen voor het ontwikkelen van langetermijnprognoses; het identificeren en evalueren van input uit de wijde omgeving, inclusief de politieke en sociale context</t>
  </si>
  <si>
    <t>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</si>
  <si>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t>
  </si>
  <si>
    <t>het in staat zijn de juiste acties te ondernemen om de veiligheid te borgen en risicoblootstelling te vermijden; het evalueren, managen en garanderen van de validering van uitzonderingen; het uitvoeren van audits uit op IV-processen en -omgeving</t>
  </si>
  <si>
    <t xml:space="preserve">het organiseren en borgen van stakeholdermanagement; het autoriseren van investeringen in nieuwe en bestaande relaties; het voortouw nemen in het ontwerpen van werkbare procedures om positieve relaties te kunnen onderhouden met organisaties </t>
  </si>
  <si>
    <t>het evalueren van wijzigingseisen en het gebruiken van specifieke vaardigheden om potentiële methoden en standaarden te identificeren die ingezet kunnen worden</t>
  </si>
  <si>
    <t xml:space="preserve">het organiseren en borgen van het plannen, beheren en implementeren van significante IV-wijzigingen in de organisatie </t>
  </si>
  <si>
    <t xml:space="preserve">het evalueren van indicatoren en maatregelen op het gebied van securitymanagement en bepalen of ze aan de normen voldoen; het onderzoeken van inbreuken op de beveiliging en het nemen van correctiemaatregelen </t>
  </si>
  <si>
    <t>het organiseren en borgen van governancestrategie voor informatiesystemen door relevante processen over de gehele IV-infrastructuur te communiceren, uit te dragen en te beheersen</t>
  </si>
  <si>
    <t>Er zijn veel wetten die direct of indirect relevant zijn voor de ICT-industrie, zoals copyright, naleving van octrooien, voorkomen van plagiaat en bescherming van intellectueel eigendom</t>
  </si>
  <si>
    <t>Duurzaamheid staat voor het voldoen aan behoeften zonder de toekomst in gevaar te brengen en kan worden gecategoriseerd als ecologische, sociale of economische duurzaamheid</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</si>
  <si>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</si>
  <si>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het systematisch handelen om tijdens wijzigingen te reageren op de dagelijkse operationele behoefte; het voorkomen van serviceonderbrekingen en de samenhang met SLA en informatiebeveiligingsvereisten handhaven</t>
  </si>
  <si>
    <t>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</si>
  <si>
    <t xml:space="preserve">het organiseren en borgen van het inkoopbeleid van de organisatie en het aanbevelen van procesverbeteringen; het toepassen van praktijkervaring en kennis op het gebied van inkoop om de beste besluiten te kunnen nemen  </t>
  </si>
  <si>
    <t xml:space="preserve">het begrijpen en toepassen van projectmanagementprincipes, inclusief het toepassen van methodes, hulpmiddelen en processen om eenvoudige projecten te leiden en de kosten en ‘waste’ te minimaliseren </t>
  </si>
  <si>
    <t>het toepassen van specifieke kennis om bestaande IV-processen en oplossingen te onderzoeken, zodat potentiële verbeteringen / innovaties bepaald kunnen worden en  aanbevelingen kunnen worden opgesteld</t>
  </si>
  <si>
    <t>Subgroep</t>
  </si>
  <si>
    <t>Hoofdgroep</t>
  </si>
  <si>
    <t>N</t>
  </si>
  <si>
    <t>Omschrijving</t>
  </si>
  <si>
    <t>Matchings-percentage</t>
  </si>
  <si>
    <t>Aantal 
comp.</t>
  </si>
  <si>
    <t>Selecteer hieronder het gewenste matchingspercentage:</t>
  </si>
  <si>
    <t>Selecteer in het filter van cel H3 ('Competentienaam') de competenties 
uit het e-CF, die het KWIV-profiel zou moeten bevatten</t>
  </si>
  <si>
    <t>Toelichting KWIV-profiel</t>
  </si>
  <si>
    <t>Selecteer in cel D90 een KWIV-profiel om de toelichting ervan te lezen:</t>
  </si>
  <si>
    <t>De cijfers onder de e-CF-competentie, geven het aantal niveaus hiervan in het KWIV-profiel aan</t>
  </si>
  <si>
    <t>E.07 Management van veranderingen in bedrijfsprocessen</t>
  </si>
  <si>
    <t>In dit tabblad vind je de KWIV-profielen (Kolom C).</t>
  </si>
  <si>
    <t>Hiernaast is de matching van de KWIV-profielen en de e-CF-competenties in een overzicht in kaart gebracht.</t>
  </si>
  <si>
    <t>het omgaan met complexiteit door het ontwikkelen van standaarden en architectuur ter ondersteuning van samenhangende productontwikkeling; het opzetten van systeemeisen voor ontwerp en het identificeren van welke systeemeisen bij welke systeemcomponent behoren</t>
  </si>
  <si>
    <t>4.6 UX DESIGN</t>
  </si>
  <si>
    <t>4.6</t>
  </si>
  <si>
    <t>4.6.1</t>
  </si>
  <si>
    <t>4.6.2</t>
  </si>
  <si>
    <t>4.6.3</t>
  </si>
  <si>
    <t>Geactualiseerd: 2023</t>
  </si>
  <si>
    <t>Geactualiseerd: 2021</t>
  </si>
  <si>
    <t>Aantal van Niveau</t>
  </si>
  <si>
    <t>1.2.2 INNOVATIEMANAGEMENT</t>
  </si>
  <si>
    <t>1.2.3 MANAGEMENT INFORMATIEVOORZIENING</t>
  </si>
  <si>
    <t>4.3.2 BUSINESS ANALYSE</t>
  </si>
  <si>
    <t>4.3.3 BUSINESS INTELLIGENCE/DATA ANALYSE</t>
  </si>
  <si>
    <t>4.3.4 DATA SCIENCE</t>
  </si>
  <si>
    <t>Kolomlabels</t>
  </si>
  <si>
    <t>Rijlabels</t>
  </si>
  <si>
    <t>KWIV-profiel.</t>
  </si>
  <si>
    <t>2.1.4 DATA ENGINEERING</t>
  </si>
  <si>
    <t>4.6.1 SERVICE DESIGN</t>
  </si>
  <si>
    <t>4.6.2 USER INTERFACE DESIGN</t>
  </si>
  <si>
    <t>4.6.3 UX RESEARCH</t>
  </si>
  <si>
    <t>(leeg)</t>
  </si>
  <si>
    <t>Zie deze link</t>
  </si>
  <si>
    <t>De informatiearchitectuur richt zich op de beschrijving van de inhoudelijk relaties en samenhang tussen toepassingen en gegevensverzamelingen onderling. Het opstellen, beheren en integreren van de structuur van applicaties, databases en andere (data)gegevensverzamelingen. Ook in persoonlijke applicaties, zoals spreadsheets. Daarbij wordt gelet op eventueel gewijzigde informatiebehoeften van gebruikers. Daarnaast worden de beleidsregels voor het beheer van de (elementen van de) informatiearchitectuur opgesteld. Hoewel het vakgebied datamanagement meestal verantwoordelijk is voor het beheer van het bedrijfsdatamodel, wordt dit voor de invulling van dit model vaak bij data- of informatiearchitectuur (KWIV 1.1.3) belegd.</t>
  </si>
  <si>
    <t>Applicatiearchitectuur richt zich op het beschrijven van de samenhang van de applicaties en informatiesystemen binnen de organisatie. Het modelmatig beschrijven van het applicatielandschap (de daadwerkelijk systemen in productie). Daarbij wordt vanuit de principes van onder meer Nora, Gemma, et cetera gewerkt. Dit vakgebied komt vooral voor in organisaties waar grote en complexe systemen worden ontwikkeld. Tevens bij de ontwikkeling van administratieve applicaties en embedded software (software geschreven om machines en apparaten te besturen). Vaak is applicatiearchitectuur sterk verbonden met informatiearchitectuur (KWIV 1.1.1).</t>
  </si>
  <si>
    <t>Technische architectuur richt zich op het beschrijven van de principes, richtlijnen en regels om de informatiesystemen te laten werken. De focus is om de overkoepelende structuur van de technische infrastructuur te ontwerpen. Dit zijn netwerk, servers en storage (opslag). De technische infrastructuur moet worden gebaseerd op de informatiearchitectuur (KWIV 1.1.1), het automatiseringsbeleid en de automatiseringsplannen. Hierbij wordt niet alleen een structuur ontworpen, maar er wordt ook gecontroleerd of aan de gestelde eisen wordt voldaan. Bijvoorbeeld eisen aan passieve en actieve netwerkcomponenten (ook multimedia), systeemsoftware (operating systemen en middleware), de netwerk(beheer)software, servers, server(beheer)software en storage.</t>
  </si>
  <si>
    <t xml:space="preserve">Enterprise architectuur richt zich op over het vertalen van doelstellingen naar de inrichting van organisatie, processen en informatievoorziening en is in het ontwerpproces vaak als een van de eersten betrokken. Vaak is enterprise architectuur betrokken bij het ontwerp en het beheer van de bedrijfsarchitectuur (doellandschap). Waarbij er stappen worden definieert om van de huidige vorm en status (IST) naar de gewenste vorm en status van het IV-landschap en de bedrijfsprocessen (SOLL) te komen. In een SAFe-omgeving is enterprise architectuur verantwoordelijk voor het opstellen van de 'architectural epics' op portfolioniveau. Het vakgebied kan op bedrijfsniveau - dan wel domeinportfolioniveau - samen met business analyse (KWIV 4.3.2) optrekken om alle epics te visualiseren en de organisatie van werkvoorraad te voorzien. Vanuit enterprise architectuur kan de IV-professional hier de rol van 'epic owner' aannemen. </t>
  </si>
  <si>
    <t>Innovatiemanagement richt zich op het consequent verbeteren en (deels) vernieuwen van producten, processen, organisatie en vaardigheden. Gedurende de initiatiefase van (potentieel) nieuwe projecten. Daarbij houdt het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 Vakgebied heeft raakvlakken met Informatiebeleid (KWIV 1.2.1) en Kwaliteitsmanagement (KWIV 5.3.5).</t>
  </si>
  <si>
    <t xml:space="preserve">Sourcing management richt zich op het adviseren en vastleggen (op IV-gebied) wat de organisatie zelf doet en wat wordt uitbesteed aan leverancier(s). Waarbij er (resultaat)afspraken worden opgesteld met private partijen en/of een (Shared) Service Centrum. Het kan bijvoorbeeld gaan over vernieuwing, ontwikkeling of beheer van applicaties, of het exploiteren van een nieuw rekencentrum. Regionale of landsgrenzen spelen hierbij vrijwel geen rol meer. Ook de wijze waarop de samenwerking tussen klant en leverancier het beste vorm en inhoud kan worden gegeven, behoort tot de expertise. Vaak wordt de beslissing over al dan niet uitbesteden en de contractuele vorm van samenwerking vastgelegd in een sourcingbeleid. </t>
  </si>
  <si>
    <t>Netwerkontwikkeling richt zich op het ontwerp, de implementatie en het beheer en onderhoud van IT-netwerken. Het gaat hierbij om het ontwerpen en configureren van het interne netwerk (LAN; Local Area Network) en de koppelingen met externe netwerken (WAN; Wide Area Network). Dit is dan ook een ander soort ontwikkeling dan applicaties of systemen. Onderdeel hiervan is de componenten van het netwerk (netwerkapparatuur en besturings-, beheer- en netwerkprogrammatuur) te selecteren en het aansturen van de installatie en het beheer van deze componenten. Vaak wordt kennis verwacht van technieken zoals Routing, Switching, DNS, DHCP en IPAM, maar ook van de laatste e-mailbeveiligingsstandaarden.</t>
  </si>
  <si>
    <t>4.2.4 CONTRACT/LEVERANCIERSMANAGEMENT IV</t>
  </si>
  <si>
    <t>IV-securitymanagement (informatiebeveiliging) richt zich op technische maatregelen die ingezet worden voor bescherming/beveiliging van een organisatie en de daarbij behorende medewerkers, klanten/gasten, data, financiën, goederen, et cetera. Het omvat het ontwerpen, implementeren, onderhouden en evalueren van beveiligingsmaatregelen met betrekking tot de IV (hardware en software). Securitymanagement is verantwoordelijk voor de beveiliging van de informatievoorziening (IV). De focus ligt op het beveiligen van de IV wat betreft de vertrouwelijkheid, de integriteit en de beschikbaarheid van informatie.</t>
  </si>
  <si>
    <t>Informatierisicomanagement (risicobeheer) richt zich op het identificeren, analyseren en evalueren van de organisatierisico's. Met als doel om de risico's te beheersen die verbonden zijn aan de beschikbaarstelling en het gebruik van componenten van de informatievoorziening (IV). Denk aan netwerken, servers, informatiesystemen en/of applicaties. Meestal is de scope van de verantwoordelijkheden beperkt tot de IV, maar soms wordt dit vakgebied ook ingezet voor het identificeren en mitigeren van risico’s in programma’s of projecten. In veel gevallen levert informatierisicomanagement bijdragen aan het beleid en de richtlijnen voor risicomanagement. Daarnaast hoort ook het opstellen van concrete risicobeheersmaatregelen en/of de gewenste werking toetsen.</t>
  </si>
  <si>
    <t>Cybersecuritymanagement richt zich op de bescherming van de systemen. Het vakgebied houdt zich bezig met het proactief detecteren van kwetsbaarheden en dreigingen en het nemen van maatregelen om gevolgen van onbekende dreigingen te voorkomen en/of te mitigeren. Verder worden er analyses en forensisch onderzoek van eventueel besmette en gecompromitteerde systemen uitgevoerd. Met als doel om kwetsbaarheden op te sporen en bedreigingen van buitenaf (waaronder hackers) te voorkomen. Het is een relatief jong vakgebied dat volop in ontwikkeling is, waardoor ook het focusgebied met de tijd wat kan verschuiven.</t>
  </si>
  <si>
    <t>Categoriemanagement IV richt zich op het bundelen en beheren van de IV-inkoop, op basis van logisch samenhangende diensten of producten. Categoriemanagement IV is betrokken bij het optimaal inkopen (inclusief uitvraag specificaties) en het optimaal benutten van contracten van producten of diensten. Daarbij wordt een visie ontwikkeld ten aanzien van de levenscyclus van de producten of diensten en de sourcingstrategie, waarbij ook Sourcing management (KWIV 1.3.1) wordt betrokken. Waar categoriemanagement IV zich richt op het beheer, visie en sourcing, richt Inkoop IV (KWIV 4.2.2) zich op productspecificaties ten aanzien van de inkoop IV. NB. In het KWIK (InkoopKolom) bestaat een profiel dat raakvlakken heeft met dit KWIV-profiel.</t>
  </si>
  <si>
    <t>Inkoop IV richt zich op het inkopen van IV-producten of -diensten voor de organisatie. Daarbij levert Inkoop IV input aan de inkoopleider aan ten aanzien van de software, hardwarevereisten en de licenties. Dit door het opstellen van de productvereisten waarbij de visie en beleid van de organisatie worden meegenomen (zoals innovatie, duurzaamheid en MVO). Inkoop IV werkt hierbij samen met de business over wat de vereisten zijn van het product of de dienst. Waar Inkoop IV zich richt op productspecificaties voor de inkoop IV, richt categoriemanagement IV (KWIV 4.2.1) zich op het beheer, visie en sourcing van deze inkoop. NB. In het KWIK (InkoopKolom) bestaat een profiel dat raakvlakken heeft met dit KWIV-profiel.</t>
  </si>
  <si>
    <t>Relatiemanagement IV richt zich op het opbouwen, verdiepen en verstevigen van interne en externe relaties. Hierbij hoort het opstellen van een IV-organisatiestrategie t.a.v. alle partijen die betrokken zijn over de informatievoorziening. Relatiemanagement IV is verantwoordelijk voor het afstemmen van de communicatie, de sturing, structurering en werkwijze van alle partijen. Met als doel om het producten- en dienstenaanbod beter aan te laten sluiten op de vraag en aanbod (interne en externe relaties). Relatiemanagement IV werkt nauw samen met contractmanagement IV (KWIV 4.2.4). NB. In het KWIK (InkoopKolom) bestaat een profiel dat raakvlakken heeft met dit KWIV-profiel.</t>
  </si>
  <si>
    <t>Contractmanagement IV richt zich op het afsluiten van contracten en bewaken van de naleving van de in het contract gemaakte afspraken (bijv. KPI's) met leveranciers. De aandacht zit vooral op de juridische en financiële aspecten. Het vakgebied heeft een overzicht van de lopende contracten, eventuele (raam)overeenkomsten, signalering van looptijden, garantietermijnen en prijsherzieningen en het aantal en soorten gecontracteerde leveranciers bij de diverse 
afdelingen. Contractmanagement IV werkt nauw samen met relatiemanagement IV (KWIV 4.2.3). NB. In het KWIK (InkoopKolom) bestaat een profiel dat raakvlakken heeft met dit KWIV-profiel.</t>
  </si>
  <si>
    <t xml:space="preserve">Informatieanalyse richt zich op welke informatiebehoeften er zijn binnen de organisatie en/of gebruikers. Informatieanalyse vertaalt technologische en maatschappelijke ontwikkelingen, onderzoek naar de kwaliteit van de IV-bedrijfsprocessen en realistische IV-mogelijkheden, naar verbetervoorstellen en consequenties voor de IV-bedrijfsvoering. Waarbij er een verdiepende analyse wordt uitgevoerd van de gekozen oplossing en de validatie van de requirements. Informatieanalyse is de eerste fase in de ontwikkeling van een informatie- of gegevenssysteem. Op basis van kwalitatieve requirements kan de analyse gericht worden uitgevoerd. </t>
  </si>
  <si>
    <t>Business analyse richt zich op de ondersteuning van de business op het gebied van inrichten en verbeteren van de bedrijfsprocessen. Business analyse analyseert (de behoeften aan) informatie en informatiesystemen, uitgaande van de eisen aan de bedrijfsprocessen en de workflow daarbinnen. Tevens worden voorstellen gedaan ter verbetering van de IV om daarmee bedrijfsprocessen optimaal te ondersteunen. Business analyse stelt de epics (overkoepelende gebruikerswensen) van het te ontwikkelen proces op. Het vakgebied verbindt de ondersteunende directies en/of afdelingen met de business-informatiebehoefte (bijvoorbeeld met HR, IT, communicatie, bedrijfsvoering). Business analyse werkt samen met enterprisearchitectuur (KWIV 1.1.6) op corporate-, dan wel domeinportfolioniveau.</t>
  </si>
  <si>
    <t>Data-analyse richt zich op het verzamelen van gegevens binnen de eigen organisatie. Met als doel om deze gegevens om te zetten in informatie, dat vervolgens leidt tot kennis en het aanzetten tot adequate actie (slimmer werken). Het vakgebied verzamelt gegevens uit verschillende systemen (logistieke volgsystemen, ERP, enz.), analyseert deze en vormt deze om tot bruikbare informatie voor onder meer het management (dashboard en parameters). Dit vakgebied kan zowel voor de business als voor de IV-afdeling worden ingezet. Waar Data-analyse zich richt op de voorkant van de organisatievraag (adviseren MT), richt Data Science (KWIV 4.3.4) zich op de achterkant van de vraag met veel grote datasets en specialistische data.</t>
  </si>
  <si>
    <t>Data Science richt zich op het verkrijgen van inzichten uit (big) data. Voor de analyse worden programmeervaardigheden, statistische kennis, en afdeling- en organisatiekennis gebruikt om verbanden te leggen en inzichten te destilleren. Hiervoor wordt gebruik gemaakt van grote datasets en specialistische data door geavanceerde BI (business intelligence)-tooling en gedefinieerde algoritmen. Daarmee kunnen onder meer patronen worden ontdekt, (beleids)beslissingen worden gevalideerd en voorspellingen worden gedaan over mogelijke gebeurtenissen, gebaseerd op de historische data. Waar Data Science zich richt op de achterkant van de vraag met veel grote datasets en specialistische data, richt de Business Intelligence (KWIV 4.3.3) zich op de voorkant van de organisatievraag (zoals adviseren MT).</t>
  </si>
  <si>
    <t xml:space="preserve">Agile coaching richt zich op de ondersteuning van teams om Agile te werken. Op basis van Agile waarden en principes wordt het team ondersteund om zich naar een effectieve, transparante samenhangende teams door te ontwikkelen. De coaching vindt plaats op proces, rol en inhoud. Verandermanagement en kennis van organisatiecultuur zijn hierin ook relevant. Agile coaching past hierop de best passende coachingstechnieken en leer- en ontwikkelinterventies toe. Een (agile) coach heeft een bredere visie op het bedrijf en de medewerkers en heeft als doelstelling om het probleemoplossend vermogen van een individu en/of team te vergroten. </t>
  </si>
  <si>
    <t>Product owner is als "eigenaar" van het te ontwikkelen product het eerste aanspreekpunt voor het ontwikkel- of beleidsteam naar de rest van de organisatie. De Product owner zorgt voor stakeholdermanagement, de productvisie, -planning en stelt prioriteiten en de functionaliteit van het product vast. Waarbij het doel is om de waarde van het (business) product te maximaliseren en te waarborgen. De precieze invulling van het vakgebied hangt af van het type organisatie waarin dit voorkomt. Waar Product Owner zich richt op de functionaliteit van het te ontwikkelen product, richt Product management (KWIV 4.5.2) zich op de gehele levenscyclus van een product binnen een organisatie.</t>
  </si>
  <si>
    <t xml:space="preserve">Product management richt zich op het managen van de totale levenscyclus van een product, van het begin tot het einde. Product management richt zich op productcreatie en product lifecycle management. Dit door het opstellen van de strategie van de business als geheel (bijvoorbeeld een portfolioplan en productroadmap), het tactisch management van de levenscyclus per product-marktcombinatie (infaseren of het uitfaseren van het product) en operationeel management van de waardeketen. Waar Product management zich richt op de gehele levenscyclus van een product binnen een organisatie, richt Product Owner (KWIV 4.5.1) zich op de functionaliteit van het te ontwikkelen product. </t>
  </si>
  <si>
    <t xml:space="preserve">Business owner richt zich bij de productontwikkeling op het oplijnen van de strategische thema's en vertegenwoordigt hierin de business. Draagt de verantwoordelijkheid voor de governance, doelgerichtheid en rendement van het product in de business; onder andere door het beschrijven van de processen. Eventuele belemmeringen worden weggenomen of verkleind. Verder is de Business Owner het eerste aanspreekpunt voor de business ten aanzien van de productontwikkeling. Waar de Business Owner de stakeholder is binnen het ontwikkelteam namens de business, richt de Product Owner (KWIV 4.5.1) zich op de functionaliteit van het te ontwikkelen product. </t>
  </si>
  <si>
    <r>
      <t>Informatiecoaching richt zich op het duurzaam toegankelijk maken van informatie voor en met de huidige en toekomstige medewerkers. Hieronder valt de begeleiding (instrueren) en ondersteuning van medewerkers in het leerproces hoe zij hun informatie opslaan, toegankelijk maken en houden: digivaardigheden. Inzicht en kennis van zaken (processen, kaders, richtlijnen en mogelijkheden van systemen) is hierbij van belang. Informatiecoaching stelt informatieprofielen op (informatiebehoeften en zoekgedrag persona's) en onderhoudt deze. Verder richt het vakgebied zich op het analyseren van de informatiebehoefte van medewerkers en structurele verbeteringen voorstellen</t>
    </r>
    <r>
      <rPr>
        <sz val="10"/>
        <rFont val="Verdana"/>
        <family val="2"/>
      </rPr>
      <t>.</t>
    </r>
  </si>
  <si>
    <t>Versie 3.3 -  Laatst bijgewerkt: 10 augustus 2023</t>
  </si>
  <si>
    <t xml:space="preserve">Functioneel ontwerp/ startarchitectuur richt zich op het beschrijven van wat het informatiesysteem moet kunnen. Samen met (eind)gebruikers en de opdrachtgever worden functionele specificaties opgesteld, waaraan een informatiesysteem moet voldoen. Het ontwerp wordt (mede) op basis van de input vanuit vakgebieden informatieanalyse (KWIV 4.3.1) en/of business analyse (KWIV 4.3.2) gemaakt. Het gaat om het analyseren, modelleren en specifiek de eisen aan informatie bij de gebruikers vaststellen. Het beheer en onderhoud van een informatiesysteem ligt meestal bij functioneel beheer en/of applicatiebeheer. Vanuit functioneel ontwerp/ startarchitectuur wordt ook een bijdrage aan testplannen voor functionele en acceptatietesten geleverd. </t>
  </si>
  <si>
    <t xml:space="preserve">Testmanagement richt zich op het proces om de software te testen. Vaak is het testmanagement onderdeel van Agile Scrum, waarbij het testen zelf uitgevoerd wordt door medewerkers en/of via geautomatiseerd testen. Ook 'test driven development' (ontwikkelmethode met eerst de tests schrijven en daarna pas de code) wordt onder dit vakgebied geschaard. Het testen van de software geeft inzicht in, en adviseert over, de kwaliteit van de software en de daaraan gerelateerde risico's. Onderdeel van dit vakgebied kan zijn 'testengineering': hierin wordt het proces bepaald dat onder bepaalde omstandigheden tot een zo goed mogelijke test zal leiden. </t>
  </si>
  <si>
    <t>User Interface Design richt zich op het ontwerpen van de gebruikersomgeving. Waarbij dit vakgebied zich bezighoudt met het vormgeven van interacties tussen de mens en een systeem. Dit resulteert in aantrekkelijke, toegankelijke (digitale) interfaces die efficiënt, effectief en intuïtief samenwerken met eindgebruikers. De activiteiten binnen User Interface Design kunnen variëren van het definiëren van interacties, het ontwerpen van interfaces tot het ontwikkelen van content. Waar User Interface Design zich richt op het ontwikkelen van producten voor de gebruiker, richt Service Design (KWIV 4.6.1) zich op creëren of optimaliseren van diensten.</t>
  </si>
  <si>
    <t>Service Design richt zich op het praktisch en creatief toepassen van design-tools en -methodes met het doel om diensten te ontwikkelen of verbeteren. Waarbij enerzijds organisatorische doelen, processen en proposities, en anderzijds (latente) behoeften, wensen en eisen van doelgroepen in kaart worden gebracht. Opgedane inzichten worden ingezet om eindproducten of -diensten te definiëren op zo’n wijze dat deze zowel voor een organisatie als voor eindgebruikers toepasbaar zijn. Hoewel Service Design qua categorie onder UX Design valt, kan deze ook buiten UX Design worden ingezet. Waar Service Design zich richt op het creëren of optimaliseren van diensten, richt User Interface Design (KWIV 4.6.2) zich op het ontwikkelen van een product voor de gebruiker.</t>
  </si>
  <si>
    <t>UX Research richt zich op het begrijpen van gebruikers, zodat product design een zo goed mogelijke 'fit' kan maken. Door middel van het uitvoeren van kwalitatief en kwantitatief onderzoek inzichten in de behoeftes, motivaties en emoties van eindgebruikers over een product of dienst wordt dit begrip en inzicht verkregen. Hiernaast worden relevante doelgroepen en belanghebbenden geïdentificeerd en onderzocht om de toegankelijkheid en gebruiksvriendelijkheid van oplossingen te bepalen.</t>
  </si>
  <si>
    <t>Systeembeheer is een algemene benaming voor het beheer van servers en netwerken. In grotere organisaties is dit vakgebied vaak opgesplitst naar serverbeheerder (KWIV 3.1.4) en netwerkbeheerder (KWIV 3.1.5). De naam wordt ook wel gebruikt voor het technisch beheer van een systeem, of de combinatie van meerdere systemen en de servers waarop die draaien. Incidenten en changes kunnen grote gevolgen hebben voor de continuïteit van systemen en daarmee voor de continuïteit van en beeldvorming over de organisatie. Systeembeheer moet in dergelijke situaties onder druk nauwkeurig en volgens de voorgeschreven procedures kunnen werken. Ontwikkel- en beheerrollen worden soms samengevoegd in DevOps-teams. In dat geval zal systeembeheer naast kennis van beheer ook kennis van continuous delivery en continuous integration moeten hebben.</t>
  </si>
  <si>
    <t xml:space="preserve">Changemanagement richt zich op het aanpassen, beheersen en gecoördineerd invoeren van changes (wijzigingen) in de IV-omgeving. Changemanagement helpt de organisatie met het aanvragen, prioriteren, toestaan, goedkeuren, inplannen en implementeren van allerlei soorten changes. Daarmee moet worden geborgd dat changes zonder merkbare of onacceptabele gevolgen voor gebruikers worden ingevoerd én dat de continuïteit van de informatievoorziening niet in gevaar komt. Changes in de IV-omgeving kunnen betrekking hebben op informatiesystemen of applicaties en/of de technische infrastructuur: netwerk, servers, storage (opslag). </t>
  </si>
  <si>
    <t>Functioneel beheer is de verbindende schakel tussen de uitvoering en ICT van de organisatie. Is verantwoordelijk voor het beantwoorden van gebruikersvragen en zorgt ervoor dat het informatiesysteem (blijvend) voldoet aan de eisen van de gebruikers en dat de functionaliteit consistent is. Functioneel beheer werkt nauw samen met gebruikers voor het evalueren van de functionele specificaties van een informatiesysteem en het uitwerken van de functionele specificaties bij gewenste wijzigingen. Gerealiseerde wijzigingen worden door functioneel beheer getest in acceptatietesten. Daarnaast coördineert functioneel beheer de invoering van wijzigingen in de gebruikersorganisatie. Tot slot is functioneel beheer een vraagbaak voor gebruikers (in de tweede lijn) en het coördineren van oplossingen voor problemen.</t>
  </si>
  <si>
    <t>Datastewardship richt zich voornamelijk op het ondersteunen van de klant/business in het onderhouden en creëren van data met een hoge kwaliteit. Het vakgebied zorgt voor het definiëren, meten en verbeteren van de datakwaliteit - in een continu proces. Bijvoorbeeld conform criteria voor juistheid, compleetheid of actualiteit (vanuit businessperspectief). Hier valt ook onder het correcte formaat en de correcte betekenis (vanuit vorm, perspectief, conform gegevensdefinitie). Het vakgebied kan op meerdere niveaus (zoals operationeel of tactisch) worden ingedeeld.</t>
  </si>
  <si>
    <t xml:space="preserve">Technical support richt zich op het ondersteunen en oplossen van complexe technische problemen van de klant/medewerkers. Tevens voert het controles uit om problemen vroegtijdig te signaleren. Technical support is een tweede lijn support. Veelal gaat het over IT-gerelateerde problemen, maar het kan ook gaan over (rand)apparatuur of machines die niet meer naar behoren functioneren. Technical support is in staat om het totaal van een vraagstuk te overzien. Breedte (overzicht) en diepte (specialistische deskundigheid) op enkele terreinen zijn hierbij van belang. Waar technical support zich richt op de complexere technisch problemen (2de lijn), richt de 1e lijns gebruikersondersteuning (KWIV 3.2.2) op standaard storingen, problemen etc. </t>
  </si>
  <si>
    <t>Service level management (SLM) richt zich op de uitgangspunten van de overeengekomen dienstverlening. Het stelt hiervoor een raamwerk op van de processen in de vorm van overeenkomsten, verplichtingen en relaties, die worden beheerd via de zogenaamde dienstencatalogus. De eisen / wensen en behoeften van de gebruikers/lijnmanagement en leveranciers worden afgestemd en vastgelegd in service level agreements (SLA’s). SLM bewaakt proactief of de daadwerkelijk geboden dienstverlening conform de SLA wordt uitgevoerd. SLM herkent en onderscheidt patronen in dienstverlening en de naleving van de gemaakte afspraken. En stelt oplossingen voor ter voorkoming van eventuele problemen.</t>
  </si>
  <si>
    <t>Capacity management is erop gericht om de vraag naar en het aanbod van capaciteit (storage) op optimale wijze op elkaar af te stemmen. Onderdelen van dit vakgebied zijn onder meer het meten, analyseren en het verbeteren van performance. Dit kan door het bepalen van de vereiste capaciteit van IT-middelen, het plannen van die IT-middelen en het voorspellen van de werklast. Relevant daarin is te weten welke systeemperformance nodig is en ook of dit op piekmomenten of in het algemeen zo is. In het geval van een ketenproces worden van tevoren met ketenpartners afspraken gemaakt over de capaciteit die zij ten behoeve van de keten beschikbaar moeten hebben.</t>
  </si>
  <si>
    <t>Configuration management richt zich op het operationele beheer van de configuratiedatabase, identificeren en classificeren van de zogenoemde ‘configuratie-items’. Daarbij worden alle componenten van de IT-infrastructuur in kaart gebracht met de onderlinge relaties, gerelateerde documentaties en overige IT-processen welke hierop ondersteuning geven. Deze gegevens worden vastgelegd in de configuratiedatabase. Configuration management is van belang voor het configuratieproces met centraal en zorgvuldig licentiebeheer. En is hiermee een belangrijke schakel in de op- en verdere uitbouw van het configuratieproces en vervult hierin een actieve ‘voortrekkersrol’. Lifecycle-management kan nadrukkelijk als een onderdeel van dit vakgebied worden gezien.</t>
  </si>
  <si>
    <t>Release management richt zich op het managen van het plannen, bouwen en testen van gewijzigde en nieuwe onderdelen in de software voor een stabiele versie van informatiesystemen (ook wel release). Het gaat daarbij om ervoor te zorgen dat de integriteit van de live-omgeving wordt beschermd en dat de juiste componenten worden vrijgegeven. Niet alleen de afstemming van releases op de businesseisen (zoals invoerings- en beschikbaarheidsdata) is van belang, maar ook het bewaken dat releases zonder problemen voor de continuïteit en consistentie van de IV en de bedrijfsvoering plaatsvinden. Vooral in een Agile-omgeving, waarin in korte tijd nieuwe functionaliteit wordt gebouwd, is het belangrijk op tijdige en accurate integratie van releases te letten.</t>
  </si>
  <si>
    <t>Serverbeheer richt zich op het monitoren en onderhouden van servers om deze betrouwbaar en optimaal te laten werken. Daarbij richt het zich op het beheer van hardware, software, beveiliging en back-ups, zodat de IT-omgeving operationeel en doeltreffend blijft. Serverbeheer is betrokken bij de configuratie van een server en het installeren én configureren van wijzigingen. Serverbeheer monitort de werking van servers (vaak met specifieke tooling) en onderneemt acties of voert preventief maatregelen door om een server aan de gestelde eisen te laten voldoen. Bij storingen aan de server zorgt serverbeheer voor het oplossen daarvan. Dit profiel kan een specialisatie zijn van Systeembeheer (KWIV 3.1.1).</t>
  </si>
  <si>
    <t>Netwerkbeheer richt zich op het monitoren en onderhouden van netwerken om deze betrouwbaar en optimaal te laten werken. Daarbij richt het zich op het beheer van hardware, software, beveiliging en back-ups, zodat de IT-netwerkomgeving operationeel en doeltreffend blijft. Netwerkbeheer is betrokken bij het ontwerp van een netwerk en het installeren én configureren van wijzigingen in de netwerkcomponenten. Netwerkbeheer monitort de werking van een netwerk (vaak met specifieke monitoringtools) en neemt reactief of preventief maatregelen om het netwerk aan de gestelde eisen te laten voldoen. Storingen in het netwerk worden door netwerkbeheer opgelost. Dit profiel kan een specialisatie zijn van Systeembeheer (KWIV 3.1.1).</t>
  </si>
  <si>
    <t>Recordbeheer richt zich op het identificeren, klasseren, archiveren, bewaren en vernietigen van records (archief). Daarmee draagt het zorg voor kwalitatieve intake, formele ontsluiting, distributie en archivering van gekanaliseerde inkomende (digitale) documentstromen. Recordbeheer zorgt voor het monitoren van de eenduidigheid en juistheid van metagegevenssets op zaken, proces- en documentniveau, het tijdig signaleren van de afwijkingen én de noodzakelijke herstelbewerkingen hierop. Recordbeheer onderhoudt hiertoe veelvuldig contact met zaakhouders en/of (mede)behandelaren om de informatiebehoeften zo goed mogelijk af te stemmen en informatieprocessen bij het organisatieonderdeel beter te laten verlopen.</t>
  </si>
  <si>
    <t xml:space="preserve">Applicatiebeheer richt zich op het beheer en onderhoud van de applicaties conform de overeengekomen prestatiekenmerken (performance, bedrijfszekerheid). Applicatiebeheer zorgt voor het aansturen van de realisatie van gewenste wijzigingen door een programmeur of DBA. Ook zorgt applicatiebeheer voor het coördineren van de (technische) implementatie van de wijziging in de productieomgeving. Applicatiebeheer werkt vaak samen met databasebeheer (KWIV 3.1.7) en/of systeembeheer (KWIV 3.1.1). Vaak is applicatiebeheer – in de tweede lijn – betrokken bij het oplossen van incidenten en problemen die ontstaan zijn door technische redenen. </t>
  </si>
  <si>
    <r>
      <t>Systeemarchitectuur richt zich op het beschrijven van een conceptueel model dat de structuur, het gedrag en de weergave van een systeem definieert. Hierbij wordt er rekening gehouden met beveiliging, audits, de prestaties en de uitwisseling van gegevens met externe bronnen of bestemmingen. Systeemarchitectuur overziet het gehele domein in technische zin. De schakel tussen de product- of domeinvisie, en de benodigde aanpassingen aan het specifieke IV-landschap. Binnen het Scaled Agile Framework is systeemarchitectuur verantwoordelijk voor het opstellen van de 'architectural features' op programmaniveau. De systeeminfrastructuur moet passen binnen de informatiearchitectuur (KWIV 1.1.1), het automatiseringsbeleid en de automatiseringsplannen. Hierbij is systeemarchitectuur een belangrijke sparringpartner voor de product manager (KWIV 4.5.2) en product owners (KWIV 4.5.1). Vaak maakt systeemarchitectuur deel uit van het productmanagementteam</t>
    </r>
    <r>
      <rPr>
        <sz val="10"/>
        <rFont val="Verdana"/>
        <family val="2"/>
      </rPr>
      <t xml:space="preserve">. </t>
    </r>
  </si>
  <si>
    <t>functioneel applicatiebeheerder</t>
  </si>
  <si>
    <t xml:space="preserve">Projectleiderschap IV richt zich op het managen van (een deel van) een IV-project; doorgaans op operationeel/tactisch niveau. Hieronder valt het (laten) opstellen van projectplanning, organiseren van de uitvoering (inclusief budget), het aansturen van het team en het bewaken van de voortgang en projectrisico’s. Tevens is dit vakgebied verantwoordelijk voor de informatievoorziening rondom het project richting de opdrachtgever en het creëren van draagvlak bij alle interne- en externe partijen. Opdrachtgever kan zijn de business, Projectmanagement IV (KWIV 5.1.2) of Programmamanagement IV (KWIV 5.1.3). </t>
  </si>
  <si>
    <t>Portfoliomanagement IV richt zich op het beheren en afstemmen van middelen (programma's, projecten, producten en diensten) binnen de (IV-)organisatie. Een portfolio-overzicht bestaat uit een serie van bij elkaar horende middelen met een eigen levenscyclus en de bijbehorende resources, budgetten en processen. Door middel van monitoring wordt er inzicht gegeven in de huidige en toekomstige inzet van deze middelen. Hiervoor stelt Portfoliomanagement IV adviezen op. Centralisatie van resources, budgetten en processen zijn hierin belangrijk. Het verschil met programmamanagement IV (5.1.3) is dat die over het managen van een combinatie van projecten gaat, waar portfoliomanagement IV zich vooral focust op het proces van afwegen, selecteren en prioriteren van projecten en programma’s.</t>
  </si>
  <si>
    <t xml:space="preserve">Scrum mastership richt zich op het begrip en het op de correcte wijze uitvoeren van de scrum-aanpak (theorie, praktijk en regels). Het vakgebied ondersteunt het scrumteam en de Product Owner (KWIV 4.5.1) door middel van coaching en facilitering en is het eerste aanspreekpunt. Scrum master is dienend aan het scrumteam en beperkt eventuele belemmeringen, gericht op maximale waarde voor het scrumteam. De scrumaanpak volgens het Agile scrum-framework (rollen, artefacten en events) wordt hierin gevolgd. </t>
  </si>
  <si>
    <t>Release train engineering (RTE) richt zich op de ondersteuning van het totaal aan teams op meerdere niveaus (ondersteunende teams, voorbereidende teams, uitvoerende teams, afrondende teams). RTE in het Scaled Agile Framework (SAFe) is verantwoordelijk voor het geheel van de scrumteams; de ‘Agile Release Train’ (ART). De ondersteuning vindt in samenwerking plaats met de andere ondersteunende agile-vakgebieden, zoals Product management (KWIV 4.5.2) en scrum master (KWIV 5.2.1). RTE is verantwoordelijk voor het onderhouden van de ART en faciliteert alle evenementen (zoals tweedaagse planning, de systeemreview).</t>
  </si>
  <si>
    <t xml:space="preserve">Datamanagement richt zich op het managen van de technische infrastructuur voor de data / gegevens in een organisatie. Met als doel om de data optimaal te beheren en te gebruiken. Daarbij wordt beleid ontwikkeld ten aanzien van de kwaliteit, compliance-eisen, het gebruik en de opslag van deze data / gegevens. Het zorgt ook voor een corporate datamodel, met daarin onder meer de voor de organisatie relevante gegevensdefinities en technische informatie in bijvoorbeeld databases, applicaties en/of systemen. Waar datamanagement zich richt op het managen van de technische infrastructuur van de data, richt recordmanagement (KWIV 5.3.3) zich op het managen het beheer van de records. </t>
  </si>
  <si>
    <t xml:space="preserve">Recordmanagement richt zich op het managen van het beheer van de records (een record is informatie die gemaakt, ontvangen en onderhouden wordt) in een organisatie. Met als doel om efficiënte en systematische controle van de records mogelijk te maken. Het vakgebied is ook vanuit kwaliteitszorg in bedrijfsinformatie- en archiveringsprocessen een fundamenteel onderdeel. Hierin neemt recordmanagement de samenhang tussen missie, de bedrijfsdoelstellingen en de (toekomstig) benodigde IV voor recordmanagement mee. Waar recordmanagement zich richt op het managen van het beheer van de records, richt datamanagement (KWIV 5.3.2) zich op het managen van de technische infrastructuur van de data. </t>
  </si>
  <si>
    <t>Metadatamanagement richt zich op het managen van het organiseren en beheren van de data die andere data beschrijft. Ook wel data over data genoemd. Metadatamanagement borgt de eenheid in definitie en gebruik van sets van (niet) verplichte metagegevens. En biedt hiermee het fundament voor het duurzaam beheer, de (inter)departementale uitwisseling en het actief openbaar maken van overheidsinformatie. De visie over metadatamanagement sluit aan bij de doelstellingen van de organisatie en geeft inzicht in de toegevoegde waarde van metadata. Dit geheel conform wet- en regelgeving en de door de organisatie gestelde eisen op het gebied van onder andere (duurzame) toegankelijkheid, vertrouwelijkheid en privacybescherming.</t>
  </si>
  <si>
    <t>Kwaliteitsmanagement IV richt zich op het managen van de optimalisatie van de kwaliteit van IV-processen, -producten en -services. Dit vakgebied kan ingezet worden binnen een (onderdeel van een) organisatie of een groot programma, maar komt ook voor in alle delen van het management van een organisatie. Kwaliteitsmanagement IV is gericht op een optimale beschikbaarheid en kwaliteit van de duurzaam toegankelijke informatiehuishouding, vanuit een ‘end-to-end’-benadering. Met als intentie om de doelen en normen te bereiken, via het handhaven van de vooropgestelde principes voor betrouwbaarheid en integriteit en methoden verder te verbeteren.</t>
  </si>
  <si>
    <t xml:space="preserve">Projectmanagement IV richt zich op het beheersen van projecten binnen de organisatie, waarbij het doel is om alle projecten in een organisatie succesvol uit te voeren. Hierbij richt een project zich op de realisatie van één vooraf overeengekomen resultaat. Projectmanagement IV bepaalt de standaarden binnen de organisatie voor IV-projecten en coördineert deze, conform standaarden voor het plannen, organiseren, monitoren, beheersen van en rapporteren over IV-projecten. Tevens is projectmanagement IV verantwoordelijk voor het definiëren van projecten en de prioritering hiervan. Waar projectmanagement IV zich richt op het beheersen van projecten, richt programmamanagement IV (KWIV 5.1.3) zich op de beheersing van programma's (met complexe en meerdere doelen). </t>
  </si>
  <si>
    <t xml:space="preserve">Programmamanagement IV richt zich op het beheersen en succesvol uitvoeren van programma's binnen de organisatie. Hierbij richt een programma zich richt op het nastreven van meerdere, soms onderling zelfs strijdige doelen in doorgaans minimaal vijf IV-projecten. Programmamanagement IV bepaalt de standaarden binnen de organisatie voor IV-programma's en coördineert deze. De standaarden betreffen het plannen, organiseren, monitoren, beheersen van en rapporteren over IV-programma's. Tevens is programmamanagement IV verantwoordelijk voor het definiëren van programma's en de prioritering hiervan. Waar programmamanagement IV zich richt op het beheersen van programma's (met complexe en meerdere doelen), richt projectmanagement IV (KWIV 5.1.2) zich op de beheersing van projecten. </t>
  </si>
  <si>
    <t>Informatiebeleid is gericht op het verbeteren van betrouwbare informatie en van de informatievoorziening (IV), conform het organisatiebeleid. Informatiebeleid omvat de doelen, middelen en wijze om te voorzien in de benodigde IV en om deze in stand te houden. Informatiebeleid stelt een meerjarig informatieplan op, waarin ook uitgangspunten en randvoorwaarden staan met een samenhang tussen missie, bedrijfsdoelstellingen (en benodigde IV) binnen het Rijk. Het vakgebied wordt in groter verband gezien, waarbij nadrukkelijk relaties worden gelegd tussen overheidsorganisaties en bestuurlijke niveaus. Daarbinnen wordt gebruik gemaakt van rijksbrede standaards, richtlijnen en afspraken.</t>
  </si>
  <si>
    <t xml:space="preserve">Applicatieontwikkeling richt zich op het proces van het maken van applicaties. Dit kan bijvoorbeeld zijn (1) modulair opbouwen, (2) aanvullende functionaliteit ontwikkelen of (3) parameterisering: standaardapplicaties geschikt maken voor een specifieke situatie. De manier van technisch ontwerpen en applicatieontwikkeling is hierop aangepast, waaronder het gebruik van open software. Veelgebruikte methodieken bij het ontwikkelen van applicatie/softwaresystemen zijn Agile Scrum, Agile XP en SAFe, waarbij de ontwikkelaars in toenemende mate deel gaan uitmaken van DevOps-teams. Waar systeemontwikkeling (KWIV 2.1.2) verantwoordelijk is voor de back-end, is applicatieontwikkeling verantwoordelijk voor de front-end. </t>
  </si>
  <si>
    <t>Systeemontwikkeling richt zich op één van de volgende processen: (1) de ontwikkeling van een systeem, (2) het ontwerp en de constructie van een nieuw systeem, of (3) de modificatie van een bestaand systeem of een onderdeel daarvan. Op basis van de wensen van de organisatie en gebruikers wordt dit vertaald naar concrete hardware en software (digitale infrastructuur). Daarbij worden technische systemen gebouwd en/of ontworpen (embedded software, ofwel: software geschreven om machines en apparaten te besturen). Het kan gezien worden als een combinatie tussen ontwerpen en programmeren. Waar applicatieontwikkeling (KWIV 2.1.1) verantwoordelijk is voor de front-end, is systeemontwikkeling verantwoordelijk voor de back-end.</t>
  </si>
  <si>
    <t>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beheersbaar en robuust beschikbaar stellen van data op bijvoorbeeld een analytics-platform.</t>
  </si>
  <si>
    <t>Databasebeheer richt zich op het beheer en onderhoud van de data (gegevens) conform de overeengekomen prestatiekenmerken (performance, bedrijfszekerheid). Databasebeheer draagt zorg voor de kwaliteit, actualiteit, volledigheid en consistentie van gegevens in een database(s). Verder stelt Databasebeheer het gegevensmodel voor een applicatie op en beheert deze, in samenwerking met informatieanalyse (KWIV 4.3.1) of informatiearchitectuur (KWIV 1.1.1). Databasebeheer zorgt voor het verifiëren van de productieresultaten op het aspect gegevensconsistentie en –correctheid én voert de periodieke analyses op de kwaliteit van de gegevens uit.</t>
  </si>
  <si>
    <t>1e lijns gebruikersondersteuning richt zich op het coördineren, ondersteunen en oplossen van technische problemen van de klant/medewerkers. Het is de eerste lijn support (direct klantcontact). Daarbij coördineert het dat incidenten conform de dienstverleningsovereenkomst (SLA) worden afgehandeld. Indien 1e lijns gebruikersondersteuning het probleem niet kan oplossen, dan wordt het incident doorgezet naar de 2e lijn: bijvoorbeeld technical support (KWIV 3.2.1) of applicatiebeheer (KWIV 3.1.6). Afhankelijk van de organisatie kunnen de volgende facetten ook onder het vakgebied worden geschaard: het identificeren van problemen, het coördineren van wijzigingen, het registreren van gebruikers en/of het instellen van autorisaties.</t>
  </si>
  <si>
    <t>Problemmanagement richt zich op, een gestructureerde wijze, het bundelen van incidenten, het proactief voorkomen van een probleem/incident en het minimaliseren van de impact. Hierbij gaat het om verstoringen van de informatiesystemen/applicaties als in de technische infrastructuur. Problemmanagement onderzoekt incidenten, zodat de achterliggende (mogelijke) oorzaken helder worden en de (waarschijnlijke) impact van incidenten worden verminderd. Daarbij wordt er een Known Error Database (KED) aangelegd. Problemmanagement komt in actie wanneer het incidentmanagementproces (KWIV 3.2.3) nog niet tot de juiste oplossing heeft geleid of een structurele oplossing moet worden gerealiseerd, nadat in het kader van incidentmanagement een workaround is geïmplementeerd of geboden.</t>
  </si>
  <si>
    <t xml:space="preserve">Leer- en ontwikkelmanagement richt zich op de leer- en ontwikkelomgeving van alle (IV)-medewerkers binnen de organisatie. Gericht op het verbeteren of verdiepen van competenties, maar ook op de persoonlijke (carrière-)ontwikkeling. En het opstellen van een leerstrategie voor de organisatie. Naast het adviseren / begeleiden van teams (naar zelforganisatie en team excellence), ondersteunt het leer- en ontwikkelmanagement de Scrummasters (KWIV 5.2.1) en de Release train engineers (KWIV 5.2.2) in het wegnemen van belemmeringen. Agile- en Lean-principes worden hierbij in ogenschouw gehouden. Continu verbeteren en het overdragen van kennis is onderdeel van dit vakgebied. </t>
  </si>
  <si>
    <t xml:space="preserve">Informatiemanagement richt zich op het managen van het verzamelen, opslaan en beheren van gegevens en andere soorten van informatie binnen een organisatie. Deze informatiebehoefte ontstaat vanuit verschillende bedrijfsprocessen en wordt vertaald in informatievoorziening (IV). Het vakgebied professionaliseert de vraagzijde en is daarvoor op strategisch of tactisch niveau verantwoordelijk. Het zorgt voor de IV-strategie en werkt samen met Informatiebeleid (KWIV 1.2.1) voor het meerjarig informatieplan, gericht op het verbeteren van de IV en conform het organisatiebeleid. Hierin neemt Informatiemanagement de samenhang tussen missie, de bedrijfsdoelstellingen en de (toekomstig) benodigde IV voor Informatiemanagement mee. </t>
  </si>
  <si>
    <t>IT-control, beter gezegd: IV-control, richt zich op de controle van het informatiebeveiligingsbeleid of IT Risk Management. Het betreft de controle op de algemene beheersmaatregelen (zoals beleidslijnen en procedures) rond de IV-omgeving, die ervoor moeten zorgen dat beheersmaatregelen met een IV-component continu betrouwbaar werken. IV-control is verantwoordelijk voor het toetsen van de kwaliteit, de integratie en de kosten van de IV (inclusief projecten) aan die van de organisatie. Gericht om het risico te verkleinen en rapportages over de bevindingen op te stellen. Hiervoor wordt vaak een framework voor IV-control opgesteld.</t>
  </si>
  <si>
    <t xml:space="preserve">Management Informatievoorziening richt zich op het beheren en managen van informatie die ondersteuning biedt bij het behalen van de organisatie doelstellingen. In dit proces wordt de informatiebehoefte die vanuit de primaire processen en de IT van de organisatie ontstaan, beantwoord met de informatievoorziening. Het initieert de vertaling van technologische en maatschappelijke ontwikkelingen en de nieuwe informatiebehoeften die hierdoor ontstaan. Binnen deze context zorgt het vakgebied voor realisatie van een duurzaam toegankelijke informatiehuishouding. Dit gebeurt door de uiteenlopende kaders, normen en eisen systematisch te wegen en af te zetten tegen huidig en toekomstig gebruik. Ook verwacht men dat vanuit dit vakgebied adequaat over de proportionaliteit van te nemen maatregelen wordt geadviseerd. </t>
  </si>
  <si>
    <t>Incidentmanagement richt zich op het vroegtijdig en snel oplossen van een ongeplande verstoring. Deze verstoring kan zich voordoen met de informatievoorziening, in de informatiesystemen of applicaties als in de technische infrastructuur. Hierbij wordt tevens de prioritering van het incident bepaald, aan de hand van urgentie en impact. Dit profiel Incident management is afgeleid van het gelijknamige ITIL-proces. Het vakgebied kan zowel procesmatig als inhoudelijk operationeel zijn ingestoken. Problem management (KWIV 3.2.4) is een direct aanpalend vakgebied.</t>
  </si>
  <si>
    <t>1 Plannen:                omvat het (strategisch) voorbereidend werk binnen het IV-domein.</t>
  </si>
  <si>
    <t>2 Bouwen:                betreft de ontwikkeling en implementatie van producten, diensten of oplossingen.</t>
  </si>
  <si>
    <t>3 Uitvoeren:             gaat over levering, ondersteuning en onderhoud van producten, diensten of oplossingen.</t>
  </si>
  <si>
    <t xml:space="preserve">4 Mogelijk maken:    betreft (strategisch) ondersteunende activiteiten binnen het IV-domein. </t>
  </si>
  <si>
    <t>5 Sturen:                  omvat het managen en verbeteren van het IV-domein.</t>
  </si>
  <si>
    <t>(Alle)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</si>
</sst>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1"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7"/>
      <color theme="1"/>
      <name val="Times New Roman"/>
      <family val="1"/>
    </font>
    <font>
      <u/>
      <sz val="10"/>
      <color theme="10"/>
      <name val="Arial"/>
      <family val="2"/>
    </font>
    <font>
      <sz val="9"/>
      <color theme="1"/>
      <name val="Courier New"/>
      <family val="3"/>
    </font>
    <font>
      <b/>
      <sz val="12"/>
      <name val="Calibri"/>
      <family val="2"/>
      <scheme val="minor"/>
    </font>
    <font>
      <b/>
      <sz val="18"/>
      <color theme="0"/>
      <name val="Calibri"/>
      <family val="2"/>
      <scheme val="minor"/>
    </font>
    <font>
      <b/>
      <sz val="13"/>
      <color theme="0"/>
      <name val="Calibri"/>
      <family val="2"/>
      <scheme val="minor"/>
    </font>
    <font>
      <b/>
      <i/>
      <sz val="11"/>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b/>
      <i/>
      <sz val="11"/>
      <color theme="1"/>
      <name val="Calibri"/>
      <family val="2"/>
      <scheme val="minor"/>
    </font>
    <font>
      <b/>
      <sz val="16"/>
      <color theme="1"/>
      <name val="Calibri"/>
      <family val="2"/>
      <scheme val="minor"/>
    </font>
    <font>
      <sz val="11"/>
      <color theme="0"/>
      <name val="Calibri"/>
      <family val="2"/>
      <scheme val="minor"/>
    </font>
    <font>
      <sz val="14"/>
      <color theme="0"/>
      <name val="Calibri"/>
      <family val="2"/>
      <scheme val="minor"/>
    </font>
    <font>
      <b/>
      <i/>
      <sz val="11"/>
      <color theme="0"/>
      <name val="Calibri"/>
      <family val="2"/>
      <scheme val="minor"/>
    </font>
    <font>
      <sz val="11"/>
      <color theme="7" tint="0.39997558519241921"/>
      <name val="Calibri"/>
      <family val="2"/>
      <scheme val="minor"/>
    </font>
    <font>
      <sz val="11"/>
      <color theme="5"/>
      <name val="Calibri"/>
      <family val="2"/>
      <scheme val="minor"/>
    </font>
    <font>
      <sz val="7"/>
      <color theme="1"/>
      <name val="Verdana"/>
      <family val="2"/>
    </font>
    <font>
      <sz val="11"/>
      <color rgb="FFFF0000"/>
      <name val="Calibri"/>
      <family val="2"/>
      <scheme val="minor"/>
    </font>
    <font>
      <b/>
      <sz val="13"/>
      <color theme="1"/>
      <name val="Calibri"/>
      <family val="2"/>
      <scheme val="minor"/>
    </font>
    <font>
      <u/>
      <sz val="14"/>
      <color theme="10"/>
      <name val="Calibri"/>
      <family val="2"/>
      <scheme val="minor"/>
    </font>
    <font>
      <sz val="9"/>
      <color indexed="81"/>
      <name val="Tahoma"/>
      <family val="2"/>
    </font>
    <font>
      <b/>
      <sz val="11"/>
      <name val="Calibri"/>
      <family val="2"/>
      <scheme val="minor"/>
    </font>
    <font>
      <sz val="11"/>
      <color theme="1"/>
      <name val="Calibri"/>
      <family val="2"/>
      <scheme val="minor"/>
    </font>
    <font>
      <sz val="11"/>
      <color theme="9" tint="0.59996337778862885"/>
      <name val="Calibri"/>
      <family val="2"/>
      <scheme val="minor"/>
    </font>
    <font>
      <b/>
      <sz val="11"/>
      <color theme="9" tint="0.59996337778862885"/>
      <name val="Calibri"/>
      <family val="2"/>
      <scheme val="minor"/>
    </font>
    <font>
      <sz val="11"/>
      <name val="Calibri"/>
      <family val="2"/>
      <scheme val="minor"/>
    </font>
    <font>
      <b/>
      <sz val="13"/>
      <name val="Calibri"/>
      <family val="2"/>
      <scheme val="minor"/>
    </font>
    <font>
      <sz val="9"/>
      <color rgb="FFFF0000"/>
      <name val="Verdana"/>
      <family val="2"/>
    </font>
    <font>
      <sz val="9"/>
      <name val="Verdana"/>
      <family val="2"/>
    </font>
    <font>
      <sz val="10"/>
      <name val="Verdana"/>
      <family val="2"/>
    </font>
    <font>
      <sz val="10"/>
      <name val="Calibri"/>
      <family val="2"/>
      <scheme val="minor"/>
    </font>
    <font>
      <b/>
      <sz val="9"/>
      <color rgb="FFFF0000"/>
      <name val="Verdana"/>
      <family val="2"/>
    </font>
    <font>
      <sz val="8"/>
      <name val="Calibri"/>
      <family val="2"/>
      <scheme val="minor"/>
    </font>
    <font>
      <sz val="11"/>
      <color theme="0" tint="-4.9989318521683403E-2"/>
      <name val="Calibri"/>
      <family val="2"/>
      <scheme val="minor"/>
    </font>
    <font>
      <sz val="10"/>
      <color rgb="FFFF0000"/>
      <name val="Arial"/>
      <family val="2"/>
    </font>
    <font>
      <b/>
      <sz val="11"/>
      <color theme="0"/>
      <name val="Calibri"/>
      <family val="2"/>
      <scheme val="minor"/>
    </font>
    <font>
      <u/>
      <sz val="14"/>
      <color theme="10"/>
      <name val="Arial"/>
      <family val="2"/>
    </font>
    <font>
      <sz val="9"/>
      <color theme="0"/>
      <name val="Verdana"/>
      <family val="2"/>
    </font>
    <font>
      <sz val="11"/>
      <color theme="1"/>
      <name val="Calibri"/>
      <scheme val="minor"/>
    </font>
    <font>
      <i/>
      <sz val="11"/>
      <color theme="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59999389629810485"/>
        <bgColor indexed="64"/>
      </patternFill>
    </fill>
    <fill>
      <gradientFill>
        <stop position="0">
          <color theme="1" tint="0.49803155613879818"/>
        </stop>
        <stop position="1">
          <color theme="1"/>
        </stop>
      </gradientFill>
    </fill>
    <fill>
      <patternFill patternType="solid">
        <fgColor theme="4" tint="0.59999389629810485"/>
        <bgColor indexed="64"/>
      </patternFill>
    </fill>
    <fill>
      <patternFill patternType="solid">
        <fgColor theme="3" tint="-0.499984740745262"/>
        <bgColor indexed="64"/>
      </patternFill>
    </fill>
    <fill>
      <patternFill patternType="solid">
        <fgColor rgb="FF00B050"/>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24994659260841701"/>
        <bgColor indexed="64"/>
      </patternFill>
    </fill>
    <fill>
      <patternFill patternType="solid">
        <fgColor theme="9" tint="-0.249977111117893"/>
        <bgColor theme="9" tint="-0.24994659260841701"/>
      </patternFill>
    </fill>
  </fills>
  <borders count="36">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right/>
      <top/>
      <bottom style="thin">
        <color rgb="FF999999"/>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rgb="FF999999"/>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rgb="FF999999"/>
      </top>
      <bottom/>
      <diagonal/>
    </border>
    <border>
      <left style="thin">
        <color rgb="FF999999"/>
      </left>
      <right/>
      <top/>
      <bottom/>
      <diagonal/>
    </border>
    <border>
      <left style="thin">
        <color rgb="FF999999"/>
      </left>
      <right/>
      <top/>
      <bottom style="thin">
        <color rgb="FF999999"/>
      </bottom>
      <diagonal/>
    </border>
    <border>
      <left/>
      <right style="thin">
        <color rgb="FF999999"/>
      </right>
      <top style="thin">
        <color rgb="FF999999"/>
      </top>
      <bottom/>
      <diagonal/>
    </border>
    <border>
      <left/>
      <right style="thin">
        <color rgb="FF999999"/>
      </right>
      <top/>
      <bottom/>
      <diagonal/>
    </border>
    <border>
      <left/>
      <right style="thin">
        <color rgb="FF999999"/>
      </right>
      <top/>
      <bottom style="thin">
        <color rgb="FF999999"/>
      </bottom>
      <diagonal/>
    </border>
  </borders>
  <cellStyleXfs count="4">
    <xf numFmtId="0" fontId="0" fillId="0" borderId="0"/>
    <xf numFmtId="0" fontId="2" fillId="0" borderId="0"/>
    <xf numFmtId="0" fontId="11" fillId="0" borderId="0" applyNumberFormat="0" applyFill="0" applyBorder="0" applyAlignment="0" applyProtection="0"/>
    <xf numFmtId="9" fontId="33" fillId="0" borderId="0" applyFont="0" applyFill="0" applyBorder="0" applyAlignment="0" applyProtection="0"/>
  </cellStyleXfs>
  <cellXfs count="271">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xf numFmtId="0" fontId="1" fillId="0" borderId="0" xfId="0" applyFont="1" applyFill="1" applyAlignment="1">
      <alignment horizontal="left"/>
    </xf>
    <xf numFmtId="0" fontId="3" fillId="0" borderId="2" xfId="0" applyFont="1" applyBorder="1"/>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0" fillId="0"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0" fillId="0" borderId="0" xfId="0" applyAlignment="1">
      <alignment horizontal="left"/>
    </xf>
    <xf numFmtId="0" fontId="3" fillId="0" borderId="0" xfId="0" applyFont="1" applyAlignment="1">
      <alignment vertical="center"/>
    </xf>
    <xf numFmtId="0" fontId="3" fillId="0" borderId="0" xfId="0" applyFont="1"/>
    <xf numFmtId="0" fontId="3" fillId="0" borderId="0" xfId="0" applyFont="1" applyBorder="1" applyAlignment="1">
      <alignment readingOrder="1"/>
    </xf>
    <xf numFmtId="0" fontId="5" fillId="0" borderId="0" xfId="0" applyFont="1" applyAlignment="1">
      <alignment wrapText="1"/>
    </xf>
    <xf numFmtId="0" fontId="0" fillId="2" borderId="0" xfId="0" applyFill="1" applyAlignment="1">
      <alignment horizontal="left" wrapText="1"/>
    </xf>
    <xf numFmtId="0" fontId="0" fillId="0" borderId="0" xfId="0" applyFill="1" applyBorder="1" applyAlignment="1">
      <alignment vertical="top" readingOrder="1"/>
    </xf>
    <xf numFmtId="0" fontId="1" fillId="0" borderId="0" xfId="0" applyFont="1" applyAlignment="1">
      <alignment wrapText="1"/>
    </xf>
    <xf numFmtId="0" fontId="0" fillId="0" borderId="0" xfId="0" applyAlignment="1">
      <alignment wrapText="1"/>
    </xf>
    <xf numFmtId="0" fontId="0" fillId="0" borderId="0" xfId="0" applyAlignment="1"/>
    <xf numFmtId="0" fontId="0" fillId="4" borderId="0" xfId="0" applyFill="1" applyAlignment="1">
      <alignment wrapText="1"/>
    </xf>
    <xf numFmtId="0" fontId="0" fillId="6" borderId="0" xfId="0" applyFill="1" applyAlignment="1">
      <alignment wrapText="1"/>
    </xf>
    <xf numFmtId="0" fontId="7" fillId="0" borderId="0" xfId="0" applyFont="1" applyAlignment="1">
      <alignment wrapText="1"/>
    </xf>
    <xf numFmtId="0" fontId="8" fillId="0" borderId="0" xfId="0" applyFont="1" applyAlignment="1">
      <alignment wrapText="1"/>
    </xf>
    <xf numFmtId="0" fontId="7" fillId="0" borderId="0" xfId="0" applyFont="1"/>
    <xf numFmtId="0" fontId="1" fillId="0" borderId="0" xfId="0" applyFont="1" applyBorder="1" applyAlignment="1">
      <alignment wrapText="1"/>
    </xf>
    <xf numFmtId="164" fontId="1" fillId="0" borderId="0" xfId="0" applyNumberFormat="1" applyFont="1" applyBorder="1" applyAlignment="1">
      <alignment horizontal="center" wrapText="1"/>
    </xf>
    <xf numFmtId="0" fontId="6"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9" fillId="7" borderId="0" xfId="0" applyFont="1" applyFill="1" applyAlignment="1">
      <alignment wrapText="1"/>
    </xf>
    <xf numFmtId="0" fontId="3" fillId="4" borderId="0" xfId="0" applyFont="1" applyFill="1" applyAlignment="1">
      <alignment vertical="center"/>
    </xf>
    <xf numFmtId="0" fontId="9" fillId="8" borderId="0" xfId="0" applyFont="1" applyFill="1" applyAlignment="1">
      <alignment wrapText="1"/>
    </xf>
    <xf numFmtId="0" fontId="12" fillId="4" borderId="0" xfId="0" applyFont="1" applyFill="1" applyAlignment="1">
      <alignment horizontal="left" vertical="center" indent="10"/>
    </xf>
    <xf numFmtId="0" fontId="3" fillId="4" borderId="0" xfId="0" applyFont="1" applyFill="1" applyAlignment="1">
      <alignment horizontal="left" vertical="center" indent="5"/>
    </xf>
    <xf numFmtId="0" fontId="9" fillId="3" borderId="0" xfId="0" applyFont="1" applyFill="1" applyAlignment="1">
      <alignment wrapText="1"/>
    </xf>
    <xf numFmtId="0" fontId="13" fillId="9" borderId="0" xfId="0" applyFont="1" applyFill="1" applyAlignment="1">
      <alignment wrapText="1"/>
    </xf>
    <xf numFmtId="0" fontId="0" fillId="0" borderId="7" xfId="0" applyBorder="1"/>
    <xf numFmtId="0" fontId="0" fillId="0" borderId="8" xfId="0" applyBorder="1"/>
    <xf numFmtId="0" fontId="0" fillId="10" borderId="0" xfId="0" applyFill="1"/>
    <xf numFmtId="0" fontId="16" fillId="10" borderId="0" xfId="0" quotePrefix="1" applyFont="1" applyFill="1" applyAlignment="1">
      <alignment horizontal="right"/>
    </xf>
    <xf numFmtId="0" fontId="17" fillId="10" borderId="0" xfId="0" applyFont="1" applyFill="1"/>
    <xf numFmtId="0" fontId="17" fillId="0" borderId="0" xfId="0" applyFont="1"/>
    <xf numFmtId="0" fontId="0" fillId="0" borderId="0" xfId="0" applyFont="1" applyAlignment="1">
      <alignment wrapText="1"/>
    </xf>
    <xf numFmtId="0" fontId="0" fillId="0" borderId="0" xfId="0" applyAlignment="1">
      <alignment horizontal="left" vertical="center"/>
    </xf>
    <xf numFmtId="0" fontId="0" fillId="0" borderId="4" xfId="0" pivotButton="1" applyBorder="1"/>
    <xf numFmtId="0" fontId="0" fillId="0" borderId="16" xfId="0" pivotButton="1" applyBorder="1"/>
    <xf numFmtId="0" fontId="1" fillId="0" borderId="4" xfId="0" applyFont="1" applyBorder="1" applyAlignment="1">
      <alignment wrapText="1"/>
    </xf>
    <xf numFmtId="0" fontId="0" fillId="0" borderId="16" xfId="0" applyFont="1" applyBorder="1" applyAlignment="1">
      <alignment wrapText="1"/>
    </xf>
    <xf numFmtId="0" fontId="0" fillId="0" borderId="4" xfId="0" applyFont="1" applyBorder="1" applyAlignment="1">
      <alignment wrapText="1"/>
    </xf>
    <xf numFmtId="0" fontId="0" fillId="0" borderId="7" xfId="0" applyFont="1" applyBorder="1" applyAlignment="1">
      <alignment wrapText="1"/>
    </xf>
    <xf numFmtId="0" fontId="0" fillId="0" borderId="8" xfId="0" applyFont="1" applyBorder="1" applyAlignment="1">
      <alignment wrapText="1"/>
    </xf>
    <xf numFmtId="0" fontId="0" fillId="0" borderId="9" xfId="0" applyFont="1" applyBorder="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5" xfId="0" applyFont="1" applyBorder="1" applyAlignment="1">
      <alignment wrapText="1"/>
    </xf>
    <xf numFmtId="0" fontId="0" fillId="0" borderId="12" xfId="0" applyFont="1" applyBorder="1" applyAlignment="1">
      <alignment wrapText="1"/>
    </xf>
    <xf numFmtId="0" fontId="0" fillId="0" borderId="13" xfId="0" applyFont="1" applyBorder="1" applyAlignment="1">
      <alignment wrapText="1"/>
    </xf>
    <xf numFmtId="0" fontId="0" fillId="0" borderId="14" xfId="0" applyFont="1" applyBorder="1" applyAlignment="1">
      <alignment wrapText="1"/>
    </xf>
    <xf numFmtId="0" fontId="1" fillId="0" borderId="0" xfId="0" applyFont="1" applyAlignment="1">
      <alignment horizontal="center" vertical="center"/>
    </xf>
    <xf numFmtId="0" fontId="0" fillId="0" borderId="17" xfId="0" applyBorder="1" applyAlignment="1">
      <alignment horizontal="left"/>
    </xf>
    <xf numFmtId="0" fontId="0" fillId="0" borderId="18" xfId="0" applyBorder="1" applyAlignment="1">
      <alignment horizontal="left"/>
    </xf>
    <xf numFmtId="0" fontId="0" fillId="0" borderId="19" xfId="0" applyBorder="1" applyAlignment="1">
      <alignment horizontal="left"/>
    </xf>
    <xf numFmtId="0" fontId="0" fillId="0" borderId="0" xfId="0" applyAlignment="1">
      <alignment textRotation="90"/>
    </xf>
    <xf numFmtId="0" fontId="0" fillId="0" borderId="4" xfId="0" applyBorder="1" applyAlignment="1">
      <alignment horizontal="left" wrapText="1"/>
    </xf>
    <xf numFmtId="0" fontId="0" fillId="0" borderId="9" xfId="0" applyBorder="1" applyAlignment="1">
      <alignment horizontal="left" wrapText="1"/>
    </xf>
    <xf numFmtId="0" fontId="0" fillId="0" borderId="12" xfId="0" applyBorder="1" applyAlignment="1">
      <alignment horizontal="left" wrapText="1"/>
    </xf>
    <xf numFmtId="0" fontId="0" fillId="0" borderId="16" xfId="0" applyNumberFormat="1" applyBorder="1"/>
    <xf numFmtId="0" fontId="0" fillId="0" borderId="17" xfId="0" applyBorder="1" applyAlignment="1">
      <alignment textRotation="90"/>
    </xf>
    <xf numFmtId="0" fontId="15" fillId="3" borderId="5" xfId="0" applyFont="1" applyFill="1" applyBorder="1" applyAlignment="1">
      <alignment horizontal="left" wrapText="1"/>
    </xf>
    <xf numFmtId="0" fontId="17" fillId="10" borderId="0" xfId="0" applyFont="1" applyFill="1" applyAlignment="1"/>
    <xf numFmtId="0" fontId="0" fillId="10" borderId="0" xfId="0" applyFill="1" applyAlignment="1"/>
    <xf numFmtId="0" fontId="0" fillId="0" borderId="0" xfId="0" applyFill="1" applyAlignment="1"/>
    <xf numFmtId="0" fontId="23" fillId="8" borderId="0" xfId="0" applyFont="1" applyFill="1"/>
    <xf numFmtId="0" fontId="23" fillId="8" borderId="0" xfId="0" applyFont="1" applyFill="1" applyAlignment="1"/>
    <xf numFmtId="0" fontId="22" fillId="8" borderId="0" xfId="0" applyFont="1" applyFill="1"/>
    <xf numFmtId="0" fontId="22" fillId="8" borderId="0" xfId="0" applyFont="1" applyFill="1" applyAlignment="1"/>
    <xf numFmtId="0" fontId="0" fillId="6" borderId="4" xfId="0" applyFill="1" applyBorder="1" applyAlignment="1">
      <alignment wrapText="1"/>
    </xf>
    <xf numFmtId="0" fontId="0" fillId="0" borderId="4" xfId="0" applyBorder="1" applyAlignment="1">
      <alignment horizontal="left"/>
    </xf>
    <xf numFmtId="0" fontId="0" fillId="0" borderId="9" xfId="0" applyBorder="1" applyAlignment="1">
      <alignment horizontal="left"/>
    </xf>
    <xf numFmtId="0" fontId="0" fillId="0" borderId="12" xfId="0" applyBorder="1" applyAlignment="1">
      <alignment horizontal="left"/>
    </xf>
    <xf numFmtId="0" fontId="1" fillId="11" borderId="0" xfId="0" applyFont="1" applyFill="1" applyAlignment="1">
      <alignment vertical="top"/>
    </xf>
    <xf numFmtId="0" fontId="18" fillId="11" borderId="0" xfId="0" applyFont="1" applyFill="1" applyAlignment="1">
      <alignment horizontal="left" vertical="center" wrapText="1"/>
    </xf>
    <xf numFmtId="0" fontId="18" fillId="4" borderId="0" xfId="0" applyFont="1" applyFill="1" applyAlignment="1">
      <alignment wrapText="1"/>
    </xf>
    <xf numFmtId="0" fontId="24" fillId="8" borderId="0" xfId="0" applyFont="1" applyFill="1" applyAlignment="1">
      <alignment horizontal="right"/>
    </xf>
    <xf numFmtId="0" fontId="0" fillId="0" borderId="17" xfId="0" pivotButton="1" applyBorder="1"/>
    <xf numFmtId="0" fontId="0" fillId="0" borderId="0" xfId="0" pivotButton="1"/>
    <xf numFmtId="164" fontId="22" fillId="0" borderId="17" xfId="0" applyNumberFormat="1" applyFont="1" applyBorder="1" applyAlignment="1">
      <alignment horizontal="right" wrapText="1"/>
    </xf>
    <xf numFmtId="164" fontId="22" fillId="0" borderId="18" xfId="0" applyNumberFormat="1" applyFont="1" applyBorder="1" applyAlignment="1">
      <alignment horizontal="right" wrapText="1"/>
    </xf>
    <xf numFmtId="164" fontId="22" fillId="0" borderId="19" xfId="0" applyNumberFormat="1" applyFont="1" applyBorder="1" applyAlignment="1">
      <alignment horizontal="right" wrapText="1"/>
    </xf>
    <xf numFmtId="0" fontId="22" fillId="0" borderId="0" xfId="0" applyFont="1"/>
    <xf numFmtId="164" fontId="22" fillId="0" borderId="0" xfId="0" applyNumberFormat="1" applyFont="1" applyAlignment="1">
      <alignment horizontal="right" wrapText="1"/>
    </xf>
    <xf numFmtId="164" fontId="26" fillId="6" borderId="17" xfId="0" applyNumberFormat="1" applyFont="1" applyFill="1" applyBorder="1" applyAlignment="1">
      <alignment horizontal="right" wrapText="1"/>
    </xf>
    <xf numFmtId="0" fontId="24" fillId="6" borderId="0" xfId="0" quotePrefix="1" applyFont="1" applyFill="1" applyAlignment="1">
      <alignment horizontal="right"/>
    </xf>
    <xf numFmtId="0" fontId="0" fillId="11" borderId="0" xfId="0" applyFill="1" applyAlignment="1">
      <alignment wrapText="1"/>
    </xf>
    <xf numFmtId="0" fontId="16" fillId="11" borderId="0" xfId="0" quotePrefix="1" applyFont="1" applyFill="1" applyAlignment="1">
      <alignment horizontal="right"/>
    </xf>
    <xf numFmtId="0" fontId="0" fillId="11" borderId="4" xfId="0" applyFill="1" applyBorder="1" applyAlignment="1">
      <alignment wrapText="1"/>
    </xf>
    <xf numFmtId="164" fontId="25" fillId="11" borderId="17" xfId="0" applyNumberFormat="1" applyFont="1" applyFill="1" applyBorder="1" applyAlignment="1">
      <alignment horizontal="right" wrapText="1"/>
    </xf>
    <xf numFmtId="0" fontId="28" fillId="4" borderId="0" xfId="0" applyFont="1" applyFill="1" applyAlignment="1">
      <alignment wrapText="1"/>
    </xf>
    <xf numFmtId="0" fontId="0" fillId="0" borderId="16" xfId="0" applyBorder="1" applyAlignment="1">
      <alignment wrapText="1"/>
    </xf>
    <xf numFmtId="0" fontId="29" fillId="5" borderId="5" xfId="0" applyFont="1" applyFill="1" applyBorder="1" applyAlignment="1">
      <alignment horizontal="left" wrapText="1"/>
    </xf>
    <xf numFmtId="0" fontId="6" fillId="10" borderId="20" xfId="0" applyFont="1" applyFill="1" applyBorder="1"/>
    <xf numFmtId="0" fontId="30" fillId="10" borderId="6" xfId="2" applyFont="1" applyFill="1" applyBorder="1" applyAlignment="1">
      <alignment vertical="center" wrapText="1"/>
    </xf>
    <xf numFmtId="0" fontId="17" fillId="4" borderId="0" xfId="0" applyFont="1" applyFill="1"/>
    <xf numFmtId="0" fontId="0" fillId="4" borderId="0" xfId="0" applyFont="1" applyFill="1"/>
    <xf numFmtId="0" fontId="0" fillId="0" borderId="0" xfId="0" applyFont="1"/>
    <xf numFmtId="0" fontId="0" fillId="4" borderId="0" xfId="0" applyFont="1" applyFill="1" applyAlignment="1">
      <alignment wrapText="1"/>
    </xf>
    <xf numFmtId="0" fontId="6" fillId="10" borderId="21" xfId="0" applyFont="1" applyFill="1" applyBorder="1"/>
    <xf numFmtId="0" fontId="1" fillId="0" borderId="22" xfId="0" applyFont="1" applyBorder="1"/>
    <xf numFmtId="0" fontId="1" fillId="0" borderId="23" xfId="0" applyFont="1" applyBorder="1"/>
    <xf numFmtId="0" fontId="1" fillId="2" borderId="23" xfId="0" applyFont="1" applyFill="1" applyBorder="1" applyAlignment="1">
      <alignment horizontal="left" wrapText="1"/>
    </xf>
    <xf numFmtId="0" fontId="0" fillId="0" borderId="23" xfId="0" applyBorder="1"/>
    <xf numFmtId="0" fontId="0" fillId="0" borderId="22" xfId="0" applyBorder="1"/>
    <xf numFmtId="0" fontId="5" fillId="0" borderId="23" xfId="0" applyFont="1" applyBorder="1" applyAlignment="1">
      <alignment wrapText="1"/>
    </xf>
    <xf numFmtId="0" fontId="0" fillId="0" borderId="24" xfId="0" applyBorder="1"/>
    <xf numFmtId="0" fontId="0" fillId="0" borderId="25" xfId="0" applyBorder="1"/>
    <xf numFmtId="0" fontId="5" fillId="0" borderId="25" xfId="0" applyFont="1" applyBorder="1" applyAlignment="1">
      <alignment wrapText="1"/>
    </xf>
    <xf numFmtId="0" fontId="0" fillId="0" borderId="26" xfId="0" applyBorder="1"/>
    <xf numFmtId="0" fontId="0" fillId="0" borderId="27" xfId="0" applyBorder="1"/>
    <xf numFmtId="0" fontId="5" fillId="0" borderId="27" xfId="0" applyFont="1" applyBorder="1" applyAlignment="1">
      <alignment wrapText="1"/>
    </xf>
    <xf numFmtId="0" fontId="0" fillId="0" borderId="28" xfId="0" applyBorder="1"/>
    <xf numFmtId="0" fontId="0" fillId="0" borderId="29" xfId="0" applyBorder="1"/>
    <xf numFmtId="0" fontId="5" fillId="0" borderId="29" xfId="0" applyFont="1" applyBorder="1" applyAlignment="1">
      <alignment wrapText="1"/>
    </xf>
    <xf numFmtId="0" fontId="0" fillId="0" borderId="24" xfId="0" applyFill="1" applyBorder="1"/>
    <xf numFmtId="0" fontId="0" fillId="0" borderId="25" xfId="0" applyFill="1" applyBorder="1"/>
    <xf numFmtId="0" fontId="0" fillId="0" borderId="28" xfId="0" applyFill="1" applyBorder="1"/>
    <xf numFmtId="0" fontId="0" fillId="0" borderId="29" xfId="0" applyFill="1" applyBorder="1"/>
    <xf numFmtId="0" fontId="0" fillId="0" borderId="26" xfId="0" applyFill="1" applyBorder="1"/>
    <xf numFmtId="0" fontId="0" fillId="0" borderId="27" xfId="0" applyFill="1" applyBorder="1"/>
    <xf numFmtId="0" fontId="1" fillId="0" borderId="25" xfId="0" applyFont="1" applyBorder="1" applyAlignment="1">
      <alignment wrapText="1"/>
    </xf>
    <xf numFmtId="0" fontId="0" fillId="0" borderId="28" xfId="0" applyBorder="1" applyAlignment="1">
      <alignment horizontal="center" vertical="center"/>
    </xf>
    <xf numFmtId="0" fontId="3" fillId="0" borderId="29" xfId="0" applyFont="1" applyBorder="1" applyAlignment="1">
      <alignment vertical="center" wrapText="1"/>
    </xf>
    <xf numFmtId="0" fontId="0" fillId="0" borderId="29" xfId="0" applyBorder="1" applyAlignment="1">
      <alignment wrapText="1"/>
    </xf>
    <xf numFmtId="0" fontId="1" fillId="0" borderId="23" xfId="0" applyFont="1" applyBorder="1" applyAlignment="1">
      <alignment vertical="top" wrapText="1" readingOrder="1"/>
    </xf>
    <xf numFmtId="0" fontId="3" fillId="0" borderId="23" xfId="0" applyFont="1" applyBorder="1" applyAlignment="1">
      <alignment wrapText="1" readingOrder="1"/>
    </xf>
    <xf numFmtId="0" fontId="3" fillId="0" borderId="25" xfId="0" applyFont="1" applyBorder="1" applyAlignment="1">
      <alignment wrapText="1" readingOrder="1"/>
    </xf>
    <xf numFmtId="0" fontId="3" fillId="0" borderId="27" xfId="0" applyFont="1" applyBorder="1" applyAlignment="1">
      <alignment wrapText="1" readingOrder="1"/>
    </xf>
    <xf numFmtId="0" fontId="3" fillId="0" borderId="29" xfId="0" applyFont="1" applyBorder="1" applyAlignment="1">
      <alignment wrapText="1" readingOrder="1"/>
    </xf>
    <xf numFmtId="0" fontId="0" fillId="0" borderId="25" xfId="0" applyFill="1" applyBorder="1" applyAlignment="1">
      <alignment vertical="top" wrapText="1" readingOrder="1"/>
    </xf>
    <xf numFmtId="0" fontId="0" fillId="0" borderId="29" xfId="0" applyFill="1" applyBorder="1" applyAlignment="1">
      <alignment vertical="top" wrapText="1" readingOrder="1"/>
    </xf>
    <xf numFmtId="0" fontId="0" fillId="0" borderId="27" xfId="0" applyFill="1" applyBorder="1" applyAlignment="1">
      <alignment vertical="top" wrapText="1" readingOrder="1"/>
    </xf>
    <xf numFmtId="0" fontId="3" fillId="0" borderId="0" xfId="0" applyFont="1" applyBorder="1" applyAlignment="1">
      <alignment wrapText="1" readingOrder="1"/>
    </xf>
    <xf numFmtId="0" fontId="0" fillId="0" borderId="27" xfId="0" applyFont="1" applyBorder="1"/>
    <xf numFmtId="0" fontId="0" fillId="0" borderId="0" xfId="0" applyAlignment="1">
      <alignment horizontal="center"/>
    </xf>
    <xf numFmtId="0" fontId="0" fillId="0" borderId="0" xfId="0" applyAlignment="1">
      <alignment textRotation="90" wrapText="1"/>
    </xf>
    <xf numFmtId="0" fontId="0" fillId="0" borderId="0" xfId="0" applyAlignment="1">
      <alignment horizontal="left" vertical="center" textRotation="90" wrapText="1"/>
    </xf>
    <xf numFmtId="9" fontId="0" fillId="0" borderId="0" xfId="3" applyFont="1" applyAlignment="1">
      <alignment wrapText="1"/>
    </xf>
    <xf numFmtId="9" fontId="0" fillId="0" borderId="0" xfId="3" applyFont="1" applyAlignment="1">
      <alignment horizontal="center"/>
    </xf>
    <xf numFmtId="0" fontId="22" fillId="0" borderId="4" xfId="0" pivotButton="1" applyFont="1" applyBorder="1" applyAlignment="1">
      <alignment wrapText="1"/>
    </xf>
    <xf numFmtId="9" fontId="0" fillId="0" borderId="0" xfId="3" applyFont="1"/>
    <xf numFmtId="9" fontId="1" fillId="0" borderId="0" xfId="3" applyFont="1"/>
    <xf numFmtId="9" fontId="0" fillId="0" borderId="0" xfId="3" applyFont="1" applyAlignment="1">
      <alignment horizontal="left"/>
    </xf>
    <xf numFmtId="9" fontId="1" fillId="0" borderId="0" xfId="3" applyFont="1" applyAlignment="1">
      <alignment horizontal="center"/>
    </xf>
    <xf numFmtId="0" fontId="9" fillId="0" borderId="0" xfId="0" applyFont="1" applyFill="1" applyAlignment="1">
      <alignment horizontal="center" wrapText="1"/>
    </xf>
    <xf numFmtId="0" fontId="0" fillId="0" borderId="0" xfId="0" applyFill="1" applyAlignment="1">
      <alignment wrapText="1"/>
    </xf>
    <xf numFmtId="0" fontId="15" fillId="15" borderId="0" xfId="0" applyFont="1" applyFill="1" applyAlignment="1">
      <alignment horizontal="center" wrapText="1"/>
    </xf>
    <xf numFmtId="0" fontId="32" fillId="14" borderId="29" xfId="0" applyFont="1" applyFill="1" applyBorder="1" applyAlignment="1">
      <alignment horizontal="center" wrapText="1"/>
    </xf>
    <xf numFmtId="0" fontId="36" fillId="14" borderId="4" xfId="0" applyFont="1" applyFill="1" applyBorder="1" applyAlignment="1">
      <alignment wrapText="1"/>
    </xf>
    <xf numFmtId="0" fontId="36" fillId="0" borderId="0" xfId="0" applyFont="1" applyAlignment="1">
      <alignment wrapText="1"/>
    </xf>
    <xf numFmtId="0" fontId="36" fillId="0" borderId="0" xfId="0" applyFont="1" applyFill="1" applyAlignment="1">
      <alignment wrapText="1"/>
    </xf>
    <xf numFmtId="0" fontId="32" fillId="0" borderId="29" xfId="0" applyFont="1" applyBorder="1" applyAlignment="1">
      <alignment horizontal="center" wrapText="1"/>
    </xf>
    <xf numFmtId="0" fontId="32" fillId="0" borderId="0" xfId="0" applyFont="1" applyAlignment="1">
      <alignment horizontal="center" wrapText="1"/>
    </xf>
    <xf numFmtId="0" fontId="36" fillId="0" borderId="4" xfId="0" pivotButton="1" applyFont="1" applyBorder="1" applyAlignment="1">
      <alignment wrapText="1"/>
    </xf>
    <xf numFmtId="0" fontId="36" fillId="0" borderId="0" xfId="0" applyFont="1"/>
    <xf numFmtId="0" fontId="36" fillId="0" borderId="0" xfId="0" applyFont="1" applyAlignment="1">
      <alignment textRotation="90" wrapText="1"/>
    </xf>
    <xf numFmtId="0" fontId="36" fillId="0" borderId="0" xfId="0" applyFont="1" applyAlignment="1">
      <alignment horizontal="center"/>
    </xf>
    <xf numFmtId="0" fontId="36" fillId="0" borderId="0" xfId="0" applyFont="1" applyAlignment="1">
      <alignment horizontal="left" vertical="center" textRotation="90" wrapText="1"/>
    </xf>
    <xf numFmtId="0" fontId="36" fillId="0" borderId="0" xfId="0" applyFont="1" applyAlignment="1">
      <alignment horizontal="center" vertical="center" wrapText="1"/>
    </xf>
    <xf numFmtId="0" fontId="32" fillId="0" borderId="0" xfId="0" applyFont="1" applyAlignment="1">
      <alignment horizontal="center"/>
    </xf>
    <xf numFmtId="9" fontId="36" fillId="0" borderId="0" xfId="3" applyFont="1" applyAlignment="1">
      <alignment horizontal="center"/>
    </xf>
    <xf numFmtId="0" fontId="36" fillId="0" borderId="4" xfId="0" applyFont="1" applyBorder="1" applyAlignment="1">
      <alignment wrapText="1"/>
    </xf>
    <xf numFmtId="0" fontId="36" fillId="0" borderId="31" xfId="0" applyFont="1" applyBorder="1" applyAlignment="1">
      <alignment wrapText="1"/>
    </xf>
    <xf numFmtId="0" fontId="36" fillId="0" borderId="32" xfId="0" applyFont="1" applyBorder="1" applyAlignment="1">
      <alignment wrapText="1"/>
    </xf>
    <xf numFmtId="9" fontId="36" fillId="0" borderId="0" xfId="3" applyFont="1" applyFill="1" applyAlignment="1">
      <alignment horizontal="center" vertical="center" wrapText="1"/>
    </xf>
    <xf numFmtId="9" fontId="34" fillId="0" borderId="0" xfId="3" applyFont="1" applyFill="1" applyAlignment="1">
      <alignment horizontal="center" vertical="center" wrapText="1"/>
    </xf>
    <xf numFmtId="9" fontId="34" fillId="0" borderId="0" xfId="3" applyFont="1" applyFill="1" applyAlignment="1">
      <alignment wrapText="1"/>
    </xf>
    <xf numFmtId="9" fontId="0" fillId="0" borderId="0" xfId="3" applyFont="1" applyFill="1" applyAlignment="1">
      <alignment wrapText="1"/>
    </xf>
    <xf numFmtId="0" fontId="36" fillId="0" borderId="0" xfId="0" applyFont="1" applyFill="1" applyAlignment="1">
      <alignment horizontal="center" vertical="center" wrapText="1"/>
    </xf>
    <xf numFmtId="0" fontId="34" fillId="0" borderId="0" xfId="0" applyFont="1" applyFill="1" applyAlignment="1">
      <alignment horizontal="center" vertical="center" wrapText="1"/>
    </xf>
    <xf numFmtId="0" fontId="34" fillId="0" borderId="0" xfId="0" applyFont="1" applyFill="1" applyAlignment="1">
      <alignment wrapText="1"/>
    </xf>
    <xf numFmtId="0" fontId="36" fillId="0" borderId="7" xfId="0" applyFont="1" applyFill="1" applyBorder="1" applyAlignment="1">
      <alignment horizontal="center" vertical="center" textRotation="90" wrapText="1"/>
    </xf>
    <xf numFmtId="0" fontId="36" fillId="0" borderId="8" xfId="0" applyFont="1" applyFill="1" applyBorder="1" applyAlignment="1">
      <alignment horizontal="center" vertical="center" textRotation="90" wrapText="1"/>
    </xf>
    <xf numFmtId="0" fontId="36" fillId="0" borderId="31" xfId="0" applyNumberFormat="1" applyFont="1" applyFill="1" applyBorder="1" applyAlignment="1">
      <alignment horizontal="center" vertical="center" wrapText="1"/>
    </xf>
    <xf numFmtId="0" fontId="36" fillId="0" borderId="0" xfId="0" applyNumberFormat="1" applyFont="1" applyFill="1" applyAlignment="1">
      <alignment horizontal="center" vertical="center" wrapText="1"/>
    </xf>
    <xf numFmtId="0" fontId="36" fillId="0" borderId="34" xfId="0" applyNumberFormat="1" applyFont="1" applyFill="1" applyBorder="1" applyAlignment="1">
      <alignment horizontal="center" vertical="center" wrapText="1"/>
    </xf>
    <xf numFmtId="0" fontId="36" fillId="0" borderId="32" xfId="0" applyNumberFormat="1" applyFont="1" applyFill="1" applyBorder="1" applyAlignment="1">
      <alignment horizontal="center" vertical="center" wrapText="1"/>
    </xf>
    <xf numFmtId="0" fontId="36" fillId="0" borderId="5" xfId="0" applyNumberFormat="1" applyFont="1" applyFill="1" applyBorder="1" applyAlignment="1">
      <alignment horizontal="center" vertical="center" wrapText="1"/>
    </xf>
    <xf numFmtId="0" fontId="36" fillId="0" borderId="35" xfId="0" applyNumberFormat="1" applyFont="1" applyFill="1" applyBorder="1" applyAlignment="1">
      <alignment horizontal="center" vertical="center" wrapText="1"/>
    </xf>
    <xf numFmtId="0" fontId="36" fillId="0" borderId="0" xfId="0" applyFont="1" applyFill="1" applyAlignment="1">
      <alignment horizontal="center" vertical="center"/>
    </xf>
    <xf numFmtId="0" fontId="36" fillId="0" borderId="0" xfId="0" applyFont="1" applyFill="1" applyAlignment="1">
      <alignment horizontal="center" vertical="center" textRotation="90" wrapText="1"/>
    </xf>
    <xf numFmtId="0" fontId="34" fillId="0" borderId="0" xfId="0" applyFont="1" applyFill="1" applyAlignment="1">
      <alignment horizontal="center" vertical="center" textRotation="90" wrapText="1"/>
    </xf>
    <xf numFmtId="0" fontId="34" fillId="0" borderId="0" xfId="0" applyFont="1" applyFill="1" applyAlignment="1">
      <alignment textRotation="90" wrapText="1"/>
    </xf>
    <xf numFmtId="0" fontId="0" fillId="0" borderId="0" xfId="0" applyFill="1" applyAlignment="1">
      <alignment textRotation="90" wrapText="1"/>
    </xf>
    <xf numFmtId="0" fontId="34" fillId="0" borderId="0" xfId="0" applyFont="1" applyFill="1" applyAlignment="1">
      <alignment horizontal="center" vertical="center"/>
    </xf>
    <xf numFmtId="0" fontId="35" fillId="0" borderId="0" xfId="0" applyFont="1" applyFill="1" applyAlignment="1">
      <alignment horizontal="center" vertical="center" textRotation="90" wrapText="1"/>
    </xf>
    <xf numFmtId="0" fontId="8" fillId="0" borderId="0" xfId="0" applyFont="1"/>
    <xf numFmtId="0" fontId="0" fillId="0" borderId="0" xfId="0" applyAlignment="1">
      <alignment horizontal="left" vertical="center" wrapText="1"/>
    </xf>
    <xf numFmtId="0" fontId="28" fillId="0" borderId="29" xfId="0" applyFont="1" applyBorder="1"/>
    <xf numFmtId="0" fontId="0" fillId="0" borderId="29" xfId="0" applyFill="1" applyBorder="1" applyAlignment="1">
      <alignment wrapText="1"/>
    </xf>
    <xf numFmtId="0" fontId="0" fillId="13" borderId="28" xfId="0" applyFill="1" applyBorder="1" applyAlignment="1">
      <alignment horizontal="center" vertical="center"/>
    </xf>
    <xf numFmtId="0" fontId="0" fillId="13" borderId="29" xfId="0" applyFill="1" applyBorder="1" applyAlignment="1">
      <alignment wrapText="1"/>
    </xf>
    <xf numFmtId="0" fontId="3" fillId="13" borderId="29" xfId="0" applyFont="1" applyFill="1" applyBorder="1" applyAlignment="1">
      <alignment vertical="center" wrapText="1"/>
    </xf>
    <xf numFmtId="0" fontId="36" fillId="13" borderId="28" xfId="0" applyFont="1" applyFill="1" applyBorder="1" applyAlignment="1">
      <alignment horizontal="center" vertical="center"/>
    </xf>
    <xf numFmtId="0" fontId="36" fillId="13" borderId="29" xfId="0" applyFont="1" applyFill="1" applyBorder="1" applyAlignment="1">
      <alignment wrapText="1"/>
    </xf>
    <xf numFmtId="0" fontId="39" fillId="13" borderId="29" xfId="0" applyFont="1" applyFill="1" applyBorder="1" applyAlignment="1">
      <alignment vertical="center" wrapText="1"/>
    </xf>
    <xf numFmtId="0" fontId="36" fillId="0" borderId="28" xfId="0" applyFont="1" applyBorder="1" applyAlignment="1">
      <alignment horizontal="center" vertical="center"/>
    </xf>
    <xf numFmtId="0" fontId="36" fillId="8" borderId="28" xfId="0" applyFont="1" applyFill="1" applyBorder="1" applyAlignment="1">
      <alignment horizontal="center" vertical="center"/>
    </xf>
    <xf numFmtId="0" fontId="36" fillId="8" borderId="29" xfId="0" applyFont="1" applyFill="1" applyBorder="1" applyAlignment="1">
      <alignment wrapText="1"/>
    </xf>
    <xf numFmtId="0" fontId="38" fillId="0" borderId="2" xfId="0" applyFont="1" applyBorder="1"/>
    <xf numFmtId="0" fontId="28" fillId="2" borderId="0" xfId="0" applyFont="1" applyFill="1"/>
    <xf numFmtId="0" fontId="28" fillId="2" borderId="0" xfId="0" applyFont="1" applyFill="1" applyAlignment="1">
      <alignment horizontal="center"/>
    </xf>
    <xf numFmtId="0" fontId="28" fillId="0" borderId="0" xfId="0" applyFont="1" applyFill="1" applyAlignment="1">
      <alignment horizontal="center"/>
    </xf>
    <xf numFmtId="0" fontId="38" fillId="0" borderId="2" xfId="0" quotePrefix="1" applyFont="1" applyBorder="1"/>
    <xf numFmtId="0" fontId="28" fillId="0" borderId="0" xfId="0" applyFont="1"/>
    <xf numFmtId="0" fontId="28" fillId="2" borderId="0" xfId="0" applyFont="1" applyFill="1" applyBorder="1"/>
    <xf numFmtId="0" fontId="42" fillId="2" borderId="0" xfId="0" applyFont="1" applyFill="1" applyBorder="1" applyAlignment="1">
      <alignment horizontal="left" vertical="top"/>
    </xf>
    <xf numFmtId="0" fontId="3" fillId="13" borderId="2" xfId="0" applyFont="1" applyFill="1" applyBorder="1"/>
    <xf numFmtId="0" fontId="0" fillId="0" borderId="33" xfId="0" applyBorder="1" applyAlignment="1">
      <alignment textRotation="90"/>
    </xf>
    <xf numFmtId="0" fontId="28" fillId="2" borderId="3" xfId="0" applyFont="1" applyFill="1" applyBorder="1"/>
    <xf numFmtId="0" fontId="44" fillId="0" borderId="0" xfId="0" applyFont="1"/>
    <xf numFmtId="0" fontId="0" fillId="0" borderId="16" xfId="0" applyBorder="1"/>
    <xf numFmtId="0" fontId="0" fillId="0" borderId="0" xfId="0" applyFill="1" applyBorder="1"/>
    <xf numFmtId="0" fontId="0" fillId="0" borderId="0" xfId="0" applyFill="1" applyBorder="1" applyAlignment="1">
      <alignment wrapText="1"/>
    </xf>
    <xf numFmtId="0" fontId="18" fillId="0" borderId="0" xfId="0" applyFont="1" applyAlignment="1">
      <alignment horizontal="left" vertical="center"/>
    </xf>
    <xf numFmtId="0" fontId="28" fillId="0" borderId="1" xfId="0" applyFont="1" applyFill="1" applyBorder="1"/>
    <xf numFmtId="0" fontId="28" fillId="0" borderId="0" xfId="0" applyFont="1" applyFill="1"/>
    <xf numFmtId="0" fontId="45" fillId="0" borderId="0" xfId="1" applyFont="1" applyFill="1"/>
    <xf numFmtId="0" fontId="0" fillId="0" borderId="28" xfId="0" applyFill="1" applyBorder="1" applyAlignment="1">
      <alignment horizontal="center" vertical="center"/>
    </xf>
    <xf numFmtId="0" fontId="0" fillId="0" borderId="16" xfId="0" pivotButton="1" applyBorder="1" applyAlignment="1">
      <alignment wrapText="1"/>
    </xf>
    <xf numFmtId="0" fontId="0" fillId="0" borderId="16" xfId="0" pivotButton="1" applyFont="1" applyBorder="1" applyAlignment="1">
      <alignment wrapText="1"/>
    </xf>
    <xf numFmtId="0" fontId="0" fillId="0" borderId="4" xfId="0" pivotButton="1" applyFont="1" applyBorder="1" applyAlignment="1">
      <alignment wrapText="1"/>
    </xf>
    <xf numFmtId="0" fontId="20" fillId="0" borderId="0" xfId="0" quotePrefix="1" applyFont="1" applyAlignment="1">
      <alignment horizontal="center" vertical="center" wrapText="1"/>
    </xf>
    <xf numFmtId="0" fontId="36" fillId="0" borderId="30" xfId="0" applyFont="1" applyBorder="1" applyAlignment="1">
      <alignment wrapText="1"/>
    </xf>
    <xf numFmtId="0" fontId="36" fillId="0" borderId="33" xfId="0" applyFont="1" applyBorder="1" applyAlignment="1">
      <alignment wrapText="1"/>
    </xf>
    <xf numFmtId="0" fontId="36" fillId="0" borderId="4" xfId="0" applyNumberFormat="1" applyFont="1" applyFill="1" applyBorder="1" applyAlignment="1">
      <alignment horizontal="center" vertical="center" wrapText="1"/>
    </xf>
    <xf numFmtId="0" fontId="36" fillId="0" borderId="30" xfId="0" applyNumberFormat="1" applyFont="1" applyFill="1" applyBorder="1" applyAlignment="1">
      <alignment horizontal="center" vertical="center" wrapText="1"/>
    </xf>
    <xf numFmtId="0" fontId="36" fillId="0" borderId="33" xfId="0" applyNumberFormat="1" applyFont="1" applyFill="1" applyBorder="1" applyAlignment="1">
      <alignment horizontal="center" vertical="center" wrapText="1"/>
    </xf>
    <xf numFmtId="0" fontId="1" fillId="0" borderId="4" xfId="0" pivotButton="1" applyFont="1" applyBorder="1"/>
    <xf numFmtId="0" fontId="0" fillId="0" borderId="9" xfId="0" applyBorder="1" applyAlignment="1">
      <alignment horizontal="left" wrapText="1" shrinkToFit="1"/>
    </xf>
    <xf numFmtId="0" fontId="48" fillId="8" borderId="29" xfId="0" applyFont="1" applyFill="1" applyBorder="1" applyAlignment="1">
      <alignment vertical="center" wrapText="1"/>
    </xf>
    <xf numFmtId="0" fontId="39" fillId="0" borderId="29" xfId="0" applyFont="1" applyBorder="1" applyAlignment="1">
      <alignment vertical="center" wrapText="1"/>
    </xf>
    <xf numFmtId="0" fontId="39" fillId="17" borderId="29" xfId="0" applyFont="1" applyFill="1" applyBorder="1" applyAlignment="1">
      <alignment vertical="center" wrapText="1"/>
    </xf>
    <xf numFmtId="0" fontId="36" fillId="19" borderId="9" xfId="0" applyFont="1" applyFill="1" applyBorder="1" applyAlignment="1">
      <alignment horizontal="left"/>
    </xf>
    <xf numFmtId="0" fontId="36" fillId="0" borderId="9" xfId="0" applyFont="1" applyFill="1" applyBorder="1" applyAlignment="1">
      <alignment horizontal="left"/>
    </xf>
    <xf numFmtId="0" fontId="49" fillId="0" borderId="0" xfId="0" applyFont="1" applyFill="1"/>
    <xf numFmtId="0" fontId="50" fillId="0" borderId="0" xfId="0" applyFont="1"/>
    <xf numFmtId="0" fontId="47" fillId="10" borderId="21" xfId="2" applyFont="1" applyFill="1" applyBorder="1" applyAlignment="1">
      <alignment horizontal="left" vertical="center" wrapText="1"/>
    </xf>
    <xf numFmtId="0" fontId="47" fillId="10" borderId="6" xfId="2" applyFont="1" applyFill="1" applyBorder="1" applyAlignment="1">
      <alignment horizontal="left" vertical="center" wrapText="1"/>
    </xf>
    <xf numFmtId="0" fontId="19" fillId="11" borderId="0" xfId="0" applyFont="1" applyFill="1" applyAlignment="1">
      <alignment horizontal="center"/>
    </xf>
    <xf numFmtId="0" fontId="1" fillId="11" borderId="0" xfId="0" applyFont="1" applyFill="1" applyAlignment="1">
      <alignment horizontal="left" vertical="top" wrapText="1"/>
    </xf>
    <xf numFmtId="0" fontId="0" fillId="4" borderId="0" xfId="0" applyFont="1" applyFill="1" applyAlignment="1">
      <alignment horizontal="left" vertical="top" wrapText="1"/>
    </xf>
    <xf numFmtId="0" fontId="0" fillId="4" borderId="0" xfId="0" applyFont="1" applyFill="1" applyBorder="1" applyAlignment="1">
      <alignment horizontal="left" vertical="top" wrapText="1"/>
    </xf>
    <xf numFmtId="0" fontId="14" fillId="12" borderId="0" xfId="0" applyFont="1" applyFill="1" applyBorder="1" applyAlignment="1">
      <alignment horizontal="center" vertical="top" wrapText="1"/>
    </xf>
    <xf numFmtId="0" fontId="18" fillId="4" borderId="5" xfId="0" applyFont="1" applyFill="1" applyBorder="1" applyAlignment="1">
      <alignment horizontal="center" vertical="center"/>
    </xf>
    <xf numFmtId="0" fontId="21" fillId="9" borderId="0" xfId="0" applyFont="1" applyFill="1" applyAlignment="1">
      <alignment horizontal="left"/>
    </xf>
    <xf numFmtId="0" fontId="0" fillId="0" borderId="5" xfId="0" applyBorder="1" applyAlignment="1">
      <alignment horizontal="center" vertical="center" wrapText="1"/>
    </xf>
    <xf numFmtId="0" fontId="46" fillId="18" borderId="5" xfId="0" applyFont="1" applyFill="1" applyBorder="1" applyAlignment="1">
      <alignment horizontal="center" vertical="center" wrapText="1"/>
    </xf>
    <xf numFmtId="0" fontId="37" fillId="13" borderId="0" xfId="0" applyFont="1" applyFill="1" applyBorder="1" applyAlignment="1">
      <alignment horizontal="center" wrapText="1"/>
    </xf>
    <xf numFmtId="0" fontId="41" fillId="16" borderId="5" xfId="0" applyFont="1" applyFill="1" applyBorder="1" applyAlignment="1">
      <alignment horizontal="center" vertical="center" wrapText="1"/>
    </xf>
  </cellXfs>
  <cellStyles count="4">
    <cellStyle name="Hyperlink" xfId="2" builtinId="8"/>
    <cellStyle name="Procent" xfId="3" builtinId="5"/>
    <cellStyle name="Standaard" xfId="0" builtinId="0"/>
    <cellStyle name="Standaard 3" xfId="1" xr:uid="{00000000-0005-0000-0000-000002000000}"/>
  </cellStyles>
  <dxfs count="196">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solid">
          <fgColor indexed="64"/>
          <bgColor theme="3" tint="-0.499984740745262"/>
        </patternFill>
      </fill>
      <alignment horizontal="left" vertical="bottom" textRotation="0" wrapText="0" indent="0" justifyLastLine="0" shrinkToFit="0" readingOrder="0"/>
    </dxf>
    <dxf>
      <fill>
        <patternFill patternType="none">
          <bgColor auto="1"/>
        </patternFill>
      </fill>
    </dxf>
    <dxf>
      <fill>
        <patternFill patternType="none">
          <bgColor auto="1"/>
        </patternFill>
      </fill>
    </dxf>
    <dxf>
      <font>
        <color theme="0"/>
      </font>
    </dxf>
    <dxf>
      <font>
        <color auto="1"/>
      </font>
    </dxf>
    <dxf>
      <font>
        <color auto="1"/>
      </font>
    </dxf>
    <dxf>
      <font>
        <color auto="1"/>
      </font>
    </dxf>
    <dxf>
      <alignment horizontal="center"/>
    </dxf>
    <dxf>
      <alignment horizontal="center"/>
    </dxf>
    <dxf>
      <alignment vertical="center"/>
    </dxf>
    <dxf>
      <alignment vertical="center"/>
    </dxf>
    <dxf>
      <alignment textRotation="0"/>
    </dxf>
    <dxf>
      <alignment wrapText="1"/>
    </dxf>
    <dxf>
      <alignment wrapText="1"/>
    </dxf>
    <dxf>
      <alignment wrapText="1"/>
    </dxf>
    <dxf>
      <alignment textRotation="90"/>
    </dxf>
    <dxf>
      <alignment textRotation="90"/>
    </dxf>
    <dxf>
      <alignment wrapText="1"/>
    </dxf>
    <dxf>
      <alignment textRotation="0"/>
    </dxf>
    <dxf>
      <font>
        <b val="0"/>
      </font>
    </dxf>
    <dxf>
      <font>
        <b val="0"/>
      </font>
    </dxf>
    <dxf>
      <font>
        <b val="0"/>
      </font>
    </dxf>
    <dxf>
      <font>
        <b/>
      </font>
    </dxf>
    <dxf>
      <font>
        <b/>
      </font>
    </dxf>
    <dxf>
      <alignment wrapText="1" indent="0" readingOrder="0"/>
    </dxf>
    <dxf>
      <alignment wrapText="1" indent="0" readingOrder="0"/>
    </dxf>
    <dxf>
      <font>
        <sz val="11"/>
      </font>
    </dxf>
    <dxf>
      <font>
        <name val="Calibri"/>
        <scheme val="minor"/>
      </font>
    </dxf>
    <dxf>
      <alignment vertical="center"/>
    </dxf>
    <dxf>
      <border>
        <left style="thin">
          <color auto="1"/>
        </left>
        <right style="thin">
          <color auto="1"/>
        </right>
        <top style="thin">
          <color auto="1"/>
        </top>
        <bottom style="thin">
          <color auto="1"/>
        </bottom>
      </border>
    </dxf>
    <dxf>
      <alignment wrapText="1"/>
    </dxf>
    <dxf>
      <fill>
        <patternFill patternType="none">
          <fgColor indexed="64"/>
          <bgColor auto="1"/>
        </patternFill>
      </fill>
    </dxf>
    <dxf>
      <font>
        <color auto="1"/>
      </font>
    </dxf>
    <dxf>
      <fill>
        <patternFill>
          <bgColor theme="9" tint="-0.249977111117893"/>
        </patternFill>
      </fill>
    </dxf>
    <dxf>
      <fill>
        <patternFill>
          <fgColor theme="9" tint="-0.24994659260841701"/>
        </patternFill>
      </fill>
    </dxf>
    <dxf>
      <fill>
        <patternFill patternType="solid">
          <bgColor theme="9" tint="-0.24994659260841701"/>
        </patternFill>
      </fill>
    </dxf>
    <dxf>
      <border>
        <vertical style="thin">
          <color rgb="FF999999"/>
        </vertical>
        <horizontal style="thin">
          <color rgb="FF999999"/>
        </horizontal>
      </border>
    </dxf>
    <dxf>
      <font>
        <b/>
      </font>
    </dxf>
    <dxf>
      <border>
        <right style="thin">
          <color rgb="FF999999"/>
        </right>
        <vertical style="thin">
          <color rgb="FF999999"/>
        </vertical>
      </border>
    </dxf>
    <dxf>
      <alignment textRotation="90"/>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theme="9" tint="-0.24994659260841701"/>
        </patternFill>
      </fill>
    </dxf>
    <dxf>
      <font>
        <b/>
        <i val="0"/>
      </font>
      <fill>
        <patternFill>
          <bgColor theme="4" tint="0.39994506668294322"/>
        </patternFill>
      </fill>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theme="9" tint="-0.24994659260841701"/>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9" tint="0.59999389629810485"/>
        </patternFill>
      </fill>
    </dxf>
    <dxf>
      <fill>
        <patternFill>
          <bgColor theme="9" tint="0.59999389629810485"/>
        </patternFill>
      </fill>
    </dxf>
    <dxf>
      <fill>
        <patternFill>
          <bgColor theme="9" tint="0.59999389629810485"/>
        </patternFill>
      </fill>
    </dxf>
    <dxf>
      <font>
        <color theme="7" tint="0.39997558519241921"/>
      </font>
    </dxf>
    <dxf>
      <font>
        <color theme="7" tint="0.39997558519241921"/>
      </font>
    </dxf>
    <dxf>
      <font>
        <color theme="0"/>
      </font>
    </dxf>
    <dxf>
      <font>
        <color theme="0"/>
      </font>
    </dxf>
    <dxf>
      <font>
        <color theme="0"/>
      </font>
    </dxf>
    <dxf>
      <fill>
        <patternFill>
          <bgColor theme="7" tint="0.39997558519241921"/>
        </patternFill>
      </fill>
    </dxf>
    <dxf>
      <fill>
        <patternFill>
          <bgColor theme="7" tint="0.39997558519241921"/>
        </patternFill>
      </fill>
    </dxf>
    <dxf>
      <fill>
        <patternFill>
          <bgColor theme="7" tint="0.39997558519241921"/>
        </patternFill>
      </fill>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2" formatCode="0.00"/>
    </dxf>
    <dxf>
      <numFmt numFmtId="2" formatCode="0.00"/>
    </dxf>
    <dxf>
      <numFmt numFmtId="2" formatCode="0.00"/>
    </dxf>
    <dxf>
      <fill>
        <patternFill patternType="solid">
          <bgColor theme="7"/>
        </patternFill>
      </fill>
    </dxf>
    <dxf>
      <fill>
        <patternFill patternType="solid">
          <bgColor theme="7"/>
        </patternFill>
      </fill>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color theme="5"/>
      </font>
    </dxf>
    <dxf>
      <font>
        <color theme="5"/>
      </font>
    </dxf>
    <dxf>
      <font>
        <color theme="7" tint="0.39997558519241921"/>
      </font>
    </dxf>
    <dxf>
      <font>
        <color theme="7" tint="0.39997558519241921"/>
      </font>
    </dxf>
    <dxf>
      <font>
        <color theme="0"/>
      </font>
    </dxf>
    <dxf>
      <font>
        <color theme="0"/>
      </font>
    </dxf>
    <dxf>
      <font>
        <color theme="0"/>
      </font>
    </dxf>
    <dxf>
      <font>
        <color theme="0"/>
      </font>
    </dxf>
    <dxf>
      <font>
        <color theme="0"/>
      </font>
    </dxf>
    <dxf>
      <font>
        <color theme="0"/>
      </font>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2" formatCode="0.00"/>
    </dxf>
    <dxf>
      <numFmt numFmtId="2" formatCode="0.00"/>
    </dxf>
    <dxf>
      <numFmt numFmtId="2" formatCode="0.00"/>
    </dxf>
    <dxf>
      <fill>
        <patternFill patternType="solid">
          <bgColor theme="5"/>
        </patternFill>
      </fill>
    </dxf>
    <dxf>
      <fill>
        <patternFill patternType="solid">
          <bgColor theme="5"/>
        </patternFill>
      </fill>
    </dxf>
    <dxf>
      <fill>
        <patternFill patternType="solid">
          <bgColor theme="5"/>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alignment wrapText="0" readingOrder="0"/>
    </dxf>
    <dxf>
      <alignment wrapText="1"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font>
    </dxf>
    <dxf>
      <font>
        <b/>
      </font>
    </dxf>
    <dxf>
      <font>
        <color theme="0"/>
      </font>
    </dxf>
    <dxf>
      <fill>
        <patternFill>
          <bgColor rgb="FFC00000"/>
        </patternFill>
      </fill>
    </dxf>
    <dxf>
      <font>
        <color rgb="FFC00000"/>
      </font>
    </dxf>
    <dxf>
      <font>
        <sz val="14"/>
      </font>
      <fill>
        <patternFill patternType="solid">
          <fgColor indexed="64"/>
          <bgColor theme="7" tint="0.39997558519241921"/>
        </patternFill>
      </fill>
    </dxf>
    <dxf>
      <font>
        <color theme="0"/>
      </font>
      <fill>
        <patternFill>
          <bgColor theme="0"/>
        </patternFill>
      </fill>
    </dxf>
    <dxf>
      <font>
        <b val="0"/>
      </font>
    </dxf>
    <dxf>
      <font>
        <b/>
      </font>
    </dxf>
    <dxf>
      <font>
        <b val="0"/>
      </font>
    </dxf>
    <dxf>
      <font>
        <b val="0"/>
      </font>
    </dxf>
    <dxf>
      <font>
        <b/>
      </font>
    </dxf>
    <dxf>
      <font>
        <b/>
      </font>
    </dxf>
    <dxf>
      <alignment wrapText="1" indent="0" readingOrder="0"/>
    </dxf>
    <dxf>
      <alignment wrapText="1" indent="0" readingOrder="0"/>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
      <fill>
        <patternFill>
          <bgColor theme="9"/>
        </patternFill>
      </fill>
    </dxf>
    <dxf>
      <fill>
        <patternFill>
          <bgColor theme="7" tint="0.39994506668294322"/>
        </patternFill>
      </fill>
    </dxf>
    <dxf>
      <fill>
        <patternFill>
          <bgColor theme="5"/>
        </patternFill>
      </fill>
    </dxf>
    <dxf>
      <fill>
        <patternFill patternType="lightDown">
          <fgColor rgb="FFF8F8F8"/>
          <bgColor theme="0" tint="-0.24994659260841701"/>
        </patternFill>
      </fill>
    </dxf>
    <dxf>
      <fill>
        <patternFill>
          <bgColor theme="9" tint="0.59996337778862885"/>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pivotCacheDefinition" Target="pivotCache/pivotCacheDefinition7.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pivotCacheDefinition" Target="pivotCache/pivotCacheDefinition6.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19</xdr:row>
      <xdr:rowOff>95250</xdr:rowOff>
    </xdr:from>
    <xdr:to>
      <xdr:col>1</xdr:col>
      <xdr:colOff>2990850</xdr:colOff>
      <xdr:row>23</xdr:row>
      <xdr:rowOff>85725</xdr:rowOff>
    </xdr:to>
    <xdr:pic>
      <xdr:nvPicPr>
        <xdr:cNvPr id="2" name="Afbeelding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20</xdr:row>
      <xdr:rowOff>57151</xdr:rowOff>
    </xdr:from>
    <xdr:to>
      <xdr:col>1</xdr:col>
      <xdr:colOff>3562350</xdr:colOff>
      <xdr:row>21</xdr:row>
      <xdr:rowOff>0</xdr:rowOff>
    </xdr:to>
    <xdr:cxnSp macro="">
      <xdr:nvCxnSpPr>
        <xdr:cNvPr id="3" name="Rechte verbindingslijn met pijl 2">
          <a:extLst>
            <a:ext uri="{FF2B5EF4-FFF2-40B4-BE49-F238E27FC236}">
              <a16:creationId xmlns:a16="http://schemas.microsoft.com/office/drawing/2014/main" id="{00000000-0008-0000-0000-000003000000}"/>
            </a:ext>
          </a:extLst>
        </xdr:cNvPr>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19</xdr:row>
      <xdr:rowOff>133350</xdr:rowOff>
    </xdr:from>
    <xdr:to>
      <xdr:col>1</xdr:col>
      <xdr:colOff>5886450</xdr:colOff>
      <xdr:row>23</xdr:row>
      <xdr:rowOff>95250</xdr:rowOff>
    </xdr:to>
    <xdr:pic>
      <xdr:nvPicPr>
        <xdr:cNvPr id="4" name="Afbeelding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885825</xdr:colOff>
      <xdr:row>18</xdr:row>
      <xdr:rowOff>47625</xdr:rowOff>
    </xdr:from>
    <xdr:to>
      <xdr:col>1</xdr:col>
      <xdr:colOff>2809875</xdr:colOff>
      <xdr:row>19</xdr:row>
      <xdr:rowOff>57150</xdr:rowOff>
    </xdr:to>
    <xdr:pic>
      <xdr:nvPicPr>
        <xdr:cNvPr id="9" name="Afbeelding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33475" y="3676650"/>
          <a:ext cx="1924050" cy="200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479425</xdr:colOff>
      <xdr:row>3</xdr:row>
      <xdr:rowOff>254000</xdr:rowOff>
    </xdr:from>
    <xdr:to>
      <xdr:col>2</xdr:col>
      <xdr:colOff>2536825</xdr:colOff>
      <xdr:row>83</xdr:row>
      <xdr:rowOff>60325</xdr:rowOff>
    </xdr:to>
    <mc:AlternateContent xmlns:mc="http://schemas.openxmlformats.org/markup-compatibility/2006" xmlns:sle15="http://schemas.microsoft.com/office/drawing/2012/slicer">
      <mc:Choice Requires="sle15">
        <xdr:graphicFrame macro="">
          <xdr:nvGraphicFramePr>
            <xdr:cNvPr id="2" name="Matchingspercentage 1">
              <a:extLst>
                <a:ext uri="{FF2B5EF4-FFF2-40B4-BE49-F238E27FC236}">
                  <a16:creationId xmlns:a16="http://schemas.microsoft.com/office/drawing/2014/main" id="{1EA2398C-5CE0-418C-A45F-4FF8462F65F0}"/>
                </a:ext>
              </a:extLst>
            </xdr:cNvPr>
            <xdr:cNvGraphicFramePr/>
          </xdr:nvGraphicFramePr>
          <xdr:xfrm>
            <a:off x="0" y="0"/>
            <a:ext cx="0" cy="0"/>
          </xdr:xfrm>
          <a:graphic>
            <a:graphicData uri="http://schemas.microsoft.com/office/drawing/2010/slicer">
              <sle:slicer xmlns:sle="http://schemas.microsoft.com/office/drawing/2010/slicer" name="Matchingspercentage 1"/>
            </a:graphicData>
          </a:graphic>
        </xdr:graphicFrame>
      </mc:Choice>
      <mc:Fallback xmlns="">
        <xdr:sp macro="" textlink="">
          <xdr:nvSpPr>
            <xdr:cNvPr id="0" name=""/>
            <xdr:cNvSpPr>
              <a:spLocks noTextEdit="1"/>
            </xdr:cNvSpPr>
          </xdr:nvSpPr>
          <xdr:spPr>
            <a:xfrm>
              <a:off x="479425" y="1143000"/>
              <a:ext cx="2057400" cy="220778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0995369" createdVersion="6" refreshedVersion="8" minRefreshableVersion="3" recordCount="1017" xr:uid="{00000000-000A-0000-FFFF-FFFF06000000}">
  <cacheSource type="worksheet">
    <worksheetSource ref="A1:C10016" sheet="Bron roepnaam profiel"/>
  </cacheSource>
  <cacheFields count="3">
    <cacheField name="Profielnr" numFmtId="0">
      <sharedItems containsBlank="1"/>
    </cacheField>
    <cacheField name="Roepnaam" numFmtId="0">
      <sharedItems containsBlank="1" count="367">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Informatiecoach"/>
        <s v="Agile tester"/>
        <s v="applicatie- en infrastructuurarchitect"/>
        <s v="applicatie-architect"/>
        <s v="applicatiebeheerder"/>
        <s v="applicatieontwikkelaar"/>
        <s v="archiefmedewerker"/>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intelligence / data an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 scientist"/>
        <s v="data steward"/>
        <s v="data-architect"/>
        <s v="databasebeheerder"/>
        <s v="data-engineer"/>
        <s v="datamigratiespecialist"/>
        <s v="datamodelleur"/>
        <s v="dataprogramm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beheerder"/>
        <s v="functioneel applicatie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manager"/>
        <s v="informatiespecialist"/>
        <s v="infrastructuurarchitect"/>
        <s v="infrastructuurbeheerder"/>
        <s v="infrastructuurontwikkelaa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Informatierisicomanager"/>
        <s v="Kanban-trainer"/>
        <s v="ketenbeheerder"/>
        <s v="ketencoordinator"/>
        <s v="klantketenbeheerder"/>
        <s v="klantketenmanager"/>
        <s v="klantreisexpert"/>
        <s v="kwaliteitsarchitect"/>
        <s v="kwaliteitsmedewerker"/>
        <s v="kwaliteitsmanag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QA  / quality assurance officer"/>
        <s v="recordmanager"/>
        <s v="recordbeheerder"/>
        <s v="regelanalist"/>
        <s v="relatiebeheerder"/>
        <s v="relatiemanager"/>
        <s v="Metadatamanag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Cybersecurity manager"/>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 v="informatiebeleid" u="1"/>
        <s v="functioneel / applicatiebeheerder" u="1"/>
        <s v="projectsecretaris" u="1"/>
      </sharedItems>
    </cacheField>
    <cacheField name="Profielnaam" numFmtId="0">
      <sharedItems containsBlank="1" count="70">
        <s v="2.1.1 APPLICATIEONTWIKKELING"/>
        <s v="2.1.4 DATA ENGINEERING"/>
        <s v="1.1.1 INFORMATIEARCHITECTUUR"/>
        <s v="1.3.1 SOURCING MANAGEMENT"/>
        <s v="3.2.1 TECHNICAL SUPPORT"/>
        <s v="3.2.2 1e LIJNS GEBRUIKERSONDERSTEUNING"/>
        <s v="3.2.3 INCIDENT MANAGEMENT"/>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LEVERANCIERSMANAGEMENT IV"/>
        <s v="5.3.1 INFORMATIEMANAGEMENT"/>
        <s v="3.1.7 DATABASEBEHEER"/>
        <s v="3.3.4 RELEASE MANAGEMENT"/>
        <s v="3.1.5 NETWERKBEHEER"/>
        <s v="4.4.1 INFORMATIECOACHING"/>
        <s v="5.1.1 PROJECTLEIDERSCHAP IV"/>
        <s v="5.2.2 RELEASE TRAIN ENGINEER"/>
        <s v=""/>
        <m/>
        <s v="4.3.4 DATA SCIENTIST" u="1"/>
        <s v="4.3.2 BUSINESSANALIST" u="1"/>
        <s v="1.2.2  INNOVATIEMANAGEMENT" u="1"/>
        <s v="4.2.4 CONTRACT- / LEVERANCIERMANAGEMENT IV" u="1"/>
        <s v="4.3.3 DATA-ANALIST" u="1"/>
        <s v="2.1.4 DATA ENGINEER" u="1"/>
        <s v="1.2.3  MANAGEMENT INFORMATIEVOORZIENING" u="1"/>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1226854" createdVersion="6" refreshedVersion="8" minRefreshableVersion="3" recordCount="1017" xr:uid="{00000000-000A-0000-FFFF-FFFF10000000}">
  <cacheSource type="worksheet">
    <worksheetSource ref="A1:C10017" sheet="Bron roepnaam profiel"/>
  </cacheSource>
  <cacheFields count="3">
    <cacheField name="Profielnr" numFmtId="0">
      <sharedItems containsBlank="1"/>
    </cacheField>
    <cacheField name="Roepnaam" numFmtId="0">
      <sharedItems containsBlank="1" count="367">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Informatiecoach"/>
        <s v="Agile tester"/>
        <s v="applicatie- en infrastructuurarchitect"/>
        <s v="applicatie-architect"/>
        <s v="applicatiebeheerder"/>
        <s v="applicatieontwikkelaar"/>
        <s v="archiefmedewerker"/>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intelligence / data an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 scientist"/>
        <s v="data steward"/>
        <s v="data-architect"/>
        <s v="databasebeheerder"/>
        <s v="data-engineer"/>
        <s v="datamigratiespecialist"/>
        <s v="datamodelleur"/>
        <s v="dataprogramm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beheerder"/>
        <s v="functioneel applicatie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manager"/>
        <s v="informatiespecialist"/>
        <s v="infrastructuurarchitect"/>
        <s v="infrastructuurbeheerder"/>
        <s v="infrastructuurontwikkelaa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Informatierisicomanager"/>
        <s v="Kanban-trainer"/>
        <s v="ketenbeheerder"/>
        <s v="ketencoordinator"/>
        <s v="klantketenbeheerder"/>
        <s v="klantketenmanager"/>
        <s v="klantreisexpert"/>
        <s v="kwaliteitsarchitect"/>
        <s v="kwaliteitsmedewerker"/>
        <s v="kwaliteitsmanag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QA  / quality assurance officer"/>
        <s v="recordmanager"/>
        <s v="recordbeheerder"/>
        <s v="regelanalist"/>
        <s v="relatiebeheerder"/>
        <s v="relatiemanager"/>
        <s v="Metadatamanag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Cybersecurity manager"/>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 v="informatiebeleid" u="1"/>
        <s v="functioneel / applicatiebeheerder" u="1"/>
        <s v="projectsecretaris" u="1"/>
      </sharedItems>
    </cacheField>
    <cacheField name="Profielnaam" numFmtId="0">
      <sharedItems containsBlank="1" count="93">
        <s v="2.1.1 APPLICATIEONTWIKKELING"/>
        <s v="2.1.4 DATA ENGINEERING"/>
        <s v="1.1.1 INFORMATIEARCHITECTUUR"/>
        <s v="1.3.1 SOURCING MANAGEMENT"/>
        <s v="3.2.1 TECHNICAL SUPPORT"/>
        <s v="3.2.2 1e LIJNS GEBRUIKERSONDERSTEUNING"/>
        <s v="3.2.3 INCIDENT MANAGEMENT"/>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LEVERANCIERSMANAGEMENT IV"/>
        <s v="5.3.1 INFORMATIEMANAGEMENT"/>
        <s v="3.1.7 DATABASEBEHEER"/>
        <s v="3.3.4 RELEASE MANAGEMENT"/>
        <s v="3.1.5 NETWERKBEHEER"/>
        <s v="4.4.1 INFORMATIECOACHING"/>
        <s v="5.1.1 PROJECTLEIDERSCHAP IV"/>
        <s v="5.2.2 RELEASE TRAIN ENGINEER"/>
        <s v=""/>
        <m/>
        <s v="4.3.4 DATA SCIENTIST" u="1"/>
        <s v="4.3.2 BUSINESSANALIST" u="1"/>
        <s v="1.2.2  INNOVATIEMANAGEMENT" u="1"/>
        <s v="4.2.4 CONTRACT- / LEVERANCIERMANAGEMENT" u="1"/>
        <s v="5.1.1 PROJECTLEIDERSCHAP I(v)" u="1"/>
        <s v="1.1.2 FUNCTIONEEL ONTWERP / STARTARCHITECTUUR" u="1"/>
        <s v="5.1.4 PORTFOLIOMANAGEMENT" u="1"/>
        <s v="3.2.3 INCIDENTMANAGEMENT" u="1"/>
        <s v="3.3.2 CAPACITYMANAGEMENT" u="1"/>
        <s v="4.5.3 (GEDELEGEERD) BUSINESS OWNER" u="1"/>
        <s v="4.2.3 RELATIEMANAGEMENT I(v)" u="1"/>
        <s v="5.1.3 PROGRAMMAMANAGEMENT I(v)" u="1"/>
        <s v="1.3.1 SOURCINGMANAGEMENT" u="1"/>
        <s v="4.2.4 CONTRACT- / LEVERANCIERMANAGEMENT IV" u="1"/>
        <s v="4.3.3 DATA-ANALIST" u="1"/>
        <s v="4.4.2 LEER- ONTWIKKELMANAGEMENT" u="1"/>
        <s v="2.1.4 DATA ENGINEER" u="1"/>
        <s v="4.1.1 SECURITYMANAGEMENT" u="1"/>
        <s v="4.1.3 CYBER SECURITYMANAGEMENT" u="1"/>
        <s v="4.3.3 BUSINESS INTELLIGENCE / DATA ANALYSE" u="1"/>
        <s v="4.2.2 INKOOP I(v)" u="1"/>
        <s v="5.3.4 META DATA / GEGEVENSMANAGEMENT" u="1"/>
        <s v="5.1.2 PROJECTMANAGEMENT I(v)" u="1"/>
        <s v="4.1.2 INFORMATIE RISICOMANAGEMENT" u="1"/>
        <s v="3.2.4 PROBLEMMANAGEMENT" u="1"/>
        <s v="3.1.2 CHANGEMANAGEMENT" u="1"/>
        <s v="1.2.3  MANAGEMENT INFORMATIEVOORZIENING" u="1"/>
        <s v="1.1.5 SYSTEEM ARCHITECTUUR" u="1"/>
        <s v="4.2.1 CATEGORIEMANAGEMENT I(v)" u="1"/>
        <s v="5.3.2 DATA / GEGEVENSMANAGEMENT"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1342592" createdVersion="7" refreshedVersion="8" minRefreshableVersion="3" recordCount="61" xr:uid="{5E03E274-89E4-4E52-8790-4891139544C6}">
  <cacheSource type="worksheet">
    <worksheetSource ref="B1:C62" sheet="Bron tekst"/>
  </cacheSource>
  <cacheFields count="2">
    <cacheField name="KWIV-rol" numFmtId="0">
      <sharedItems count="74">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4.3.4 DATA SCIENTIST" u="1"/>
        <s v="5.4.1 IV-CONTROL" u="1"/>
        <s v="4.3.2 BUSINESSANALIST" u="1"/>
        <s v="1.2.2  INNOVATIEMANAGEMENT" u="1"/>
        <s v="4.2.4 CONTRACTMANAGEMENT IV" u="1"/>
        <s v="4.2.4 CONTRACT/LEVERANCIERMANAGEMENT IV" u="1"/>
        <s v="3.4.2 DATA CUSTODIAN" u="1"/>
        <s v="3.4.1 DATA STEWARD" u="1"/>
        <s v="4.2.4 CONTRACT- / LEVERANCIERMANAGEMENT IV" u="1"/>
        <s v="4.3.3 DATA-ANALIST" u="1"/>
        <s v="2.1.4 DATA ENGINEER" u="1"/>
        <s v="4.2.3 ACCOUNTMANAGEMENT IV" u="1"/>
        <s v="1.2.3  MANAGEMENT INFORMATIEVOORZIENING" u="1"/>
      </sharedItems>
    </cacheField>
    <cacheField name="Toelichting" numFmtId="0">
      <sharedItems count="242" longText="1">
        <s v="De informatiearchitectuur richt zich op de beschrijving van de inhoudelijk relaties en samenhang tussen toepassingen en gegevensverzamelingen onderling. Het opstellen, beheren en integreren van de structuur van applicaties, databases en andere (data)gegevensverzamelingen. Ook in persoonlijke applicaties, zoals spreadsheets. Daarbij wordt gelet op eventueel gewijzigde informatiebehoeften van gebruikers. Daarnaast worden de beleidsregels voor het beheer van de (elementen van de) informatiearchitectuur opgesteld. Hoewel het vakgebied datamanagement meestal verantwoordelijk is voor het beheer van het bedrijfsdatamodel, wordt dit voor de invulling van dit model vaak bij data- of informatiearchitectuur (KWIV 1.1.3) belegd."/>
        <s v="Functioneel ontwerp/ startarchitectuur richt zich op het beschrijven van wat het informatiesysteem moet kunnen. Samen met (eind)gebruikers en de opdrachtgever worden functionele specificaties opgesteld, waaraan een informatiesysteem moet voldoen. Het ontwerp wordt (mede) op basis van de input vanuit vakgebieden informatieanalyse (KWIV 4.3.1) en/of business analyse (KWIV 4.3.2) gemaakt. Het gaat om het analyseren, modelleren en specifiek de eisen aan informatie bij de gebruikers vaststellen. Het beheer en onderhoud van een informatiesysteem ligt meestal bij functioneel beheer en/of applicatiebeheer. Vanuit functioneel ontwerp/ startarchitectuur wordt ook een bijdrage aan testplannen voor functionele en acceptatietesten geleverd. "/>
        <s v="Applicatiearchitectuur richt zich op het beschrijven van de samenhang van de applicaties en informatiesystemen binnen de organisatie. Het modelmatig beschrijven van het applicatielandschap (de daadwerkelijk systemen in productie). Daarbij wordt vanuit de principes van onder meer Nora, Gemma, et cetera gewerkt. Dit vakgebied komt vooral voor in organisaties waar grote en complexe systemen worden ontwikkeld. Tevens bij de ontwikkeling van administratieve applicaties en embedded software (software geschreven om machines en apparaten te besturen). Vaak is applicatiearchitectuur sterk verbonden met informatiearchitectuur (KWIV 1.1.1)."/>
        <s v="Technische architectuur richt zich op het beschrijven van de principes, richtlijnen en regels om de informatiesystemen te laten werken. De focus is om de overkoepelende structuur van de technische infrastructuur te ontwerpen. Dit zijn netwerk, servers en storage (opslag). De technische infrastructuur moet worden gebaseerd op de informatiearchitectuur (KWIV 1.1.1), het automatiseringsbeleid en de automatiseringsplannen. Hierbij wordt niet alleen een structuur ontworpen, maar er wordt ook gecontroleerd of aan de gestelde eisen wordt voldaan. Bijvoorbeeld eisen aan passieve en actieve netwerkcomponenten (ook multimedia), systeemsoftware (operating systemen en middleware), de netwerk(beheer)software, servers, server(beheer)software en storage."/>
        <s v="Systeemarchitectuur richt zich op het beschrijven van een conceptueel model dat de structuur, het gedrag en de weergave van een systeem definieert. Hierbij wordt er rekening gehouden met beveiliging, audits, de prestaties en de uitwisseling van gegevens met externe bronnen of bestemmingen. Systeemarchitectuur overziet het gehele domein in technische zin. De schakel tussen de product- of domeinvisie, en de benodigde aanpassingen aan het specifieke IV-landschap. Binnen het Scaled Agile Framework is systeemarchitectuur verantwoordelijk voor het opstellen van de 'architectural features' op programmaniveau. De systeeminfrastructuur moet passen binnen de informatiearchitectuur (KWIV 1.1.1), het automatiseringsbeleid en de automatiseringsplannen. Hierbij is systeemarchitectuur een belangrijke sparringpartner voor de product manager (KWIV 4.5.2) en product owners (KWIV 4.5.1). Vaak maakt systeemarchitectuur deel uit van het productmanagementteam. "/>
        <s v="Enterprise architectuur richt zich op over het vertalen van doelstellingen naar de inrichting van organisatie, processen en informatievoorziening en is in het ontwerpproces vaak als een van de eersten betrokken. Vaak is enterprise architectuur betrokken bij het ontwerp en het beheer van de bedrijfsarchitectuur (doellandschap). Waarbij er stappen worden definieert om van de huidige vorm en status (IST) naar de gewenste vorm en status van het IV-landschap en de bedrijfsprocessen (SOLL) te komen. In een SAFe-omgeving is enterprise architectuur verantwoordelijk voor het opstellen van de 'architectural epics' op portfolioniveau. Het vakgebied kan op bedrijfsniveau - dan wel domeinportfolioniveau - samen met business analyse (KWIV 4.3.2) optrekken om alle epics te visualiseren en de organisatie van werkvoorraad te voorzien. Vanuit enterprise architectuur kan de IV-professional hier de rol van 'epic owner' aannemen. "/>
        <s v="Informatiebeleid is gericht op het verbeteren van betrouwbare informatie en van de informatievoorziening (IV), conform het organisatiebeleid. Informatiebeleid omvat de doelen, middelen en wijze om te voorzien in de benodigde IV en om deze in stand te houden. Informatiebeleid stelt een meerjarig informatieplan op, waarin ook uitgangspunten en randvoorwaarden staan met een samenhang tussen missie, bedrijfsdoelstellingen (en benodigde IV) binnen het Rijk. Het vakgebied wordt in groter verband gezien, waarbij nadrukkelijk relaties worden gelegd tussen overheidsorganisaties en bestuurlijke niveaus. Daarbinnen wordt gebruik gemaakt van rijksbrede standaards, richtlijnen en afspraken."/>
        <s v="Innovatiemanagement richt zich op het consequent verbeteren en (deels) vernieuwen van producten, processen, organisatie en vaardigheden. Gedurende de initiatiefase van (potentieel) nieuwe projecten. Daarbij houdt het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 Vakgebied heeft raakvlakken met Informatiebeleid (KWIV 1.2.1) en Kwaliteitsmanagement (KWIV 5.3.5)."/>
        <s v="Management Informatievoorziening richt zich op het beheren en managen van informatie die ondersteuning biedt bij het behalen van de organisatie doelstellingen. In dit proces wordt de informatiebehoefte die vanuit de primaire processen en de IT van de organisatie ontstaan, beantwoord met de informatievoorziening. Het initieert de vertaling van technologische en maatschappelijke ontwikkelingen en de nieuwe informatiebehoeften die hierdoor ontstaan. Binnen deze context zorgt het vakgebied voor realisatie van een duurzaam toegankelijke informatiehuishouding. Dit gebeurt door de uiteenlopende kaders, normen en eisen systematisch te wegen en af te zetten tegen huidig en toekomstig gebruik. Ook verwacht men dat vanuit dit vakgebied adequaat over de proportionaliteit van te nemen maatregelen wordt geadviseerd. "/>
        <s v="Sourcing management richt zich op het adviseren en vastleggen (op IV-gebied) wat de organisatie zelf doet en wat wordt uitbesteed aan leverancier(s). Waarbij er (resultaat)afspraken worden opgesteld met private partijen en/of een (Shared) Service Centrum. Het kan bijvoorbeeld gaan over vernieuwing, ontwikkeling of beheer van applicaties, of het exploiteren van een nieuw rekencentrum. Regionale of landsgrenzen spelen hierbij vrijwel geen rol meer. Ook de wijze waarop de samenwerking tussen klant en leverancier het beste vorm en inhoud kan worden gegeven, behoort tot de expertise. Vaak wordt de beslissing over al dan niet uitbesteden en de contractuele vorm van samenwerking vastgelegd in een sourcingbeleid. "/>
        <s v="Applicatieontwikkeling richt zich op het proces van het maken van applicaties. Dit kan bijvoorbeeld zijn (1) modulair opbouwen, (2) aanvullende functionaliteit ontwikkelen of (3) parameterisering: standaardapplicaties geschikt maken voor een specifieke situatie. De manier van technisch ontwerpen en applicatieontwikkeling is hierop aangepast, waaronder het gebruik van open software. Veelgebruikte methodieken bij het ontwikkelen van applicatie/softwaresystemen zijn Agile Scrum, Agile XP en SAFe, waarbij de ontwikkelaars in toenemende mate deel gaan uitmaken van DevOps-teams. Waar systeemontwikkeling (KWIV 2.1.2) verantwoordelijk is voor de back-end, is applicatieontwikkeling verantwoordelijk voor de front-end. "/>
        <s v="Systeemontwikkeling richt zich op één van de volgende processen: (1) de ontwikkeling van een systeem, (2) het ontwerp en de constructie van een nieuw systeem, of (3) de modificatie van een bestaand systeem of een onderdeel daarvan. Op basis van de wensen van de organisatie en gebruikers wordt dit vertaald naar concrete hardware en software (digitale infrastructuur). Daarbij worden technische systemen gebouwd en/of ontworpen (embedded software, ofwel: software geschreven om machines en apparaten te besturen). Het kan gezien worden als een combinatie tussen ontwerpen en programmeren. Waar applicatieontwikkeling (KWIV 2.1.1) verantwoordelijk is voor de front-end, is systeemontwikkeling verantwoordelijk voor de back-end."/>
        <s v="Netwerkontwikkeling richt zich op het ontwerp, de implementatie en het beheer en onderhoud van IT-netwerken. Het gaat hierbij om het ontwerpen en configureren van het interne netwerk (LAN; Local Area Network) en de koppelingen met externe netwerken (WAN; Wide Area Network). Dit is dan ook een ander soort ontwikkeling dan applicaties of systemen. Onderdeel hiervan is de componenten van het netwerk (netwerkapparatuur en besturings-, beheer- en netwerkprogrammatuur) te selecteren en het aansturen van de installatie en het beheer van deze componenten. Vaak wordt kennis verwacht van technieken zoals Routing, Switching, DNS, DHCP en IPAM, maar ook van de laatste e-mailbeveiligingsstandaarden."/>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sbaar en robuust beschikbaar stellen van data op bijvoorbeeld een analytics-platform."/>
        <s v="Testmanagement richt zich op het proces om de software te testen. Vaak is het testmanagement onderdeel van Agile Scrum, waarbij het testen zelf uitgevoerd wordt door medewerkers en/of via geautomatiseerd testen. Ook 'test driven development' (ontwikkelmethode met eerst de tests schrijven en daarna pas de code) wordt onder dit vakgebied geschaard. Het testen van de software geeft inzicht in, en adviseert over, de kwaliteit van de software en de daaraan gerelateerde risico's. Onderdeel van dit vakgebied kan zijn 'testengineering': hierin wordt het proces bepaald dat onder bepaalde omstandigheden tot een zo goed mogelijke test zal leiden. "/>
        <s v="Systeembeheer is een algemene benaming voor het beheer van servers en netwerken. In grotere organisaties is dit vakgebied vaak opgesplitst naar serverbeheerder (KWIV 3.1.4) en netwerkbeheerder (KWIV 3.1.5). De naam wordt ook wel gebruikt voor het technisch beheer van een systeem, of de combinatie van meerdere systemen en de servers waarop die draaien. Incidenten en changes kunnen grote gevolgen hebben voor de continuïteit van systemen en daarmee voor de continuïteit van en beeldvorming over de organisatie. Systeembeheer moet in dergelijke situaties onder druk nauwkeurig en volgens de voorgeschreven procedures kunnen werken. Ontwikkel- en beheerrollen worden soms samengevoegd in DevOps-teams. In dat geval zal systeembeheer naast kennis van beheer ook kennis van continuous delivery en continuous integration moeten hebben."/>
        <s v="Changemanagement richt zich op het aanpassen, beheersen en gecoördineerd invoeren van changes (wijzigingen) in de IV-omgeving. Changemanagement helpt de organisatie met het aanvragen, prioriteren, toestaan, goedkeuren, inplannen en implementeren van allerlei soorten changes. Daarmee moet worden geborgd dat changes zonder merkbare of onacceptabele gevolgen voor gebruikers worden ingevoerd én dat de continuïteit van de informatievoorziening niet in gevaar komt. Changes in de IV-omgeving kunnen betrekking hebben op informatiesystemen of applicaties en/of de technische infrastructuur: netwerk, servers, storage (opslag). "/>
        <s v="Functioneel beheer is de verbindende schakel tussen de uitvoering en ICT van de organisatie. Is verantwoordelijk voor het beantwoorden van gebruikersvragen en zorgt ervoor dat het informatiesysteem (blijvend) voldoet aan de eisen van de gebruikers en dat de functionaliteit consistent is. Functioneel beheer werkt nauw samen met gebruikers voor het evalueren van de functionele specificaties van een informatiesysteem en het uitwerken van de functionele specificaties bij gewenste wijzigingen. Gerealiseerde wijzigingen worden door functioneel beheer getest in acceptatietesten. Daarnaast coördineert functioneel beheer de invoering van wijzigingen in de gebruikersorganisatie. Tot slot is functioneel beheer een vraagbaak voor gebruikers (in de tweede lijn) en het coördineren van oplossingen voor problemen."/>
        <s v="Serverbeheer richt zich op het monitoren en onderhouden van servers om deze betrouwbaar en optimaal te laten werken. Daarbij richt het zich op het beheer van hardware, software, beveiliging en back-ups, zodat de IT-omgeving operationeel en doeltreffend blijft. Serverbeheer is betrokken bij de configuratie van een server en het installeren én configureren van wijzigingen. Serverbeheer monitort de werking van servers (vaak met specifieke tooling) en onderneemt acties of voert preventief maatregelen door om een server aan de gestelde eisen te laten voldoen. Bij storingen aan de server zorgt serverbeheer voor het oplossen daarvan. Dit profiel kan een specialisatie zijn van Systeembeheer (KWIV 3.1.1)."/>
        <s v="Netwerkbeheer richt zich op het monitoren en onderhouden van netwerken om deze betrouwbaar en optimaal te laten werken. Daarbij richt het zich op het beheer van hardware, software, beveiliging en back-ups, zodat de IT-netwerkomgeving operationeel en doeltreffend blijft. Netwerkbeheer is betrokken bij het ontwerp van een netwerk en het installeren én configureren van wijzigingen in de netwerkcomponenten. Netwerkbeheer monitort de werking van een netwerk (vaak met specifieke monitoringtools) en neemt reactief of preventief maatregelen om het netwerk aan de gestelde eisen te laten voldoen. Storingen in het netwerk worden door netwerkbeheer opgelost. Dit profiel kan een specialisatie zijn van Systeembeheer (KWIV 3.1.1)."/>
        <s v="Applicatiebeheer richt zich op het beheer en onderhoud van de applicaties conform de overeengekomen prestatiekenmerken (performance, bedrijfszekerheid). Applicatiebeheer zorgt voor het aansturen van de realisatie van gewenste wijzigingen door een programmeur of DBA. Ook zorgt applicatiebeheer voor het coördineren van de (technische) implementatie van de wijziging in de productieomgeving. Applicatiebeheer werkt vaak samen met databasebeheer (KWIV 3.1.7) en/of systeembeheer (KWIV 3.1.1). Vaak is applicatiebeheer – in de tweede lijn – betrokken bij het oplossen van incidenten en problemen die ontstaan zijn door technische redenen. "/>
        <s v="Databasebeheer richt zich op het beheer en onderhoud van de data (gegevens) conform de overeengekomen prestatiekenmerken (performance, bedrijfszekerheid). Databasebeheer draagt zorg voor de kwaliteit, actualiteit, volledigheid en consistentie van gegevens in een database(s). Verder stelt Databasebeheer het gegevensmodel voor een applicatie op en beheert deze, in samenwerking met informatieanalyse (KWIV 4.3.1) of informatiearchitectuur (KWIV 1.1.1). Databasebeheer zorgt voor het verifiëren van de productieresultaten op het aspect gegevensconsistentie en –correctheid én voert de periodieke analyses op de kwaliteit van de gegevens uit."/>
        <s v="Recordbeheer richt zich op het identificeren, klasseren, archiveren, bewaren en vernietigen van records (archief). Daarmee draagt het zorg voor kwalitatieve intake, formele ontsluiting, distributie en archivering van gekanaliseerde inkomende (digitale) documentstromen. Recordbeheer zorgt voor het monitoren van de eenduidigheid en juistheid van metagegevenssets op zaken, proces- en documentniveau, het tijdig signaleren van de afwijkingen én de noodzakelijke herstelbewerkingen hierop. Recordbeheer onderhoudt hiertoe veelvuldig contact met zaakhouders en/of (mede)behandelaren om de informatiebehoeften zo goed mogelijk af te stemmen en informatieprocessen bij het organisatieonderdeel beter te laten verlopen."/>
        <s v="Datastewardship richt zich voornamelijk op het ondersteunen van de klant/business in het onderhouden en creëren van data met een hoge kwaliteit. Het vakgebied zorgt voor het definiëren, meten en verbeteren van de datakwaliteit - in een continu proces. Bijvoorbeeld conform criteria voor juistheid, compleetheid of actualiteit (vanuit businessperspectief). Hier valt ook onder het correcte formaat en de correcte betekenis (vanuit vorm, perspectief, conform gegevensdefinitie). Het vakgebied kan op meerdere niveaus (zoals operationeel of tactisch) worden ingedeeld."/>
        <s v="Technical support richt zich op het ondersteunen en oplossen van complexe technische problemen van de klant/medewerkers. Tevens voert het controles uit om problemen vroegtijdig te signaleren. Technical support is een tweede lijn support. Veelal gaat het over IT-gerelateerde problemen, maar het kan ook gaan over (rand)apparatuur of machines die niet meer naar behoren functioneren. Technical support is in staat om het totaal van een vraagstuk te overzien. Breedte (overzicht) en diepte (specialistische deskundigheid) op enkele terreinen zijn hierbij van belang. Waar technical support zich richt op de complexere technisch problemen (2de lijn), richt de 1e lijns gebruikersondersteuning (KWIV 3.2.2) op standaard storingen, problemen etc. "/>
        <s v="1e lijns gebruikersondersteuning richt zich op het coördineren, ondersteunen en oplossen van technische problemen van de klant/medewerkers. Het is de eerste lijn support (direct klantcontact). Daarbij coördineert het dat incidenten conform de dienstverleningsovereenkomst (SLA) worden afgehandeld. Indien 1e lijns gebruikersondersteuning het probleem niet kan oplossen, dan wordt het incident doorgezet naar de 2e lijn: bijvoorbeeld technical support (KWIV 3.2.1) of applicatiebeheer (KWIV 3.1.6). Afhankelijk van de organisatie kunnen de volgende facetten ook onder het vakgebied worden geschaard: het identificeren van problemen, het coördineren van wijzigingen, het registreren van gebruikers en/of het instellen van autorisaties."/>
        <s v="Incidentmanagement richt zich op het vroegtijdig en snel oplossen van een ongeplande verstoring. Deze verstoring kan zich voordoen met de informatievoorziening, in de informatiesystemen of applicaties als in de technische infrastructuur. Hierbij wordt tevens de prioritering van het incident bepaald, aan de hand van urgentie en impact. Dit profiel Incident management is afgeleid van het gelijknamige ITIL-proces. Het vakgebied kan zowel procesmatig als inhoudelijk operationeel zijn ingestoken. Problem management (KWIV 3.2.4) is een direct aanpalend vakgebied."/>
        <s v="Problemmanagement richt zich op, een gestructureerde wijze, het bundelen van incidenten, het proactief voorkomen van een probleem/incident en het minimaliseren van de impact. Hierbij gaat het om verstoringen van de informatiesystemen/applicaties als in de technische infrastructuur. Problemmanagement onderzoekt incidenten, zodat de achterliggende (mogelijke) oorzaken helder worden en de (waarschijnlijke) impact van incidenten worden verminderd. Daarbij wordt er een Known Error Database (KED) aangelegd. Problemmanagement komt in actie wanneer het incidentmanagementproces (KWIV 3.2.3) nog niet tot de juiste oplossing heeft geleid of een structurele oplossing moet worden gerealiseerd, nadat in het kader van incidentmanagement een workaround is geïmplementeerd of geboden."/>
        <s v="Service level management (SLM) richt zich op de uitgangspunten van de overeengekomen dienstverlening. Het stelt hiervoor een raamwerk op van de processen in de vorm van overeenkomsten, verplichtingen en relaties, die worden beheerd via de zogenaamde dienstencatalogus. De eisen / wensen en behoeften van de gebruikers/lijnmanagement en leveranciers worden afgestemd en vastgelegd in service level agreements (SLA’s). SLM bewaakt proactief of de daadwerkelijk geboden dienstverlening conform de SLA wordt uitgevoerd. SLM herkent en onderscheidt patronen in dienstverlening en de naleving van de gemaakte afspraken. En stelt oplossingen voor ter voorkoming van eventuele problemen."/>
        <s v="Capacity management is erop gericht om de vraag naar en het aanbod van capaciteit (storage) op optimale wijze op elkaar af te stemmen. Onderdelen van dit vakgebied zijn onder meer het meten, analyseren en het verbeteren van performance. Dit kan door het bepalen van de vereiste capaciteit van IT-middelen, het plannen van die IT-middelen en het voorspellen van de werklast. Relevant daarin is te weten welke systeemperformance nodig is en ook of dit op piekmomenten of in het algemeen zo is. In het geval van een ketenproces worden van tevoren met ketenpartners afspraken gemaakt over de capaciteit die zij ten behoeve van de keten beschikbaar moeten hebben."/>
        <s v="Configuration management richt zich op het operationele beheer van de configuratiedatabase, identificeren en classificeren van de zogenoemde ‘configuratie-items’. Daarbij worden alle componenten van de IT-infrastructuur in kaart gebracht met de onderlinge relaties, gerelateerde documentaties en overige IT-processen welke hierop ondersteuning geven. Deze gegevens worden vastgelegd in de configuratiedatabase. Configuration management is van belang voor het configuratieproces met centraal en zorgvuldig licentiebeheer. En is hiermee een belangrijke schakel in de op- en verdere uitbouw van het configuratieproces en vervult hierin een actieve ‘voortrekkersrol’. Lifecycle-management kan nadrukkelijk als een onderdeel van dit vakgebied worden gezien."/>
        <s v="Release management richt zich op het managen van het plannen, bouwen en testen van gewijzigde en nieuwe onderdelen in de software voor een stabiele versie van informatiesystemen (ook wel release). Het gaat daarbij om ervoor te zorgen dat de integriteit van de live-omgeving wordt beschermd en dat de juiste componenten worden vrijgegeven. Niet alleen de afstemming van releases op de businesseisen (zoals invoerings- en beschikbaarheidsdata) is van belang, maar ook het bewaken dat releases zonder problemen voor de continuïteit en consistentie van de IV en de bedrijfsvoering plaatsvinden. Vooral in een Agile-omgeving, waarin in korte tijd nieuwe functionaliteit wordt gebouwd, is het belangrijk op tijdige en accurate integratie van releases te letten."/>
        <s v="IV-securitymanagement (informatiebeveiliging) richt zich op technische maatregelen die ingezet worden voor bescherming/beveiliging van een organisatie en de daarbij behorende medewerkers, klanten/gasten, data, financiën, goederen, et cetera. Het omvat het ontwerpen, implementeren, onderhouden en evalueren van beveiligingsmaatregelen met betrekking tot de IV (hardware en software). Securitymanagement is verantwoordelijk voor de beveiliging van de informatievoorziening (IV). De focus ligt op het beveiligen van de IV wat betreft de vertrouwelijkheid, de integriteit en de beschikbaarheid van informatie."/>
        <s v="Informatierisicomanagement (risicobeheer) richt zich op het identificeren, analyseren en evalueren van de organisatierisico's. Met als doel om de risico's te beheersen die verbonden zijn aan de beschikbaarstelling en het gebruik van componenten van de informatievoorziening (IV). Denk aan netwerken, servers, informatiesystemen en/of applicaties. Meestal is de scope van de verantwoordelijkheden beperkt tot de IV, maar soms wordt dit vakgebied ook ingezet voor het identificeren en mitigeren van risico’s in programma’s of projecten. In veel gevallen levert informatierisicomanagement bijdragen aan het beleid en de richtlijnen voor risicomanagement. Daarnaast hoort ook het opstellen van concrete risicobeheersmaatregelen en/of de gewenste werking toetsen."/>
        <s v="Cybersecuritymanagement richt zich op de bescherming van de systemen. Het vakgebied houdt zich bezig met het proactief detecteren van kwetsbaarheden en dreigingen en het nemen van maatregelen om gevolgen van onbekende dreigingen te voorkomen en/of te mitigeren. Verder worden er analyses en forensisch onderzoek van eventueel besmette en gecompromitteerde systemen uitgevoerd. Met als doel om kwetsbaarheden op te sporen en bedreigingen van buitenaf (waaronder hackers) te voorkomen. Het is een relatief jong vakgebied dat volop in ontwikkeling is, waardoor ook het focusgebied met de tijd wat kan verschuiven."/>
        <s v="Categoriemanagement IV richt zich op het bundelen en beheren van de IV-inkoop, op basis van logisch samenhangende diensten of producten. Categoriemanagement IV is betrokken bij het optimaal inkopen (inclusief uitvraag specificaties) en het optimaal benutten van contracten van producten of diensten. Daarbij wordt een visie ontwikkeld ten aanzien van de levenscyclus van de producten of diensten en de sourcingstrategie, waarbij ook Sourcing management (KWIV 1.3.1) wordt betrokken. Waar categoriemanagement IV zich richt op het beheer, visie en sourcing, richt Inkoop IV (KWIV 4.2.2) zich op productspecificaties ten aanzien van de inkoop IV. NB. In het KWIK (InkoopKolom) bestaat een profiel dat raakvlakken heeft met dit KWIV-profiel."/>
        <s v="Inkoop IV richt zich op het inkopen van IV-producten of -diensten voor de organisatie. Daarbij levert Inkoop IV input aan de inkoopleider aan ten aanzien van de software, hardwarevereisten en de licenties. Dit door het opstellen van de productvereisten waarbij de visie en beleid van de organisatie worden meegenomen (zoals innovatie, duurzaamheid en MVO). Inkoop IV werkt hierbij samen met de business over wat de vereisten zijn van het product of de dienst. Waar Inkoop IV zich richt op productspecificaties voor de inkoop IV, richt categoriemanagement IV (KWIV 4.2.1) zich op het beheer, visie en sourcing van deze inkoop. NB. In het KWIK (InkoopKolom) bestaat een profiel dat raakvlakken heeft met dit KWIV-profiel."/>
        <s v="Relatiemanagement IV richt zich op het opbouwen, verdiepen en verstevigen van interne en externe relaties. Hierbij hoort het opstellen van een IV-organisatiestrategie t.a.v. alle partijen die betrokken zijn over de informatievoorziening. Relatiemanagement IV is verantwoordelijk voor het afstemmen van de communicatie, de sturing, structurering en werkwijze van alle partijen. Met als doel om het producten- en dienstenaanbod beter aan te laten sluiten op de vraag en aanbod (interne en externe relaties). Relatiemanagement IV werkt nauw samen met contractmanagement IV (KWIV 4.2.4). NB. In het KWIK (InkoopKolom) bestaat een profiel dat raakvlakken heeft met dit KWIV-profiel."/>
        <s v="Contractmanagement IV richt zich op het afsluiten van contracten en bewaken van de naleving van de in het contract gemaakte afspraken (bijv. KPI's) met leveranciers. De aandacht zit vooral op de juridische en financiële aspecten. Het vakgebied heeft een overzicht van de lopende contracten, eventuele (raam)overeenkomsten, signalering van looptijden, garantietermijnen en prijsherzieningen en het aantal en soorten gecontracteerde leveranciers bij de diverse _x000a_afdelingen. Contractmanagement IV werkt nauw samen met relatiemanagement IV (KWIV 4.2.3). NB. In het KWIK (InkoopKolom) bestaat een profiel dat raakvlakken heeft met dit KWIV-profiel."/>
        <s v="Informatieanalyse richt zich op welke informatiebehoeften er zijn binnen de organisatie en/of gebruikers. Informatieanalyse vertaalt technologische en maatschappelijke ontwikkelingen, onderzoek naar de kwaliteit van de IV-bedrijfsprocessen en realistische IV-mogelijkheden, naar verbetervoorstellen en consequenties voor de IV-bedrijfsvoering. Waarbij er een verdiepende analyse wordt uitgevoerd van de gekozen oplossing en de validatie van de requirements. Informatieanalyse is de eerste fase in de ontwikkeling van een informatie- of gegevenssysteem. Op basis van kwalitatieve requirements kan de analyse gericht worden uitgevoerd. "/>
        <s v="Business analyse richt zich op de ondersteuning van de business op het gebied van inrichten en verbeteren van de bedrijfsprocessen. Business analyse analyseert (de behoeften aan) informatie en informatiesystemen, uitgaande van de eisen aan de bedrijfsprocessen en de workflow daarbinnen. Tevens worden voorstellen gedaan ter verbetering van de IV om daarmee bedrijfsprocessen optimaal te ondersteunen. Business analyse stelt de epics (overkoepelende gebruikerswensen) van het te ontwikkelen proces op. Het vakgebied verbindt de ondersteunende directies en/of afdelingen met de business-informatiebehoefte (bijvoorbeeld met HR, IT, communicatie, bedrijfsvoering). Business analyse werkt samen met enterprisearchitectuur (KWIV 1.1.6) op corporate-, dan wel domeinportfolioniveau."/>
        <s v="Data-analyse richt zich op het verzamelen van gegevens binnen de eigen organisatie. Met als doel om deze gegevens om te zetten in informatie, dat vervolgens leidt tot kennis en het aanzetten tot adequate actie (slimmer werken). Het vakgebied verzamelt gegevens uit verschillende systemen (logistieke volgsystemen, ERP, enz.), analyseert deze en vormt deze om tot bruikbare informatie voor onder meer het management (dashboard en parameters). Dit vakgebied kan zowel voor de business als voor de IV-afdeling worden ingezet. Waar Data-analyse zich richt op de voorkant van de organisatievraag (adviseren MT), richt Data Science (KWIV 4.3.4) zich op de achterkant van de vraag met veel grote datasets en specialistische data."/>
        <s v="Data Science richt zich op het verkrijgen van inzichten uit (big) data. Voor de analyse worden programmeervaardigheden, statistische kennis, en afdeling- en organisatiekennis gebruikt om verbanden te leggen en inzichten te destilleren. Hiervoor wordt gebruik gemaakt van grote datasets en specialistische data door geavanceerde BI (business intelligence)-tooling en gedefinieerde algoritmen. Daarmee kunnen onder meer patronen worden ontdekt, (beleids)beslissingen worden gevalideerd en voorspellingen worden gedaan over mogelijke gebeurtenissen, gebaseerd op de historische data. Waar Data Science zich richt op de achterkant van de vraag met veel grote datasets en specialistische data, richt de Business Intelligence (KWIV 4.3.3) zich op de voorkant van de organisatievraag (zoals adviseren MT)."/>
        <s v="Informatiecoaching richt zich op het duurzaam toegankelijk maken van informatie voor en met de huidige en toekomstige medewerkers. Hieronder valt de begeleiding (instrueren) en ondersteuning van medewerkers in het leerproces hoe zij hun informatie opslaan, toegankelijk maken en houden: digivaardigheden. Inzicht en kennis van zaken (processen, kaders, richtlijnen en mogelijkheden van systemen) is hierbij van belang. Informatiecoaching stelt informatieprofielen op (informatiebehoeften en zoekgedrag persona's) en onderhoudt deze. Verder richt het vakgebied zich op het analyseren van de informatiebehoefte van medewerkers en structurele verbeteringen voorstellen."/>
        <s v="Leer- en ontwikkelmanagement richt zich op de leer- en ontwikkelomgeving van alle (IV)-medewerkers binnen de organisatie. Gericht op het verbeteren of verdiepen van competenties, maar ook op de persoonlijke (carrière-)ontwikkeling. En het opstellen van een leerstrategie voor de organisatie. Naast het adviseren / begeleiden van teams (naar zelforganisatie en team excellence), ondersteunt het leer- en ontwikkelmanagement de Scrummasters (KWIV 5.2.1) en de Release train engineers (KWIV 5.2.2) in het wegnemen van belemmeringen. Agile- en Lean-principes worden hierbij in ogenschouw gehouden. Continu verbeteren en het overdragen van kennis is onderdeel van dit vakgebied. "/>
        <s v="Agile coaching richt zich op de ondersteuning van teams om Agile te werken. Op basis van Agile waarden en principes wordt het team ondersteund om zich naar een effectieve, transparante samenhangende teams door te ontwikkelen. De coaching vindt plaats op proces, rol en inhoud. Verandermanagement en kennis van organisatiecultuur zijn hierin ook relevant. Agile coaching past hierop de best passende coachingstechnieken en leer- en ontwikkelinterventies toe. Een (agile) coach heeft een bredere visie op het bedrijf en de medewerkers en heeft als doelstelling om het probleemoplossend vermogen van een individu en/of team te vergroten. "/>
        <s v="Product owner is als &quot;eigenaar&quot; van het te ontwikkelen product het eerste aanspreekpunt voor het ontwikkel- of beleidsteam naar de rest van de organisatie. De Product owner zorgt voor stakeholdermanagement, de productvisie, -planning en stelt prioriteiten en de functionaliteit van het product vast. Waarbij het doel is om de waarde van het (business) product te maximaliseren en te waarborgen. De precieze invulling van het vakgebied hangt af van het type organisatie waarin dit voorkomt. Waar Product Owner zich richt op de functionaliteit van het te ontwikkelen product, richt Product management (KWIV 4.5.2) zich op de gehele levenscyclus van een product binnen een organisatie."/>
        <s v="Product management richt zich op het managen van de totale levenscyclus van een product, van het begin tot het einde. Product management richt zich op productcreatie en product lifecycle management. Dit door het opstellen van de strategie van de business als geheel (bijvoorbeeld een portfolioplan en productroadmap), het tactisch management van de levenscyclus per product-marktcombinatie (infaseren of het uitfaseren van het product) en operationeel management van de waardeketen. Waar Product management zich richt op de gehele levenscyclus van een product binnen een organisatie, richt Product Owner (KWIV 4.5.1) zich op de functionaliteit van het te ontwikkelen product. "/>
        <s v="Business owner richt zich bij de productontwikkeling op het oplijnen van de strategische thema's en vertegenwoordigt hierin de business. Draagt de verantwoordelijkheid voor de governance, doelgerichtheid en rendement van het product in de business; onder andere door het beschrijven van de processen. Eventuele belemmeringen worden weggenomen of verkleind. Verder is de Business Owner het eerste aanspreekpunt voor de business ten aanzien van de productontwikkeling. Waar de Business Owner de stakeholder is binnen het ontwikkelteam namens de business, richt de Product Owner (KWIV 4.5.1) zich op de functionaliteit van het te ontwikkelen product. "/>
        <s v="Projectleiderschap IV richt zich op het managen van (een deel van) een IV-project; doorgaans op operationeel/tactisch niveau. Hieronder valt het (laten) opstellen van projectplanning, organiseren van de uitvoering (inclusief budget), het aansturen van het team en het bewaken van de voortgang en projectrisico’s. Tevens is dit vakgebied verantwoordelijk voor de informatievoorziening rondom het project richting de opdrachtgever en het creëren van draagvlak bij alle interne- en externe partijen. Opdrachtgever kan zijn de business, Projectmanagement IV (KWIV 5.1.2) of Programmamanagement IV (KWIV 5.1.3). "/>
        <s v="Projectmanagement IV richt zich op het beheersen van projecten binnen de organisatie, waarbij het doel is om alle projecten in een organisatie succesvol uit te voeren. Hierbij richt een project zich op de realisatie van één vooraf overeengekomen resultaat. Projectmanagement IV bepaalt de standaarden binnen de organisatie voor IV-projecten en coördineert deze, conform standaarden voor het plannen, organiseren, monitoren, beheersen van en rapporteren over IV-projecten. Tevens is projectmanagement IV verantwoordelijk voor het definiëren van projecten en de prioritering hiervan. Waar projectmanagement IV zich richt op het beheersen van projecten, richt programmamanagement IV (KWIV 5.1.3) zich op de beheersing van programma's (met complexe en meerdere doelen). "/>
        <s v="Programmamanagement IV richt zich op het beheersen en succesvol uitvoeren van programma's binnen de organisatie. Hierbij richt een programma zich richt op het nastreven van meerdere, soms onderling zelfs strijdige doelen in doorgaans minimaal vijf IV-projecten. Programmamanagement IV bepaalt de standaarden binnen de organisatie voor IV-programma's en coördineert deze. De standaarden betreffen het plannen, organiseren, monitoren, beheersen van en rapporteren over IV-programma's. Tevens is programmamanagement IV verantwoordelijk voor het definiëren van programma's en de prioritering hiervan. Waar programmamanagement IV zich richt op het beheersen van programma's (met complexe en meerdere doelen), richt projectmanagement IV (KWIV 5.1.2) zich op de beheersing van projecten. "/>
        <s v="Portfoliomanagement IV richt zich op het beheren en afstemmen van middelen (programma's, projecten, producten en diensten) binnen de (IV-)organisatie. Een portfolio-overzicht bestaat uit een serie van bij elkaar horende middelen met een eigen levenscyclus en de bijbehorende resources, budgetten en processen. Door middel van monitoring wordt er inzicht gegeven in de huidige en toekomstige inzet van deze middelen. Hiervoor stelt Portfoliomanagement IV adviezen op. Centralisatie van resources, budgetten en processen zijn hierin belangrijk. Het verschil met programmamanagement IV (5.1.3) is dat die over het managen van een combinatie van projecten gaat, waar portfoliomanagement IV zich vooral focust op het proces van afwegen, selecteren en prioriteren van projecten en programma’s."/>
        <s v="Scrum mastership richt zich op het begrip en het op de correcte wijze uitvoeren van de scrum-aanpak (theorie, praktijk en regels). Het vakgebied ondersteunt het scrumteam en de Product Owner (KWIV 4.5.1) door middel van coaching en facilitering en is het eerste aanspreekpunt. Scrum master is dienend aan het scrumteam en beperkt eventuele belemmeringen, gericht op maximale waarde voor het scrumteam. De scrumaanpak volgens het Agile scrum-framework (rollen, artefacten en events) wordt hierin gevolgd. "/>
        <s v="Release train engineering (RTE) richt zich op de ondersteuning van het totaal aan teams op meerdere niveaus (ondersteunende teams, voorbereidende teams, uitvoerende teams, afrondende teams). RTE in het Scaled Agile Framework (SAFe) is verantwoordelijk voor het geheel van de scrumteams; de ‘Agile Release Train’ (ART). De ondersteuning vindt in samenwerking plaats met de andere ondersteunende agile-vakgebieden, zoals Product management (KWIV 4.5.2) en scrum master (KWIV 5.2.1). RTE is verantwoordelijk voor het onderhouden van de ART en faciliteert alle evenementen (zoals tweedaagse planning, de systeemreview)."/>
        <s v="Informatiemanagement richt zich op het managen van het verzamelen, opslaan en beheren van gegevens en andere soorten van informatie binnen een organisatie. Deze informatiebehoefte ontstaat vanuit verschillende bedrijfsprocessen en wordt vertaald in informatievoorziening (IV). Het vakgebied professionaliseert de vraagzijde en is daarvoor op strategisch of tactisch niveau verantwoordelijk. Het zorgt voor de IV-strategie en werkt samen met Informatiebeleid (KWIV 1.2.1) voor het meerjarig informatieplan, gericht op het verbeteren van de IV en conform het organisatiebeleid. Hierin neemt Informatiemanagement de samenhang tussen missie, de bedrijfsdoelstellingen en de (toekomstig) benodigde IV voor Informatiemanagement mee. "/>
        <s v="Datamanagement richt zich op het managen van de technische infrastructuur voor de data / gegevens in een organisatie. Met als doel om de data optimaal te beheren en te gebruiken. Daarbij wordt beleid ontwikkeld ten aanzien van de kwaliteit, compliance-eisen, het gebruik en de opslag van deze data / gegevens. Het zorgt ook voor een corporate datamodel, met daarin onder meer de voor de organisatie relevante gegevensdefinities en technische informatie in bijvoorbeeld databases, applicaties en/of systemen. Waar datamanagement zich richt op het managen van de technische infrastructuur van de data, richt recordmanagement (KWIV 5.3.3) zich op het managen het beheer van de records. "/>
        <s v="Recordmanagement richt zich op het managen van het beheer van de records (een record is informatie die gemaakt, ontvangen en onderhouden wordt) in een organisatie. Met als doel om efficiënte en systematische controle van de records mogelijk te maken. Het vakgebied is ook vanuit kwaliteitszorg in bedrijfsinformatie- en archiveringsprocessen een fundamenteel onderdeel. Hierin neemt recordmanagement de samenhang tussen missie, de bedrijfsdoelstellingen en de (toekomstig) benodigde IV voor recordmanagement mee. Waar recordmanagement zich richt op het managen van het beheer van de records, richt datamanagement (KWIV 5.3.2) zich op het managen van de technische infrastructuur van de data. "/>
        <s v="Metadatamanagement richt zich op het managen van het organiseren en beheren van de data die andere data beschrijft. Ook wel data over data genoemd. Metadatamanagement borgt de eenheid in definitie en gebruik van sets van (niet) verplichte metagegevens. En biedt hiermee het fundament voor het duurzaam beheer, de (inter)departementale uitwisseling en het actief openbaar maken van overheidsinformatie. De visie over metadatamanagement sluit aan bij de doelstellingen van de organisatie en geeft inzicht in de toegevoegde waarde van metadata. Dit geheel conform wet- en regelgeving en de door de organisatie gestelde eisen op het gebied van onder andere (duurzame) toegankelijkheid, vertrouwelijkheid en privacybescherming."/>
        <s v="Kwaliteitsmanagement IV richt zich op het managen van de optimalisatie van de kwaliteit van IV-processen, -producten en -services. Dit vakgebied kan ingezet worden binnen een (onderdeel van een) organisatie of een groot programma, maar komt ook voor in alle delen van het management van een organisatie. Kwaliteitsmanagement IV is gericht op een optimale beschikbaarheid en kwaliteit van de duurzaam toegankelijke informatiehuishouding, vanuit een ‘end-to-end’-benadering. Met als intentie om de doelen en normen te bereiken, via het handhaven van de vooropgestelde principes voor betrouwbaarheid en integriteit en methoden verder te verbeteren."/>
        <s v="IT-control, beter gezegd: IV-control, richt zich op de controle van het informatiebeveiligingsbeleid of IT Risk Management. Het betreft de controle op de algemene beheersmaatregelen (zoals beleidslijnen en procedures) rond de IV-omgeving, die ervoor moeten zorgen dat beheersmaatregelen met een IV-component continu betrouwbaar werken. IV-control is verantwoordelijk voor het toetsen van de kwaliteit, de integratie en de kosten van de IV (inclusief projecten) aan die van de organisatie. Gericht om het risico te verkleinen en rapportages over de bevindingen op te stellen. Hiervoor wordt vaak een framework voor IV-control opgesteld."/>
        <s v="De projectleider is operationeel verantwoordelijk voor een project op het gebied van projectmanagement. Hij/Zij werkt in opdracht van een project- of programmamanager, of van een andere opdrachtgever, bijvoorbeeld een manager van een afdeling. De projectleider zorgt voor de inrichting, planning en uitvoering van het IV gedeelte van het project, is verantwoordelijk voor de aansturing van de ICT-aspecten van het project en stuurt (een deel van) het IV projectteam aan. Zie ook het FGR." u="1"/>
        <s v="Capaciteitsmanagement is erop gericht om de vraag naar en het aanbod van capaciteit (storage) op optimale wijze op elkaar af te stemmen. Onderdelen in het werk zijn onder meer het meten, analyserenen het verbeteren van performance. Relevant daarin is te weten welke performance nodig is en ook of dit op piekmomenten of in het algemeen zo is. In het geval van een ketenproces worden van tevoren met ketenpartners afspraken gemaakt over de capaciteit die zij ten behoeve van de keten beschikbaar moeten hebben." u="1"/>
        <s v="De netwerkontwikkelaar of netwerkengineer ontwerpt en configureert het interne netwerk (LAN; Local Area Network) en de koppelingen met externe netwerken (WAN; Wide Area Network). Dit is dan ook een ander soort ontwikkeling dan applicaties of systemen. De netwerk engineer selecteert de componenten van het netwerk (netwerkapparatuur en besturings-, beheer- en netwerkprogrammatuur) en stuurt de installatie en het beheer van deze componenten aan. Vaak wordt kennis verwacht van technieken zoals Routing, Switching, DNS, DHCP, IPAM, maar ook van de laatste e-mailbeveiligingsstandaarden." u="1"/>
        <s v="Om digitale informatie te begrijpen (waardebepaling) en uit te kunnen wisselen, is het noodzakelijk bekend te zijn met elkaars manier van vastleggen van metagegevens. Metagegevensmanagement borgt de eenheid in definitie en gebruik van sets van (niet) verplichte metagegevens. Dit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 u="1"/>
        <s v="De programmamanager is verantwoordelijk voor het beheer en de coördinatie van de realisatie van een portfolio aan projecten of soms een specifiek programma van activiteiten en projecten. De programmamanager coördineert daarbij het definiëren van projecten en het prioriteren en opnemen van projecten in zijn programmaplan of projectenportfolio. Het daarbij doorgaans over minimaal 5 IV-projecten met een brede context, complexe inhoud en soms tegenstrijdige belangen. Zie ook FGR." u="1"/>
        <s v="De problemmanager is, in de rol van coördinator, verantwoordelijk voor het oplossen van verstoringen in en problemen met de informatievoorziening, zowel in informatiesystemen/applicaties als in de technische infrastructuur. Deze rol is afgeleid van het ITIL-proces ‘problem management’. De problemmanager komt in actie wanneer het incidentmanagementproces niet tot de juiste oplossing heeft geleid of een structurele oplossing moet worden gerealiseerd nadat in het kader van incidentmanagement een workaround is geïmplementeerd of geboden." u="1"/>
        <s v="De informatiemanager is (eind)verantwoordelijk voor de informatievoorziening van een organisatie, directoraat-generaal of directie op tactisch/operationeel niveau. Informatiemanagement wordt sterk wisselend ingevuld. Dit wordt mede veroorzaakt door het feit dat informatievoorziening in sommige organisaties beschouwd wordt als een kostenpost en in andere organisaties als belangrijkste strategische factor. Afhankelijk van deze verschillende betekenissen wordt de invulling van informatiemanagement bepaald, inclusief de gewenste of vereiste mate van (systeem-)technische kennis en andere voor deze rol essentiële kennis en vaardigheden." u="1"/>
        <s v="Programmamanagement IV richt zich op het beheersen en succesvol uitvoeren van programma's binnen de organisatie. Hierbij richt een programma zich richt op het nastreven van meerdere, soms onderling zelfs strijdige doelen in doorgaans minimaal vijf IV-projecten. Programmamanagement IV bepaalt de standaarden binnen de organisatie voor IV-programma's en coördineert deze. De standaarden betreffen het plannen, organiseren, monitoren, beheersen van en rapporteren over IV-programma's. Tevens is programmamanagement IV verantwoordelijk voor het definiëren van programma's en de prioritering hiervan. Waar programmamanagement IV zich richt op het beheersen van programma's (met complexe en meerdere doelen), richt projectmanagement IV (KWIV 5.1.2) zich op de beheersing van projecten.  " u="1"/>
        <s v="De businessanalist is een adviseur voor de inrichting van bedrijfsprocessen, de bedrijfsvoering en de daarvoor benodigde informatievoorziening. De business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analist samen met de enterprise-architecten een team vormen om de organisatie van werkvoorraad te voorzien. Het team kan bijvoorbeeld werken als Agile-team, maar de kanban-werkwijze past hier ook. In elk geval visualiseren zij de voortgang van alle 'epics' (overkoepelende gebruikerswensen). Voor die epics die de businessanalist opstelt, kan de rol van 'epic owner' worden aangevuld. " u="1"/>
        <s v="Uitbesteding vindt steeds vaker plaats op basis van resultaatafspraken. Deze kunnen gaan over vernieuwing of ontwikkeling van applicaties, het beheer van applicaties of zelfs het exploiteren van een geheel nieuw rekencentrum. De afspraken kunnen gemaakt worden met private partijen en/of een gezamenlijk Service Centrum. Regionale of landsgrenzen spelen hierbij vrijwel geen rol meer. Al deze factoren veroorzaken dat sourcing steeds belangrijker wordt voor organisaties. De sourcing adviseur is specialist wat betreft het vaststellen van de behoeften aan IV-diensten en het vertalen daarvan naar advies over eisen die aan leveranciers en hun dienstverlening moeten worden gesteld. Daarbij beoordeelt hij/zij – meestal in het kader van structurele outsourcing – welke IV-activiteiten door een organisatie (beter) zelf kunnen worden uitgevoerd en welke (beter) kunnen worden uitbesteed aan een leverancier van IV-diensten. Ook de wijze waarop de samenwerking tussen klant en leverancier het beste vorm en inhoud kan worden gegeven, behoort tot de scope van de werkzaamheden van de sourcing adviseur. Vaak wordt de beslissing over al dan niet outsourcen en de contractuele vorm van samenwerking vastgelegd in een sourcing beleid. "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u="1"/>
        <s v="De datasteward houdt zich voornamelijk bezig met het ondersteunen van de klant/business in het onderhouden en creëren van data met een hoge kwaliteit. Het komt erop neer dat de data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Waar de data custodian (3.4.2) verantwoordelijk is voor de data vanuit technisch perspectief, is de datasteward dat vanuit businessperspectief." u="1"/>
        <s v="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of de combinatie van meerdere systemen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Ontwikkel- en beheerrollen worden soms samengevoegd in DevOps-teams. In dat geval zal kennis van continuous delivery en continuous integration opgedaan moeten worden." u="1"/>
        <s v="Uitbesteding kan bijvoorbeeld gaan over vernieuwing, ontwikkeling of beheer van applicaties, of het exploiteren van een nieuw rekencentrum. De (resultaat)afspraken kunnen gemaakt worden met private partijen en/of een gezamenlijk Service Centrum. Regionale of landsgrenzen spelen hierbij vrijwel geen rol meer. De sourcingmanager is specialist in het vaststellen van de behoeften aan IV-diensten en het vertalen daarvan naar advies over eisen die aan leveranciers en hun dienstverlening moeten worden gesteld. Daarbij beoordeelt hij/zij welke IV-activiteiten door een organisatie (beter) zelf kunnen worden uitgevoerd en welke (beter) kunnen worden uitbesteed aan een leverancier van IV-diensten. Ook de wijze waarop de samenwerking tussen klant en leverancier het beste vorm en inhoud kan worden gegeven, behoort tot de werkzaamheden van de sourcingmanager. Vaak wordt de beslissing over al dan niet outsourcen en de contractuele vorm van samenwerking vastgelegd in een sourcingbeleid. " u="1"/>
        <s v="De datacustodian is  verantwoordelijk voor de verzorging, bescherming en het beheer van data en informatie. Dit bevat taken zoals het zorgen voor de integriteit en beschikbaarheid van de data, het implementeren van beveiligingsmaatregelen en het naleven van wet- en regelgeving op het gebied van data en privacy._x000a_Dit betekent werkzaamheden rondom data-opslag en datalogistiek. De Datacustodian zorgt voor  het definiëren, onderhouden en inrichten van operationele metadata. Hij/zij is verantwoordelijk voor het oplossen van datalogistieke problemen en houdt toezicht op geplande of ongeplande werkzaamheden aan systemen waardoor de levering van data gehinderd kan worden. De voornaamste focus ligt op het bewaken van integriteit en continuïteit van dataleveringen. De datacustodian zet nieuwe gegevensgebieden en gegevensservices op en controleert de toegang tot de data. Hierbij houdt hij/zij rekening met zowel technische als compliance-aspecten op het gebied van privacy en security._x000a_Waar de Datasteward (3.4.1) verantwoordelijk is voor de data vanuit businessperspectief, is de datacustodian dat vanuit technisch perspectief." u="1"/>
        <s v="De datasteward houdt zich voornamelijk bezig met het ondersteunen van de klant/business in het onderhouden en creëren van data met een hoge kwaliteit. Het komt erop neer dat de data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u="1"/>
        <s v="De scrum master is ervoor verantwoordelijk dat scrum wordt begrepen en goed wordt uitgevoerd. Hieronder wordt o.a. verstaan het opleiden en coachen van teamleden, maar ook het faciliteren van scrum meetings én zorgen dat het team effectief met elkaar samenwerkt. Scrum masters doen dit door ervoor te zorgen dat het scrumteam zich houdt aan de scrumtheorie, -praktijk en -regels. De scrum master is een dienend leider voor het scrumteam. De scrum master helpt diegenen buiten het scrumteam te begrijpen welke van hun interacties met het scrumteam behulpzaam zijn en welke niet. De scrum master helpt iedereen deze interacties te veranderen om zo de waarde die door het scrumteam wordt gecreëerd, te maximaliseren." u="1"/>
        <s v="De programmamanager is verantwoordelijk voor het beheer en de coördinatie van de realisatie van een portfolio aan projecten of soms een specifiek programma van activiteiten en projecten, die allemaal tot eenzelfde doel leiden. De programmamanager coördineert daarbij het definiëren van projecten en het prioriteren en opnemen van projecten in zijn programmaplan of projectenportfolio. Dit betreft doorgaans minimaal 5 IV-projecten met een brede context, complexe inhoud en soms tegenstrijdige belangen. Zie ook FGR." u="1"/>
        <s v="De IV-projectleider is op het gebied van projectmanagement operationeel verantwoordelijk voor een IV-project. Hij/zij werkt meestal in opdracht van een projectmanager (zie KWIV-profiel 5.1.2) of IV-programmamanager (KWIV-profiel 5.1.3). De opdrachtgever kan bijvoorbeeld ook een manager van een afdeling zijn. De IV-projectleider zorgt voor de inrichting, planning en uitvoering van het IV-gedeelte van het project, is verantwoordelijk voor de aansturing van de IV-aspecten van het project en stuurt (een deel van) het IV projectteam aan. Zie ook het FGR." u="1"/>
        <s v="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 u="1"/>
        <s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in persoonlijke applicaties, zoals spreadsheets). Daarnaast worden de beleidsregels met betrekking tot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 u="1"/>
        <s v="Om digitale informatie te begrijpen (waardebepaling) en uit te kunnen wisselen, is het noodzakelijk bekend te zijn met elkaars manier van vastleggen van metagegevens.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 u="1"/>
        <s v="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gegevens worden beheerd). " u="1"/>
        <s v="De contractmanager bij een klantorganisatie is verantwoordelijk voor het, namens de klant, afsluiten en beheren van contracten met leveranciers. De focus van deze rol ligt meestal op het beheren van de juridische en financiële aspecten van een contractuele overeenkomst. NB. In het KWIK (InkoopKolom) bestaat een profiel dat raakvlakken heeft met dit KWIV-profiel." u="1"/>
        <s v="De contractmanager bij een klantorganisatie is verantwoordelijk voor het, namens de klant, afsluiten en beheren van contracten met leveranciers. De focus van deze rol ligt meestal op het beheren van de juridische en financiële aspecten van een contractuele overeenkomst. De leveranciers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De datacustodian is  verantwoordelijk voor de verzorging, bescherming en het beheer van data en informatie. Dit bevat taken zoals het zorgen voor de integriteit en beschikbaarheid van de data, het implementeren van beveiligingsmaatregelen en het naleven van wet- en regelgeving op het gebied van data en privacy._x000a_Dit betekent werkzaamheden rondom data-opslag en datalogistiek. De Datacustodian zorgt voor het definiëren, onderhouden en inrichten van operationele metadata. Hij/zij is verantwoordelijk voor het oplossen van datalogistieke problemen en houdt toezicht op geplande of ongeplande werkzaamheden aan systemen waardoor de levering van data gehinderd kan worden. De voornaamste focus ligt op het bewaken van integriteit en continuïteit van dataleveringen. De datacustodian zet nieuwe gegevensgebieden en gegevensservices op en controleert de toegang tot de data. Hierbij houdt hij/zij rekening met zowel technische als compliance-aspecten op het gebied van privacy en security._x000a_Waar de Datasteward (3.4.1) verantwoordelijk is voor de data vanuit businessperspectief, is de datacustodian dat vanuit technisch perspectief." u="1"/>
        <s v="De scrum master is ervoor verantwoordelijk dat scrum wordt begrepen en goed wordt uitgevoerd. Scrum masters doen dit door ervoor te zorgen dat het scrumteam zich houdt aan de scrumtheorie, -praktijk en -regels. De scrum master is een dienend leider voor het scrumteam. De scrum master helpt diegenen buiten het scrumteam te begrijpen welke van hun interacties met het scrumteam behulpzaam zijn en welke niet. De scrum master helpt iedereen deze interacties te veranderen om zo de waarde die door het scrumteam wordt gecreëerd, te maximaliseren." u="1"/>
        <s v="Testmanagement richt zich op het proces om de software te testen. Vaak is het testmanagement onderdeel van Agile Scrum,  waarbij het testen zelf uitgevoerd wordt door medewerkers en/of via geautomatiseerd testen. Ook 'test driven development' (ontwikkelmethode met eerst de tests schrijven en daarna pas de code)  wordt onder dit vakgebied geschaard. Het testen van de software geeft inzicht in, en adviseert over, de kwaliteit van de software en de daaraan gerelateerde risico's. Onderdeel van dit vakgebied kan zijn 'testengineering': hierin wordt het proces bepaald dat onder bepaalde omstandigheden tot een zo goed mogelijke test zal leiden. " u="1"/>
        <s v="De business owner heeft een essentiële rol die (in samenwerking met andere business owners) de verantwoordelijkheid draagt voor de governance, doelgerichtheid en rendement van een ART (Agile Release Train) of Value Stream, ook wel vertaald als productline, center of excellence, etc. De business owner toont het leiderschap en heeft het vertrouwen van de organisatie dat er richting geven wordt aan de doelstellingen van het IV-project of -programma, belemmeringen die worden weggenomen en vertegenwoordiging die is georganiseerd voor de business en de klant voor de ontwikkelorganisatie. Hij/zij legt rekenschap af over doelen en resultaten en indien nodig over de gemaakte keuzes en geeft richting aan zelf-organiserende teams en releasetrains door beheer  van de missie en visie. De business owner zorgt voor alignment op de strategische thema’s en ondersteunt de teams met coaching en ontwikkeling van vaardigheden. De business owner is een lean-agile-leider en tevens epic owner." u="1"/>
        <s v="Recordbeheer vervult een belangrijke ondersteunende en stimulerende rol waarbij continuïteit van dienstverlening van groot belang is. Hij/zij draagt zorg voor kwalitatieve intake, formele ontsluiting, distributie en archivering van gekanaliseerde inkomende (digitale) documen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 u="1"/>
        <s v="Systeembeheerder is een algemene benaming voor een beheerder van servers en netwerken. In grote organisaties is vaak een verbijzondering doorgevoerd naar serverbeheerder (KWIV-profiel 3.1.4) en netwerkbeheerder (KWIV-profiel 3.1.5). De titel wordt ook wel toegekend aan een technisch beheerder van een systeem, of de combinatie van meerdere systemen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Ontwikkel- en beheerrollen worden soms samengevoegd in DevOps-teams. In dat geval zal kennis van continuous delivery en continuous integration opgedaan moeten worden." u="1"/>
        <s v="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 u="1"/>
        <s v="Systeemontwikkeling richt zich op één van de volgende processen: (1) de ontwikkeling van een systeem, (2) het ontwerp en de constructie van een nieuw systeem, of (3) de modificatie van een bestaand systeem of een onderdeel daarvan. Op basis van de wensen van de organisatie en gebruikers wordt dit vertaald naar concrete hardware en software (digitale infrastructuur). Daarbij worden techische systemen gebouwd en/of ontworpen (embedded software, ofwel: software geschreven om machines en apparaten te besturen). Het kan gezien worden als een combinatie tussen ontwerpen en programmeren. Waar applicatieontwikkeling (KWIV 2.1.1) verantwoordelijk is voor de front-end, is systeemontwikkeling verantwoordelijk voor de back-end." u="1"/>
        <s v="Onder categoriemanagement vallen de activiteiten om optimaal in te kopen, contracten goed te benutten en invloed uit te kunnen oefenen op de vraag. Het gaat niet alleen om de feitelijke inkoop (al dan niet gezamenlijk aanbesteed), of om contracten af te sluiten met leveranciers.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 u="1"/>
        <s v="Capaciteitsmanagement is erop gericht om de vraag naar en het aanbod van capaciteit (storage) op optimale wijze op elkaar af te stemmen. Onderdelen in het werk zijn onder meer het meten, analyserenen het verbeteren van performance. Relevant daarin is te weten welke systeemperformance nodig is en ook of dit op piekmomenten of in het algemeen zo is. In het geval van een ketenproces worden van tevoren met ketenpartners afspraken gemaakt over de capaciteit die zij ten behoeve van de keten beschikbaar moeten hebben." u="1"/>
        <s v="De informatiearchitect stelt – uitgaande van de principes van architectuur – de informatiearchitectuur op en beheert die architectuur. Hij/zij let daarbij op eventueel gewijzigde informatiebehoeften van gebruikers. De informatiearchitectuur is de structuur van applicaties, databases en andere (data)gegevensverzamelingen. Ook in persoonlijke applicaties, zoals spreadsheets. Daarnaast worden de beleidsregels voor het beheer van de (elementen van de) informatiearchitectuur opgesteld. Een belangrijk aspect van deze rol is de integratie van informatiesystemen en gegevens in een organisatie. Hoewel een datamanager meestal verantwoordelijk is voor het beheer van het bedrijfsdatamodel, wordt dit voor de invulling van dit model vaak bij de data- of informatiearchitect belegd." u="1"/>
        <s v="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 u="1"/>
        <s v="De applicatie- of softwarearchitect draagt zorg voor het ontwerp van de architectuur van applicaties en het technisch ontwerp daarvan. De applicatie- of softwarearchitect werkt daarbij vanuit de principes van de architectuur (Nora – Gemma etc.).  Deze rol komt voor in organisaties waar grote en complexe systemen worden ontwikkeld, bij de ontwikkeling van administratieve applicaties en ook bij de ontwikkeling van embedded software - voor zover de applicatie hierbij de focus is.  Vaak is applicatiearchitectuur sterk verbonden met informatiearchitectuur." u="1"/>
        <s v="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Dat is inclusief de regels die moeten worden geborgd om de gegevens actueel, consistent, etc. te houden. De databasebeheerder verifieert de productieresultaten op het aspect gegevensconsistentie en –correctheid en voert periodieke analyses uit op de kwaliteit van de gegevens."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stelt het ontwerp op (mede) op basis van de input van een informatieanalist en/of business analist die specifiek de eisen aan informatie bij de gebruikers analyseert en vaststelt (en modelleert). Het beheer en onderhoud van een informatiesysteem ligt meestal bij een functioneel beheerder en/of een applicatiebeheerder. De functioneel ontwerper levert ook een bijdrage aan testplannen voor functionele en acceptatietesten.  " u="1"/>
        <s v="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KWIV-profiel 4.3.3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 u="1"/>
        <s v="De product owner is verantwoordelijk voor het maximaliseren van de waarde van het (business) product en de werkzaamheden van het ontwikkelteam.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verantwoordelijk voor het managen van de Product/Team Backlog en user stories, zoals benoemd in Scrum. In SAFe heet deze de Program of Solution Backlog of Team Backlog. Samenwerking met het team en (technische) haalbaarheid van het product zijn focuspunten. In een SAFe-omgeving heeft de product owner meer focus op het scrumteam dan op andere zaken zoals de buitenwereld. Dat laatste wordt vaak ingevuld door de product manager (KWIV-profiel 4.5.2)." u="1"/>
        <s v="Veel nieuwe systemen zijn momenteel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De laatste ontwikkelingen in testmanagement liggen op het vlak van testengineering. " u="1"/>
        <s v="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 u="1"/>
        <s v="Databasebeheer richt zich op het beheer en onderhoud van de data (gegevens) conform de overeengekomen prestatiekenmerken (performance, bedrijfszekerheid). Databasebeheer draagt zorg voor de kwaliteit, actualiteit, volledigheid en consistentie van gegevens in een database(s). Verder stelt Databasebeheer het gegevensmodel voor een applicatie op en beheert deze, in samenwerking met informatieanayse (KWIV 4.3.1) of informatiearchitectuur (KWIV 1.1.1). Databasebeheer zorgt voor het verifiëren van de productieresultaten op het aspect gegevensconsistentie en –correctheid én voert de periodieke analyses op de kwaliteit van de gegevens uit." u="1"/>
        <s v="De accountmanager/relatiemanager is verantwoordelijk voor het relatiebeheer met de klant en het adviseren van klanten bij behoeften/of problemen. De account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De account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Het vakgebied IV-control is volop in ontwikkeling. Steeds zwaardere eisen worden gesteld aan de kwaliteit van het oordeel. Het belang van IV-control voor de strategie van de organisatie neemt toe. IV-control staat aan de vooravond van een verdergaande professionalisering tot uitdrukking komend i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nformatievoorziening/IV, inclusief projecten." u="1"/>
        <s v="Recordmanagement is verantwoordelijk voor de efficiënte en systematische controle over aanmaken, ontvangen, onderhoud, gebruik en beschikbaarheid van records. Dat is inclusief het proces van het bemachtigen en in stand houden van bewijs en informatie over bedrijfsactiviteiten en transacties in de vorm van records. Recordmanagement staat nadrukkelijk in dienst van de taken of functies die een organisatie uitvoert en de risico's die zij loopt als er geen goede archivering zou plaatsvinden. Voor het digitaal inrichten van het gehele werk- en archiveringsproces is recordmanagement een fundamenteel onderdeel van een integrale procesgerichte aanpak. Daarin zijn alle aspecten van goed recordbeheer en integrale kwaliteitszorg meegenomen: zowel technisch als organisatorisch. Onder andere door vóór, tijdens en na het werkproces de noodzakelijke beheeracties zo in te richten, dat deze de kwaliteitseisen voor digitale duurzaamheid garanderen. " u="1"/>
        <s v="De leer-ontwikkelmanager zorgt voor een leer- en ontwikkelomgeving waarin medewerkers in eerste instantie beter kunnen worden in het eigen werkgebied en in tweede instantie werken aan de persoonlijke (carrière-)ontwikkeling. Zorgt ervoor dat governance en ondersteunende processen zo worden ingericht dat medewerkers en teams kunnen excelleren. Ontwikkelt mensen die op hun beurt zorgen voor oplossingen. Begeleidt teams naar zelforganisatie en team excellence (high performance teams). Is bij voorkeur getraind in lean- en agile-principes en heeft daarin de HR-verantwoordelijkheid voor individuele medewerkers. Is ervaren met het gedachtengoed en de tools van continu verbeteren en draagt dit over. Is het voorbeeld van ‘practice what you preach’ en voelt persoonlijke verantwoordelijkheid voor lean- en agile successen. Ondersteunt scrummasters en release train engineers in het wegnemen van belemmeringen. " u="1"/>
        <s v="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of zelfs te leiden. Een (agile) coach heeft skills nodig op het gebied van veranderingsmanagement en psychologie; de rol vereist tevens kennis van en gevoel voor organisatiecultuur en -ontwikkeling. Een (agile) coach kan inschatten wat de mate van volwassenheid is en welke coaching technieken en leer- en ontwikkelinterventies passend zijn. Een (agile) coach heeft een bredere visie op het bedrijf en de medewerkers. Een (agile) coach kan werkzaam zijn op elke afdeling vanuit de taakopdracht om teams/medewerkers/managers te helpen zich te ontwikkelen. Uitgangspunt daarbij is dat teams zelf-organiserend zijn. Het is niet de taak van een (agile) coach om te bepalen hoe problemen moeten worden opgelost maar om het probleemoplossend vermogen van een individu en/of team te vergroten. " u="1"/>
        <s v="De data engineer heeft niet alleen ervaring met grote datavolumes, verschillende dataformaten en uitwisseling van gegevens tussen diverse systemen (ETL), maar ook ervaring met relationele datastructuren. Daarnaast lost de data engineer op zijn tijd productie-issues op en neemt hij/zij regelmatig deel aan projecten voor productontwikkeling. De meest gebruikte methodiek bij het ontwikkelen van softwaresystemen is agile scrum (SAFe)." u="1"/>
        <s v="De product owner is verantwoordelijk voor het maximaliseren van de waarde van het (business) product en de werkzaamheden van het ontwikkelteam.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verantwoordelijk voor het managen van de Product/Team Backlog en user stories, zoals benoemd in Scrum. In SAFe heet deze de Program of Solution Backlog of Team Backlog. Samenwerking met het team en (technische) haalbaarheid van het product zijn focuspunten. In een SAFe-omgeving heeft de product owner meer focus op het scrumteam dan op andere zaken, zoals de buitenwereld. Dat laatste wordt vaak ingevuld door de product manager (KWIV-profiel 4.5.2)." u="1"/>
        <s v="De leer- en ontwikkelmanager zorgt voor een leer- en ontwikkelomgeving waarin medewerkers in eerste instantie beter kunnen worden in het eigen werkgebied en in tweede instantie werken aan de persoonlijke (carrière-)ontwikkeling. Zorgt ervoor dat governance en ondersteunende processen zo worden ingericht dat medewerkers en teams kunnen excelleren. Ontwikkelt mensen die op hun beurt zorgen voor oplossingen. Begeleidt teams naar zelforganisatie en team excellence (high performance teams). Is bij voorkeur getraind in lean- en agile-principes en heeft daarin de HR-verantwoordelijkheid voor individuele medewerkers. Is ervaren met het gedachtengoed en de tools van continu verbeteren en draagt dit over. Is het voorbeeld van ‘practice what you preach’ en voelt persoonlijke verantwoordelijkheid voor lean- en agile-successen. Ondersteunt scrummasters en release train engineers in het wegnemen van belemmeringen. " u="1"/>
        <s v="Een data engineer is verantwoordelijk voor het ontwerpen, bouwen, beheren en onderhouden van de technische infrastructuur. Die zorgt voor het verzamelen, opslaan, verwerken en analyseren van gegevens. Dit omvat databases ontwerpen, code schrijven om gegevens te verzamelen en te integreren, en systemen opzetten voor de verwerking van grote hoeveelheden gegevens. Het doel is betrouwbare, efficiënte en schaalbare oplossingen bieden voor o.a. BI (business intelligence)-doeleinden en machine learning-modellen._x000a_De data engineer ontwerpt en ontwikkelt modellen voor databases en berichten via logische structuren. Daarnaast is hij/zij verantwoordelijk voor het koppelen hiervan aan de realisatie en toetsing aan de onderliggende logica. Verder lost de data engineer productieverstoringen op en neemt hij/zij regelmatig deel aan projecten voor productontwikkeling. De data engineer heeft ervaring met grote datavolumes, verschillende dataformaten en uitwisseling van gegevens tussen diverse systemen (ETL; Extractie-Transformatie-Laden), maar ook met relationele datastructuren. Hij/zij zorgt ervoor dat deze gegevens veilig, robuust en beheersbaar beschikbaar worden gesteld op bijvoorbeeld een analytics-platform." u="1"/>
        <s v="Veel nieuwe systemen zijn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ontwikkelmethode met eerst de tests schrijven en daarna pas de code) veel meer de nadruk komen te liggen op zoveel mogelijk geautomatiseerde testen door de systemen zelf. Onderdeel van dit KWIV-profiel kan ook 'testengineering' zijn: het bepalen van een proces dat onder bepaalde omstandigheden tot een zo goed mogelijke test zal leiden. " u="1"/>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baar en robuust beschikbaarstellen van data op bijvoorbeeld analytics-platform." u="1"/>
        <s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voor dat de ART goed wordt onderhouden en kan blijven rijden. De RTE is tevens verantwoordelijk voor het faciliteren van alle evenementen tijdens de rit, zoals de tweedaagse planning of de systeemreview (elk kwartaal)." u="1"/>
        <s v="De 1e lijns medewerker gebruikersondersteuning (servicedesk/helpdesk) geeft – meestal telefonisch, maar ook via email – ondersteuning aan gebruikers die vragen hebben op het gebied van IV en is het 1e aanspreekpunt bij het oplossen van storingen, problemen, etc. in de informatievoorziening. De 1e lijns medewerker registreert de vragen/of meldingen van incidenten en biedt ook vaak oplossingen hiervoor. Lukt dat niet, dan wordt de het incident doorgezet naar de 2e lijns (technisch support, applicatiebeheer etc.), maar de coördinatie blijft bij de 1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 u="1"/>
        <s v="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Daarbinnen wordt gebruik wordt gemaakt van rijksbrede standaards, richtlijnen en afspraken." u="1"/>
        <s v="IV security/securitymanagement (informatiebeveiliging) omvat het ontwerpen, implementeren, onderhouden en evalueren van beveiligingsmaatregelen met betrekking tot de IV (hardware en software). De securitymanager is verantwoordelijk voor de beveiliging van de informatievoorziening/IV. De focus ligt op het beveiligen van de informatievoorziening/IV wat betreft de vertrouwelijkheid, de integriteit en de beschikbaarheid van informatie." u="1"/>
        <s v="Leer- en ontwikkelmanagement richt zich op de leer- en ontwikkelomgeving van alle (IV)-medewerkers binnen de organisatie. Gericht op het verbeteren of verdiepen van competenties, maar ook op de persoonlijke (carrière-)ontwikkeling. En het opstellen van een leerstrategie voor de organisatie. Naast het advisern / begeleiden van teams (naar zelforganisatie en team excellence), ondersteunt het leer- en ontwikkelmanagement de Scrummasters (KWIV 5.2.1) en de Release train engineers (KWIV 5.2.2) in het wegnemen van belemmeringen. Agile- en Lean-principes worden hierbij in ogenschouw gehouden. Continu verbeteren en het overdragen van kennis is onderdeel van dit vakgebied. " u="1"/>
        <s v="De systeemarchitect is een rol die met name in het Scaled Agile Framework voorkomt. De systeemarchitect is verantwoordelijk voor het opstellen van de architectural features op programmaniveau. De systeemarchitect overziet het gehele domein in technische zin. Een belangrijke schakel tussen de product- of domeinvisie, en de benodigde aanpassingen aan het specifieke IV-landschap. Om te komen tot realisatie van de corporate doelen op het gebied van convergentie en ondersteunen van de strategie, vertaalt de systeemarchitect de corporate architectural epics in architectural features. Deze vult hij/zij aan met eventuele lokaal benodigde architectural features. De systeemarchitect is een belangrijke sparringpartner voor de product manager en product owners. Vaak moet de fundering eerst worden versterkt, voordat er op voortgebouwd kan worden. Dit noemt SAFe de ‘architectural runway’. In deze hoedanigheid maakt de systeemarchitect deel uit van het product management-team. " u="1"/>
        <s v="Een data engineer is verantwoordelijk voor het ontwerpen, bouwen, beheren en onderhouden van de technische infrastructuur voor het verzamelen, opslaan, verwerken en analyseren van gegevens. Dit omvat het ontwerpen van databases, het schrijven van code om gegevens te verzamelen en te integreren, en het opzetten van systemen voor de verwerking van grote hoeveelheden gegevens. Het doel is om betrouwbare, efficiënte en schaalbare oplossingen te bieden voor het opslaan en gebruiken van gegevens voor o.a. BI-doeleinden en machine learning-modellen._x000a_De data engineer ontwerpt en ontwikkelt modellen voor de opslag en het transport van de gegevens via logische structuren voor databases en berichten. Daarnaast is de data engineer verantwoordelijk voor het koppelen van deze logische structuren aan de realisatie en het toetsen van de in de realisatie aanwezige structuren aan de logische structuren die hieraan ten grondslag moeten liggen. _x000a_Verder lost de data engineer productieverstoringen op en neemt hij/zij regelmatig deel aan projecten voor productontwikkeling. De data engineer heeft ervaring met grote datavolumes, verschillende dataformaten en uitwisseling van gegevens tussen diverse systemen (ETL),  maar ook met relationele datastructuren. Hij/zij zorgt ervoor dat deze gegevens veilig, robuust en beheersbaar beschikbaar worden gesteld op bijvoorbeeld een analytics-platform." u="1"/>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baar en robuust beschikbaarstellen van data op bijvoorbeeld analytics-platform." u="1"/>
        <s v="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 analist samen met de enterprise 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 analist opstelt kan de rol van epic owner worden aangevuld. " u="1"/>
        <s v="De relatiemanager is verantwoordelijk voor het relatiebeheer met de klant en het adviseren van klanten bij behoeften/of problemen. De relatie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NB. In het KWIK (InkoopKolom) bestaat een profiel dat raakvlakken heeft met dit KWIV-profiel." u="1"/>
        <s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 letterlijk voor dat de ART goed wordt onderhouden en kan blijven rijden. De RTE is tevens verantwoordelijk voor het faciliteren van alle evenementen tijdens de rit, zoals de tweedaagse planning of de kwartaal systeem review." u="1"/>
        <s v="Systeemarchitectuur richt zich op het beschrijven van een conceptueel model dat de structuur, het gedrag en de weergave van een systeem definieert. Hierbij wordt er rekening gehouden met beveiliging, audits, de prestaties en de uitwisseling van gegevens met externe bronnen of bestemmingen. Systeemarchitectuur overziet het gehele domein in technische zin. De schakel tussen de product- of domeinvisie, en de benodigde aanpassingen aan het specifieke IV-landschap. Binnen het Scaled Agile Framework is systeemarchitectuur verantwoordelijk voor het opstellen van de 'architectural features' op programmaniveau. De systeeminfrastructuur moet passen binnen de informatiearchitectuur (KWIV 1.1.1), het automatiseringsbeleid en de automatiseringsplannen. Hierbij is systeemarchitectuur is een belangrijke sparringpartner voor de product manager (KWIV 4.5.2) en product owners (KWIV 4.5.1). Vaak maakt systeemarchitectuur deel uit van het productmanagementteam. " u="1"/>
        <s v="De technisch architect ontwerpt – op basis van architectuurprincipes – de overkoepelende structuur van de technische infrastructuur: netwerk, servers, storage (opslag). Dez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Bijvoorbeeld eisen aan passieve en actieve netwerkcomponenten (ook multimedia), systeemsoftware (operating systemen en middleware), de netwerk(beheer)software, servers, server(beheer)software en storage." u="1"/>
        <s v="De 1e lijns medewerker gebruikersondersteuning (servicedesk/helpdesk) geeft ondersteuning aan gebruikers die vragen hebben op het gebied van IV en is het 1e aanspreekpunt bij het oplossen van storingen, problemen, etc. in de informatievoorziening. De 1e lijns medewerker registreert de vragen/of meldingen van incidenten en biedt ook vaak oplossingen hiervoor. Lukt dat niet, dan wordt de het incident doorgezet naar de 2e lijns (technisch support, applicatiebeheer etc.), maar de coördinatie blijft bij de 1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 u="1"/>
        <s v="Recordbeheer vervult een belangrijke ondersteunende en stimulerende rol waarbij continuïteit van dienstverlening van groot belang is, draagt zorg voor kwalitatieve intake, formele ontsluiting, distributie en archivering van gekanaliseerde inkomende (digitale) poststromen. De recordbeheerder monitort de eenduidigheid en juistheid van metagegevenssets op zaken, proces- en documentniveau en signaleert tijdig de afwijkingen en de noodzakelijke herstelbewerkingen hierop. Recordbeheer onderhoudt hiertoe veelvuldig contact met zaakhouders/(mede)behandelaren om de informatiebehoeften zo goed mogelijk af te stemmen en informatieprocessen bij het organisatieonderdeel beter te laten verlopen." u="1"/>
        <s v="De meeste nieuwe systemen zijn opgebouwd uit bouwstenen, of zijn standaardapplicaties waarvan de parameters zodanig zijn ingesteld dat de applicatie geschikt wordt gemaakt voor een specifieke situatie. De manier van technisch ontwerpen en applicatieontwikkeling is hierop aangepast. Men zal hier vaak als front-end developer worden gezien (en 2.1.2 Systeemontwikkeling juist als back-end).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teams. In dat laatste geval zal kennis van continuous delivery en continuous integration opgedaan moeten worden. " u="1"/>
        <s v="De systeemarchitect houdt rekening met veel zaken, zoals beveiliging, audits, de prestaties en de uitwisseling van gegevens met externe bronnen of bestemmingen. Dit alles heeft invloed op de keuzes voor de componenten. Ondanks dat component X losstaand goed functioneert, kan dit in samenwerking met component Y een enorme belasting voor bijvoorbeeld een server opleveren. De systeemarchitect overziet het gehele domein in technische zin. Een belangrijke schakel tussen de product- of domeinvisie, en de benodigde aanpassingen aan het specifieke IV-landschap. Indien deze rol in het Scaled Agile Framework voorkomt, is hij/zij verantwoordelijk voor het opstellen van de 'architectural features' op programmaniveau. Dit om te komen tot realisatie van de organisatiedoelen. De systeemarchitect is een belangrijke sparringpartner voor de product manager en product owners. Vaak maakt de systeemarchitect deel uit van het productmanagementteam. " u="1"/>
        <s v="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 Vaak wordt kennis verwacht van onder meer Routing, Switching, DNS, DHCP, IPAM en de laatste e-mailbeveiligingsstandaarden." u="1"/>
        <s v="De product owner is verantwoordelijk voor het maximaliseren van de waarde van het (business) product en de werkzaamheden van het ontwikkelteam. Hoe dit precies gedaan wordt verschilt enorm per organisatie, scrum team en individu.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de enige persoon die verantwoordelijk is voor het managen van de Product Backlog zoals benoemd in Scrum. In SAFe heet deze de Program of Solution Backlog of Team Backlog. In een SAFe omgeving heeft de product owner meer focus op het scrumteam dan op andere zaken zoals de buitenwereld. Dat laatste wordt vaak ingevuld door de product manager (KWIV-profiel 4.5.2)."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Waar de data custodian (3.4.2) verantwoordelijk is voor de data vanuit technisch perspectief, is de datacustodian dat vanuit businessperspectief." u="1"/>
        <s v="De technische architect (o.a. infrastructuur) ontwerpt – op basis van architectuurprincipes – de (overall) structuur van de technische infrastructuur (netwerk, servers, storage). Deze architectuur van d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 u="1"/>
        <s v="Om digitale informatie te begrijpen (waardebepaling) en uit te kunnen wisselen, is het noodzakelijk dat we bekend zijn met elkaars manier van vastleggen van metagegevens. Standaardisatie van de manier waarop metagegevens worden beschreven is hierbij randvoorwaardelijk. Afspraken maken over welke metagegevens minimaal nodig zijn, wat hun definitie is en over de manier waarop die gegevens binnen de organisatie worden vastgelegd en beheerd. Metagegevensmanagement borgt de eenheid in definitie en gebruik van sets va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 u="1"/>
        <s v="De scrum master is ervoor verantwoordelijk dat scrum wordt begrepen en goed wordt uitgevoerd. Scrum masters doen dit door ervoor te zorgen dat het scrum team zich houdt aan de scrum theorie, praktijk en regels. De scrum master is een dienend leider voor het scrum team. De scrum master helpt diegenen buiten het scrum team te begrijpen welke van hun interacties met het scrum team behulpzaam zijn en welke niet. De scrum master helpt iedereen deze interacties te veranderen om zo de waarde die door het scrum team wordt gecreëerd te maximaliseren." u="1"/>
        <s v="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en in andere organisaties als belangrijkste strategische factor. Afhankelijk van deze verschillende betekenissen wordt de invulling van informatiemanagement bepaald, inclusief de gewenste of vereiste mate van (systeem-)technische kennis en andere voor deze rol essentiële kennis en vaardigheden." u="1"/>
        <s v="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 u="1"/>
        <s v="De IV-programmamanager is verantwoordelijk voor het beheer en de coördinatie van de realisatie van een portfolio aan IV-projecten of soms een specifiek programma van IV-activiteiten en -projecten, die allemaal tot eenzelfde doel leiden. Hierin verschilt deze met name van KWIV-profiel 5.1.4: Portfoliomanagement. De IV-programmamanager coördineert daarbij het definiëren van projecten en het prioriteren en opnemen van projecten in het programmaplan of projectenportfolio. Dit betreft doorgaans minimaal 5 IV-projecten met een brede context, complexe inhoud en soms tegenstrijdige belangen. Zie ook FGR." u="1"/>
        <s v="Cybersecurity is een relatief jong vakgebied dat volop in ontwikkeling is. Over het algemeen zijn cybersecurity-analisten belast met het proactief detecteren van kwetsbaarheden en dreigingen en het nemen van maatregelen om gevolgen van onbekende dreigingen te voorkomen en/of te mitigeren. Daarnaast worden cybersecurityspecialisten ingezet op diepgaande analyses en forensisch onderzoek van eventueel besmette en gecompromitteerde systemen. De cybersecurityspecialist moet als het ware in de huid van een hacker kunnen kruipen." u="1"/>
        <s v="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Het is in die zin een combinatie van de rol van technisch ontwerper en programmeur met als specialisatie technische systemen." u="1"/>
        <s v="Systeembeheerder is een algemene functietitel voor een beheerder van servers en netwerken. In grote organisaties is vaak een verbijzondering doorgevoerd naar serverbeheerder (KWIV-profiel 3.1.4) en netwerkbeheerder (KWIV-profiel 3.1.5). De titel wordt ook wel toegekend aan een technisch beheerder van een systeem, zijnde een applicatie of de combinatie van een of meerdere applicaties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De laatste tijd worden ontwikkel- en beheerrollen vaker samengevoegd in DevOps-teams. In dat geval zal kennis van continuous delivery en continuous integration opgedaan moeten worden." u="1"/>
        <s v="Een systeemontwikkelaar bepaalt de automatisering van de organisatie, of een onderdeel daarvan. Hij/zij brengt eerst in kaart welke wensen medewerkers hebben over het te gebruiken computersysteem en vertaalt dit daarna naar concrete hardware en software. Het gaat daarbij om hoe volgens de systeemontwikkelaar de computerinfrastructuur er het beste uit kan zien. Waar men in KWIV-profiel 2.1.1 Applicatieontwikkeling ook wel front-end wordt genoemd, wordt de systeemontwikkelaar of system engineer vaak als back-end developer aangeduid. Hij/zij is meestal een bouwer en/of ontwerper van technische systemen (embedded software, ofwel: software geschreven om machines en apparaten te besturen). Het is in die zin een combinatie van de rol van technisch ontwerper en programmeur met als specialisatie technische systemen." u="1"/>
        <s v="Recordmanagement is verantwoordelijk voor de efficiënte en systematische controle over aanmaken, ontvangen, onderhoud, gebruik en beschikbaarheid van records, inclusief het proces van het bemachtigen en in stand houden van bewijs en informatie over bedrijfsactiviteiten en transacties in de vorm van records. Recordmanagement staat nadrukkelijk in dienst van de taken 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recordbeheer en integrale kwaliteitszorg zijn meegenomen: zowel technisch als organisatorisch. Onder andere door vóór, tijdens en na het werkproces de noodzakelijke beheeracties zo in te richten, dat deze de kwaliteitseisen voor digitale duurzaamheid garanderen. " u="1"/>
        <s v="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haar taken en inspanning te verdelen. De RTE zorgt ervoor dat de ART goed wordt onderhouden en zogezegd kan blijven rijden. De RTE coacht scrum masters en is tevens verantwoordelijk voor het faciliteren van alle evenementen tijdens de rit, zoals de tweedaagse planning of de systeemreview (elk kwartaal)."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analist, die specifiek de eisen aan informatie bij de gebruikers analyseert en vaststelt (en modelleert). Het beheer en onderhoud van een informatiesysteem ligt meestal bij een functioneel beheerder en/of applicatiebeheerder. De functioneel ontwerper levert ook een bijdrage aan testplannen voor functionele en acceptatietesten.  " u="1"/>
        <s v="De informatieanalist analyseert op basis van organisatieonderzoek de behoeften aan informatie van een organisatie en/of gebruikers. Hij/Zij vertaalt de onderzoeksresultaten in geïdentificeerde objecten en in het informatie-, gegevens- of datamodel. Ook wel functioneel ontwerp genoemd. Het vakgebied informatievoorziening vernieuwt zichzelf voortdurend en geeft mogelijkheden voor vernieuwing of verbetering van IV-bedrijfsprocessen en organisatie. Informatieanalyse toont zich initiatiefrijk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 u="1"/>
        <s v="Technical support betreft een zware inhoudelijke rol. Technical support is in staat om het totaal van een vraagstuk te overzien. Breedte (overzicht) en diepte (specialistische deskundigheid) op enkele terreinen zijn hierbij van belang. Waar actuele kennis tekort schiet is technical support in staat zich nieuwe materie snel eigen te maken. Vaak is technisch support in de tweede lijn betrokken bij het oplossen van incidenten en problemen die ontstaan zijn door technische redenen." u="1"/>
        <s v="De product manager zit tussen de product owner en klant in en is verantwoordelijk voor het maximaliseren van de waarde van de 'feature' en de werkzaamheden van de ontwikkelteams. Hoe dit precies gedaan wordt verschilt enorm per organisatie, scrum 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en meer in contact met de buitenwereld dan de product owner (KWIV-profiel 4.5.1), met name in het afstemmen met alle belanghebbenden. " u="1"/>
        <s v="De relatiemanager/accountmanager is verantwoordelijk voor het relatiebeheer met de klant en het adviseren van klanten bij behoeften of problemen. De accountmanager draagt zorg voor de nakoming van gemaakte afspraken conform contracten. Doel is het dienstenaanbod steeds beter op de klanten afstemmen, mede door organisatorische ontwikkelingen, en toch een constante focus houden op 'operational excellence'. De klanttevredenheid is hierin heel belangrijk. De relatie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Management Informatievoorziening richt zich op het beheren en managen van informatie die ondersteuning biedt bij het behalen van de organisatie doelstellingen. In dit proces wordt de informatiebehoefte die vanuit de primaire processen en de IT van de organisatie ontstaan, beantwoord met de informatievoorziening. Het initieert de de vertaling van technologische en maatschappelijke ontwikkelingen en de nieuwe informatiebehoeften die hierdoor ontstaan. Binnen deze context zorgt het vakgebied voor realisatie van een duurzaam toegankelijke informatiehuishouding. Dit gebeurt door de uiteenlopende kaders, normen en eisen systematisch te wegen en af te zetten tegen huidig en toekomstig gebruik. Ook verwacht men dat vanuit dit vakgebied adequaat over de proportionaliteit van te nemen maatregelen wordt geadviseerd. " u="1"/>
        <s v="De service level manager is verantwoordelijk voor het de levering van, en toezicht op, beheer van de met gebruikers of klanten overeengekomen dienstverlening. Daarvoor wordt met gebruikers en lijnmanagement afgestemd over de behoeften aan producten en diensten en de eisen daaraan. De vastlegging daarvan vindt plaats in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 u="1"/>
        <s v="De service level manager is verantwoordelijk voor het de levering van, en toezicht op, beheer van de met gebruikers of klanten overeengekomen dienstverlening. Daarvoor wordt met gebruikers en lijnmanagement afgestemd over de behoeften aan producten en diensten en de eisen daaraan. De vastlegging daarvan vindt plaats in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of voorkoming daarvan." u="1"/>
        <s v="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 of zelfs te leiden. Een (agile) coach heeft skills nodig op het gebied van veranderingsmanagement en psychologie; de rol vereist tevens kennis van en gevoel voor organisatiecultuur en -ontwikkeling. Een (agile) coach kan inschatten wat de mate van volwassenheid is en welke coachingstechnieken en leer- en ontwikkelinterventies passend zijn. Een (agile) coach heeft een bredere visie op het bedrijf en de medewerkers. Uitgangspunt daarbij is dat teams zelf-organiserend zijn. Het is niet de taak van een (agile) coach om te bepalen hoe problemen moeten worden opgelost, maar om het probleemoplossend vermogen van een individu en/of team te vergroten. " u="1"/>
        <s v="De business owner heeft een essentiële rol die (in samenwerking met andere business owners) de verantwoordelijkheid draagt voor de governance, doelgerichtheid, return on investment van een ART (Agile Release Train) of Value Stream, ook wel vertaald als productline, center of excellence, etc. De business owner toont het leiderschap en heeft het vertrouwen van de organisatie dat er richting geven wordt aan: de doelstellingen van het IV-project of -programma, aan belemmeringen die worden weggenomen, vertegenwoordiging die is georganiseerd voor de business en de klant in relatie tot de ontwikkelorganisatie. De business owner legt rekenschap af over doelen en resultaten en indien nodig over de gemaakte keuzes. De business owner geeft richting aan zelf-organiserende teams &amp; releasetrains met behulp van ontwikkeling en onderhoud van de missie en visie. De business owner zorgt voor alignement op de strategische thema’s. De business owner ondersteunt de teams met coaching en ontwikkeling van vaardigheden. De business owner is een lean-agile leider. Daarnaast is de business owner tevens epic owner." u="1"/>
        <s v="Uitbesteding kan bijvoorbeeld gaan over vernieuwing of ontwikkeling of beheer van applicaties, of het exploiteren van een nieuw rekencentrum. De (resultaat)afspraken kunnen gemaakt worden met private partijen en/of een gezamenlijk Service Centrum. Regionale of landsgrenzen spelen hierbij vrijwel geen rol meer. De sourcingadviseur is specialist van het vaststellen van de behoeften aan IV-diensten en het vertalen daarvan naar advies over eisen die aan leveranciers en hun dienstverlening moeten worden gesteld. Daarbij beoordeelt hij/zij welke IV-activiteiten door een organisatie (beter) zelf kunnen worden uitgevoerd en welke (beter) kunnen worden uitbesteed aan een leverancier van IV-diensten. Ook de wijze waarop de samenwerking tussen klant en leverancier het beste vorm en inhoud kan worden gegeven, behoort tot de werkzaamheden van de sourcingadviseur. Vaak wordt de beslissing over al dan niet outsourcen en de contractuele vorm van samenwerking vastgelegd in een sourcingbeleid. " u="1"/>
        <s v="Recordmanagement is het deel van het management dat verantwoordelijk is voor de efficiënte en systematische controle over het aanmaken, ontvangen, onderhoud, gebruik en beschikbaarheid van records, inclusief het proces van het bemachtigen en in stand houden van bewijs en informatie over bedrijfsactiviteiten en transacties in de vorm van records. Recordmanagement staat nadrukkelijk in dienst van de taken/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informatie-/recordbeheer en integrale kwaliteitszorg zijn meegenomen. Niet alleen de technische maar vooral de organisatorische aspecten die mede bepaald worden door de formele inrichting van de werkprocessen. Onder andere door vóór, tijdens en na het werkproces de noodzakelijke beheeracties zo in te richten dat deze de kwaliteitseisen voor digitale duurzaamheid garanderen. " u="1"/>
        <s v="De businessanalist is een adviseur voor de inrichting van bedrijfsprocessen, de bedrijfsvoering en de daarvoor benodigde informatievoorziening. De business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Op corporate-, dan wel domeinportfolioniveau, zal de businessanalist samen met de enterprise-architecten een team vormen om de organisatie van werkvoorraad te voorzien. Het team kan bijvoorbeeld werken als Agile-team, maar de kanban-werkwijze past hier ook. In elk geval visualiseren zij de voortgang van alle epics door middel van een fysiek kanbanbord. Voor die epics die de businessanalist opstelt kan de rol van epic owner worden aangevuld. " u="1"/>
        <s v="Technical support betreft een sterk inhoudelijke rol. Technical support is in staat om het totaal van een vraagstuk te overzien. Breedte (overzicht) en diepte (specialistische deskundigheid) op enkele terreinen zijn hierbij van belang. Waar actuele kennis tekortschiet is technical support in staat zich nieuwe materie snel eigen te maken. Vaak is technical support in de tweede lijn betrokken bij het oplossen van incidenten en problemen die ontstaan zijn door technische redenen." u="1"/>
        <s v="Een systeemontwikkelaar bepaalt de automatisering van bedrijven. Deze brengt eerst in kaart welke wensen medewerkers hebben over het te gebruiken computersysteem en vertaalt dit daarna naar concrete hardware en software. Het gaat daarbij om hoe volgens de systeemontwikkelaar de computerinfrastructuur er het beste uit kan zien. De systeemontwikkelaar of system engineer is meestal een bouwer (en ontwerper) van technische systemen (embedded software), vaak ook als back-end developer aangeduid. Het is in die zin een combinatie van de rol van technisch ontwerper en programmeur met als specialisatie technische systemen." u="1"/>
        <s v="1e lijns gebruikersondersteuning richt zich op het coordineren, ondersteunen en oplossen van technische problemen van de klant/medewerkers. Het is de eerste lijn support (direct klantcontact). Daarbij coordineert het dat incidenten conform de dienstverleningsovereenkomst (SLA) worden afgehandeld. Indien 1e lijns gebruikersondersteuning het probleem niet kan oplossen, dan wordt het incident doorgezet naar de 2e lijn: bijvoorbeeld technical support (KWIV 3.2.1) of applicatiebeheer (KWIV 3.1.6). Afhankelijk van de organisatie kunnen de volgende facetten ook onder het vakgebied worden geschaard: het identificeren van problemen, het coördineren van wijzigingen, het registreren van gebruikers en/of het instellen van autorisaties." u="1"/>
        <s v="De 1e lijns medewerker gebruikersondersteuning (servicedesk/helpdesk) geeft ondersteuning aan gebruikers die vragen hebben op het gebied van IV en is het 1e aanspreekpunt bij het oplossen van storingen, problemen, etc. in de IV. De 1e lijns medewerker registreert de vragen of meldingen van incidenten en biedt ook vaak oplossingen hiervoor. Lukt dat niet, dan wordt de het incident doorgezet naar de 2e lijns (technisch support, applicatiebeheer etc.), maar de coördinatie blijft bij de 1e lijns medewerker die bewaakt dat incidenten conform de dienstverleningsovereenkomst (SLA) worden afgehandeld. Bij een servicedesk/helpdesk kunnen meer taken worden belegd, al naar gelang de grootte van de organisatie. Dat kan bijvoorbeeld zijn: het identificeren van problemen, het coördineren van wijzigingen, het registreren van gebruikers, het instellen van autorisaties, etc." u="1"/>
        <s v="De enterprise architect is ontwerper van de totale informatievoorziening en is daarin vaak als een van de eersten betrokken. Daarom is snel kunnen schakelen op meerdere niveaus belangrijk. Meestal is hij/zij ook betrokken bij het ontwerp en het beheer van de bedrijfsarchitectuur. Het hebben van zicht op de huidige vorm en status (IST) en de gewenste vorm en status van het IV-landschap en de bedrijfsprocessen (SOLL) is belangrijk. Dit biedt de mogelijkheid om stappen te definiëren om tot het doellandschap te komen. De enterprise architect is in een SAFe-omgeving verantwoordelijk voor het opstellen van de 'architectural epics' op portfolioniveau. Hij/zij kan op bedrijfsniveau - dan wel domeinportfolioniveau - samen met de businessanalisten een team vormen die alle epics visualiseren en de organisatie van werkvoorraad voorzien. De enterprise architect kan hier de rol van 'epic owner' aannemen. " u="1"/>
        <s v="De enterprise architect is ontwerper van de totale informatievoorziening. Meestal is hij/zij ook betrokken bij het ontwerp en het beheer van de bedrijfsarchitectuur c.q. de architectuur van het bedrijfsproces. De enterprise architect is in een SAFe-omgeving verantwoordelijk voor het opstellen van de architectural epics op portfolioniveau. Het hebben van zicht op de huidige vorm en status en de gewenste vorm en status van het IV-landschap en de bedrijfsprocessen (IST en SOLL) biedt de mogelijkheid om stappen (delta’s) te definiëren om tot het doellandschap te komen. Deze stappen kunnen worden vertaald naar architectural epics. Op bedrijfsniveau - dan wel domein portfolioniveau - kan de enterprise architect samen met de businessanalisten een team vormen die samen als een scrumteam zorgdragen voor het opstellen van epics, om zodoende de organisatie van werkvoorraad te voorzien. Het team kan werken als een scrumteam in sprints, maar de kanban-werkwijze past hier ook. In elk geval visualiseren zij de voortgang van alle Epics middels op een fysiek kanban bord. Voor die epics die de enterprise architect opstelt kan hij/zij de rol aan van epic owner aannemen." u="1"/>
        <s v="De IV-projectmanager is verantwoordelijk voor een project op strategisch/tactisch niveau. Naast de interne sturing, maakt ook sturing op in- en externe (toe)leveranciers een belangrijk deel uit van de functie. De IV-projectmanager is verantwoordelijk voor het opleveren van de afgesproken producten, conform de afgesproken kwaliteit, tijd, architecturale kaders en budget. Hij/zij is ook verantwoordelijk voor het opstellen van de projectplannen en het rapporteren over voortgang, risico's en het afstemmen van eventuele wijzigingen. De PM geeft leiding aan het projectteam, legt verantwoording af aan het hoofd IV en stemt af met opdrachtgever, andere (deel)projectleiders, gebruikers, de regiepartij en eventuele anderen. Zie ook het FGR." u="1"/>
        <s v="Een IV-portfoliomanager is iemand die een portfolio van IV-projecten monitort en het management daarover periodiek rapporteert. Deze projecten hebben niet per sé eenzelfde doel. Hierin verschilt deze met name van KWIV-profiel 5.1.3: Programmamanagement. De verantwoordelijkheid bij portfoliomanagement ligt niet op het resultaat, maar op (inzicht in) de juiste inzet van resources. Centralisatie van resources, budgetten en processen zijn hierin relevant. Indien gewenst kan de IV-portfoliomanager ook adviezen opstellen. De portfoliomanager heeft niet enkel te maken met de projecten die binnen het eigen werkgebied worden uitgevoerd qua sturing en monitoring, maar ook met divisie- of directie-overstijgende projecten binnen grote programma’s." u="1"/>
        <s v="IV-securitymanagement (informatiebeveiliging) omvat het ontwerpen, implementeren, onderhouden en evalueren van beveiligingsmaatregelen met betrekking tot de IV (hardware en software). De securitymanager is verantwoordelijk voor de beveiliging van de informatievoorziening (IV). De focus ligt op het beveiligen van de IV wat betreft de vertrouwelijkheid, de integriteit en de beschikbaarheid van informatie." u="1"/>
        <s v="Portfoliomanagement is een relatief nieuw taakgebied. De meeste organisaties met portfoliomanagement houden zich vooral bezig met PPM (project portfoliomanagement). Een portfoliomanager is in dat geval iemand die een portfolio van projecten monitort en het management daarover periodiek rapporteer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 u="1"/>
        <s v="De applicatiebeheerder is er primair verantwoordelijk voor dat een applicatie aan de overeengekomen prestatiekenmerken (performance, bedrijfszekerheid) blijft voldoen. De applicatiebeheerder werkt vaak samen met een databasebeheerder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 u="1"/>
        <s v="IT-control, beter gezegd: IV-control, richt zich op de controle van het informatiebeveiligingsbeleid of IT Risk Management. Het betreft de controle op de algemene beheersmaatregelen (zoals beleidslijnen en procedures) rond de IV-omgeving, die ervoor moeten zorgen dat beheersmaatregelen met een IV-component continu betrouwbaar werken. IV-control is verwantwoordelijk voor het toetsen van de kwaliteit, de integratie en de kosten van de IV (inclusief projecten) aan die van de organisatie. Gericht om het risico te verkleinen en rapportages over de bevindingen op te stellen. Hiervoor wordt vaak een framework voor IV-contro opgesteld." u="1"/>
        <s v="De innovatiemanager fungeert vaak in de initiatiefase van (potentieel) nieuwe projecten. Daarbij houdt deze rekening met de departementale architectuur-, beveiligings- en privacykaders. De innovatie kan zich uiten in bijvoorbeeld een experiment, een idee uitwerken tot een pilot of een brainstormsessie organiseren om de gebruikerswensen goed boven tafel te krijgen. Ook is het mogelijk de markt op te gaan om de innovatie te beproeven en de levensvatbaarheid concreet te maken. Doorgaans is er contact met een projectenbureau of andere bron waaruit inspiratie tot innovatie kan worden gehaald." u="1"/>
        <s v="Incidentmanagement richt zich op het vroegtijdig en snel oplossen van een opgeplande verstoring. Deze verstoring kan zich voordoen met de informatievoorziening, in de informatiesystemen of applicaties als in de technische infrastructuur. Hierbij wordt tevens de prioritering van het incident bepaald, aan de hand van urgentie en impact. Dit profiel Incident management is is afgeleid van het gelijknamige ITIL-proces. Het vakgebied kan zowel procesmatig als inhoudelijk operationeel zijn ingestoken. Problem management (KWIV 3.2.4) is een direct aanpalend vakgebied." u="1"/>
        <s v="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waar in andere organisaties informatievoorziening beschouwd wordt als belangrijkste strategische factor. Afhankelijk van deze verschillende betekenissen wordt ook de invulling van informatiemanagement bepaald. De verwachting is dat de strategische invulling op termijn gemeengoed zal zijn." u="1"/>
        <s v="Een portfoliomanager is iemand die een portfolio van projecten monitort en het management daarover periodiek rapporteert. Deze projecten hebben niet per sé eenzelfde doel. De verantwoordelijkheid hierbij ligt niet op het resultaat, maar op (inzicht in) de juiste inzet van resources. Centralisatie van resources, budgetten en processen zijn hierin relevant. Indien gewenst kan de portfoliomanager ook adviezen opstellen. De Portfoliomanager heeft niet enkel te maken met de projecten die binnen het eigen werkgebied worden uitgevoerd qua sturing en monitoring, maar ook met divisie- of directie-overstijgende projecten binnen grote programma’s." u="1"/>
        <s v="Informatiebeleid is gericht op het verbeteren van betrouwbare informatie en van de informatievoorziening (IV), conform het organistiebeleid. Informatiebeleid omvat de doelen, middelen en wijze om te voorzien in de benodigde IV en om deze in stand te houden. Informatiebeleid stelt een meerjarig informatieplan op, waarin ook uitgangspunten en randvoorwaarden staan met een samenhang tussen missie, bedrijfsdoelstellingen (en benodigde IV) binnen het Rijk. Het vakgebied wordt in groter verband gezien, waarbij nadrukkelijk relaties worden gelegd tussen overheidsorganisaties en bestuurlijke niveaus. Daarbinnen wordt gebruik gemaakt van rijksbrede standaards, richtlijnen en afspraken."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 analist, die specifiek de eisen aan informatie bij de gebruikers analyseert en vaststelt (en modelleert). Het beheer en onderhoud van een informatiesysteem ligt meestal bij een functioneel beheerder en/of applicatiebeheerder. De functioneel ontwerper levert ook een bijdrage aan testplannen voor functionele en acceptatietesten.  " u="1"/>
        <s v="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in de functionaliteit.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 u="1"/>
        <s v="De applicatie- of softwarearchitect draagt zorg voor het ontwerp van de architectuur van applicaties en het technisch ontwerp daarvan. De applicatie- of softwarearchitect werkt daarbij vanuit de principes van de architectuur (Nora – Gemma etc.).  Deze rol komt voor in organisaties waar grote en complexe systemen worden ontwikkeld, bij de ontwikkeling van administratieve applicaties en ook bij de ontwikkeling van embedded software - voor zover de applicatie hierbij de focus is.  " u="1"/>
        <s v="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het projectteam, legt verantwoording af aan het hoofd IV en stemt af met  opdrachtgever, andere (deel)projectleiders, gebruikers, de regiepartij en eventuele anderen. Zie ook het FGR." u="1"/>
        <s v="De informatieanalist analyseert op basis van organisatieonderzoek de behoeften aan informatie van een organisatie en/of gebruikers. Hij/Zij vertaalt de onderzoeksresultaten in geïdentificeerde objecten en in het informatie- of gegevens- of datamodel. Ook wel functioneel ontwerp genoemd. Het vakgebied informatievoorziening vernieuwt zichzelf voortdurend en geeft mogelijkheden voor vernieuwing of verbetering van IV-bedrijfsprocessen en organisatie. Informatieanalyse toont zich initiatiefvol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 u="1"/>
        <s v="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 u="1"/>
        <s v="De risicomanager is primair verantwoordelijk voor het identificeren en mitigeren van risico’s die zijn verbonden aan de beschikbaarstelling en het gebruik van componenten van de informatievoorziening (IV). Denk aan netwerken, servers, informatiesystemen en/of applicaties. Meestal is de scope van de verantwoordelijkheden beperkt tot de IV, maar soms wordt deze rol ook ingezet voor het identificeren en mitigeren van risico’s in programma’s of projecten. In veel gevallen levert de informatierisicomanager bijdragen aan het beleid en de richtlijnen voor risicomanagement. Daarnaast stelt hij/zij ook concrete risicobeheersmaatregelen op en/of toetst de gewenste werking." u="1"/>
        <s v="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de IV-manager hierin initiatiefvol te handelen. Binnen deze context moet de IV-manager een duurzaam toegankelijke informatiehuishouding realiseren. Dit gebeurt door de uiteenlopende kaders, normen en eisen systematisch te wegen en af te zetten tegen huidig en toekomstig gebruik. Ook wordt verwacht dat hij/zij adequaat adviseert over de proportionaliteit van te nemen maatregelen. " u="1"/>
        <s v="De technische architect ontwerpt – op basis van architectuurprincipes – de (overall) structuur van de technische infrastructuur (netwerk, servers, storage). Dez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 u="1"/>
        <s v="De informatieanalist analyseert op basis van organisatieonderzoek de behoeften aan informatie van een organisatie en/of gebruikers. Hij/zij vertaalt de onderzoeksresultaten in geïdentificeerde objecten en in het informatie- of gegevensmodel. Ook wel functioneel ontwerp genoemd. Het vakgebied informatievoorziening vernieuwt zichzelf voortdurend en geeft mogelijkheden voor vernieuwing of verbetering van IV-bedrijfsprocessen en organisatie. Informatieanalyse toont zich initiatiefrijk in de vertaling van technologische en maatschappelijke ontwikkelingen, maar ook in het (doen) uitvoeren van onderzoek naar de kwaliteit van de IV-bedrijfsprocessen. Ook het vertalen daarvan naar realistische mogelijkheden voor verbetering van- en consequenties voor de IV-bedrijfsvoering kan erbijj horen." u="1"/>
        <s v="Kwaliteitsmanagement IV richt zich op het optimaliseren van de kwaliteit van IV-processen, -producten en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benadering. Kwaliteitsmanagement is continu op zoek naar verbeteracties en is gericht op innovaties en het implementeren hiervan. Met name in grote programma’s is het gebruikelijk een kwaliteitsmanager aan te stellen." u="1"/>
        <s v="Data enginering richt zich op het organiseren van data voor analytische doeleinden. Waarbij de data wordt gekoppeld, gestructureerd en geïnterpreteerd uit verschillende databronnen. Het doel is betrouwbare, efficiënte en schaalbare oplossingen bieden voor o.a. business intelligence-doeleinden en machine learning-modellen. Deze oplossingen zijn getoetst aan de onderliggende logica, waarmee de organisatie strategische keuzes kan maken. Vanuit Data enginering is nauw contact met stakeholders aan de business-kant. Verder is het vakgebied data enginering gericht op eventuele productieverstoringen oplossen en betrokken bij productontwikkelingsprojecten. Data enginering draagt zorg voor het beschikbaar, veilig, beheerbaar en robuust beschikbaarstellen van data op bijvoorbeeld een analytics-platform." u="1"/>
        <s v="De product manager zit tussen de product owner en klant in en is verantwoordelijk voor het maximaliseren van de waarde van de 'feature' en de werkzaamheden van de ontwikkelteams. Hoe dit precies gedaan wordt verschilt enorm per organisatie, scrum 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en meer in contact met de buitenwereld dan de product owner (KWIV-profiel 4.5.1), met name in het afstemmen met alle belanghebbenden.  " u="1"/>
        <s v="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 u="1"/>
        <s v="De applicatie- of softwarearchitect draagt zorg voor het ontwerp van de architectuur van applicaties en het technisch ontwerp daarvan. De applicatie- of softwarearchitect werkt daarbij vanuit de principes van de architectuur (Nora, Gemma, etc.). Deze rol komt voor in organisaties waar grote en complexe systemen worden ontwikkeld en bij de ontwikkeling van administratieve applicaties. Ook bij de ontwikkeling van embedded software (software geschreven om machines en apparaten te besturen) komt deze rol voor, wanneer de applicatie hierbij de focus is. Vaak is applicatiearchitectuur sterk verbonden met informatiearchitectuur." u="1"/>
        <s v="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ook aandacht voor budgetneutrale vormen van inkoop. Bijvoorbeeld ruilmodellen of uitwisselingsplatforms. NB. In het KWIK (InkoopKolom) bestaat een profiel dat raakvlakken heeft met dit KWIV-profiel." u="1"/>
        <s v="Functioneel ontwerp/ startarchitectuur richt zich op het beschrijven van wat het informatiesysteem moet kunnen. Samen met (eind)gebruikers en de opdrachtgever worden functionele specificaties opgesteld, waaraan een informatiesysteem moet voldoen. Het ontwerp wordt (mede) op basis van de input vanuit vakgebieden informatieanalyse (KWIV 4.3.1) en/of business analyse (KWIV 4.3.2) gemaakt. Het gaat om het analyseren, modelleren en  specifiek de eisen aan informatie bij de gebruikers vaststellen. Het beheer en onderhoud van een informatiesysteem ligt meestal bij  functioneel beheer en/of applicatiebeheer. Vanuit functioneel ontwerp/ startarchitectuur wordt ook een bijdrage aan testplannen voor functionele en acceptatietesten geleverd. " u="1"/>
        <s v="Cybersecurity is een relatief jong vakgebied dat volop in ontwikkeling is. Over het algemeen zijn cybersecuritymanagers, -specialisten of -analisten belast met het proactief detecteren van kwetsbaarheden en dreigingen en het nemen van maatregelen om gevolgen van onbekende dreigingen te voorkomen en/of te mitigeren. Daarnaast worden zij ingezet op diepgaande analyses en forensisch onderzoek van eventueel besmette en gecompromitteerde systemen. Hij/zij moet als het ware in de huid van een hacker kunnen kruipen." u="1"/>
        <s v="Business intelligence / data analyse is erop gericht informatie te verzamelen en te analyseren om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 u="1"/>
        <s v="De rol van configurationmanager is afgeleid van het ITIL proces ‘configuration management’. De configurationmanager is operationeel beheerder van de configuratiedatabase, identificeert en classificeert de zogenoemde ‘configuratie-items’ en zorgt ervoor dat deze in de configuratiedatabase worden vastgelegd. De druk op de kwaliteit van het configuratiemanagement neemt toe. Dit komt door de tendens tot concentratie van rekencentra (en dus grotere mainframe-omgevingen), evenals de noodzaak tot zeer zorgvuldig licentiebeheer. Configuratiemanagement heeft dus een belangrijke taak in de op- en verdere uitbouw van het configuratieproces en vervult hierin een actieve ‘voortrekkersrol’." u="1"/>
        <s v="Applicatieontwikkeling richt zich op het proces van het maken van applicaties. Dit kan bijvoorbeeld zijn (1) modulair opbouwen, (2) aanvullende functionaliteit ontwikkelen of (3) parameterisering: standaardapplicaties geschikt maken voor een specifieke situatie. De manier van technisch ontwerpen en applicatieontwikkeling is hierop aangepast, waaronder het gebruik van open software. Veelgebruikte methodieken bij het ontwikkelen van applicatie/softwaresystemen zijn Agile Scrum, Agile XP en SAFe, waarbij de ontwikkelaars in toenemende mate deel gaan uitmaken van DevOps-teams. Waar systeemontwikkeling (KWIV 2.1.2) verantwoordelijk is voor de back-end, is apllicatieontwikkeling verantwoordelijk voor de front-end. " u="1"/>
        <s v="Informatiemanagement richt zich op het managen van het verzamelen, opslaan en beheren van gegevens en andere soorten van informatie binnen een organisatie. Deze informatiebehoefte ontstaat vanuit verschillende bedrijfsprocessen en wordt vertaald in informatievoorziening (IV). Het vakgebied professionaleert de vraagzijde en is daarvoor op strategisch of tactisch niveau verantwoordelijk. Het zorgt voor de IV-strategie en werkt samen met Informatiebeleid (KWIV 1.2.1) voor het meerjarig informatieplan, gericht op het verbeteren van de IV en conform het organistiebeleid. Hierin neemt Informatiemanagement de samenhang tussen missie, de bedrijfsdoelstellingen en de (toekomstig) benodigde IV voor Informatiemanagement mee. " u="1"/>
        <s v="De functioneel ontwerper is gespecialiseerd in het opstellen van ontwerpen voor nieuwe informatiesystemen. De functioneel ontwerper stelt samen met gebruikers en de opdrachtgever de functionele specificaties op waaraan een informatiesysteem moet voldoen. De functioneel ontwerper maakt het ontwerp (mede) op basis van de input van een informatieanalist en/of businessanalist. Deze analyseert, modelleert en stelt specifiek de eisen aan informatie bij de gebruikers vast. De functioneel ontwerper kan dit vervolgens gebruiken. Het beheer en onderhoud van een informatiesysteem ligt meestal bij een functioneel beheerder en/of applicatiebeheerder. De functioneel ontwerper levert ook een bijdrage aan testplannen voor functionele en acceptatietesten. " u="1"/>
        <s v="Projectmanagement IV richt zich op het beheersen van projecten binnen de organisatie, waarbij het doel is om alle projecten in een organisatie succesvol uit te voeren. Hierbij richt een project zich op de realisatie van één vooraf overeengekomen resultaat. Projectmanagement IV bepaalt de standaarden binnen de organisatie voor IV-projecten en coördineert deze, conform standaarden voor het plannen, organiseren, monitoren, beheersen van en rapporteren over IV-projecten. Tevens is projectmanagement IV verantwoordelijk voor het definiëren van projecten en de prioritering hiervan. Waar projectmanagement IV zich richt op het beheersen van projecten, richt programmamanagement IV (KWIV 5.1.3) zich op de beheersing van programma's (met complexe en meerdere doelen).  " u="1"/>
        <s v="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 u="1"/>
        <s v="De accountmanager is verantwoordelijk voor het relatiebeheer met de klant en het adviseren van klanten bij behoeften/of problemen. De accountmanager draagt zorg voor de nakoming van gemaakte afspraken conform contracten. Doel is het dienstenaanbod steeds beter op de klanten afstemmen, mede door organisatorische ontwikkelingen, en toch een constante focus houden op operationele excellence. De klanttevredenheid is hierin heel belangrijk. De accountmanager is verantwoordelijk voor het aansturen van een leverancier op de inhoudelijke aspecten van de met een leverancier overeengekomen dienstverlening. Hij/Zij werkt nauw samen met de contractmanager. NB. In het KWIK (InkoopKolom) bestaat een profiel dat raakvlakken heeft met dit KWIV-profiel." u="1"/>
        <s v="IV security/securitymanagement (informatiebeveiliging) omvat het ontwerpen, implementeren, onderhouden en evalueren van beveiligingsmaatregelen met betrekking tot de IV (hardware en software). De securitymanager is verantwoordelijk voor de beveiliging van de informatievoorziening/IV. De focus ligt op het beveiligen van de IV wat betreft de vertrouwelijkheid, de integriteit en de beschikbaarheid van informatie." u="1"/>
        <s v="De applicatie- of softwarearchitect draagt zorg voor het ontwerp van de architectuur van een totaal softwaresysteem en/of individuele applicaties en het technisch ontwerp daarvan. De applicatie- of softwarearchitect werkt daarbij vanuit de principes van de architectuur (Nora – Gemma etc.).  Deze rol komt voor in organisaties waar grote en complexe systemen worden ontwikkeld, bij de ontwikkeling van administratieve systemen en ook bij de ontwikkeling van embedded software.  " u="1"/>
        <s v="De applicatiebeheerder is er primair verantwoordelijk voor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 u="1"/>
        <s v="Netwerkbeheer is een technische beheerrol en heeft primair tot taak om een netwerk aan de gestelde eisen of prestatiekenmerken te laten voldoen. Vaak is de netwerkbeheerder betrokken bij het ontwerp van een netwerk en installeert en configureert hij/zij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 Deze rol kan een specialisatie zijn van KWIV-profiel 3.1.1 Systeembeheer." u="1"/>
        <s v="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Het is een rol die op meerdere niveaus kan worden uitgevoerd. Waar de data custodian (3.4.2) verantwoordelijk is voor de data vanuit technisch perspectief, is de datacustodian dat vanuit businessperspectief." u="1"/>
        <s v="Het vakgebied van een data steward is jong. 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perspectief). Hier valt ook onder het correcte formaat en de correcte betekenis (vanuit vorm, perspectief, conform gegevensdefinitie)." u="1"/>
        <s v="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NB. In het KWIK (InkoopKolom) bestaat een profiel dat raakvlakken heeft met dit KWIV-profiel." u="1"/>
        <s v="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 u="1"/>
        <s v="Serverbeheer is een technische beheerrol en heeft primair tot taak om servers aan de gestelde eisen of prestatiekenmerken te laten voldoen. Vaak is de serverbeheerder betrokken bij de configuratie van een server en installeert en configureert hij/zij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Deze rol kan een specialisatie zijn van KWIV-profiel 3.1.1 Systeembeheer." u="1"/>
        <s v="Veel nieuwe systemen zijn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Ook testengineering (het bepalen van een proces dat onder bepaalde omstandigheden tot een zo goed mogelijke test zal leiden) kan onderdeel van dit KWIV-profiel zijn. " u="1"/>
        <s v="De rol van configuration manager is afgeleid van het ITIL proces ‘configuration management’. De configuration manager is operationeel beheerder van de configuratiedatabase, identificeert en classificeert de zogenoemde ‘configuratie-items’ en zorgt er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 u="1"/>
        <s v="Problemmanagement richt zich op, een gestructureerde wijze, het bundelen van incidenten, het proactief voorkomen van een problem/incident en het minimaliseren van de impact. Hierbij gaat het om verstoringen van de informatiesystemen/applicaties als in de technische infrastructuur. Problemmanagement onderzoekt incidenten, zodat de achterliggende (mogelijke) oorzaken helder worden en de (waarschijnlijke) impact van incidenten worden verminderd. Daarbij wordt er een Known Error Database (KED) aangelegd. Problemmanagement komt in actie wanneer het incidentmanagementproces (KWIV 3.2.3) nog niet tot de juiste oplossing heeft geleid of een structurele oplossing moet worden gerealiseerd, nadat in het kader van incidentmanagement een workaround is geïmplementeerd of geboden." u="1"/>
        <s v="De product manager zit tussen de product owner en klant in en is verantwoordelijk voor het maximaliseren van de waarde van de 'feature' en de werkzaamheden van de ontwikkelteams. Hoe dit precies gedaan wordt verschilt enorm per organisatie, scrumteam en individu. De product manager is de enige persoon die verantwoordelijk is voor het managen van de Program Backlog (voor een 'Agile Release Train') zoals benoemd in SAFe en kan daarbij de rol van 'Epic owner' op zich nemen. Over het algemeen focust een product manager in een SAFe-omgeving zich op de levensvatbaarheid van het product (is het langdurig geschikt?). Hij/zij is meer in contact met de buitenwereld dan de product owner (KWIV-profiel 4.5.1), met name in het afstemmen met alle belanghebbenden. " u="1"/>
        <s v="De enterprise architect is ontwerper van de totale informatievoorziening en is daarin vaak als een van de eersten betrokken. Daarom is snel kunnen schakelen op meerdere niveaus belangrijk. Meestal is hij/zij ook betrokken bij het ontwerp en het beheer van de bedrijfsarchitectuur. Het hebben van zicht op de huidige vorm en status (IST) en de gewenste vorm en status van het IV-landschap en de bedrijfsprocessen (SOLL), biedt de mogelijkheid om stappen te definiëren om tot het doellandschap te komen. De enterprise architect is in een SAFe-omgeving verantwoordelijk voor het opstellen van de 'architectural epics' op portfolioniveau. Hij/zij kan op bedrijfsniveau - dan wel domeinportfolioniveau - samen met de businessanalisten een team vormen die alle epics visualiseren en zorgdragen voor de organisatie van werkvoorraad te voorzien. De enterprise architect kan hier de rol van 'epic owner' aannemen. " u="1"/>
        <s v="De changemanager is verantwoordelijk voor het beheer en gecoördineerd invoeren van wijzigingen in de IV-omgeving. Daarmee moet worden geborgd dat wijzigingen zonder merkbare of onacceptabele gevolgen voor gebruikers worden ingevoerd én dat de continuïteit van de informatievoorziening niet in gevaar komt. Changes (wijzigingen) in de IV-omgeving kunnen betrekking hebben op informatiesystemen of applicaties en/of de technische infrastructuur: netwerk, servers, storage (opslag). " u="1"/>
        <s v="De product manager is verantwoordelijk voor het maximaliseren van de waarde van het (business) product en de werkzaamheden van de ontwikkelteams. Hoe dit precies gedaan wordt verschilt enorm per organisatie, scrum team en individu. De product manager is de enige persoon die verantwoordelijk is voor het managen van de Program Backlog (voor een ART) zoals benoemd in SAFe en kan daarbij de rol van epic owner op zich nemen. Over het algemeen is een product manager in een SAFe omgeving meer in contact met de buitenwereld dan de product owner (KWIV-profiel 4.5.1), met name met het afstemmen met alle belanghebbenden.  " u="1"/>
        <s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 u="1"/>
        <s v="Kwaliteitsmanagement IV richt zich op het optimaliseren van de kwaliteit van IV-processen, -producten &amp;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 benadering. Kwaliteitsmanagement is continu op zoek naar verbeteracties en is gericht op innovaties en het implementeren hiervan. Met name in grote programma’s is het gebruikelijk een kwaliteitsmanager aan te stellen." u="1"/>
        <s v="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de gegevens worden beheerd. " u="1"/>
        <s v="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 Vooral in een Agile-omgeving, waarin in korte tijd nieuwe functionaliteit wordt gebouwd, is het belangrijk op tijdige en accurate integratie van releases te letten." u="1"/>
        <s v="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 de gewenste werking." u="1"/>
        <s v="De incidentmanager is verantwoordelijk voor het oplossen van verstoringen in en problemen met de informatievoorziening, zowel in informatiesystemen of applicaties als in de technische infrastructuur. Soms gebeurt dit door een tijdelijke work-around om zo snel mogelijk door te kunnen werken, waarbij de precieze oorzaak van de verstoring later wordt achterhaald. Deze rol van incidentmanager is afgeleid van het ITIL-proces incidentmanagement. Het kan zowel een procesrol zijn als een inhoudelijk operationele rol. " u="1"/>
        <s v="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Men zal hier vaak als front-end developer worden gezien.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teams. In dat laatste geval zal kennis van continuous delivery en continuous integration opgedaan moeten worden. " u="1"/>
        <s v="De business owner heeft een essentiële rol die (in samenwerking met andere business owners) de verantwoordelijkheid draagt voor de governance, doelgerichtheid en rendement van een ART (Agile Release Train) of Value Stream, ook wel vertaald als productline, center of excellence, etc. De business owner toont het leiderschap en heeft het vertrouwen van de organisatie dat er richting geven wordt aan de doelstellingen van het IV-project of -programma, belemmeringen die worden weggenomen en vertegenwoordiging die is georganiseerd voor de business en de klant voor de ontwikkelorganisatie. Hij/zij legt rekenschap af over doelen en resultaten en indien nodig over de gemaakte keuzes en geeft richting aan zelf-organiserende teams en releasetrains door beheer van de missie en visie. De business owner zorgt voor alignment op de strategische thema’s en ondersteunt de teams met coaching en ontwikkeling van vaardigheden. De business owner is een lean-agile-leider en tevens epic owner." u="1"/>
        <s v="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aker op toegevoegde waarde dan op prijs wordt ingekocht, ontstaat er ook aandacht voor budgetneutrale vormen van inkoop (ruilmodellen, uitwisselingsplatforms). NB. In het KWIK (InkoopKolom) bestaat een profiel dat raakvlakken heeft met dit KWIV-profiel." u="1"/>
        <s v="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t de gewenste werking." u="1"/>
        <s v="De service level manager is verantwoordelijk voor het beheer van de met gebruikers of klanten overeengekomen dienstverlening (meestal vastgelegd in SLA’s). Daarvoor wordt met gebruikers en lijnmanagement afgestemd over de behoeften aan producten en diensten en de eisen die daaraan worden gesteld. De vastlegging daarvan vindt plaats in SLA’s. De service level manager is verantwoordelijk voor het toezicht op de levering van de overeengekomen diensten en het beheer van de SLA’s. Met de leverancier wordt afgestemd over de mogelijkheden, de kosten van levering en eventuele specifieke condities die aan leveringen worden gesteld. De rol van service level manager (SLM) is ontstaan vanuit ITIL. De SLM bewaakt proactief of de daadwerkelijk geboden dienstverlening conform de SLA wordt uitgevoerd. Het is cruciaal dat de SLM afstand kan nemen van de dagelijkse ‘waan van de dag’, patronen in problemen kan onderscheiden en binnen de IV-organisatie die maatregelen treft ter oplossing en voorkoming daarvan." u="1"/>
        <s v="De leer-ontwikkelmanager zorgt voor een leer- en ontwikkelomgeving waarin medewerkers in eerste instantie beter kunnen worden in het eigen werkgebied (mastery) en in tweede instantie werken aan de persoonlijke (carrière-)ontwikkeling. Zorgt ervoor dat governance, ondersteunende processen zo worden ingericht dat medewerkers en teams kunnen excelleren. Ontwikkelt mensen die op hun beurt zorgen voor oplossingen. Begeleidt teams naar zelforganisatie en team excellence (high performance teams). Is bij voorkeur getraind in lean- en agile principes en heeft daarin de HR-verantwoordelijkheid voor individuele medewerkers in een ART of team. Deze lange-termijn-filosofie vormt de basis voor het dagelijks handelen en de dagelijkse beslissingen. Begrijpt lean en agile gedrag en coacht hierop/hierin. Is praktijk-ervaren met het gedachtengoed en de tools van continu-verbeteren en draagt dit over. Is het voorbeeld van ‘practice what you preach’ en voelt persoonlijke verantwoordelijkheid voor lean- en agile successen. Ondersteunt scrummasters en release train engineers in het wegnemen van belemmeringen. " u="1"/>
        <s v="De functioneel beheerder is er primair verantwoordelijk voor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 u="1"/>
        <s v="Steeds zwaardere eisen worden gesteld aan de kwaliteit van het oordeel van IV-control. Het belang van IV-control voor de strategie van de organisatie neemt toe. IV-control betekent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erder verantwoordelijk voor het toetsen van de kwaliteit, de integratie en de kosten van de IV, inclusief projecten." u="1"/>
        <s v="Steeds zwaardere eisen worden gesteld aan de kwaliteit van het oordeel van IV-control. Het belang van IV-control voor de strategie van de organisatie neemt toe. IV-control betekent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V, inclusief projecten." u="1"/>
        <s v="Business intelligence / data analyse is erop gericht informatie te verzamelen en te analyseren om beslissingsondersteunende informatie te verkrijgen. De BI/data-analist is een rol die sterk in ontwikkeling is als gevolg van de toegevoegde waarde van datamining (big data). De BI/data-analist analyseert behoeften aan (strategische of tactische) managementinformatie en stelt query’s op waarmee datamining wordt gerealiseerd en waarmee de gevraagde informatie kan worden gepresenteerd. Deze rol zit vooral dicht bij de business. Er zijn raakvlakken met KWIV-profiel 4.3.4 Data Science." u="1"/>
        <s v="De projectmanager is verantwoordelijk voor een project op strategisch/tactisch niveau. Naast de interne sturing, maakt ook sturing op in- en externe (toe)leveranciers een belangrijk deel uit van de functie. De projectmanger is verantwoordelijk voor het opleveren van de afgesproken producten, conform de afgesproken kwaliteit, tijd, architecturale kaders en budget. Ook verantwoordelijk voor het opstellen van de projectplannen en het rapporteren over voortgang, risico's en het afstemmen van eventuele wijzigingen. De PM geeft leiding aan (een deel van) het projectteam, legt verantwoording af aan het hoofd IV en stemt af met  opdrachtgever, andere (deel)projectleiders, gebruikers, de regiepartij en eventuele anderen. Zie ook het FGR." u="1"/>
        <s v="Het vakgebied IV-control is volop in ontwikkeling. Steeds zwaardere eisen worden gesteld aan de kwaliteit van het oordeel. Het belang van IV-control voor de strategie van de organisatie neemt toe. IV-control staat aan de vooravond van een verdergaande professionalisering, gezie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V, inclusief projecten." u="1"/>
        <s v="Applicatieontwikkeling vindt tegenwoordig op een andere manier plaats dan een aantal jaren geleden. Geen enkel systeem wordt meer van de grond af aan geprogrammeerd. De meeste nieuwe systemen zijn opgebouwd uit bouwstenen, of zijn standaardapplicaties waarvan de parameters zodanig zijn ingesteld dat de standaardapplicatie geschikt wordt gemaakt voor een specifieke situatie. De manier van technisch ontwerpen en applicatieontwikkeling is hierop aangepast. Verder is er een sterke specialisatie rond de te gebruiken technologie. Als afzonderlijke deskundigheid is het gebruik van open software toegevoegd. Veelgebruikte methodieken bij het ontwikkelen van softwaresystemen zijn agile scrum, agile XP en SAFe, waarbij de ontwikkelaars in toenemende mate deel gaan uitmaken van DevOps teams. In dat laatste geval zal kennis van continuous delivery en continuous integration opgedaan moeten worden. " u="1"/>
        <s v="De rol van configuration manager is afgeleid van het ITIL proces ‘configuratiemanagement’. De configuratiemanager is meer een operationeel beheerder van de configuratiedatabase. De configuration manager identificeert en classificeert de zogenoemde ‘configuratie-items’ en zorger voor dat deze in de configuratiedatabase worden vastgelegd.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 u="1"/>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197.646461921293" createdVersion="8" refreshedVersion="8" minRefreshableVersion="3" recordCount="1769" xr:uid="{043ED3AD-E817-46F2-B60D-045DBD1BBCC8}">
  <cacheSource type="worksheet">
    <worksheetSource ref="A1:G9830" sheet="Bron profiel competenties"/>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7">
        <n v="3"/>
        <n v="4"/>
        <n v="1"/>
        <n v="2"/>
        <n v="9"/>
        <n v="5"/>
        <m/>
      </sharedItems>
    </cacheField>
    <cacheField name="KWIV-profiel" numFmtId="0">
      <sharedItems containsBlank="1" count="82">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 v="4.3.4 DATA SCIENTIST" u="1"/>
        <s v="2.1.6 SOFTWARE ENGINEER" u="1"/>
        <s v="2.1.7 SOLUTION ENGINEER" u="1"/>
        <s v="2.1.8 SECURITY ENGINEER" u="1"/>
        <s v="4.3.2 BUSINESSANALIST" u="1"/>
        <s v="1.2.2  INNOVATIEMANAGEMENT" u="1"/>
        <s v="2.1.5 DEVOPS ENGINEER" u="1"/>
        <s v="1.1.7 SOLUTION ARCHITECT" u="1"/>
        <s v="4.2.4 CONTRACT- / LEVERANCIERMANAGEMENT IV" u="1"/>
        <s v="4.6.2 USER INTERFACE DESIGNER" u="1"/>
        <s v="4.3.3 DATA-ANALIST" u="1"/>
        <s v="2.1.4 DATA ENGINEER" u="1"/>
        <s v="2.2.2 TEST ENGINEER" u="1"/>
        <s v="4.6.3 UX RESEARCHER" u="1"/>
        <s v="1.2.3  MANAGEMENT INFORMATIEVOORZIENING" u="1"/>
        <s v="4.6.1 SERVICE DESIGNER" u="1"/>
      </sharedItems>
    </cacheField>
    <cacheField name="CompxLevel" numFmtId="0">
      <sharedItems containsBlank="1"/>
    </cacheField>
    <cacheField name="Competentieomschrijving" numFmtId="0">
      <sharedItems containsBlank="1" count="109" longText="1">
        <s v="het gebruikmaken van specifieke kennis om relevante IV-technologie en -specificaties te definiëren die kunnen worden ingezet bij de bouw van meerdere IV-projecten, toepassingen en/of infrastructuurverbeteringen"/>
        <s v="het vanuit een brede verantwoordelijkheid definiëren van een strategie zodat IV-technologie conform de behoeften van de organisatie geïmplementeerd wordt, rekening houdend met de huidige IV-platformen, legacy en de laatste innovatieve ontwikkelingen"/>
        <s v="het bijdragen aan het ontwerp van applicaties, aan generieke functionele specificaties en aan koppelvlakken"/>
        <s v="het organiseren van de totale planning van het ontwerp van de applicatie"/>
        <s v="de verantwoordelijkheid nemen voor eigen acties en die van anderen om te garanderen dat de applicatie op een correcte manier is geïntegreerd in een complexe omgeving en voldoet aan de behoeften van gebruikers / klanten "/>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inzetten van onafhankelijk denken en technologische kennis om verschillende concepten te integreren, zodat unieke oplossingen ontstaan"/>
        <s v="het systematisch handelen om de verenigbaarheid van soft- en hardware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maken van uiteenlopende specifieke kennis voor het creëren van een proces voor de gehele integratiecyclus, inclusief het opzetten van interne standaarden; het organiseren en borgen van resources voor integratieprogramma’s "/>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s v="het omgaan met complexiteit door het ontwikkelen van standaarden en architectuur ter ondersteuning van samenhangende productontwikkeling; het opzetten van systeemeisen voor ontwerp en het identificeren van welke systeemeisen bij welke systeemcomponent behoren"/>
        <s v="het analyseren van bedrijfsprocessen en bijbehorende informatie-eisen en het daarmee voorzien in de meest geschikte informatiestructuur"/>
        <s v="de juiste informatiestructuur integreren in de organisatie-omgeving"/>
        <s v="het systematisch scannen van de omgeving om kwetsbaarheden en bedreigingen te identificeren en te bepalen, vast te leggen en het escaleren bij non-compliance"/>
        <s v="het evalueren van indicatoren en maatregelen op het gebied van securitymanagement en bepalen of ze aan de normen voldoen; het onderzoeken van inbreuken op de beveiliging en het nemen van correctiemaatregelen "/>
        <s v="het organiseren en borgen dat de integriteit, vertrouwelijkheid en beschikbaarheid van gegevens zijn opgeslagen in de Informatiesystemen en dat ze voldoen aan alle wettelijke vereist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el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s v="Bruikbaarheid is de kwaliteit van een product, dienst of systeem, zoals ervaren door eindgebruikers, voor specifiek te bereiken doelen, effectief, efficiënt en bevredigend in een vooraf bepaalde context"/>
        <s v="het toepassen van digitale interface-opties (web, mobiel, Internet of things) en richtlijnen om bruikbaarheid voor iedereen te bereiken"/>
        <s v="het bewerkstelligen en cultiveren van relaties met klanten en gebruikers om hun taken, behoeften en doelen te begrijpen; het gebruiken van een breed scala aan specialistische methoden om belangrijke gebruikersbetrokkenheid te krijgen"/>
        <s v="het bieden van deskundige begeleiding om continue verbetering te garanderen en een succesvolle omnichannel gebruikerervaring te bewerkstelligen"/>
        <s v="het uitvoeren van eenvoudige testen op basis van gedetailleerde instructies"/>
        <s v="opzetten van testprogramma’s en het bouwen van testscripts zodat potentiële kwetsbaarheden aan stresstests onderworpen kunnen worden; op analytische wijze documenteren en rapporteren van de uitkomsten"/>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s v="het gebruikmaken van uiteenlopende specifieke kennis om een proces te ontwerpen voor het gehele testtraject, inclusief het vaststellen van interne teststandaarden en het geven van deskundige begeleiding en advies aan het testteam"/>
        <s v="betrouwbare relaties met de klanten creëren en helpen in het identificeren van de klantbehoeften"/>
        <s v="het organiseren en ondersteunen van strategische besluiten van de organisaties, het helpen van organisaties om nieuwe IV-oplossingen te bedenken; het bevorderen van partnerschappen en het creëren van waardeproposities"/>
        <s v="het evalueren van wijzigingseisen en het gebruiken van specifieke vaardigheden om potentiële methoden en standaarden te identificeren die ingezet kunnen worden"/>
        <s v="het organiseren en borgen van het plannen, beheren en implementeren van significante IV-wijzigingen in de organisatie "/>
        <s v="het organiseren en borgen van de bouw en implementatie van innovatieve IV oplossingen op de lange termijn"/>
        <s v="het gebruikmaken van specifieke (product)kennis voor marktanalyses"/>
        <s v="het organiseren en borgen van een informatiesysteemstrategie die voldoet aan de vereisten van de organisatie, inclusief risico’s en kansen"/>
        <s v="het communiceren over en het toezicht houden op de toepassing van het kwaliteitsbeleid in de organisatie"/>
        <s v="het evalueren van kwaliteitsindicatoren en processen op basis van het kwaliteitsbeleid en indien nodig het voorstellen van herstelacties"/>
        <s v="het evalueren en inschatten in hoeverre aan kwaliteitseisen is voldaan en het organiseren en borgen dat het kwaliteitsbeleid wordt geïmplementeerd; het tonen van multifunctioneel leiderschap voor het stellen en overtreffen van kwaliteitsnormen"/>
        <s v="het organiseren en borgen van governancestrategie voor informatiesystemen door relevante processen over de gehele IV-infrastructuur te communiceren, uit te dragen en te beheersen"/>
        <s v="het gebruikmaken van vaardigheden om kortetermijnprognoses te bieden met behulp van input uit de markt; het beoordelen van de productie- en verkoopcapaciteiten van de organisatie"/>
        <s v="de verantwoordelijkheid nemen voor het ontwikkelen van langetermijnprognoses; het identificeren en evalueren van input uit de wijde omgeving, inclusief de politieke en sociale context"/>
        <s v="het in staat zijn de juiste acties te ondernemen om de veiligheid te borgen en risicoblootstelling te vermijden; het evalueren, managen en garanderen van de validering van uitzonderingen; het uitvoeren van audits uit op IV-processen en -omgeving"/>
        <s v="het organiseren en borgen van het definiëren en toepasbaar maken van beleid voor risicobeheer door rekening te houden met alle mogelijke beperkingen, waaronder technische, economische en politieke kwesties en daarbij taken te delegeren"/>
        <s v="het toepassen van specifieke kennis om bestaande IV-processen en oplossingen te onderzoeken, zodat potentiële verbeteringen / innovaties bepaald kunnen worden en  aanbevelingen kunnen worden opgesteld"/>
        <s v="het organiseren en borgen van innovatieve implementaties / verbeteringen die bijdragen aan grotere efficiëntie; het aantonen aan de directie dat de organisatie voordeel heeft van potentiële wijzigingen"/>
        <s v="het bevorderen van bewustzijn, trainingen en borging (via hulpmiddelen) voor duurzame ontwikkeling"/>
        <s v="het bepalen van doel en strategie voor duurzame ontwikkeling van informatiesystemen in overeenstemming met het duurzaamheidsbeleid van de organisatie"/>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systematisch handelen om standaard productdocumentatie te onderhouden"/>
        <s v="het gebruikmaken van specifieke kennis om complexe documentatie te maken en te onderhouden"/>
        <s v="het organiseren en borgen van het ontwikkelen en onderhouden van de planning"/>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organiseren en borgen van het inkoopbeleid van de organisatie en het aanbevelen van procesverbeteringen; het toepassen van praktijkervaring en kennis op het gebied van inkoop om de beste besluiten te kunnen nemen  "/>
        <s v="het evalueren van contractprestaties op basis van prestatie-indicatoren en het borgen van de prestaties van de volledige supply chain; het invloed uitoefenen op (nieuwe) contractbesprekingen"/>
        <s v="het organiseren en borgen van het naleven van contracten en het fungeren als laatste escalatiepunt"/>
        <s v="het begrijpen en toepassen van de principes van risicomanagement en het onderzoeken van IV-oplossingen om geïdentificeerde risico’s te mitigeren"/>
        <s v="de verantwoording nemen voor eigen acties en die van anderen in het onderhouden van contacten met een gelimiteerd aantal stakeholders"/>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gebruiken en/of toepassen van standaarden om de documentatiestructuur te bepalen"/>
        <s v="het bepalen van documentatie-eisen op basis van het doel en de doelgroep"/>
        <s v="het identificeren en classificeren van soorten incident- en service-interrupties; het vastleggen en catalogiseren van incidenten op basis van oorzaak en oplossing"/>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s v="het onder aansturing verwijderen en/of installeren van IV-componenten op basis van gedetailleerde instructies"/>
        <s v="het systematisch handelen om systeemelementen te bouwen en/of deconstrueren; het identificeren van falende componenten en het vaststellen van de hoofdoorzaken van storingen; het bieden van ondersteuning aan minder ervaren collega's"/>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detailniveau bepalen op basis van het doel en de doelgroep "/>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systematisch handelen om tijdens wijzigingen te reageren op de dagelijkse operationele behoefte; het voorkomen van serviceonderbrekingen en de samenhang met SLA en informatiebeveiligingsvereisten handhaven"/>
        <s v="het zorgen voor de integriteit van het systeem door het toepassen van functionele updates, software- of hardwaretoevoegingen en het inregelen van onderhoudsactiviteiten; het voldoen aan de budgeteisen "/>
        <s v="de interactie met gebruikers; het toepassen van basale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uitvoeren van basale systeemoperaties"/>
        <s v="het systematisch dagelijks beheer van operationele behoeften in de IT-systemen; het vermijden van serviceonderbrekingen conform de service- en IT-strategie"/>
        <s v="het optimaliseren van technische en cloud-ontwikkeling; het evalueren van systeemperformance en vragen/problemen van gebruikers; verantwoordelijk zijn voor tijdige vervanging van resources binnen het toegestane budget"/>
        <s v="de inhoud van de SLA garanderen"/>
        <s v="het onderhandelen over herziening van SLA’s in overeenstemming met de organisatiedoelstellingen en het garanderen van het succes van de geplande resultaten"/>
        <s v="het onder begeleiding vastleggen en bijhouden van bedrijfszekerheidsgegevens"/>
        <s v="het systematisch analyseren van productdata; het escaleren bij potentiële veiligheidsrisico’s; het nemen van actie om het serviceniveau (continu) te verbeteren "/>
        <s v="het opzetten van roosters voor operationele taken; het beheren van kosten en budget op basis van interne procedures en externe beperkingen; het vaststellen van het optimaal benodigde aantal fte voor de infrastructuur van het informatiesysteem"/>
        <s v="het begrijpen en toepassen van projectmanagementprincipes, inclusief het toepassen van methodes, hulpmiddelen en processen om eenvoudige projecten te leiden en de kosten en ‘waste’ te minimaliseren "/>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s v="het identificeren van trainings- en organisatiebehoeften; het identificeren en samenbrengen van organisatie-eisen; het selecteren en voorbereiden van een planning voor (noodzakelijke) trainingen"/>
        <s v="het gebruikmaken van specifieke kennis en van externe standaarden en best practices"/>
        <s v="het gebruiken van uiteenlopende specifieke kennis en het zorgen dat daarvan gebruik wordt gemaakt; het autoriseren van externe standaarden en best practices "/>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zoeken en verzamelen van data; het voor analyses voorbereiden van data uit meerdere bronnen en formaten"/>
        <s v="het ontwerpen en creëren van data-analysetools om de organisatorische datalevenscyclus te ondersteunen; het verifiëren van de waarheidsgetrouwheid van de data; het verwerken en visualiseren van data-analyseresultaten binnen het domei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onderrichten van individuen en groepen, het geven van cursussen op instructieniveau"/>
        <s v="het monitoren en het voldoen aan ontwikkelingsbehoeften van individuen en groepen"/>
        <s v="het proactief ontwikkelen van organisatorische processen om te voldoen aan ontwikkelingsbehoeften van individuen en groepen "/>
        <s v="het identificeren van trainings- en organisatiebehoeften, het identificeren en samenbrengen van organisatie-eisen, het selecteren en voorbereiden van een planning voor (noodzakelijke) trainingen"/>
        <s v="het bieden van leiderschap om te optimaliseren hoe data in de organisatie wordt gebruikt om innovatie te bevorderen; het gebruiken van data voor procesverbetering en om de bedrijfsstrategie te voeden en/of te ontwikkelen"/>
        <s v="het systematisch monitoren van contracten en bij afwijkingen direct escaleren"/>
        <s v=""/>
        <m/>
      </sharedItems>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6329976854" createdVersion="8" refreshedVersion="8" minRefreshableVersion="3" recordCount="1769" xr:uid="{24586177-B635-47A9-8591-C1D1561B7097}">
  <cacheSource type="worksheet">
    <worksheetSource ref="A1:I20000" sheet="Bron profiel competenties"/>
  </cacheSource>
  <cacheFields count="9">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 name="N" numFmtId="0">
      <sharedItems containsBlank="1" containsMixedTypes="1" containsNumber="1" containsInteger="1" minValue="1" maxValue="9"/>
    </cacheField>
    <cacheField name="Omschrijving"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6858449075" createdVersion="8" refreshedVersion="8" minRefreshableVersion="3" recordCount="1769" xr:uid="{E2E6F947-A9ED-44D6-83A5-A19B85AC33E6}">
  <cacheSource type="worksheet">
    <worksheetSource ref="A1:I200000" sheet="Bron profiel competenties"/>
  </cacheSource>
  <cacheFields count="9">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 name="N" numFmtId="0">
      <sharedItems containsBlank="1" containsMixedTypes="1" containsNumber="1" containsInteger="1" minValue="1" maxValue="9"/>
    </cacheField>
    <cacheField name="Omschrijving"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47820949077" createdVersion="8" refreshedVersion="8" minRefreshableVersion="3" recordCount="1769" xr:uid="{9D6154B1-D151-4079-8EB3-0AD3D78AF869}">
  <cacheSource type="worksheet">
    <worksheetSource ref="A1:G28300" sheet="Bron profiel competenties"/>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longText="1"/>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opman, Monique" refreshedDate="45202.451589699071" createdVersion="8" refreshedVersion="8" minRefreshableVersion="3" recordCount="1769" xr:uid="{CAAE206C-B918-4ABB-923D-F6C820970DDD}">
  <cacheSource type="worksheet">
    <worksheetSource ref="A1:G98300" sheet="Bron profiel competenties"/>
  </cacheSource>
  <cacheFields count="7">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7">
        <n v="3"/>
        <n v="4"/>
        <n v="1"/>
        <n v="2"/>
        <n v="9"/>
        <n v="5"/>
        <m/>
      </sharedItems>
    </cacheField>
    <cacheField name="KWIV-profiel" numFmtId="0">
      <sharedItems containsBlank="1" count="66">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LEVERANCIERS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4.6.1 SERVICE DESIGN"/>
        <s v="4.6.2 USER INTERFACE DESIGN"/>
        <s v="4.6.3 UX RESEARCH"/>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s v=""/>
        <m/>
      </sharedItems>
    </cacheField>
    <cacheField name="CompxLevel" numFmtId="0">
      <sharedItems containsBlank="1"/>
    </cacheField>
    <cacheField name="Competentieomschrijving" numFmtId="0">
      <sharedItems containsBlank="1" count="109" longText="1">
        <s v="het gebruikmaken van specifieke kennis om relevante IV-technologie en -specificaties te definiëren die kunnen worden ingezet bij de bouw van meerdere IV-projecten, toepassingen en/of infrastructuurverbeteringen"/>
        <s v="het vanuit een brede verantwoordelijkheid definiëren van een strategie zodat IV-technologie conform de behoeften van de organisatie geïmplementeerd wordt, rekening houdend met de huidige IV-platformen, legacy en de laatste innovatieve ontwikkelingen"/>
        <s v="het bijdragen aan het ontwerp van applicaties, aan generieke functionele specificaties en aan koppelvlakken"/>
        <s v="het organiseren van de totale planning van het ontwerp van de applicatie"/>
        <s v="de verantwoordelijkheid nemen voor eigen acties en die van anderen om te garanderen dat de applicatie op een correcte manier is geïntegreerd in een complexe omgeving en voldoet aan de behoeften van gebruikers / klanten "/>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inzetten van onafhankelijk denken en technologische kennis om verschillende concepten te integreren, zodat unieke oplossingen ontstaan"/>
        <s v="het systematisch handelen om de verenigbaarheid van soft- en hardware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maken van uiteenlopende specifieke kennis voor het creëren van een proces voor de gehele integratiecyclus, inclusief het opzetten van interne standaarden; het organiseren en borgen van resources voor integratieprogramma’s "/>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s v="het omgaan met complexiteit door het ontwikkelen van standaarden en architectuur ter ondersteuning van samenhangende productontwikkeling; het opzetten van systeemeisen voor ontwerp en het identificeren van welke systeemeisen bij welke systeemcomponent behoren"/>
        <s v="het analyseren van bedrijfsprocessen en bijbehorende informatie-eisen en het daarmee voorzien in de meest geschikte informatiestructuur"/>
        <s v="de juiste informatiestructuur integreren in de organisatie-omgeving"/>
        <s v="het systematisch scannen van de omgeving om kwetsbaarheden en bedreigingen te identificeren en te bepalen, vast te leggen en het escaleren bij non-compliance"/>
        <s v="het evalueren van indicatoren en maatregelen op het gebied van securitymanagement en bepalen of ze aan de normen voldoen; het onderzoeken van inbreuken op de beveiliging en het nemen van correctiemaatregelen "/>
        <s v="het organiseren en borgen dat de integriteit, vertrouwelijkheid en beschikbaarheid van gegevens zijn opgeslagen in de Informatiesystemen en dat ze voldoen aan alle wettelijke vereist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el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s v="Bruikbaarheid is de kwaliteit van een product, dienst of systeem, zoals ervaren door eindgebruikers, voor specifiek te bereiken doelen, effectief, efficiënt en bevredigend in een vooraf bepaalde context"/>
        <s v="het toepassen van digitale interface-opties (web, mobiel, Internet of things) en richtlijnen om bruikbaarheid voor iedereen te bereiken"/>
        <s v="het bewerkstelligen en cultiveren van relaties met klanten en gebruikers om hun taken, behoeften en doelen te begrijpen; het gebruiken van een breed scala aan specialistische methoden om belangrijke gebruikersbetrokkenheid te krijgen"/>
        <s v="het bieden van deskundige begeleiding om continue verbetering te garanderen en een succesvolle omnichannel gebruikerervaring te bewerkstelligen"/>
        <s v="het uitvoeren van eenvoudige testen op basis van gedetailleerde instructies"/>
        <s v="opzetten van testprogramma’s en het bouwen van testscripts zodat potentiële kwetsbaarheden aan stresstests onderworpen kunnen worden; op analytische wijze documenteren en rapporteren van de uitkomsten"/>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s v="het gebruikmaken van uiteenlopende specifieke kennis om een proces te ontwerpen voor het gehele testtraject, inclusief het vaststellen van interne teststandaarden en het geven van deskundige begeleiding en advies aan het testteam"/>
        <s v="betrouwbare relaties met de klanten creëren en helpen in het identificeren van de klantbehoeften"/>
        <s v="het organiseren en ondersteunen van strategische besluiten van de organisaties, het helpen van organisaties om nieuwe IV-oplossingen te bedenken; het bevorderen van partnerschappen en het creëren van waardeproposities"/>
        <s v="het evalueren van wijzigingseisen en het gebruiken van specifieke vaardigheden om potentiële methoden en standaarden te identificeren die ingezet kunnen worden"/>
        <s v="het organiseren en borgen van het plannen, beheren en implementeren van significante IV-wijzigingen in de organisatie "/>
        <s v="het organiseren en borgen van de bouw en implementatie van innovatieve IV oplossingen op de lange termijn"/>
        <s v="het gebruikmaken van specifieke (product)kennis voor marktanalyses"/>
        <s v="het organiseren en borgen van een informatiesysteemstrategie die voldoet aan de vereisten van de organisatie, inclusief risico’s en kansen"/>
        <s v="het communiceren over en het toezicht houden op de toepassing van het kwaliteitsbeleid in de organisatie"/>
        <s v="het evalueren van kwaliteitsindicatoren en processen op basis van het kwaliteitsbeleid en indien nodig het voorstellen van herstelacties"/>
        <s v="het evalueren en inschatten in hoeverre aan kwaliteitseisen is voldaan en het organiseren en borgen dat het kwaliteitsbeleid wordt geïmplementeerd; het tonen van multifunctioneel leiderschap voor het stellen en overtreffen van kwaliteitsnormen"/>
        <s v="het organiseren en borgen van governancestrategie voor informatiesystemen door relevante processen over de gehele IV-infrastructuur te communiceren, uit te dragen en te beheersen"/>
        <s v="het gebruikmaken van vaardigheden om kortetermijnprognoses te bieden met behulp van input uit de markt; het beoordelen van de productie- en verkoopcapaciteiten van de organisatie"/>
        <s v="de verantwoordelijkheid nemen voor het ontwikkelen van langetermijnprognoses; het identificeren en evalueren van input uit de wijde omgeving, inclusief de politieke en sociale context"/>
        <s v="het in staat zijn de juiste acties te ondernemen om de veiligheid te borgen en risicoblootstelling te vermijden; het evalueren, managen en garanderen van de validering van uitzonderingen; het uitvoeren van audits uit op IV-processen en -omgeving"/>
        <s v="het organiseren en borgen van het definiëren en toepasbaar maken van beleid voor risicobeheer door rekening te houden met alle mogelijke beperkingen, waaronder technische, economische en politieke kwesties en daarbij taken te delegeren"/>
        <s v="het toepassen van specifieke kennis om bestaande IV-processen en oplossingen te onderzoeken, zodat potentiële verbeteringen / innovaties bepaald kunnen worden en  aanbevelingen kunnen worden opgesteld"/>
        <s v="het organiseren en borgen van innovatieve implementaties / verbeteringen die bijdragen aan grotere efficiëntie; het aantonen aan de directie dat de organisatie voordeel heeft van potentiële wijzigingen"/>
        <s v="het bevorderen van bewustzijn, trainingen en borging (via hulpmiddelen) voor duurzame ontwikkeling"/>
        <s v="het bepalen van doel en strategie voor duurzame ontwikkeling van informatiesystemen in overeenstemming met het duurzaamheidsbeleid van de organisatie"/>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systematisch handelen om standaard productdocumentatie te onderhouden"/>
        <s v="het gebruikmaken van specifieke kennis om complexe documentatie te maken en te onderhouden"/>
        <s v="het organiseren en borgen van het ontwikkelen en onderhouden van de planning"/>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organiseren en borgen van het inkoopbeleid van de organisatie en het aanbevelen van procesverbeteringen; het toepassen van praktijkervaring en kennis op het gebied van inkoop om de beste besluiten te kunnen nemen  "/>
        <s v="het evalueren van contractprestaties op basis van prestatie-indicatoren en het borgen van de prestaties van de volledige supply chain; het invloed uitoefenen op (nieuwe) contractbesprekingen"/>
        <s v="het organiseren en borgen van het naleven van contracten en het fungeren als laatste escalatiepunt"/>
        <s v="het begrijpen en toepassen van de principes van risicomanagement en het onderzoeken van IV-oplossingen om geïdentificeerde risico’s te mitigeren"/>
        <s v="de verantwoording nemen voor eigen acties en die van anderen in het onderhouden van contacten met een gelimiteerd aantal stakeholders"/>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gebruiken en/of toepassen van standaarden om de documentatiestructuur te bepalen"/>
        <s v="het bepalen van documentatie-eisen op basis van het doel en de doelgroep"/>
        <s v="het identificeren en classificeren van soorten incident- en service-interrupties; het vastleggen en catalogiseren van incidenten op basis van oorzaak en oplossing"/>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s v="het onder aansturing verwijderen en/of installeren van IV-componenten op basis van gedetailleerde instructies"/>
        <s v="het systematisch handelen om systeemelementen te bouwen en/of deconstrueren; het identificeren van falende componenten en het vaststellen van de hoofdoorzaken van storingen; het bieden van ondersteuning aan minder ervaren collega's"/>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detailniveau bepalen op basis van het doel en de doelgroep "/>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systematisch handelen om tijdens wijzigingen te reageren op de dagelijkse operationele behoefte; het voorkomen van serviceonderbrekingen en de samenhang met SLA en informatiebeveiligingsvereisten handhaven"/>
        <s v="het zorgen voor de integriteit van het systeem door het toepassen van functionele updates, software- of hardwaretoevoegingen en het inregelen van onderhoudsactiviteiten; het voldoen aan de budgeteisen "/>
        <s v="de interactie met gebruikers; het toepassen van basale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uitvoeren van basale systeemoperaties"/>
        <s v="het systematisch dagelijks beheer van operationele behoeften in de IT-systemen; het vermijden van serviceonderbrekingen conform de service- en IT-strategie"/>
        <s v="het optimaliseren van technische en cloud-ontwikkeling; het evalueren van systeemperformance en vragen/problemen van gebruikers; verantwoordelijk zijn voor tijdige vervanging van resources binnen het toegestane budget"/>
        <s v="de inhoud van de SLA garanderen"/>
        <s v="het onderhandelen over herziening van SLA’s in overeenstemming met de organisatiedoelstellingen en het garanderen van het succes van de geplande resultaten"/>
        <s v="het onder begeleiding vastleggen en bijhouden van bedrijfszekerheidsgegevens"/>
        <s v="het systematisch analyseren van productdata; het escaleren bij potentiële veiligheidsrisico’s; het nemen van actie om het serviceniveau (continu) te verbeteren "/>
        <s v="het opzetten van roosters voor operationele taken; het beheren van kosten en budget op basis van interne procedures en externe beperkingen; het vaststellen van het optimaal benodigde aantal fte voor de infrastructuur van het informatiesysteem"/>
        <s v="het begrijpen en toepassen van projectmanagementprincipes, inclusief het toepassen van methodes, hulpmiddelen en processen om eenvoudige projecten te leiden en de kosten en ‘waste’ te minimaliseren "/>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s v="het identificeren van trainings- en organisatiebehoeften; het identificeren en samenbrengen van organisatie-eisen; het selecteren en voorbereiden van een planning voor (noodzakelijke) trainingen"/>
        <s v="het gebruikmaken van specifieke kennis en van externe standaarden en best practices"/>
        <s v="het gebruiken van uiteenlopende specifieke kennis en het zorgen dat daarvan gebruik wordt gemaakt; het autoriseren van externe standaarden en best practices "/>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zoeken en verzamelen van data; het voor analyses voorbereiden van data uit meerdere bronnen en formaten"/>
        <s v="het ontwerpen en creëren van data-analysetools om de organisatorische datalevenscyclus te ondersteunen; het verifiëren van de waarheidsgetrouwheid van de data; het verwerken en visualiseren van data-analyseresultaten binnen het domei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onderrichten van individuen en groepen, het geven van cursussen op instructieniveau"/>
        <s v="het monitoren en het voldoen aan ontwikkelingsbehoeften van individuen en groepen"/>
        <s v="het proactief ontwikkelen van organisatorische processen om te voldoen aan ontwikkelingsbehoeften van individuen en groepen "/>
        <s v="het identificeren van trainings- en organisatiebehoeften, het identificeren en samenbrengen van organisatie-eisen, het selecteren en voorbereiden van een planning voor (noodzakelijke) trainingen"/>
        <s v="het bieden van leiderschap om te optimaliseren hoe data in de organisatie wordt gebruikt om innovatie te bevorderen; het gebruiken van data voor procesverbetering en om de bedrijfsstrategie te voeden en/of te ontwikkelen"/>
        <s v="het systematisch monitoren van contracten en bij afwijkingen direct escaleren"/>
        <s v=""/>
        <m/>
      </sharedItems>
    </cacheField>
    <cacheField name="Competentienaam" numFmtId="0">
      <sharedItems containsBlank="1" count="50">
        <s v="A.05 Ontwerpen van Architectuur "/>
        <s v="A.06 Ontwerp van Applicaties "/>
        <s v="A.07 Monitoren technologische ontwikkelingen "/>
        <s v="A.09 Innoveren "/>
        <s v="B.02 Systeemintegratie "/>
        <s v="B.06 Systeembouw "/>
        <s v="D.10 Informatie- en kennismanagement "/>
        <s v="E.08 Informatiebeveiligingsmanagement "/>
        <s v="T.01 Toegankelijkheid"/>
        <s v="T.02 Ethiek"/>
        <s v="T.03 Juridische kwesties"/>
        <s v="T.04 Privacy"/>
        <s v="T.05 Beveiliging"/>
        <s v="T.06 Duurzaamheid"/>
        <s v="T.07 Bruikbaarheid"/>
        <s v="A.10 Gebruikergedreven ontwerpen"/>
        <s v="B.03 Testen "/>
        <s v="D.11 Behoeftemanagement "/>
        <s v="E.07 Management van veranderingen in bedrijfsprocessen"/>
        <s v="A.01 Afstemming informatiesysteem en bedrijfsstrategie"/>
        <s v="A.03 Ontwikkelen van bedrijfsplannen "/>
        <s v="E.06 ICT kwaliteitsmanagement "/>
        <s v="E.09 IT-governance "/>
        <s v="E.01 Ontwikkelen van prognoses "/>
        <s v="E.03 Risicomanagement "/>
        <s v="E.05 Procesverbetering "/>
        <s v="A.08 Duurzame ontwikkeling "/>
        <s v="D.05 Verkoopontwikkeling"/>
        <s v="A.04 Product- of serviceplanning "/>
        <s v="D.04 Inkoop IV"/>
        <s v="D.08 Contractmanagement "/>
        <s v="E.04 Relatiemanagement "/>
        <s v="B.01 Applicatie Ontwikkeling"/>
        <s v="B.05 Vervaardigen van documentatie "/>
        <s v="C.04 Probleemmanagement "/>
        <s v="B.04 Implementeren oplossingen "/>
        <s v="C.02 Ondersteunen van wijzigingen "/>
        <s v="C.01 Gebruikersondersteuning "/>
        <s v="C.05 Systeembeheer"/>
        <s v="A.02 Management dienstverleningsniveau "/>
        <s v="C.03 Dienstverlening "/>
        <s v="E.02 Project- en portfoliomanagement "/>
        <s v="D.03 Opleiding en training "/>
        <s v="D.01 Strategieontwikkeling informatiebeveiliging "/>
        <s v="D.02 Ontwikkeling ICT-Kwaliteitsstrategie "/>
        <s v="D.06 Digitale marketing"/>
        <s v="D.07 Datascience en analytics"/>
        <s v="D.09 Personeelsontwikkeling"/>
        <s v=""/>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7">
  <r>
    <s v="2.1.1"/>
    <x v="0"/>
    <x v="0"/>
  </r>
  <r>
    <s v="2.1.4"/>
    <x v="0"/>
    <x v="1"/>
  </r>
  <r>
    <s v="1.1.1"/>
    <x v="1"/>
    <x v="2"/>
  </r>
  <r>
    <s v="1.3.1"/>
    <x v="2"/>
    <x v="3"/>
  </r>
  <r>
    <s v="3.2.1"/>
    <x v="3"/>
    <x v="4"/>
  </r>
  <r>
    <s v="3.2.2"/>
    <x v="3"/>
    <x v="5"/>
  </r>
  <r>
    <s v="3.2.3"/>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1.2.1"/>
    <x v="12"/>
    <x v="10"/>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4.4.3"/>
    <x v="24"/>
    <x v="27"/>
  </r>
  <r>
    <s v="2.2.1"/>
    <x v="25"/>
    <x v="28"/>
  </r>
  <r>
    <s v="1.1.3"/>
    <x v="26"/>
    <x v="29"/>
  </r>
  <r>
    <s v="1.1.4"/>
    <x v="26"/>
    <x v="12"/>
  </r>
  <r>
    <s v="1.1.5"/>
    <x v="26"/>
    <x v="30"/>
  </r>
  <r>
    <s v="1.1.3"/>
    <x v="27"/>
    <x v="29"/>
  </r>
  <r>
    <s v="1.1.2"/>
    <x v="28"/>
    <x v="26"/>
  </r>
  <r>
    <s v="3.1.6"/>
    <x v="28"/>
    <x v="31"/>
  </r>
  <r>
    <s v="3.1.9"/>
    <x v="28"/>
    <x v="32"/>
  </r>
  <r>
    <s v="3.2.1"/>
    <x v="28"/>
    <x v="4"/>
  </r>
  <r>
    <s v="3.3.2"/>
    <x v="28"/>
    <x v="33"/>
  </r>
  <r>
    <s v="3.3.3"/>
    <x v="28"/>
    <x v="7"/>
  </r>
  <r>
    <s v="1.1.2"/>
    <x v="29"/>
    <x v="26"/>
  </r>
  <r>
    <s v="2.1.1"/>
    <x v="29"/>
    <x v="0"/>
  </r>
  <r>
    <s v="3.1.8"/>
    <x v="30"/>
    <x v="34"/>
  </r>
  <r>
    <s v="1.1.3"/>
    <x v="31"/>
    <x v="29"/>
  </r>
  <r>
    <s v="4.1.2"/>
    <x v="32"/>
    <x v="11"/>
  </r>
  <r>
    <s v="2.1.1"/>
    <x v="33"/>
    <x v="0"/>
  </r>
  <r>
    <s v="2.1.2"/>
    <x v="33"/>
    <x v="35"/>
  </r>
  <r>
    <s v="2.1.3"/>
    <x v="33"/>
    <x v="36"/>
  </r>
  <r>
    <s v="3.1.1"/>
    <x v="34"/>
    <x v="37"/>
  </r>
  <r>
    <s v="4.3.1"/>
    <x v="35"/>
    <x v="22"/>
  </r>
  <r>
    <s v="1.1.1"/>
    <x v="36"/>
    <x v="2"/>
  </r>
  <r>
    <s v="1.2.1"/>
    <x v="36"/>
    <x v="10"/>
  </r>
  <r>
    <s v="1.2.2"/>
    <x v="36"/>
    <x v="19"/>
  </r>
  <r>
    <s v="3.1.6"/>
    <x v="37"/>
    <x v="31"/>
  </r>
  <r>
    <s v="3.2.1"/>
    <x v="37"/>
    <x v="4"/>
  </r>
  <r>
    <s v="3.2.4"/>
    <x v="37"/>
    <x v="38"/>
  </r>
  <r>
    <s v="4.1.3"/>
    <x v="38"/>
    <x v="20"/>
  </r>
  <r>
    <s v="5.3.2"/>
    <x v="39"/>
    <x v="39"/>
  </r>
  <r>
    <s v="3.1.3"/>
    <x v="40"/>
    <x v="40"/>
  </r>
  <r>
    <s v="4.3.1"/>
    <x v="41"/>
    <x v="22"/>
  </r>
  <r>
    <s v="4.3.3"/>
    <x v="41"/>
    <x v="41"/>
  </r>
  <r>
    <s v="4.3.3"/>
    <x v="42"/>
    <x v="41"/>
  </r>
  <r>
    <s v="4.3.4"/>
    <x v="42"/>
    <x v="42"/>
  </r>
  <r>
    <s v="4.3.3"/>
    <x v="43"/>
    <x v="41"/>
  </r>
  <r>
    <s v="4.3.4"/>
    <x v="43"/>
    <x v="42"/>
  </r>
  <r>
    <s v="5.3.2"/>
    <x v="43"/>
    <x v="39"/>
  </r>
  <r>
    <s v="5.3.4"/>
    <x v="43"/>
    <x v="15"/>
  </r>
  <r>
    <s v="4.3.3"/>
    <x v="44"/>
    <x v="41"/>
  </r>
  <r>
    <s v="4.3.4"/>
    <x v="44"/>
    <x v="42"/>
  </r>
  <r>
    <s v="5.3.2"/>
    <x v="44"/>
    <x v="39"/>
  </r>
  <r>
    <s v="5.3.4"/>
    <x v="44"/>
    <x v="15"/>
  </r>
  <r>
    <s v="2.1.4"/>
    <x v="45"/>
    <x v="1"/>
  </r>
  <r>
    <s v="2.1.4"/>
    <x v="46"/>
    <x v="1"/>
  </r>
  <r>
    <s v="4.3.3"/>
    <x v="46"/>
    <x v="41"/>
  </r>
  <r>
    <s v="4.3.4"/>
    <x v="46"/>
    <x v="42"/>
  </r>
  <r>
    <s v="2.1.1"/>
    <x v="47"/>
    <x v="0"/>
  </r>
  <r>
    <s v="2.1.4"/>
    <x v="47"/>
    <x v="1"/>
  </r>
  <r>
    <s v="3.1.6"/>
    <x v="47"/>
    <x v="31"/>
  </r>
  <r>
    <s v="1.1.6"/>
    <x v="48"/>
    <x v="43"/>
  </r>
  <r>
    <s v="1.2.3"/>
    <x v="48"/>
    <x v="17"/>
  </r>
  <r>
    <s v="3.1.3"/>
    <x v="48"/>
    <x v="40"/>
  </r>
  <r>
    <s v="3.1.9"/>
    <x v="48"/>
    <x v="32"/>
  </r>
  <r>
    <s v="4.3.1"/>
    <x v="48"/>
    <x v="22"/>
  </r>
  <r>
    <s v="4.3.2"/>
    <x v="48"/>
    <x v="23"/>
  </r>
  <r>
    <s v="4.3.3"/>
    <x v="48"/>
    <x v="41"/>
  </r>
  <r>
    <s v="5.2.1"/>
    <x v="48"/>
    <x v="44"/>
  </r>
  <r>
    <s v="1.1.1"/>
    <x v="49"/>
    <x v="2"/>
  </r>
  <r>
    <s v="1.1.6"/>
    <x v="49"/>
    <x v="43"/>
  </r>
  <r>
    <s v="1.2.1"/>
    <x v="49"/>
    <x v="10"/>
  </r>
  <r>
    <s v="1.2.2"/>
    <x v="49"/>
    <x v="19"/>
  </r>
  <r>
    <s v="4.2.3"/>
    <x v="50"/>
    <x v="8"/>
  </r>
  <r>
    <s v="4.3.2"/>
    <x v="50"/>
    <x v="23"/>
  </r>
  <r>
    <s v="4.2.3"/>
    <x v="51"/>
    <x v="8"/>
  </r>
  <r>
    <s v="4.3.3"/>
    <x v="52"/>
    <x v="41"/>
  </r>
  <r>
    <s v="4.3.3"/>
    <x v="53"/>
    <x v="41"/>
  </r>
  <r>
    <s v="1.1.6"/>
    <x v="54"/>
    <x v="43"/>
  </r>
  <r>
    <s v="1.2.2"/>
    <x v="55"/>
    <x v="19"/>
  </r>
  <r>
    <s v="1.3.1"/>
    <x v="55"/>
    <x v="3"/>
  </r>
  <r>
    <s v="3.2.4"/>
    <x v="55"/>
    <x v="38"/>
  </r>
  <r>
    <s v="3.3.1"/>
    <x v="55"/>
    <x v="13"/>
  </r>
  <r>
    <s v="4.5.1"/>
    <x v="55"/>
    <x v="45"/>
  </r>
  <r>
    <s v="4.5.2"/>
    <x v="55"/>
    <x v="46"/>
  </r>
  <r>
    <s v="4.5.3"/>
    <x v="55"/>
    <x v="47"/>
  </r>
  <r>
    <s v="4.2.3"/>
    <x v="56"/>
    <x v="8"/>
  </r>
  <r>
    <s v="4.3.1"/>
    <x v="57"/>
    <x v="22"/>
  </r>
  <r>
    <s v="4.5.1"/>
    <x v="58"/>
    <x v="45"/>
  </r>
  <r>
    <s v="4.5.2"/>
    <x v="58"/>
    <x v="46"/>
  </r>
  <r>
    <s v="4.5.3"/>
    <x v="58"/>
    <x v="47"/>
  </r>
  <r>
    <s v="3.3.2"/>
    <x v="59"/>
    <x v="33"/>
  </r>
  <r>
    <s v="3.3.2"/>
    <x v="60"/>
    <x v="33"/>
  </r>
  <r>
    <s v="4.2.1"/>
    <x v="61"/>
    <x v="48"/>
  </r>
  <r>
    <s v="1.3.1"/>
    <x v="62"/>
    <x v="3"/>
  </r>
  <r>
    <s v="4.2.1"/>
    <x v="62"/>
    <x v="48"/>
  </r>
  <r>
    <s v="4.2.1"/>
    <x v="63"/>
    <x v="48"/>
  </r>
  <r>
    <s v="3.1.4"/>
    <x v="64"/>
    <x v="49"/>
  </r>
  <r>
    <s v="3.1.2"/>
    <x v="65"/>
    <x v="50"/>
  </r>
  <r>
    <s v="4.1.1"/>
    <x v="66"/>
    <x v="18"/>
  </r>
  <r>
    <s v="4.1.2"/>
    <x v="66"/>
    <x v="11"/>
  </r>
  <r>
    <s v="4.1.3"/>
    <x v="66"/>
    <x v="20"/>
  </r>
  <r>
    <s v="4.1.2"/>
    <x v="67"/>
    <x v="11"/>
  </r>
  <r>
    <s v="5.1.2"/>
    <x v="68"/>
    <x v="51"/>
  </r>
  <r>
    <s v="5.1.3"/>
    <x v="68"/>
    <x v="52"/>
  </r>
  <r>
    <s v="4.5.3"/>
    <x v="69"/>
    <x v="47"/>
  </r>
  <r>
    <s v="4.4.2"/>
    <x v="70"/>
    <x v="9"/>
  </r>
  <r>
    <s v="4.4.3"/>
    <x v="70"/>
    <x v="27"/>
  </r>
  <r>
    <s v="5.2.1"/>
    <x v="70"/>
    <x v="44"/>
  </r>
  <r>
    <s v="1.2.1"/>
    <x v="71"/>
    <x v="10"/>
  </r>
  <r>
    <s v="5.4.1"/>
    <x v="72"/>
    <x v="25"/>
  </r>
  <r>
    <s v="1.1.1"/>
    <x v="73"/>
    <x v="2"/>
  </r>
  <r>
    <s v="1.1.6"/>
    <x v="73"/>
    <x v="43"/>
  </r>
  <r>
    <s v="1.2.1"/>
    <x v="73"/>
    <x v="10"/>
  </r>
  <r>
    <s v="1.2.2"/>
    <x v="73"/>
    <x v="19"/>
  </r>
  <r>
    <s v="3.3.3"/>
    <x v="74"/>
    <x v="7"/>
  </r>
  <r>
    <s v="2.1.1"/>
    <x v="75"/>
    <x v="0"/>
  </r>
  <r>
    <s v="5.3.4"/>
    <x v="76"/>
    <x v="15"/>
  </r>
  <r>
    <s v="1.2.2"/>
    <x v="77"/>
    <x v="19"/>
  </r>
  <r>
    <s v="3.1.8"/>
    <x v="78"/>
    <x v="34"/>
  </r>
  <r>
    <s v="4.2.3"/>
    <x v="79"/>
    <x v="8"/>
  </r>
  <r>
    <s v="4.2.1"/>
    <x v="80"/>
    <x v="48"/>
  </r>
  <r>
    <s v="4.2.2"/>
    <x v="80"/>
    <x v="21"/>
  </r>
  <r>
    <s v="4.2.4"/>
    <x v="80"/>
    <x v="53"/>
  </r>
  <r>
    <s v="5.1.3"/>
    <x v="81"/>
    <x v="52"/>
  </r>
  <r>
    <s v="5.1.2"/>
    <x v="82"/>
    <x v="51"/>
  </r>
  <r>
    <s v="4.1.1"/>
    <x v="83"/>
    <x v="18"/>
  </r>
  <r>
    <s v="3.3.1"/>
    <x v="84"/>
    <x v="13"/>
  </r>
  <r>
    <s v="1.2.1"/>
    <x v="85"/>
    <x v="10"/>
  </r>
  <r>
    <s v="1.2.2"/>
    <x v="86"/>
    <x v="19"/>
  </r>
  <r>
    <s v="1.2.1"/>
    <x v="87"/>
    <x v="10"/>
  </r>
  <r>
    <s v="1.2.3"/>
    <x v="87"/>
    <x v="17"/>
  </r>
  <r>
    <s v="5.3.1"/>
    <x v="87"/>
    <x v="54"/>
  </r>
  <r>
    <s v="5.4.1"/>
    <x v="88"/>
    <x v="25"/>
  </r>
  <r>
    <s v="4.3.1"/>
    <x v="89"/>
    <x v="22"/>
  </r>
  <r>
    <s v="4.3.2"/>
    <x v="89"/>
    <x v="23"/>
  </r>
  <r>
    <s v="4.3.3"/>
    <x v="89"/>
    <x v="41"/>
  </r>
  <r>
    <s v="1.1.1"/>
    <x v="90"/>
    <x v="2"/>
  </r>
  <r>
    <s v="1.1.3"/>
    <x v="90"/>
    <x v="29"/>
  </r>
  <r>
    <s v="1.1.5"/>
    <x v="90"/>
    <x v="30"/>
  </r>
  <r>
    <s v="3.1.9"/>
    <x v="91"/>
    <x v="32"/>
  </r>
  <r>
    <s v="3.2.1"/>
    <x v="91"/>
    <x v="4"/>
  </r>
  <r>
    <s v="5.3.2"/>
    <x v="91"/>
    <x v="39"/>
  </r>
  <r>
    <s v="5.3.4"/>
    <x v="91"/>
    <x v="15"/>
  </r>
  <r>
    <s v="2.1.1"/>
    <x v="92"/>
    <x v="0"/>
  </r>
  <r>
    <s v="2.1.4"/>
    <x v="92"/>
    <x v="1"/>
  </r>
  <r>
    <s v="3.1.7"/>
    <x v="93"/>
    <x v="55"/>
  </r>
  <r>
    <s v="4.1.2"/>
    <x v="93"/>
    <x v="11"/>
  </r>
  <r>
    <s v="1.1.1"/>
    <x v="94"/>
    <x v="2"/>
  </r>
  <r>
    <s v="5.3.2"/>
    <x v="94"/>
    <x v="39"/>
  </r>
  <r>
    <s v="5.3.3"/>
    <x v="94"/>
    <x v="14"/>
  </r>
  <r>
    <s v="5.3.4"/>
    <x v="94"/>
    <x v="15"/>
  </r>
  <r>
    <s v="4.3.1"/>
    <x v="95"/>
    <x v="22"/>
  </r>
  <r>
    <s v="4.3.2"/>
    <x v="95"/>
    <x v="23"/>
  </r>
  <r>
    <s v="4.3.4"/>
    <x v="95"/>
    <x v="42"/>
  </r>
  <r>
    <s v="5.3.2"/>
    <x v="95"/>
    <x v="39"/>
  </r>
  <r>
    <s v="5.3.3"/>
    <x v="95"/>
    <x v="14"/>
  </r>
  <r>
    <s v="3.1.9"/>
    <x v="96"/>
    <x v="32"/>
  </r>
  <r>
    <s v="1.1.2"/>
    <x v="97"/>
    <x v="26"/>
  </r>
  <r>
    <s v="3.1.7"/>
    <x v="98"/>
    <x v="55"/>
  </r>
  <r>
    <s v="3.3.2"/>
    <x v="98"/>
    <x v="33"/>
  </r>
  <r>
    <s v="4.3.3"/>
    <x v="99"/>
    <x v="41"/>
  </r>
  <r>
    <s v="5.3.2"/>
    <x v="100"/>
    <x v="39"/>
  </r>
  <r>
    <s v="5.3.4"/>
    <x v="100"/>
    <x v="15"/>
  </r>
  <r>
    <s v="1.1.2"/>
    <x v="101"/>
    <x v="26"/>
  </r>
  <r>
    <s v="5.3.2"/>
    <x v="101"/>
    <x v="39"/>
  </r>
  <r>
    <s v="2.1.4"/>
    <x v="102"/>
    <x v="1"/>
  </r>
  <r>
    <s v="4.3.3"/>
    <x v="103"/>
    <x v="41"/>
  </r>
  <r>
    <s v="4.3.3"/>
    <x v="104"/>
    <x v="41"/>
  </r>
  <r>
    <s v="3.1.7"/>
    <x v="105"/>
    <x v="55"/>
  </r>
  <r>
    <s v="3.1.3"/>
    <x v="106"/>
    <x v="40"/>
  </r>
  <r>
    <s v="3.3.1"/>
    <x v="106"/>
    <x v="13"/>
  </r>
  <r>
    <s v="3.3.4"/>
    <x v="107"/>
    <x v="56"/>
  </r>
  <r>
    <s v="4.2.3"/>
    <x v="108"/>
    <x v="8"/>
  </r>
  <r>
    <s v="2.1.1"/>
    <x v="109"/>
    <x v="0"/>
  </r>
  <r>
    <s v="2.1.2"/>
    <x v="109"/>
    <x v="35"/>
  </r>
  <r>
    <s v="4.4.2"/>
    <x v="110"/>
    <x v="9"/>
  </r>
  <r>
    <s v="2.1.1"/>
    <x v="111"/>
    <x v="0"/>
  </r>
  <r>
    <s v="4.4.3"/>
    <x v="112"/>
    <x v="27"/>
  </r>
  <r>
    <s v="2.1.1"/>
    <x v="113"/>
    <x v="0"/>
  </r>
  <r>
    <s v="2.1.2"/>
    <x v="113"/>
    <x v="35"/>
  </r>
  <r>
    <s v="2.2.1"/>
    <x v="113"/>
    <x v="28"/>
  </r>
  <r>
    <s v="3.1.1"/>
    <x v="113"/>
    <x v="37"/>
  </r>
  <r>
    <s v="3.1.6"/>
    <x v="113"/>
    <x v="31"/>
  </r>
  <r>
    <s v="4.3.4"/>
    <x v="113"/>
    <x v="42"/>
  </r>
  <r>
    <s v="5.3.1"/>
    <x v="114"/>
    <x v="54"/>
  </r>
  <r>
    <s v="3.3.1"/>
    <x v="115"/>
    <x v="13"/>
  </r>
  <r>
    <s v="4.5.3"/>
    <x v="116"/>
    <x v="47"/>
  </r>
  <r>
    <s v="1.1.1"/>
    <x v="117"/>
    <x v="2"/>
  </r>
  <r>
    <s v="1.1.4"/>
    <x v="117"/>
    <x v="12"/>
  </r>
  <r>
    <s v="1.1.5"/>
    <x v="117"/>
    <x v="30"/>
  </r>
  <r>
    <s v="1.1.6"/>
    <x v="117"/>
    <x v="43"/>
  </r>
  <r>
    <s v="1.2.1"/>
    <x v="117"/>
    <x v="10"/>
  </r>
  <r>
    <s v="4.5.1"/>
    <x v="118"/>
    <x v="45"/>
  </r>
  <r>
    <s v="4.5.2"/>
    <x v="118"/>
    <x v="46"/>
  </r>
  <r>
    <s v="4.5.3"/>
    <x v="118"/>
    <x v="47"/>
  </r>
  <r>
    <s v="5.4.1"/>
    <x v="119"/>
    <x v="25"/>
  </r>
  <r>
    <s v="3.1.1"/>
    <x v="120"/>
    <x v="37"/>
  </r>
  <r>
    <s v="3.1.4"/>
    <x v="120"/>
    <x v="49"/>
  </r>
  <r>
    <s v="3.1.5"/>
    <x v="120"/>
    <x v="57"/>
  </r>
  <r>
    <s v="3.1.6"/>
    <x v="120"/>
    <x v="31"/>
  </r>
  <r>
    <s v="3.2.1"/>
    <x v="120"/>
    <x v="4"/>
  </r>
  <r>
    <s v="3.2.2"/>
    <x v="120"/>
    <x v="5"/>
  </r>
  <r>
    <s v="3.2.3"/>
    <x v="120"/>
    <x v="6"/>
  </r>
  <r>
    <s v="3.2.4"/>
    <x v="120"/>
    <x v="38"/>
  </r>
  <r>
    <s v="3.3.2"/>
    <x v="120"/>
    <x v="33"/>
  </r>
  <r>
    <s v="1.1.1"/>
    <x v="121"/>
    <x v="2"/>
  </r>
  <r>
    <s v="1.1.4"/>
    <x v="121"/>
    <x v="12"/>
  </r>
  <r>
    <s v="1.2.1"/>
    <x v="121"/>
    <x v="10"/>
  </r>
  <r>
    <s v="3.2.4"/>
    <x v="121"/>
    <x v="38"/>
  </r>
  <r>
    <s v="4.5.1"/>
    <x v="121"/>
    <x v="45"/>
  </r>
  <r>
    <s v="4.5.3"/>
    <x v="121"/>
    <x v="47"/>
  </r>
  <r>
    <s v="1.1.6"/>
    <x v="121"/>
    <x v="43"/>
  </r>
  <r>
    <s v="1.1.6"/>
    <x v="122"/>
    <x v="43"/>
  </r>
  <r>
    <s v="4.5.2"/>
    <x v="122"/>
    <x v="46"/>
  </r>
  <r>
    <s v="4.5.3"/>
    <x v="122"/>
    <x v="47"/>
  </r>
  <r>
    <s v="1.1.2"/>
    <x v="123"/>
    <x v="26"/>
  </r>
  <r>
    <s v="3.1.6"/>
    <x v="123"/>
    <x v="31"/>
  </r>
  <r>
    <s v="4.1.3"/>
    <x v="124"/>
    <x v="20"/>
  </r>
  <r>
    <s v="3.1.1"/>
    <x v="125"/>
    <x v="37"/>
  </r>
  <r>
    <s v="3.1.4"/>
    <x v="125"/>
    <x v="49"/>
  </r>
  <r>
    <s v="3.1.5"/>
    <x v="125"/>
    <x v="57"/>
  </r>
  <r>
    <s v="1.3.1"/>
    <x v="126"/>
    <x v="3"/>
  </r>
  <r>
    <s v="3.3.2"/>
    <x v="126"/>
    <x v="33"/>
  </r>
  <r>
    <s v="4.3.4"/>
    <x v="126"/>
    <x v="42"/>
  </r>
  <r>
    <s v="2.1.1"/>
    <x v="127"/>
    <x v="0"/>
  </r>
  <r>
    <s v="2.1.2"/>
    <x v="127"/>
    <x v="35"/>
  </r>
  <r>
    <s v="3.2.2"/>
    <x v="128"/>
    <x v="5"/>
  </r>
  <r>
    <s v="2.1.1"/>
    <x v="129"/>
    <x v="0"/>
  </r>
  <r>
    <s v="2.1.2"/>
    <x v="129"/>
    <x v="35"/>
  </r>
  <r>
    <s v="3.1.3"/>
    <x v="130"/>
    <x v="40"/>
  </r>
  <r>
    <s v="3.1.6"/>
    <x v="130"/>
    <x v="31"/>
  </r>
  <r>
    <s v="3.1.3"/>
    <x v="131"/>
    <x v="40"/>
  </r>
  <r>
    <s v="3.1.6"/>
    <x v="131"/>
    <x v="31"/>
  </r>
  <r>
    <s v="3.1.9"/>
    <x v="130"/>
    <x v="32"/>
  </r>
  <r>
    <s v="3.2.1"/>
    <x v="130"/>
    <x v="4"/>
  </r>
  <r>
    <s v="3.2.2"/>
    <x v="130"/>
    <x v="5"/>
  </r>
  <r>
    <s v="3.2.3"/>
    <x v="130"/>
    <x v="6"/>
  </r>
  <r>
    <s v="3.3.2"/>
    <x v="130"/>
    <x v="33"/>
  </r>
  <r>
    <s v="3.3.3"/>
    <x v="130"/>
    <x v="7"/>
  </r>
  <r>
    <s v="4.4.1"/>
    <x v="130"/>
    <x v="58"/>
  </r>
  <r>
    <s v="4.5.1"/>
    <x v="130"/>
    <x v="45"/>
  </r>
  <r>
    <s v="4.5.3"/>
    <x v="130"/>
    <x v="47"/>
  </r>
  <r>
    <s v="5.3.4"/>
    <x v="130"/>
    <x v="15"/>
  </r>
  <r>
    <s v="3.1.3"/>
    <x v="132"/>
    <x v="40"/>
  </r>
  <r>
    <s v="1.2.1"/>
    <x v="133"/>
    <x v="10"/>
  </r>
  <r>
    <s v="1.1.2"/>
    <x v="134"/>
    <x v="26"/>
  </r>
  <r>
    <s v="2.1.1"/>
    <x v="134"/>
    <x v="0"/>
  </r>
  <r>
    <s v="3.1.3"/>
    <x v="134"/>
    <x v="40"/>
  </r>
  <r>
    <s v="2.2.1"/>
    <x v="135"/>
    <x v="28"/>
  </r>
  <r>
    <s v="1.1.1"/>
    <x v="136"/>
    <x v="2"/>
  </r>
  <r>
    <s v="1.1.4"/>
    <x v="136"/>
    <x v="12"/>
  </r>
  <r>
    <s v="5.3.2"/>
    <x v="137"/>
    <x v="39"/>
  </r>
  <r>
    <s v="5.3.2"/>
    <x v="138"/>
    <x v="39"/>
  </r>
  <r>
    <s v="1.1.1"/>
    <x v="139"/>
    <x v="2"/>
  </r>
  <r>
    <s v="1.1.2"/>
    <x v="139"/>
    <x v="26"/>
  </r>
  <r>
    <s v="3.3.4"/>
    <x v="140"/>
    <x v="56"/>
  </r>
  <r>
    <s v="4.1.1"/>
    <x v="141"/>
    <x v="18"/>
  </r>
  <r>
    <s v="4.1.3"/>
    <x v="141"/>
    <x v="20"/>
  </r>
  <r>
    <s v="3.2.2"/>
    <x v="142"/>
    <x v="5"/>
  </r>
  <r>
    <s v="4.1.1"/>
    <x v="143"/>
    <x v="18"/>
  </r>
  <r>
    <s v="4.1.2"/>
    <x v="143"/>
    <x v="11"/>
  </r>
  <r>
    <s v="4.1.1"/>
    <x v="144"/>
    <x v="18"/>
  </r>
  <r>
    <s v="4.1.2"/>
    <x v="144"/>
    <x v="11"/>
  </r>
  <r>
    <s v="4.1.3"/>
    <x v="144"/>
    <x v="20"/>
  </r>
  <r>
    <s v="5.4.1"/>
    <x v="145"/>
    <x v="25"/>
  </r>
  <r>
    <s v="5.3.1"/>
    <x v="146"/>
    <x v="54"/>
  </r>
  <r>
    <s v="5.3.1"/>
    <x v="147"/>
    <x v="54"/>
  </r>
  <r>
    <s v="3.1.2"/>
    <x v="148"/>
    <x v="50"/>
  </r>
  <r>
    <s v="3.1.6"/>
    <x v="149"/>
    <x v="31"/>
  </r>
  <r>
    <s v="2.1.1"/>
    <x v="150"/>
    <x v="0"/>
  </r>
  <r>
    <s v="2.1.2"/>
    <x v="150"/>
    <x v="35"/>
  </r>
  <r>
    <s v="5.3.1"/>
    <x v="150"/>
    <x v="54"/>
  </r>
  <r>
    <s v="3.1.4"/>
    <x v="151"/>
    <x v="49"/>
  </r>
  <r>
    <s v="3.1.5"/>
    <x v="151"/>
    <x v="57"/>
  </r>
  <r>
    <s v="3.1.7"/>
    <x v="151"/>
    <x v="55"/>
  </r>
  <r>
    <s v="3.2.3"/>
    <x v="151"/>
    <x v="6"/>
  </r>
  <r>
    <s v="3.2.1"/>
    <x v="152"/>
    <x v="4"/>
  </r>
  <r>
    <s v="3.3.1"/>
    <x v="153"/>
    <x v="13"/>
  </r>
  <r>
    <s v="3.3.4"/>
    <x v="154"/>
    <x v="56"/>
  </r>
  <r>
    <s v="3.3.4"/>
    <x v="155"/>
    <x v="56"/>
  </r>
  <r>
    <s v="3.1.2"/>
    <x v="156"/>
    <x v="50"/>
  </r>
  <r>
    <s v="3.1.7"/>
    <x v="156"/>
    <x v="55"/>
  </r>
  <r>
    <s v="3.3.1"/>
    <x v="156"/>
    <x v="13"/>
  </r>
  <r>
    <s v="3.3.4"/>
    <x v="156"/>
    <x v="56"/>
  </r>
  <r>
    <s v="3.3.1"/>
    <x v="157"/>
    <x v="13"/>
  </r>
  <r>
    <s v="3.3.4"/>
    <x v="157"/>
    <x v="56"/>
  </r>
  <r>
    <s v="5.1.2"/>
    <x v="157"/>
    <x v="51"/>
  </r>
  <r>
    <s v="3.1.7"/>
    <x v="158"/>
    <x v="55"/>
  </r>
  <r>
    <s v="3.1.3"/>
    <x v="159"/>
    <x v="40"/>
  </r>
  <r>
    <s v="3.2.2"/>
    <x v="159"/>
    <x v="5"/>
  </r>
  <r>
    <s v="3.2.3"/>
    <x v="159"/>
    <x v="6"/>
  </r>
  <r>
    <s v="3.2.3"/>
    <x v="159"/>
    <x v="6"/>
  </r>
  <r>
    <s v="3.2.4"/>
    <x v="159"/>
    <x v="38"/>
  </r>
  <r>
    <s v="4.1.1"/>
    <x v="160"/>
    <x v="18"/>
  </r>
  <r>
    <s v="4.1.2"/>
    <x v="160"/>
    <x v="11"/>
  </r>
  <r>
    <s v="4.1.3"/>
    <x v="160"/>
    <x v="20"/>
  </r>
  <r>
    <s v="1.1.6"/>
    <x v="161"/>
    <x v="43"/>
  </r>
  <r>
    <s v="1.2.3"/>
    <x v="161"/>
    <x v="17"/>
  </r>
  <r>
    <s v="3.1.9"/>
    <x v="161"/>
    <x v="32"/>
  </r>
  <r>
    <s v="4.3.1"/>
    <x v="161"/>
    <x v="22"/>
  </r>
  <r>
    <s v="4.3.2"/>
    <x v="161"/>
    <x v="23"/>
  </r>
  <r>
    <s v="4.3.3"/>
    <x v="161"/>
    <x v="41"/>
  </r>
  <r>
    <s v="1.1.1"/>
    <x v="162"/>
    <x v="2"/>
  </r>
  <r>
    <s v="1.1.3"/>
    <x v="162"/>
    <x v="29"/>
  </r>
  <r>
    <s v="1.1.4"/>
    <x v="162"/>
    <x v="12"/>
  </r>
  <r>
    <s v="1.1.5"/>
    <x v="162"/>
    <x v="30"/>
  </r>
  <r>
    <s v="1.2.3"/>
    <x v="162"/>
    <x v="17"/>
  </r>
  <r>
    <s v="5.3.1"/>
    <x v="162"/>
    <x v="54"/>
  </r>
  <r>
    <s v="3.1.8"/>
    <x v="163"/>
    <x v="34"/>
  </r>
  <r>
    <s v="1.1.6"/>
    <x v="164"/>
    <x v="43"/>
  </r>
  <r>
    <s v="1.2.1"/>
    <x v="164"/>
    <x v="10"/>
  </r>
  <r>
    <s v="1.2.3"/>
    <x v="164"/>
    <x v="17"/>
  </r>
  <r>
    <s v="4.5.2"/>
    <x v="164"/>
    <x v="46"/>
  </r>
  <r>
    <s v="5.3.1"/>
    <x v="164"/>
    <x v="54"/>
  </r>
  <r>
    <s v="5.3.2"/>
    <x v="164"/>
    <x v="39"/>
  </r>
  <r>
    <s v="5.3.3"/>
    <x v="164"/>
    <x v="14"/>
  </r>
  <r>
    <s v="5.3.5"/>
    <x v="164"/>
    <x v="16"/>
  </r>
  <r>
    <s v="4.3.3"/>
    <x v="165"/>
    <x v="41"/>
  </r>
  <r>
    <s v="5.3.1"/>
    <x v="165"/>
    <x v="54"/>
  </r>
  <r>
    <s v="1.1.4"/>
    <x v="166"/>
    <x v="12"/>
  </r>
  <r>
    <s v="1.1.5"/>
    <x v="166"/>
    <x v="30"/>
  </r>
  <r>
    <s v="3.1.1"/>
    <x v="167"/>
    <x v="37"/>
  </r>
  <r>
    <s v="2.1.2"/>
    <x v="168"/>
    <x v="35"/>
  </r>
  <r>
    <s v="2.1.2"/>
    <x v="168"/>
    <x v="35"/>
  </r>
  <r>
    <s v="2.1.3"/>
    <x v="168"/>
    <x v="36"/>
  </r>
  <r>
    <s v="2.1.3"/>
    <x v="169"/>
    <x v="36"/>
  </r>
  <r>
    <s v="4.2.2"/>
    <x v="170"/>
    <x v="21"/>
  </r>
  <r>
    <s v="4.2.4"/>
    <x v="170"/>
    <x v="53"/>
  </r>
  <r>
    <s v="1.1.6"/>
    <x v="171"/>
    <x v="43"/>
  </r>
  <r>
    <s v="4.5.2"/>
    <x v="171"/>
    <x v="46"/>
  </r>
  <r>
    <s v="1.2.2"/>
    <x v="171"/>
    <x v="19"/>
  </r>
  <r>
    <s v="1.2.1"/>
    <x v="172"/>
    <x v="10"/>
  </r>
  <r>
    <s v="3.1.5"/>
    <x v="173"/>
    <x v="57"/>
  </r>
  <r>
    <s v="1.1.3"/>
    <x v="174"/>
    <x v="29"/>
  </r>
  <r>
    <s v="1.1.5"/>
    <x v="174"/>
    <x v="30"/>
  </r>
  <r>
    <s v="1.2.1"/>
    <x v="175"/>
    <x v="10"/>
  </r>
  <r>
    <s v="2.1.1"/>
    <x v="176"/>
    <x v="0"/>
  </r>
  <r>
    <s v="4.3.3"/>
    <x v="176"/>
    <x v="41"/>
  </r>
  <r>
    <s v="5.4.1"/>
    <x v="177"/>
    <x v="25"/>
  </r>
  <r>
    <s v="1.1.1"/>
    <x v="178"/>
    <x v="2"/>
  </r>
  <r>
    <s v="1.1.2"/>
    <x v="178"/>
    <x v="26"/>
  </r>
  <r>
    <s v="1.1.3"/>
    <x v="178"/>
    <x v="29"/>
  </r>
  <r>
    <s v="1.1.4"/>
    <x v="178"/>
    <x v="12"/>
  </r>
  <r>
    <s v="1.1.5"/>
    <x v="178"/>
    <x v="30"/>
  </r>
  <r>
    <s v="3.3.3"/>
    <x v="179"/>
    <x v="7"/>
  </r>
  <r>
    <s v="5.4.1"/>
    <x v="180"/>
    <x v="25"/>
  </r>
  <r>
    <s v="4.5.3"/>
    <x v="181"/>
    <x v="47"/>
  </r>
  <r>
    <s v="3.3.3"/>
    <x v="182"/>
    <x v="7"/>
  </r>
  <r>
    <s v="1.2.1"/>
    <x v="183"/>
    <x v="10"/>
  </r>
  <r>
    <s v="1.2.2"/>
    <x v="183"/>
    <x v="19"/>
  </r>
  <r>
    <s v="1.2.2"/>
    <x v="183"/>
    <x v="19"/>
  </r>
  <r>
    <s v="1.2.3"/>
    <x v="183"/>
    <x v="17"/>
  </r>
  <r>
    <s v="1.3.1"/>
    <x v="183"/>
    <x v="3"/>
  </r>
  <r>
    <s v="3.1.3"/>
    <x v="183"/>
    <x v="40"/>
  </r>
  <r>
    <s v="3.1.9"/>
    <x v="183"/>
    <x v="32"/>
  </r>
  <r>
    <s v="4.1.1"/>
    <x v="183"/>
    <x v="18"/>
  </r>
  <r>
    <s v="4.1.2"/>
    <x v="183"/>
    <x v="11"/>
  </r>
  <r>
    <s v="4.1.3"/>
    <x v="183"/>
    <x v="20"/>
  </r>
  <r>
    <s v="4.2.2"/>
    <x v="183"/>
    <x v="21"/>
  </r>
  <r>
    <s v="4.2.3"/>
    <x v="183"/>
    <x v="8"/>
  </r>
  <r>
    <s v="4.3.1"/>
    <x v="183"/>
    <x v="22"/>
  </r>
  <r>
    <s v="4.3.1"/>
    <x v="183"/>
    <x v="22"/>
  </r>
  <r>
    <s v="4.3.2"/>
    <x v="183"/>
    <x v="23"/>
  </r>
  <r>
    <s v="4.3.2"/>
    <x v="183"/>
    <x v="23"/>
  </r>
  <r>
    <s v="4.4.1"/>
    <x v="183"/>
    <x v="58"/>
  </r>
  <r>
    <s v="5.1.4"/>
    <x v="183"/>
    <x v="24"/>
  </r>
  <r>
    <s v="5.3.1"/>
    <x v="183"/>
    <x v="54"/>
  </r>
  <r>
    <s v="5.3.3"/>
    <x v="183"/>
    <x v="14"/>
  </r>
  <r>
    <s v="5.3.5"/>
    <x v="183"/>
    <x v="16"/>
  </r>
  <r>
    <s v="5.4.1"/>
    <x v="183"/>
    <x v="25"/>
  </r>
  <r>
    <s v="5.3.4"/>
    <x v="184"/>
    <x v="15"/>
  </r>
  <r>
    <s v="4.1.2"/>
    <x v="185"/>
    <x v="11"/>
  </r>
  <r>
    <s v="4.4.3"/>
    <x v="186"/>
    <x v="27"/>
  </r>
  <r>
    <s v="3.1.1"/>
    <x v="187"/>
    <x v="37"/>
  </r>
  <r>
    <s v="3.1.3"/>
    <x v="187"/>
    <x v="40"/>
  </r>
  <r>
    <s v="3.1.6"/>
    <x v="187"/>
    <x v="31"/>
  </r>
  <r>
    <s v="3.1.7"/>
    <x v="187"/>
    <x v="55"/>
  </r>
  <r>
    <s v="3.2.1"/>
    <x v="187"/>
    <x v="4"/>
  </r>
  <r>
    <s v="5.3.2"/>
    <x v="187"/>
    <x v="39"/>
  </r>
  <r>
    <s v="1.2.2"/>
    <x v="188"/>
    <x v="19"/>
  </r>
  <r>
    <s v="3.1.6"/>
    <x v="189"/>
    <x v="31"/>
  </r>
  <r>
    <s v="3.1.7"/>
    <x v="189"/>
    <x v="55"/>
  </r>
  <r>
    <s v="4.2.3"/>
    <x v="189"/>
    <x v="8"/>
  </r>
  <r>
    <s v="4.2.3"/>
    <x v="190"/>
    <x v="8"/>
  </r>
  <r>
    <s v="4.5.1"/>
    <x v="190"/>
    <x v="45"/>
  </r>
  <r>
    <s v="4.5.2"/>
    <x v="190"/>
    <x v="46"/>
  </r>
  <r>
    <s v="3.2.3"/>
    <x v="191"/>
    <x v="6"/>
  </r>
  <r>
    <s v="1.2.1"/>
    <x v="192"/>
    <x v="10"/>
  </r>
  <r>
    <s v="2.2.1"/>
    <x v="193"/>
    <x v="28"/>
  </r>
  <r>
    <s v="3.2.4"/>
    <x v="193"/>
    <x v="38"/>
  </r>
  <r>
    <s v="3.3.2"/>
    <x v="193"/>
    <x v="33"/>
  </r>
  <r>
    <s v="5.3.5"/>
    <x v="193"/>
    <x v="16"/>
  </r>
  <r>
    <s v="5.3.5"/>
    <x v="194"/>
    <x v="16"/>
  </r>
  <r>
    <s v="5.1.2"/>
    <x v="195"/>
    <x v="51"/>
  </r>
  <r>
    <s v="5.1.3"/>
    <x v="195"/>
    <x v="52"/>
  </r>
  <r>
    <s v="1.2.2"/>
    <x v="196"/>
    <x v="19"/>
  </r>
  <r>
    <s v="1.1.1"/>
    <x v="197"/>
    <x v="2"/>
  </r>
  <r>
    <s v="1.1.6"/>
    <x v="197"/>
    <x v="43"/>
  </r>
  <r>
    <s v="4.3.4"/>
    <x v="198"/>
    <x v="42"/>
  </r>
  <r>
    <s v="4.1.3"/>
    <x v="199"/>
    <x v="20"/>
  </r>
  <r>
    <s v="4.4.3"/>
    <x v="200"/>
    <x v="27"/>
  </r>
  <r>
    <s v="4.4.2"/>
    <x v="200"/>
    <x v="9"/>
  </r>
  <r>
    <s v="4.2.2"/>
    <x v="201"/>
    <x v="21"/>
  </r>
  <r>
    <s v="4.2.4"/>
    <x v="201"/>
    <x v="53"/>
  </r>
  <r>
    <s v="3.3.3"/>
    <x v="202"/>
    <x v="7"/>
  </r>
  <r>
    <s v="4.2.4"/>
    <x v="202"/>
    <x v="53"/>
  </r>
  <r>
    <s v="4.2.4"/>
    <x v="203"/>
    <x v="53"/>
  </r>
  <r>
    <s v="4.3.4"/>
    <x v="204"/>
    <x v="42"/>
  </r>
  <r>
    <s v="4.1.1"/>
    <x v="205"/>
    <x v="18"/>
  </r>
  <r>
    <s v="1.2.2"/>
    <x v="206"/>
    <x v="19"/>
  </r>
  <r>
    <s v="3.1.8"/>
    <x v="207"/>
    <x v="34"/>
  </r>
  <r>
    <s v="3.3.3"/>
    <x v="208"/>
    <x v="7"/>
  </r>
  <r>
    <s v="3.2.2"/>
    <x v="209"/>
    <x v="5"/>
  </r>
  <r>
    <s v="3.2.3"/>
    <x v="209"/>
    <x v="6"/>
  </r>
  <r>
    <s v="3.2.1"/>
    <x v="210"/>
    <x v="4"/>
  </r>
  <r>
    <s v="3.2.3"/>
    <x v="210"/>
    <x v="6"/>
  </r>
  <r>
    <s v="3.2.2"/>
    <x v="211"/>
    <x v="5"/>
  </r>
  <r>
    <s v="3.1.2"/>
    <x v="212"/>
    <x v="50"/>
  </r>
  <r>
    <s v="3.1.2"/>
    <x v="213"/>
    <x v="50"/>
  </r>
  <r>
    <s v="2.1.1"/>
    <x v="214"/>
    <x v="0"/>
  </r>
  <r>
    <s v="2.1.2"/>
    <x v="214"/>
    <x v="35"/>
  </r>
  <r>
    <s v="4.3.1"/>
    <x v="214"/>
    <x v="22"/>
  </r>
  <r>
    <s v="1.1.3"/>
    <x v="215"/>
    <x v="29"/>
  </r>
  <r>
    <s v="1.1.5"/>
    <x v="215"/>
    <x v="30"/>
  </r>
  <r>
    <s v="1.1.6"/>
    <x v="215"/>
    <x v="43"/>
  </r>
  <r>
    <s v="1.2.1"/>
    <x v="215"/>
    <x v="10"/>
  </r>
  <r>
    <s v="2.1.3"/>
    <x v="215"/>
    <x v="36"/>
  </r>
  <r>
    <s v="3.1.4"/>
    <x v="216"/>
    <x v="49"/>
  </r>
  <r>
    <s v="3.1.5"/>
    <x v="216"/>
    <x v="57"/>
  </r>
  <r>
    <s v="2.1.3"/>
    <x v="217"/>
    <x v="36"/>
  </r>
  <r>
    <s v="3.1.5"/>
    <x v="217"/>
    <x v="57"/>
  </r>
  <r>
    <s v="2.1.3"/>
    <x v="218"/>
    <x v="36"/>
  </r>
  <r>
    <s v="2.1.3"/>
    <x v="219"/>
    <x v="36"/>
  </r>
  <r>
    <s v="3.1.5"/>
    <x v="219"/>
    <x v="57"/>
  </r>
  <r>
    <s v="3.2.2"/>
    <x v="220"/>
    <x v="5"/>
  </r>
  <r>
    <s v="3.2.3"/>
    <x v="220"/>
    <x v="6"/>
  </r>
  <r>
    <s v="3.2.2"/>
    <x v="221"/>
    <x v="5"/>
  </r>
  <r>
    <s v="1.1.2"/>
    <x v="222"/>
    <x v="26"/>
  </r>
  <r>
    <s v="1.1.3"/>
    <x v="222"/>
    <x v="29"/>
  </r>
  <r>
    <s v="2.1.1"/>
    <x v="222"/>
    <x v="0"/>
  </r>
  <r>
    <s v="2.1.4"/>
    <x v="222"/>
    <x v="1"/>
  </r>
  <r>
    <s v="3.1.6"/>
    <x v="222"/>
    <x v="31"/>
  </r>
  <r>
    <s v="2.1.1"/>
    <x v="223"/>
    <x v="0"/>
  </r>
  <r>
    <s v="2.1.2"/>
    <x v="223"/>
    <x v="35"/>
  </r>
  <r>
    <s v="2.2.1"/>
    <x v="223"/>
    <x v="28"/>
  </r>
  <r>
    <s v="3.1.6"/>
    <x v="223"/>
    <x v="31"/>
  </r>
  <r>
    <s v="5.2.1"/>
    <x v="223"/>
    <x v="44"/>
  </r>
  <r>
    <s v="3.1.1"/>
    <x v="224"/>
    <x v="37"/>
  </r>
  <r>
    <s v="3.1.3"/>
    <x v="224"/>
    <x v="40"/>
  </r>
  <r>
    <s v="3.1.6"/>
    <x v="224"/>
    <x v="31"/>
  </r>
  <r>
    <s v="3.2.4"/>
    <x v="225"/>
    <x v="38"/>
  </r>
  <r>
    <s v="4.4.1"/>
    <x v="226"/>
    <x v="58"/>
  </r>
  <r>
    <s v="4.4.2"/>
    <x v="226"/>
    <x v="9"/>
  </r>
  <r>
    <s v="3.1.1"/>
    <x v="227"/>
    <x v="37"/>
  </r>
  <r>
    <s v="3.1.6"/>
    <x v="227"/>
    <x v="31"/>
  </r>
  <r>
    <s v="3.1.1"/>
    <x v="228"/>
    <x v="37"/>
  </r>
  <r>
    <s v="3.1.6"/>
    <x v="228"/>
    <x v="31"/>
  </r>
  <r>
    <s v="4.1.3"/>
    <x v="229"/>
    <x v="20"/>
  </r>
  <r>
    <s v="2.2.1"/>
    <x v="230"/>
    <x v="28"/>
  </r>
  <r>
    <s v="1.2.2"/>
    <x v="231"/>
    <x v="19"/>
  </r>
  <r>
    <s v="5.1.1"/>
    <x v="232"/>
    <x v="59"/>
  </r>
  <r>
    <s v="4.5.1"/>
    <x v="233"/>
    <x v="45"/>
  </r>
  <r>
    <s v="4.5.2"/>
    <x v="233"/>
    <x v="46"/>
  </r>
  <r>
    <s v="4.5.3"/>
    <x v="233"/>
    <x v="47"/>
  </r>
  <r>
    <s v="5.1.3"/>
    <x v="233"/>
    <x v="52"/>
  </r>
  <r>
    <s v="5.1.4"/>
    <x v="233"/>
    <x v="24"/>
  </r>
  <r>
    <s v="5.3.1"/>
    <x v="233"/>
    <x v="54"/>
  </r>
  <r>
    <s v="4.1.1"/>
    <x v="234"/>
    <x v="18"/>
  </r>
  <r>
    <s v="4.1.2"/>
    <x v="234"/>
    <x v="11"/>
  </r>
  <r>
    <s v="4.1.1"/>
    <x v="235"/>
    <x v="18"/>
  </r>
  <r>
    <s v="4.1.2"/>
    <x v="235"/>
    <x v="11"/>
  </r>
  <r>
    <s v="3.1.3"/>
    <x v="236"/>
    <x v="40"/>
  </r>
  <r>
    <s v="3.2.4"/>
    <x v="236"/>
    <x v="38"/>
  </r>
  <r>
    <s v="3.2.4"/>
    <x v="236"/>
    <x v="38"/>
  </r>
  <r>
    <s v="4.3.2"/>
    <x v="237"/>
    <x v="23"/>
  </r>
  <r>
    <s v="1.2.3"/>
    <x v="238"/>
    <x v="17"/>
  </r>
  <r>
    <s v="4.3.1"/>
    <x v="238"/>
    <x v="22"/>
  </r>
  <r>
    <s v="4.3.2"/>
    <x v="238"/>
    <x v="23"/>
  </r>
  <r>
    <s v="1.1.1"/>
    <x v="239"/>
    <x v="2"/>
  </r>
  <r>
    <s v="3.1.1"/>
    <x v="240"/>
    <x v="37"/>
  </r>
  <r>
    <s v="3.2.4"/>
    <x v="241"/>
    <x v="38"/>
  </r>
  <r>
    <s v="3.2.3"/>
    <x v="242"/>
    <x v="6"/>
  </r>
  <r>
    <s v="3.2.4"/>
    <x v="242"/>
    <x v="38"/>
  </r>
  <r>
    <s v="3.3.2"/>
    <x v="242"/>
    <x v="33"/>
  </r>
  <r>
    <s v="3.3.3"/>
    <x v="242"/>
    <x v="7"/>
  </r>
  <r>
    <s v="3.3.4"/>
    <x v="242"/>
    <x v="56"/>
  </r>
  <r>
    <s v="5.1.2"/>
    <x v="242"/>
    <x v="51"/>
  </r>
  <r>
    <s v="3.1.2"/>
    <x v="243"/>
    <x v="50"/>
  </r>
  <r>
    <s v="3.2.3"/>
    <x v="243"/>
    <x v="6"/>
  </r>
  <r>
    <s v="3.2.4"/>
    <x v="243"/>
    <x v="38"/>
  </r>
  <r>
    <s v="3.3.1"/>
    <x v="243"/>
    <x v="13"/>
  </r>
  <r>
    <s v="3.3.4"/>
    <x v="243"/>
    <x v="56"/>
  </r>
  <r>
    <s v="1.1.2"/>
    <x v="244"/>
    <x v="26"/>
  </r>
  <r>
    <s v="4.3.1"/>
    <x v="244"/>
    <x v="22"/>
  </r>
  <r>
    <s v="4.3.2"/>
    <x v="244"/>
    <x v="23"/>
  </r>
  <r>
    <s v="1.1.2"/>
    <x v="245"/>
    <x v="26"/>
  </r>
  <r>
    <s v="1.1.2"/>
    <x v="246"/>
    <x v="26"/>
  </r>
  <r>
    <s v="1.1.5"/>
    <x v="246"/>
    <x v="30"/>
  </r>
  <r>
    <s v="1.2.2"/>
    <x v="246"/>
    <x v="19"/>
  </r>
  <r>
    <s v="3.3.1"/>
    <x v="246"/>
    <x v="13"/>
  </r>
  <r>
    <s v="3.3.3"/>
    <x v="246"/>
    <x v="7"/>
  </r>
  <r>
    <s v="3.3.4"/>
    <x v="246"/>
    <x v="56"/>
  </r>
  <r>
    <s v="4.5.1"/>
    <x v="246"/>
    <x v="45"/>
  </r>
  <r>
    <s v="4.5.3"/>
    <x v="246"/>
    <x v="47"/>
  </r>
  <r>
    <s v="4.5.2"/>
    <x v="246"/>
    <x v="46"/>
  </r>
  <r>
    <s v="1.1.2"/>
    <x v="247"/>
    <x v="26"/>
  </r>
  <r>
    <s v="1.2.1"/>
    <x v="247"/>
    <x v="10"/>
  </r>
  <r>
    <s v="1.2.2"/>
    <x v="247"/>
    <x v="19"/>
  </r>
  <r>
    <s v="3.1.2"/>
    <x v="247"/>
    <x v="50"/>
  </r>
  <r>
    <s v="3.1.3"/>
    <x v="247"/>
    <x v="40"/>
  </r>
  <r>
    <s v="3.1.9"/>
    <x v="247"/>
    <x v="32"/>
  </r>
  <r>
    <s v="4.5.1"/>
    <x v="247"/>
    <x v="45"/>
  </r>
  <r>
    <s v="3.2.3"/>
    <x v="247"/>
    <x v="6"/>
  </r>
  <r>
    <s v="3.2.4"/>
    <x v="247"/>
    <x v="38"/>
  </r>
  <r>
    <s v="3.3.1"/>
    <x v="247"/>
    <x v="13"/>
  </r>
  <r>
    <s v="3.3.3"/>
    <x v="247"/>
    <x v="7"/>
  </r>
  <r>
    <s v="3.3.4"/>
    <x v="247"/>
    <x v="56"/>
  </r>
  <r>
    <s v="4.5.2"/>
    <x v="247"/>
    <x v="46"/>
  </r>
  <r>
    <s v="5.1.1"/>
    <x v="247"/>
    <x v="59"/>
  </r>
  <r>
    <s v="5.1.2"/>
    <x v="247"/>
    <x v="51"/>
  </r>
  <r>
    <s v="5.1.3"/>
    <x v="247"/>
    <x v="52"/>
  </r>
  <r>
    <s v="5.3.1"/>
    <x v="247"/>
    <x v="54"/>
  </r>
  <r>
    <s v="1.2.1"/>
    <x v="248"/>
    <x v="10"/>
  </r>
  <r>
    <s v="1.2.3"/>
    <x v="248"/>
    <x v="17"/>
  </r>
  <r>
    <s v="1.3.1"/>
    <x v="248"/>
    <x v="3"/>
  </r>
  <r>
    <s v="3.1.2"/>
    <x v="248"/>
    <x v="50"/>
  </r>
  <r>
    <s v="3.2.4"/>
    <x v="248"/>
    <x v="38"/>
  </r>
  <r>
    <s v="5.1.2"/>
    <x v="248"/>
    <x v="51"/>
  </r>
  <r>
    <s v="5.1.3"/>
    <x v="248"/>
    <x v="52"/>
  </r>
  <r>
    <s v="5.3.1"/>
    <x v="248"/>
    <x v="54"/>
  </r>
  <r>
    <s v="1.2.1"/>
    <x v="249"/>
    <x v="10"/>
  </r>
  <r>
    <s v="5.1.3"/>
    <x v="250"/>
    <x v="52"/>
  </r>
  <r>
    <s v="1.1.5"/>
    <x v="251"/>
    <x v="30"/>
  </r>
  <r>
    <s v="4.5.1"/>
    <x v="252"/>
    <x v="45"/>
  </r>
  <r>
    <s v="4.5.2"/>
    <x v="252"/>
    <x v="46"/>
  </r>
  <r>
    <s v="4.5.3"/>
    <x v="252"/>
    <x v="47"/>
  </r>
  <r>
    <s v="5.1.4"/>
    <x v="252"/>
    <x v="24"/>
  </r>
  <r>
    <s v="5.2.2"/>
    <x v="252"/>
    <x v="60"/>
  </r>
  <r>
    <s v="5.3.5"/>
    <x v="252"/>
    <x v="16"/>
  </r>
  <r>
    <s v="5.1.3"/>
    <x v="252"/>
    <x v="52"/>
  </r>
  <r>
    <s v="2.1.1"/>
    <x v="253"/>
    <x v="0"/>
  </r>
  <r>
    <s v="2.1.2"/>
    <x v="253"/>
    <x v="35"/>
  </r>
  <r>
    <s v="1.1.6"/>
    <x v="254"/>
    <x v="43"/>
  </r>
  <r>
    <s v="5.4.1"/>
    <x v="254"/>
    <x v="25"/>
  </r>
  <r>
    <s v="5.1.1"/>
    <x v="255"/>
    <x v="59"/>
  </r>
  <r>
    <s v="1.1.1"/>
    <x v="256"/>
    <x v="2"/>
  </r>
  <r>
    <s v="1.1.2"/>
    <x v="256"/>
    <x v="26"/>
  </r>
  <r>
    <s v="1.1.3"/>
    <x v="256"/>
    <x v="29"/>
  </r>
  <r>
    <s v="1.1.4"/>
    <x v="256"/>
    <x v="12"/>
  </r>
  <r>
    <s v="1.1.5"/>
    <x v="256"/>
    <x v="30"/>
  </r>
  <r>
    <s v="1.1.6"/>
    <x v="256"/>
    <x v="43"/>
  </r>
  <r>
    <s v="5.1.1"/>
    <x v="257"/>
    <x v="59"/>
  </r>
  <r>
    <s v="5.1.2"/>
    <x v="257"/>
    <x v="51"/>
  </r>
  <r>
    <s v="3.2.4"/>
    <x v="258"/>
    <x v="38"/>
  </r>
  <r>
    <s v="5.1.1"/>
    <x v="258"/>
    <x v="59"/>
  </r>
  <r>
    <s v="5.1.2"/>
    <x v="258"/>
    <x v="51"/>
  </r>
  <r>
    <s v="5.3.5"/>
    <x v="258"/>
    <x v="16"/>
  </r>
  <r>
    <s v="4.2.2"/>
    <x v="259"/>
    <x v="21"/>
  </r>
  <r>
    <s v="1.2.3"/>
    <x v="260"/>
    <x v="17"/>
  </r>
  <r>
    <s v="3.1.2"/>
    <x v="260"/>
    <x v="50"/>
  </r>
  <r>
    <s v="3.2.4"/>
    <x v="260"/>
    <x v="38"/>
  </r>
  <r>
    <s v="4.5.1"/>
    <x v="260"/>
    <x v="45"/>
  </r>
  <r>
    <s v="4.5.2"/>
    <x v="260"/>
    <x v="46"/>
  </r>
  <r>
    <s v="4.5.3"/>
    <x v="260"/>
    <x v="47"/>
  </r>
  <r>
    <s v="5.1.1"/>
    <x v="260"/>
    <x v="59"/>
  </r>
  <r>
    <s v="5.1.2"/>
    <x v="260"/>
    <x v="51"/>
  </r>
  <r>
    <s v="5.1.3"/>
    <x v="260"/>
    <x v="52"/>
  </r>
  <r>
    <s v="5.2.1"/>
    <x v="260"/>
    <x v="44"/>
  </r>
  <r>
    <s v="5.2.2"/>
    <x v="260"/>
    <x v="60"/>
  </r>
  <r>
    <s v="5.3.5"/>
    <x v="260"/>
    <x v="16"/>
  </r>
  <r>
    <s v="4.4.2"/>
    <x v="261"/>
    <x v="9"/>
  </r>
  <r>
    <s v="3.1.8"/>
    <x v="262"/>
    <x v="34"/>
  </r>
  <r>
    <s v="4.4.1"/>
    <x v="262"/>
    <x v="58"/>
  </r>
  <r>
    <s v="5.3.3"/>
    <x v="262"/>
    <x v="14"/>
  </r>
  <r>
    <s v="5.3.4"/>
    <x v="262"/>
    <x v="15"/>
  </r>
  <r>
    <s v="5.3.4"/>
    <x v="262"/>
    <x v="15"/>
  </r>
  <r>
    <s v="5.3.5"/>
    <x v="262"/>
    <x v="16"/>
  </r>
  <r>
    <s v="3.1.8"/>
    <x v="263"/>
    <x v="34"/>
  </r>
  <r>
    <s v="4.3.1"/>
    <x v="264"/>
    <x v="22"/>
  </r>
  <r>
    <s v="4.2.3"/>
    <x v="265"/>
    <x v="8"/>
  </r>
  <r>
    <s v="4.2.3"/>
    <x v="266"/>
    <x v="8"/>
  </r>
  <r>
    <s v="5.3.4"/>
    <x v="267"/>
    <x v="15"/>
  </r>
  <r>
    <s v="3.3.4"/>
    <x v="268"/>
    <x v="56"/>
  </r>
  <r>
    <s v="3.2.3"/>
    <x v="269"/>
    <x v="6"/>
  </r>
  <r>
    <s v="3.2.4"/>
    <x v="269"/>
    <x v="38"/>
  </r>
  <r>
    <s v="3.3.4"/>
    <x v="269"/>
    <x v="56"/>
  </r>
  <r>
    <s v="5.1.2"/>
    <x v="269"/>
    <x v="51"/>
  </r>
  <r>
    <s v="5.1.3"/>
    <x v="269"/>
    <x v="52"/>
  </r>
  <r>
    <s v="5.2.1"/>
    <x v="269"/>
    <x v="44"/>
  </r>
  <r>
    <s v="5.2.2"/>
    <x v="269"/>
    <x v="60"/>
  </r>
  <r>
    <s v="5.2.2"/>
    <x v="270"/>
    <x v="60"/>
  </r>
  <r>
    <s v="3.3.4"/>
    <x v="271"/>
    <x v="56"/>
  </r>
  <r>
    <s v="5.2.2"/>
    <x v="271"/>
    <x v="60"/>
  </r>
  <r>
    <s v="1.1.2"/>
    <x v="272"/>
    <x v="26"/>
  </r>
  <r>
    <s v="1.2.1"/>
    <x v="273"/>
    <x v="10"/>
  </r>
  <r>
    <s v="1.1.2"/>
    <x v="274"/>
    <x v="26"/>
  </r>
  <r>
    <s v="2.1.1"/>
    <x v="274"/>
    <x v="0"/>
  </r>
  <r>
    <s v="2.1.4"/>
    <x v="274"/>
    <x v="1"/>
  </r>
  <r>
    <s v="3.2.3"/>
    <x v="274"/>
    <x v="6"/>
  </r>
  <r>
    <s v="3.2.4"/>
    <x v="274"/>
    <x v="38"/>
  </r>
  <r>
    <s v="3.3.4"/>
    <x v="274"/>
    <x v="56"/>
  </r>
  <r>
    <s v="4.4.3"/>
    <x v="274"/>
    <x v="27"/>
  </r>
  <r>
    <s v="5.2.1"/>
    <x v="274"/>
    <x v="44"/>
  </r>
  <r>
    <s v="5.2.2"/>
    <x v="274"/>
    <x v="60"/>
  </r>
  <r>
    <s v="4.1.1"/>
    <x v="275"/>
    <x v="18"/>
  </r>
  <r>
    <s v="4.1.1"/>
    <x v="276"/>
    <x v="18"/>
  </r>
  <r>
    <s v="4.1.1"/>
    <x v="277"/>
    <x v="18"/>
  </r>
  <r>
    <s v="4.1.3"/>
    <x v="277"/>
    <x v="20"/>
  </r>
  <r>
    <s v="1.2.1"/>
    <x v="278"/>
    <x v="10"/>
  </r>
  <r>
    <s v="4.1.1"/>
    <x v="278"/>
    <x v="18"/>
  </r>
  <r>
    <s v="4.1.3"/>
    <x v="278"/>
    <x v="20"/>
  </r>
  <r>
    <s v="4.1.3"/>
    <x v="278"/>
    <x v="20"/>
  </r>
  <r>
    <s v="4.1.1"/>
    <x v="279"/>
    <x v="18"/>
  </r>
  <r>
    <s v="1.1.6"/>
    <x v="280"/>
    <x v="43"/>
  </r>
  <r>
    <s v="3.1.7"/>
    <x v="280"/>
    <x v="55"/>
  </r>
  <r>
    <s v="4.1.1"/>
    <x v="280"/>
    <x v="18"/>
  </r>
  <r>
    <s v="4.1.3"/>
    <x v="280"/>
    <x v="20"/>
  </r>
  <r>
    <s v="1.2.1"/>
    <x v="281"/>
    <x v="10"/>
  </r>
  <r>
    <s v="3.1.4"/>
    <x v="282"/>
    <x v="49"/>
  </r>
  <r>
    <s v="3.1.5"/>
    <x v="282"/>
    <x v="57"/>
  </r>
  <r>
    <s v="3.3.2"/>
    <x v="282"/>
    <x v="33"/>
  </r>
  <r>
    <s v="3.3.1"/>
    <x v="283"/>
    <x v="13"/>
  </r>
  <r>
    <s v="4.2.3"/>
    <x v="283"/>
    <x v="8"/>
  </r>
  <r>
    <s v="1.3.1"/>
    <x v="284"/>
    <x v="3"/>
  </r>
  <r>
    <s v="3.3.3"/>
    <x v="284"/>
    <x v="7"/>
  </r>
  <r>
    <s v="4.2.2"/>
    <x v="284"/>
    <x v="21"/>
  </r>
  <r>
    <s v="4.2.4"/>
    <x v="284"/>
    <x v="53"/>
  </r>
  <r>
    <s v="5.4.1"/>
    <x v="284"/>
    <x v="25"/>
  </r>
  <r>
    <s v="3.1.2"/>
    <x v="285"/>
    <x v="50"/>
  </r>
  <r>
    <s v="3.3.1"/>
    <x v="285"/>
    <x v="13"/>
  </r>
  <r>
    <s v="3.3.4"/>
    <x v="285"/>
    <x v="56"/>
  </r>
  <r>
    <s v="4.2.3"/>
    <x v="285"/>
    <x v="8"/>
  </r>
  <r>
    <s v="5.1.4"/>
    <x v="285"/>
    <x v="24"/>
  </r>
  <r>
    <s v="3.3.1"/>
    <x v="286"/>
    <x v="13"/>
  </r>
  <r>
    <s v="4.2.3"/>
    <x v="286"/>
    <x v="8"/>
  </r>
  <r>
    <s v="4.2.3"/>
    <x v="287"/>
    <x v="8"/>
  </r>
  <r>
    <s v="4.1.1"/>
    <x v="288"/>
    <x v="18"/>
  </r>
  <r>
    <s v="4.1.3"/>
    <x v="288"/>
    <x v="20"/>
  </r>
  <r>
    <s v="3.3.1"/>
    <x v="289"/>
    <x v="13"/>
  </r>
  <r>
    <s v="4.1.1"/>
    <x v="290"/>
    <x v="18"/>
  </r>
  <r>
    <s v="4.1.3"/>
    <x v="290"/>
    <x v="20"/>
  </r>
  <r>
    <s v="1.1.1"/>
    <x v="291"/>
    <x v="2"/>
  </r>
  <r>
    <s v="1.1.3"/>
    <x v="291"/>
    <x v="29"/>
  </r>
  <r>
    <s v="1.1.5"/>
    <x v="291"/>
    <x v="30"/>
  </r>
  <r>
    <s v="1.1.6"/>
    <x v="291"/>
    <x v="43"/>
  </r>
  <r>
    <s v="1.2.1"/>
    <x v="291"/>
    <x v="10"/>
  </r>
  <r>
    <s v="4.2.4"/>
    <x v="292"/>
    <x v="53"/>
  </r>
  <r>
    <s v="3.3.3"/>
    <x v="293"/>
    <x v="7"/>
  </r>
  <r>
    <s v="2.1.1"/>
    <x v="294"/>
    <x v="0"/>
  </r>
  <r>
    <s v="2.1.2"/>
    <x v="294"/>
    <x v="35"/>
  </r>
  <r>
    <s v="2.1.4"/>
    <x v="294"/>
    <x v="1"/>
  </r>
  <r>
    <s v="3.1.6"/>
    <x v="294"/>
    <x v="31"/>
  </r>
  <r>
    <s v="1.1.2"/>
    <x v="295"/>
    <x v="26"/>
  </r>
  <r>
    <s v="1.1.1"/>
    <x v="296"/>
    <x v="2"/>
  </r>
  <r>
    <s v="1.1.2"/>
    <x v="296"/>
    <x v="26"/>
  </r>
  <r>
    <s v="1.1.3"/>
    <x v="296"/>
    <x v="29"/>
  </r>
  <r>
    <s v="1.1.4"/>
    <x v="296"/>
    <x v="12"/>
  </r>
  <r>
    <s v="1.1.5"/>
    <x v="296"/>
    <x v="30"/>
  </r>
  <r>
    <s v="2.1.2"/>
    <x v="297"/>
    <x v="35"/>
  </r>
  <r>
    <s v="3.1.6"/>
    <x v="297"/>
    <x v="31"/>
  </r>
  <r>
    <s v="3.1.6"/>
    <x v="298"/>
    <x v="31"/>
  </r>
  <r>
    <s v="1.3.1"/>
    <x v="299"/>
    <x v="3"/>
  </r>
  <r>
    <s v="1.3.1"/>
    <x v="300"/>
    <x v="3"/>
  </r>
  <r>
    <s v="4.2.1"/>
    <x v="300"/>
    <x v="48"/>
  </r>
  <r>
    <s v="4.1.3"/>
    <x v="301"/>
    <x v="20"/>
  </r>
  <r>
    <s v="4.1.3"/>
    <x v="302"/>
    <x v="20"/>
  </r>
  <r>
    <s v="2.1.2"/>
    <x v="303"/>
    <x v="35"/>
  </r>
  <r>
    <s v="4.4.1"/>
    <x v="304"/>
    <x v="58"/>
  </r>
  <r>
    <s v="3.1.1"/>
    <x v="305"/>
    <x v="37"/>
  </r>
  <r>
    <s v="3.1.4"/>
    <x v="305"/>
    <x v="49"/>
  </r>
  <r>
    <s v="1.2.1"/>
    <x v="306"/>
    <x v="10"/>
  </r>
  <r>
    <s v="3.1.1"/>
    <x v="307"/>
    <x v="37"/>
  </r>
  <r>
    <s v="3.1.4"/>
    <x v="307"/>
    <x v="49"/>
  </r>
  <r>
    <s v="3.1.5"/>
    <x v="307"/>
    <x v="57"/>
  </r>
  <r>
    <s v="1.3.1"/>
    <x v="308"/>
    <x v="3"/>
  </r>
  <r>
    <s v="4.2.1"/>
    <x v="309"/>
    <x v="48"/>
  </r>
  <r>
    <s v="4.2.4"/>
    <x v="309"/>
    <x v="53"/>
  </r>
  <r>
    <s v="3.2.1"/>
    <x v="310"/>
    <x v="4"/>
  </r>
  <r>
    <s v="1.1.2"/>
    <x v="311"/>
    <x v="26"/>
  </r>
  <r>
    <s v="1.1.3"/>
    <x v="311"/>
    <x v="29"/>
  </r>
  <r>
    <s v="1.1.4"/>
    <x v="311"/>
    <x v="12"/>
  </r>
  <r>
    <s v="1.1.5"/>
    <x v="311"/>
    <x v="30"/>
  </r>
  <r>
    <s v="1.1.5"/>
    <x v="311"/>
    <x v="30"/>
  </r>
  <r>
    <s v="3.1.1"/>
    <x v="312"/>
    <x v="37"/>
  </r>
  <r>
    <s v="1.1.2"/>
    <x v="313"/>
    <x v="26"/>
  </r>
  <r>
    <s v="2.1.2"/>
    <x v="313"/>
    <x v="35"/>
  </r>
  <r>
    <s v="2.1.2"/>
    <x v="314"/>
    <x v="35"/>
  </r>
  <r>
    <s v="2.1.2"/>
    <x v="315"/>
    <x v="35"/>
  </r>
  <r>
    <s v="2.1.2"/>
    <x v="316"/>
    <x v="35"/>
  </r>
  <r>
    <s v="3.1.1"/>
    <x v="316"/>
    <x v="37"/>
  </r>
  <r>
    <s v="2.1.1"/>
    <x v="317"/>
    <x v="0"/>
  </r>
  <r>
    <s v="4.2.4"/>
    <x v="318"/>
    <x v="53"/>
  </r>
  <r>
    <s v="4.4.2"/>
    <x v="319"/>
    <x v="9"/>
  </r>
  <r>
    <s v="4.4.3"/>
    <x v="319"/>
    <x v="27"/>
  </r>
  <r>
    <s v="5.2.1"/>
    <x v="320"/>
    <x v="44"/>
  </r>
  <r>
    <s v="5.1.2"/>
    <x v="321"/>
    <x v="51"/>
  </r>
  <r>
    <s v="5.2.1"/>
    <x v="322"/>
    <x v="44"/>
  </r>
  <r>
    <s v="2.1.1"/>
    <x v="323"/>
    <x v="0"/>
  </r>
  <r>
    <s v="5.1.4"/>
    <x v="324"/>
    <x v="24"/>
  </r>
  <r>
    <s v="3.1.1"/>
    <x v="325"/>
    <x v="37"/>
  </r>
  <r>
    <s v="3.1.4"/>
    <x v="325"/>
    <x v="49"/>
  </r>
  <r>
    <s v="3.1.5"/>
    <x v="325"/>
    <x v="57"/>
  </r>
  <r>
    <s v="3.1.6"/>
    <x v="325"/>
    <x v="31"/>
  </r>
  <r>
    <s v="3.2.1"/>
    <x v="325"/>
    <x v="4"/>
  </r>
  <r>
    <s v="3.2.2"/>
    <x v="325"/>
    <x v="5"/>
  </r>
  <r>
    <s v="3.2.3"/>
    <x v="325"/>
    <x v="6"/>
  </r>
  <r>
    <s v="3.2.4"/>
    <x v="325"/>
    <x v="38"/>
  </r>
  <r>
    <s v="3.3.2"/>
    <x v="325"/>
    <x v="33"/>
  </r>
  <r>
    <s v="3.2.1"/>
    <x v="326"/>
    <x v="4"/>
  </r>
  <r>
    <s v="3.1.6"/>
    <x v="327"/>
    <x v="31"/>
  </r>
  <r>
    <s v="1.1.4"/>
    <x v="328"/>
    <x v="12"/>
  </r>
  <r>
    <s v="1.1.5"/>
    <x v="328"/>
    <x v="30"/>
  </r>
  <r>
    <s v="1.2.2"/>
    <x v="328"/>
    <x v="19"/>
  </r>
  <r>
    <s v="3.1.1"/>
    <x v="329"/>
    <x v="37"/>
  </r>
  <r>
    <s v="3.1.5"/>
    <x v="329"/>
    <x v="57"/>
  </r>
  <r>
    <s v="3.1.7"/>
    <x v="329"/>
    <x v="55"/>
  </r>
  <r>
    <s v="2.1.1"/>
    <x v="330"/>
    <x v="0"/>
  </r>
  <r>
    <s v="1.2.2"/>
    <x v="331"/>
    <x v="19"/>
  </r>
  <r>
    <s v="2.1.1"/>
    <x v="332"/>
    <x v="0"/>
  </r>
  <r>
    <s v="3.2.1"/>
    <x v="333"/>
    <x v="4"/>
  </r>
  <r>
    <s v="2.1.1"/>
    <x v="334"/>
    <x v="0"/>
  </r>
  <r>
    <s v="2.1.2"/>
    <x v="334"/>
    <x v="35"/>
  </r>
  <r>
    <s v="3.2.1"/>
    <x v="334"/>
    <x v="4"/>
  </r>
  <r>
    <s v="2.2.1"/>
    <x v="335"/>
    <x v="28"/>
  </r>
  <r>
    <s v="3.1.6"/>
    <x v="336"/>
    <x v="31"/>
  </r>
  <r>
    <s v="2.2.1"/>
    <x v="337"/>
    <x v="28"/>
  </r>
  <r>
    <s v="2.2.1"/>
    <x v="338"/>
    <x v="28"/>
  </r>
  <r>
    <s v="2.2.1"/>
    <x v="339"/>
    <x v="28"/>
  </r>
  <r>
    <s v="2.2.1"/>
    <x v="340"/>
    <x v="28"/>
  </r>
  <r>
    <s v="2.2.1"/>
    <x v="341"/>
    <x v="28"/>
  </r>
  <r>
    <s v="2.2.1"/>
    <x v="342"/>
    <x v="28"/>
  </r>
  <r>
    <s v="2.2.1"/>
    <x v="343"/>
    <x v="28"/>
  </r>
  <r>
    <s v="2.1.1"/>
    <x v="344"/>
    <x v="0"/>
  </r>
  <r>
    <s v="2.1.4"/>
    <x v="344"/>
    <x v="1"/>
  </r>
  <r>
    <s v="5.2.1"/>
    <x v="344"/>
    <x v="44"/>
  </r>
  <r>
    <s v="2.2.1"/>
    <x v="345"/>
    <x v="28"/>
  </r>
  <r>
    <s v="2.2.1"/>
    <x v="346"/>
    <x v="28"/>
  </r>
  <r>
    <s v="1.2.1"/>
    <x v="347"/>
    <x v="10"/>
  </r>
  <r>
    <s v="4.1.2"/>
    <x v="347"/>
    <x v="11"/>
  </r>
  <r>
    <s v="5.4.1"/>
    <x v="347"/>
    <x v="25"/>
  </r>
  <r>
    <s v="4.4.1"/>
    <x v="348"/>
    <x v="58"/>
  </r>
  <r>
    <s v="4.4.2"/>
    <x v="348"/>
    <x v="9"/>
  </r>
  <r>
    <s v="5.2.1"/>
    <x v="348"/>
    <x v="44"/>
  </r>
  <r>
    <s v="1.2.1"/>
    <x v="349"/>
    <x v="10"/>
  </r>
  <r>
    <s v="1.2.2"/>
    <x v="350"/>
    <x v="19"/>
  </r>
  <r>
    <s v="1.2.3"/>
    <x v="350"/>
    <x v="17"/>
  </r>
  <r>
    <s v="3.3.3"/>
    <x v="350"/>
    <x v="7"/>
  </r>
  <r>
    <s v="1.2.2"/>
    <x v="351"/>
    <x v="19"/>
  </r>
  <r>
    <s v="1.1.2"/>
    <x v="352"/>
    <x v="26"/>
  </r>
  <r>
    <s v="2.1.1"/>
    <x v="352"/>
    <x v="0"/>
  </r>
  <r>
    <s v="4.3.3"/>
    <x v="353"/>
    <x v="41"/>
  </r>
  <r>
    <s v="4.3.4"/>
    <x v="353"/>
    <x v="42"/>
  </r>
  <r>
    <s v="4.3.1"/>
    <x v="354"/>
    <x v="22"/>
  </r>
  <r>
    <s v="4.2.2"/>
    <x v="355"/>
    <x v="21"/>
  </r>
  <r>
    <s v="4.2.4"/>
    <x v="355"/>
    <x v="53"/>
  </r>
  <r>
    <s v="3.1.2"/>
    <x v="356"/>
    <x v="50"/>
  </r>
  <r>
    <s v="5.1.3"/>
    <x v="356"/>
    <x v="52"/>
  </r>
  <r>
    <s v="4.2.4"/>
    <x v="357"/>
    <x v="53"/>
  </r>
  <r>
    <s v="4.3.3"/>
    <x v="358"/>
    <x v="41"/>
  </r>
  <r>
    <s v="4.3.1"/>
    <x v="359"/>
    <x v="22"/>
  </r>
  <r>
    <s v="3.1.1"/>
    <x v="360"/>
    <x v="37"/>
  </r>
  <r>
    <s v="3.2.1"/>
    <x v="360"/>
    <x v="4"/>
  </r>
  <r>
    <s v="3.1.1"/>
    <x v="361"/>
    <x v="37"/>
  </r>
  <r>
    <s v="1.2.1"/>
    <x v="362"/>
    <x v="10"/>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17">
  <r>
    <s v="2.1.1"/>
    <x v="0"/>
    <x v="0"/>
  </r>
  <r>
    <s v="2.1.4"/>
    <x v="0"/>
    <x v="1"/>
  </r>
  <r>
    <s v="1.1.1"/>
    <x v="1"/>
    <x v="2"/>
  </r>
  <r>
    <s v="1.3.1"/>
    <x v="2"/>
    <x v="3"/>
  </r>
  <r>
    <s v="3.2.1"/>
    <x v="3"/>
    <x v="4"/>
  </r>
  <r>
    <s v="3.2.2"/>
    <x v="3"/>
    <x v="5"/>
  </r>
  <r>
    <s v="3.2.3"/>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1.2.1"/>
    <x v="12"/>
    <x v="10"/>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4.4.3"/>
    <x v="24"/>
    <x v="27"/>
  </r>
  <r>
    <s v="2.2.1"/>
    <x v="25"/>
    <x v="28"/>
  </r>
  <r>
    <s v="1.1.3"/>
    <x v="26"/>
    <x v="29"/>
  </r>
  <r>
    <s v="1.1.4"/>
    <x v="26"/>
    <x v="12"/>
  </r>
  <r>
    <s v="1.1.5"/>
    <x v="26"/>
    <x v="30"/>
  </r>
  <r>
    <s v="1.1.3"/>
    <x v="27"/>
    <x v="29"/>
  </r>
  <r>
    <s v="1.1.2"/>
    <x v="28"/>
    <x v="26"/>
  </r>
  <r>
    <s v="3.1.6"/>
    <x v="28"/>
    <x v="31"/>
  </r>
  <r>
    <s v="3.1.9"/>
    <x v="28"/>
    <x v="32"/>
  </r>
  <r>
    <s v="3.2.1"/>
    <x v="28"/>
    <x v="4"/>
  </r>
  <r>
    <s v="3.3.2"/>
    <x v="28"/>
    <x v="33"/>
  </r>
  <r>
    <s v="3.3.3"/>
    <x v="28"/>
    <x v="7"/>
  </r>
  <r>
    <s v="1.1.2"/>
    <x v="29"/>
    <x v="26"/>
  </r>
  <r>
    <s v="2.1.1"/>
    <x v="29"/>
    <x v="0"/>
  </r>
  <r>
    <s v="3.1.8"/>
    <x v="30"/>
    <x v="34"/>
  </r>
  <r>
    <s v="1.1.3"/>
    <x v="31"/>
    <x v="29"/>
  </r>
  <r>
    <s v="4.1.2"/>
    <x v="32"/>
    <x v="11"/>
  </r>
  <r>
    <s v="2.1.1"/>
    <x v="33"/>
    <x v="0"/>
  </r>
  <r>
    <s v="2.1.2"/>
    <x v="33"/>
    <x v="35"/>
  </r>
  <r>
    <s v="2.1.3"/>
    <x v="33"/>
    <x v="36"/>
  </r>
  <r>
    <s v="3.1.1"/>
    <x v="34"/>
    <x v="37"/>
  </r>
  <r>
    <s v="4.3.1"/>
    <x v="35"/>
    <x v="22"/>
  </r>
  <r>
    <s v="1.1.1"/>
    <x v="36"/>
    <x v="2"/>
  </r>
  <r>
    <s v="1.2.1"/>
    <x v="36"/>
    <x v="10"/>
  </r>
  <r>
    <s v="1.2.2"/>
    <x v="36"/>
    <x v="19"/>
  </r>
  <r>
    <s v="3.1.6"/>
    <x v="37"/>
    <x v="31"/>
  </r>
  <r>
    <s v="3.2.1"/>
    <x v="37"/>
    <x v="4"/>
  </r>
  <r>
    <s v="3.2.4"/>
    <x v="37"/>
    <x v="38"/>
  </r>
  <r>
    <s v="4.1.3"/>
    <x v="38"/>
    <x v="20"/>
  </r>
  <r>
    <s v="5.3.2"/>
    <x v="39"/>
    <x v="39"/>
  </r>
  <r>
    <s v="3.1.3"/>
    <x v="40"/>
    <x v="40"/>
  </r>
  <r>
    <s v="4.3.1"/>
    <x v="41"/>
    <x v="22"/>
  </r>
  <r>
    <s v="4.3.3"/>
    <x v="41"/>
    <x v="41"/>
  </r>
  <r>
    <s v="4.3.3"/>
    <x v="42"/>
    <x v="41"/>
  </r>
  <r>
    <s v="4.3.4"/>
    <x v="42"/>
    <x v="42"/>
  </r>
  <r>
    <s v="4.3.3"/>
    <x v="43"/>
    <x v="41"/>
  </r>
  <r>
    <s v="4.3.4"/>
    <x v="43"/>
    <x v="42"/>
  </r>
  <r>
    <s v="5.3.2"/>
    <x v="43"/>
    <x v="39"/>
  </r>
  <r>
    <s v="5.3.4"/>
    <x v="43"/>
    <x v="15"/>
  </r>
  <r>
    <s v="4.3.3"/>
    <x v="44"/>
    <x v="41"/>
  </r>
  <r>
    <s v="4.3.4"/>
    <x v="44"/>
    <x v="42"/>
  </r>
  <r>
    <s v="5.3.2"/>
    <x v="44"/>
    <x v="39"/>
  </r>
  <r>
    <s v="5.3.4"/>
    <x v="44"/>
    <x v="15"/>
  </r>
  <r>
    <s v="2.1.4"/>
    <x v="45"/>
    <x v="1"/>
  </r>
  <r>
    <s v="2.1.4"/>
    <x v="46"/>
    <x v="1"/>
  </r>
  <r>
    <s v="4.3.3"/>
    <x v="46"/>
    <x v="41"/>
  </r>
  <r>
    <s v="4.3.4"/>
    <x v="46"/>
    <x v="42"/>
  </r>
  <r>
    <s v="2.1.1"/>
    <x v="47"/>
    <x v="0"/>
  </r>
  <r>
    <s v="2.1.4"/>
    <x v="47"/>
    <x v="1"/>
  </r>
  <r>
    <s v="3.1.6"/>
    <x v="47"/>
    <x v="31"/>
  </r>
  <r>
    <s v="1.1.6"/>
    <x v="48"/>
    <x v="43"/>
  </r>
  <r>
    <s v="1.2.3"/>
    <x v="48"/>
    <x v="17"/>
  </r>
  <r>
    <s v="3.1.3"/>
    <x v="48"/>
    <x v="40"/>
  </r>
  <r>
    <s v="3.1.9"/>
    <x v="48"/>
    <x v="32"/>
  </r>
  <r>
    <s v="4.3.1"/>
    <x v="48"/>
    <x v="22"/>
  </r>
  <r>
    <s v="4.3.2"/>
    <x v="48"/>
    <x v="23"/>
  </r>
  <r>
    <s v="4.3.3"/>
    <x v="48"/>
    <x v="41"/>
  </r>
  <r>
    <s v="5.2.1"/>
    <x v="48"/>
    <x v="44"/>
  </r>
  <r>
    <s v="1.1.1"/>
    <x v="49"/>
    <x v="2"/>
  </r>
  <r>
    <s v="1.1.6"/>
    <x v="49"/>
    <x v="43"/>
  </r>
  <r>
    <s v="1.2.1"/>
    <x v="49"/>
    <x v="10"/>
  </r>
  <r>
    <s v="1.2.2"/>
    <x v="49"/>
    <x v="19"/>
  </r>
  <r>
    <s v="4.2.3"/>
    <x v="50"/>
    <x v="8"/>
  </r>
  <r>
    <s v="4.3.2"/>
    <x v="50"/>
    <x v="23"/>
  </r>
  <r>
    <s v="4.2.3"/>
    <x v="51"/>
    <x v="8"/>
  </r>
  <r>
    <s v="4.3.3"/>
    <x v="52"/>
    <x v="41"/>
  </r>
  <r>
    <s v="4.3.3"/>
    <x v="53"/>
    <x v="41"/>
  </r>
  <r>
    <s v="1.1.6"/>
    <x v="54"/>
    <x v="43"/>
  </r>
  <r>
    <s v="1.2.2"/>
    <x v="55"/>
    <x v="19"/>
  </r>
  <r>
    <s v="1.3.1"/>
    <x v="55"/>
    <x v="3"/>
  </r>
  <r>
    <s v="3.2.4"/>
    <x v="55"/>
    <x v="38"/>
  </r>
  <r>
    <s v="3.3.1"/>
    <x v="55"/>
    <x v="13"/>
  </r>
  <r>
    <s v="4.5.1"/>
    <x v="55"/>
    <x v="45"/>
  </r>
  <r>
    <s v="4.5.2"/>
    <x v="55"/>
    <x v="46"/>
  </r>
  <r>
    <s v="4.5.3"/>
    <x v="55"/>
    <x v="47"/>
  </r>
  <r>
    <s v="4.2.3"/>
    <x v="56"/>
    <x v="8"/>
  </r>
  <r>
    <s v="4.3.1"/>
    <x v="57"/>
    <x v="22"/>
  </r>
  <r>
    <s v="4.5.1"/>
    <x v="58"/>
    <x v="45"/>
  </r>
  <r>
    <s v="4.5.2"/>
    <x v="58"/>
    <x v="46"/>
  </r>
  <r>
    <s v="4.5.3"/>
    <x v="58"/>
    <x v="47"/>
  </r>
  <r>
    <s v="3.3.2"/>
    <x v="59"/>
    <x v="33"/>
  </r>
  <r>
    <s v="3.3.2"/>
    <x v="60"/>
    <x v="33"/>
  </r>
  <r>
    <s v="4.2.1"/>
    <x v="61"/>
    <x v="48"/>
  </r>
  <r>
    <s v="1.3.1"/>
    <x v="62"/>
    <x v="3"/>
  </r>
  <r>
    <s v="4.2.1"/>
    <x v="62"/>
    <x v="48"/>
  </r>
  <r>
    <s v="4.2.1"/>
    <x v="63"/>
    <x v="48"/>
  </r>
  <r>
    <s v="3.1.4"/>
    <x v="64"/>
    <x v="49"/>
  </r>
  <r>
    <s v="3.1.2"/>
    <x v="65"/>
    <x v="50"/>
  </r>
  <r>
    <s v="4.1.1"/>
    <x v="66"/>
    <x v="18"/>
  </r>
  <r>
    <s v="4.1.2"/>
    <x v="66"/>
    <x v="11"/>
  </r>
  <r>
    <s v="4.1.3"/>
    <x v="66"/>
    <x v="20"/>
  </r>
  <r>
    <s v="4.1.2"/>
    <x v="67"/>
    <x v="11"/>
  </r>
  <r>
    <s v="5.1.2"/>
    <x v="68"/>
    <x v="51"/>
  </r>
  <r>
    <s v="5.1.3"/>
    <x v="68"/>
    <x v="52"/>
  </r>
  <r>
    <s v="4.5.3"/>
    <x v="69"/>
    <x v="47"/>
  </r>
  <r>
    <s v="4.4.2"/>
    <x v="70"/>
    <x v="9"/>
  </r>
  <r>
    <s v="4.4.3"/>
    <x v="70"/>
    <x v="27"/>
  </r>
  <r>
    <s v="5.2.1"/>
    <x v="70"/>
    <x v="44"/>
  </r>
  <r>
    <s v="1.2.1"/>
    <x v="71"/>
    <x v="10"/>
  </r>
  <r>
    <s v="5.4.1"/>
    <x v="72"/>
    <x v="25"/>
  </r>
  <r>
    <s v="1.1.1"/>
    <x v="73"/>
    <x v="2"/>
  </r>
  <r>
    <s v="1.1.6"/>
    <x v="73"/>
    <x v="43"/>
  </r>
  <r>
    <s v="1.2.1"/>
    <x v="73"/>
    <x v="10"/>
  </r>
  <r>
    <s v="1.2.2"/>
    <x v="73"/>
    <x v="19"/>
  </r>
  <r>
    <s v="3.3.3"/>
    <x v="74"/>
    <x v="7"/>
  </r>
  <r>
    <s v="2.1.1"/>
    <x v="75"/>
    <x v="0"/>
  </r>
  <r>
    <s v="5.3.4"/>
    <x v="76"/>
    <x v="15"/>
  </r>
  <r>
    <s v="1.2.2"/>
    <x v="77"/>
    <x v="19"/>
  </r>
  <r>
    <s v="3.1.8"/>
    <x v="78"/>
    <x v="34"/>
  </r>
  <r>
    <s v="4.2.3"/>
    <x v="79"/>
    <x v="8"/>
  </r>
  <r>
    <s v="4.2.1"/>
    <x v="80"/>
    <x v="48"/>
  </r>
  <r>
    <s v="4.2.2"/>
    <x v="80"/>
    <x v="21"/>
  </r>
  <r>
    <s v="4.2.4"/>
    <x v="80"/>
    <x v="53"/>
  </r>
  <r>
    <s v="5.1.3"/>
    <x v="81"/>
    <x v="52"/>
  </r>
  <r>
    <s v="5.1.2"/>
    <x v="82"/>
    <x v="51"/>
  </r>
  <r>
    <s v="4.1.1"/>
    <x v="83"/>
    <x v="18"/>
  </r>
  <r>
    <s v="3.3.1"/>
    <x v="84"/>
    <x v="13"/>
  </r>
  <r>
    <s v="1.2.1"/>
    <x v="85"/>
    <x v="10"/>
  </r>
  <r>
    <s v="1.2.2"/>
    <x v="86"/>
    <x v="19"/>
  </r>
  <r>
    <s v="1.2.1"/>
    <x v="87"/>
    <x v="10"/>
  </r>
  <r>
    <s v="1.2.3"/>
    <x v="87"/>
    <x v="17"/>
  </r>
  <r>
    <s v="5.3.1"/>
    <x v="87"/>
    <x v="54"/>
  </r>
  <r>
    <s v="5.4.1"/>
    <x v="88"/>
    <x v="25"/>
  </r>
  <r>
    <s v="4.3.1"/>
    <x v="89"/>
    <x v="22"/>
  </r>
  <r>
    <s v="4.3.2"/>
    <x v="89"/>
    <x v="23"/>
  </r>
  <r>
    <s v="4.3.3"/>
    <x v="89"/>
    <x v="41"/>
  </r>
  <r>
    <s v="1.1.1"/>
    <x v="90"/>
    <x v="2"/>
  </r>
  <r>
    <s v="1.1.3"/>
    <x v="90"/>
    <x v="29"/>
  </r>
  <r>
    <s v="1.1.5"/>
    <x v="90"/>
    <x v="30"/>
  </r>
  <r>
    <s v="3.1.9"/>
    <x v="91"/>
    <x v="32"/>
  </r>
  <r>
    <s v="3.2.1"/>
    <x v="91"/>
    <x v="4"/>
  </r>
  <r>
    <s v="5.3.2"/>
    <x v="91"/>
    <x v="39"/>
  </r>
  <r>
    <s v="5.3.4"/>
    <x v="91"/>
    <x v="15"/>
  </r>
  <r>
    <s v="2.1.1"/>
    <x v="92"/>
    <x v="0"/>
  </r>
  <r>
    <s v="2.1.4"/>
    <x v="92"/>
    <x v="1"/>
  </r>
  <r>
    <s v="3.1.7"/>
    <x v="93"/>
    <x v="55"/>
  </r>
  <r>
    <s v="4.1.2"/>
    <x v="93"/>
    <x v="11"/>
  </r>
  <r>
    <s v="1.1.1"/>
    <x v="94"/>
    <x v="2"/>
  </r>
  <r>
    <s v="5.3.2"/>
    <x v="94"/>
    <x v="39"/>
  </r>
  <r>
    <s v="5.3.3"/>
    <x v="94"/>
    <x v="14"/>
  </r>
  <r>
    <s v="5.3.4"/>
    <x v="94"/>
    <x v="15"/>
  </r>
  <r>
    <s v="4.3.1"/>
    <x v="95"/>
    <x v="22"/>
  </r>
  <r>
    <s v="4.3.2"/>
    <x v="95"/>
    <x v="23"/>
  </r>
  <r>
    <s v="4.3.4"/>
    <x v="95"/>
    <x v="42"/>
  </r>
  <r>
    <s v="5.3.2"/>
    <x v="95"/>
    <x v="39"/>
  </r>
  <r>
    <s v="5.3.3"/>
    <x v="95"/>
    <x v="14"/>
  </r>
  <r>
    <s v="3.1.9"/>
    <x v="96"/>
    <x v="32"/>
  </r>
  <r>
    <s v="1.1.2"/>
    <x v="97"/>
    <x v="26"/>
  </r>
  <r>
    <s v="3.1.7"/>
    <x v="98"/>
    <x v="55"/>
  </r>
  <r>
    <s v="3.3.2"/>
    <x v="98"/>
    <x v="33"/>
  </r>
  <r>
    <s v="4.3.3"/>
    <x v="99"/>
    <x v="41"/>
  </r>
  <r>
    <s v="5.3.2"/>
    <x v="100"/>
    <x v="39"/>
  </r>
  <r>
    <s v="5.3.4"/>
    <x v="100"/>
    <x v="15"/>
  </r>
  <r>
    <s v="1.1.2"/>
    <x v="101"/>
    <x v="26"/>
  </r>
  <r>
    <s v="5.3.2"/>
    <x v="101"/>
    <x v="39"/>
  </r>
  <r>
    <s v="2.1.4"/>
    <x v="102"/>
    <x v="1"/>
  </r>
  <r>
    <s v="4.3.3"/>
    <x v="103"/>
    <x v="41"/>
  </r>
  <r>
    <s v="4.3.3"/>
    <x v="104"/>
    <x v="41"/>
  </r>
  <r>
    <s v="3.1.7"/>
    <x v="105"/>
    <x v="55"/>
  </r>
  <r>
    <s v="3.1.3"/>
    <x v="106"/>
    <x v="40"/>
  </r>
  <r>
    <s v="3.3.1"/>
    <x v="106"/>
    <x v="13"/>
  </r>
  <r>
    <s v="3.3.4"/>
    <x v="107"/>
    <x v="56"/>
  </r>
  <r>
    <s v="4.2.3"/>
    <x v="108"/>
    <x v="8"/>
  </r>
  <r>
    <s v="2.1.1"/>
    <x v="109"/>
    <x v="0"/>
  </r>
  <r>
    <s v="2.1.2"/>
    <x v="109"/>
    <x v="35"/>
  </r>
  <r>
    <s v="4.4.2"/>
    <x v="110"/>
    <x v="9"/>
  </r>
  <r>
    <s v="2.1.1"/>
    <x v="111"/>
    <x v="0"/>
  </r>
  <r>
    <s v="4.4.3"/>
    <x v="112"/>
    <x v="27"/>
  </r>
  <r>
    <s v="2.1.1"/>
    <x v="113"/>
    <x v="0"/>
  </r>
  <r>
    <s v="2.1.2"/>
    <x v="113"/>
    <x v="35"/>
  </r>
  <r>
    <s v="2.2.1"/>
    <x v="113"/>
    <x v="28"/>
  </r>
  <r>
    <s v="3.1.1"/>
    <x v="113"/>
    <x v="37"/>
  </r>
  <r>
    <s v="3.1.6"/>
    <x v="113"/>
    <x v="31"/>
  </r>
  <r>
    <s v="4.3.4"/>
    <x v="113"/>
    <x v="42"/>
  </r>
  <r>
    <s v="5.3.1"/>
    <x v="114"/>
    <x v="54"/>
  </r>
  <r>
    <s v="3.3.1"/>
    <x v="115"/>
    <x v="13"/>
  </r>
  <r>
    <s v="4.5.3"/>
    <x v="116"/>
    <x v="47"/>
  </r>
  <r>
    <s v="1.1.1"/>
    <x v="117"/>
    <x v="2"/>
  </r>
  <r>
    <s v="1.1.4"/>
    <x v="117"/>
    <x v="12"/>
  </r>
  <r>
    <s v="1.1.5"/>
    <x v="117"/>
    <x v="30"/>
  </r>
  <r>
    <s v="1.1.6"/>
    <x v="117"/>
    <x v="43"/>
  </r>
  <r>
    <s v="1.2.1"/>
    <x v="117"/>
    <x v="10"/>
  </r>
  <r>
    <s v="4.5.1"/>
    <x v="118"/>
    <x v="45"/>
  </r>
  <r>
    <s v="4.5.2"/>
    <x v="118"/>
    <x v="46"/>
  </r>
  <r>
    <s v="4.5.3"/>
    <x v="118"/>
    <x v="47"/>
  </r>
  <r>
    <s v="5.4.1"/>
    <x v="119"/>
    <x v="25"/>
  </r>
  <r>
    <s v="3.1.1"/>
    <x v="120"/>
    <x v="37"/>
  </r>
  <r>
    <s v="3.1.4"/>
    <x v="120"/>
    <x v="49"/>
  </r>
  <r>
    <s v="3.1.5"/>
    <x v="120"/>
    <x v="57"/>
  </r>
  <r>
    <s v="3.1.6"/>
    <x v="120"/>
    <x v="31"/>
  </r>
  <r>
    <s v="3.2.1"/>
    <x v="120"/>
    <x v="4"/>
  </r>
  <r>
    <s v="3.2.2"/>
    <x v="120"/>
    <x v="5"/>
  </r>
  <r>
    <s v="3.2.3"/>
    <x v="120"/>
    <x v="6"/>
  </r>
  <r>
    <s v="3.2.4"/>
    <x v="120"/>
    <x v="38"/>
  </r>
  <r>
    <s v="3.3.2"/>
    <x v="120"/>
    <x v="33"/>
  </r>
  <r>
    <s v="1.1.1"/>
    <x v="121"/>
    <x v="2"/>
  </r>
  <r>
    <s v="1.1.4"/>
    <x v="121"/>
    <x v="12"/>
  </r>
  <r>
    <s v="1.2.1"/>
    <x v="121"/>
    <x v="10"/>
  </r>
  <r>
    <s v="3.2.4"/>
    <x v="121"/>
    <x v="38"/>
  </r>
  <r>
    <s v="4.5.1"/>
    <x v="121"/>
    <x v="45"/>
  </r>
  <r>
    <s v="4.5.3"/>
    <x v="121"/>
    <x v="47"/>
  </r>
  <r>
    <s v="1.1.6"/>
    <x v="121"/>
    <x v="43"/>
  </r>
  <r>
    <s v="1.1.6"/>
    <x v="122"/>
    <x v="43"/>
  </r>
  <r>
    <s v="4.5.2"/>
    <x v="122"/>
    <x v="46"/>
  </r>
  <r>
    <s v="4.5.3"/>
    <x v="122"/>
    <x v="47"/>
  </r>
  <r>
    <s v="1.1.2"/>
    <x v="123"/>
    <x v="26"/>
  </r>
  <r>
    <s v="3.1.6"/>
    <x v="123"/>
    <x v="31"/>
  </r>
  <r>
    <s v="4.1.3"/>
    <x v="124"/>
    <x v="20"/>
  </r>
  <r>
    <s v="3.1.1"/>
    <x v="125"/>
    <x v="37"/>
  </r>
  <r>
    <s v="3.1.4"/>
    <x v="125"/>
    <x v="49"/>
  </r>
  <r>
    <s v="3.1.5"/>
    <x v="125"/>
    <x v="57"/>
  </r>
  <r>
    <s v="1.3.1"/>
    <x v="126"/>
    <x v="3"/>
  </r>
  <r>
    <s v="3.3.2"/>
    <x v="126"/>
    <x v="33"/>
  </r>
  <r>
    <s v="4.3.4"/>
    <x v="126"/>
    <x v="42"/>
  </r>
  <r>
    <s v="2.1.1"/>
    <x v="127"/>
    <x v="0"/>
  </r>
  <r>
    <s v="2.1.2"/>
    <x v="127"/>
    <x v="35"/>
  </r>
  <r>
    <s v="3.2.2"/>
    <x v="128"/>
    <x v="5"/>
  </r>
  <r>
    <s v="2.1.1"/>
    <x v="129"/>
    <x v="0"/>
  </r>
  <r>
    <s v="2.1.2"/>
    <x v="129"/>
    <x v="35"/>
  </r>
  <r>
    <s v="3.1.3"/>
    <x v="130"/>
    <x v="40"/>
  </r>
  <r>
    <s v="3.1.6"/>
    <x v="130"/>
    <x v="31"/>
  </r>
  <r>
    <s v="3.1.3"/>
    <x v="131"/>
    <x v="40"/>
  </r>
  <r>
    <s v="3.1.6"/>
    <x v="131"/>
    <x v="31"/>
  </r>
  <r>
    <s v="3.1.9"/>
    <x v="130"/>
    <x v="32"/>
  </r>
  <r>
    <s v="3.2.1"/>
    <x v="130"/>
    <x v="4"/>
  </r>
  <r>
    <s v="3.2.2"/>
    <x v="130"/>
    <x v="5"/>
  </r>
  <r>
    <s v="3.2.3"/>
    <x v="130"/>
    <x v="6"/>
  </r>
  <r>
    <s v="3.3.2"/>
    <x v="130"/>
    <x v="33"/>
  </r>
  <r>
    <s v="3.3.3"/>
    <x v="130"/>
    <x v="7"/>
  </r>
  <r>
    <s v="4.4.1"/>
    <x v="130"/>
    <x v="58"/>
  </r>
  <r>
    <s v="4.5.1"/>
    <x v="130"/>
    <x v="45"/>
  </r>
  <r>
    <s v="4.5.3"/>
    <x v="130"/>
    <x v="47"/>
  </r>
  <r>
    <s v="5.3.4"/>
    <x v="130"/>
    <x v="15"/>
  </r>
  <r>
    <s v="3.1.3"/>
    <x v="132"/>
    <x v="40"/>
  </r>
  <r>
    <s v="1.2.1"/>
    <x v="133"/>
    <x v="10"/>
  </r>
  <r>
    <s v="1.1.2"/>
    <x v="134"/>
    <x v="26"/>
  </r>
  <r>
    <s v="2.1.1"/>
    <x v="134"/>
    <x v="0"/>
  </r>
  <r>
    <s v="3.1.3"/>
    <x v="134"/>
    <x v="40"/>
  </r>
  <r>
    <s v="2.2.1"/>
    <x v="135"/>
    <x v="28"/>
  </r>
  <r>
    <s v="1.1.1"/>
    <x v="136"/>
    <x v="2"/>
  </r>
  <r>
    <s v="1.1.4"/>
    <x v="136"/>
    <x v="12"/>
  </r>
  <r>
    <s v="5.3.2"/>
    <x v="137"/>
    <x v="39"/>
  </r>
  <r>
    <s v="5.3.2"/>
    <x v="138"/>
    <x v="39"/>
  </r>
  <r>
    <s v="1.1.1"/>
    <x v="139"/>
    <x v="2"/>
  </r>
  <r>
    <s v="1.1.2"/>
    <x v="139"/>
    <x v="26"/>
  </r>
  <r>
    <s v="3.3.4"/>
    <x v="140"/>
    <x v="56"/>
  </r>
  <r>
    <s v="4.1.1"/>
    <x v="141"/>
    <x v="18"/>
  </r>
  <r>
    <s v="4.1.3"/>
    <x v="141"/>
    <x v="20"/>
  </r>
  <r>
    <s v="3.2.2"/>
    <x v="142"/>
    <x v="5"/>
  </r>
  <r>
    <s v="4.1.1"/>
    <x v="143"/>
    <x v="18"/>
  </r>
  <r>
    <s v="4.1.2"/>
    <x v="143"/>
    <x v="11"/>
  </r>
  <r>
    <s v="4.1.1"/>
    <x v="144"/>
    <x v="18"/>
  </r>
  <r>
    <s v="4.1.2"/>
    <x v="144"/>
    <x v="11"/>
  </r>
  <r>
    <s v="4.1.3"/>
    <x v="144"/>
    <x v="20"/>
  </r>
  <r>
    <s v="5.4.1"/>
    <x v="145"/>
    <x v="25"/>
  </r>
  <r>
    <s v="5.3.1"/>
    <x v="146"/>
    <x v="54"/>
  </r>
  <r>
    <s v="5.3.1"/>
    <x v="147"/>
    <x v="54"/>
  </r>
  <r>
    <s v="3.1.2"/>
    <x v="148"/>
    <x v="50"/>
  </r>
  <r>
    <s v="3.1.6"/>
    <x v="149"/>
    <x v="31"/>
  </r>
  <r>
    <s v="2.1.1"/>
    <x v="150"/>
    <x v="0"/>
  </r>
  <r>
    <s v="2.1.2"/>
    <x v="150"/>
    <x v="35"/>
  </r>
  <r>
    <s v="5.3.1"/>
    <x v="150"/>
    <x v="54"/>
  </r>
  <r>
    <s v="3.1.4"/>
    <x v="151"/>
    <x v="49"/>
  </r>
  <r>
    <s v="3.1.5"/>
    <x v="151"/>
    <x v="57"/>
  </r>
  <r>
    <s v="3.1.7"/>
    <x v="151"/>
    <x v="55"/>
  </r>
  <r>
    <s v="3.2.3"/>
    <x v="151"/>
    <x v="6"/>
  </r>
  <r>
    <s v="3.2.1"/>
    <x v="152"/>
    <x v="4"/>
  </r>
  <r>
    <s v="3.3.1"/>
    <x v="153"/>
    <x v="13"/>
  </r>
  <r>
    <s v="3.3.4"/>
    <x v="154"/>
    <x v="56"/>
  </r>
  <r>
    <s v="3.3.4"/>
    <x v="155"/>
    <x v="56"/>
  </r>
  <r>
    <s v="3.1.2"/>
    <x v="156"/>
    <x v="50"/>
  </r>
  <r>
    <s v="3.1.7"/>
    <x v="156"/>
    <x v="55"/>
  </r>
  <r>
    <s v="3.3.1"/>
    <x v="156"/>
    <x v="13"/>
  </r>
  <r>
    <s v="3.3.4"/>
    <x v="156"/>
    <x v="56"/>
  </r>
  <r>
    <s v="3.3.1"/>
    <x v="157"/>
    <x v="13"/>
  </r>
  <r>
    <s v="3.3.4"/>
    <x v="157"/>
    <x v="56"/>
  </r>
  <r>
    <s v="5.1.2"/>
    <x v="157"/>
    <x v="51"/>
  </r>
  <r>
    <s v="3.1.7"/>
    <x v="158"/>
    <x v="55"/>
  </r>
  <r>
    <s v="3.1.3"/>
    <x v="159"/>
    <x v="40"/>
  </r>
  <r>
    <s v="3.2.2"/>
    <x v="159"/>
    <x v="5"/>
  </r>
  <r>
    <s v="3.2.3"/>
    <x v="159"/>
    <x v="6"/>
  </r>
  <r>
    <s v="3.2.3"/>
    <x v="159"/>
    <x v="6"/>
  </r>
  <r>
    <s v="3.2.4"/>
    <x v="159"/>
    <x v="38"/>
  </r>
  <r>
    <s v="4.1.1"/>
    <x v="160"/>
    <x v="18"/>
  </r>
  <r>
    <s v="4.1.2"/>
    <x v="160"/>
    <x v="11"/>
  </r>
  <r>
    <s v="4.1.3"/>
    <x v="160"/>
    <x v="20"/>
  </r>
  <r>
    <s v="1.1.6"/>
    <x v="161"/>
    <x v="43"/>
  </r>
  <r>
    <s v="1.2.3"/>
    <x v="161"/>
    <x v="17"/>
  </r>
  <r>
    <s v="3.1.9"/>
    <x v="161"/>
    <x v="32"/>
  </r>
  <r>
    <s v="4.3.1"/>
    <x v="161"/>
    <x v="22"/>
  </r>
  <r>
    <s v="4.3.2"/>
    <x v="161"/>
    <x v="23"/>
  </r>
  <r>
    <s v="4.3.3"/>
    <x v="161"/>
    <x v="41"/>
  </r>
  <r>
    <s v="1.1.1"/>
    <x v="162"/>
    <x v="2"/>
  </r>
  <r>
    <s v="1.1.3"/>
    <x v="162"/>
    <x v="29"/>
  </r>
  <r>
    <s v="1.1.4"/>
    <x v="162"/>
    <x v="12"/>
  </r>
  <r>
    <s v="1.1.5"/>
    <x v="162"/>
    <x v="30"/>
  </r>
  <r>
    <s v="1.2.3"/>
    <x v="162"/>
    <x v="17"/>
  </r>
  <r>
    <s v="5.3.1"/>
    <x v="162"/>
    <x v="54"/>
  </r>
  <r>
    <s v="3.1.8"/>
    <x v="163"/>
    <x v="34"/>
  </r>
  <r>
    <s v="1.1.6"/>
    <x v="164"/>
    <x v="43"/>
  </r>
  <r>
    <s v="1.2.1"/>
    <x v="164"/>
    <x v="10"/>
  </r>
  <r>
    <s v="1.2.3"/>
    <x v="164"/>
    <x v="17"/>
  </r>
  <r>
    <s v="4.5.2"/>
    <x v="164"/>
    <x v="46"/>
  </r>
  <r>
    <s v="5.3.1"/>
    <x v="164"/>
    <x v="54"/>
  </r>
  <r>
    <s v="5.3.2"/>
    <x v="164"/>
    <x v="39"/>
  </r>
  <r>
    <s v="5.3.3"/>
    <x v="164"/>
    <x v="14"/>
  </r>
  <r>
    <s v="5.3.5"/>
    <x v="164"/>
    <x v="16"/>
  </r>
  <r>
    <s v="4.3.3"/>
    <x v="165"/>
    <x v="41"/>
  </r>
  <r>
    <s v="5.3.1"/>
    <x v="165"/>
    <x v="54"/>
  </r>
  <r>
    <s v="1.1.4"/>
    <x v="166"/>
    <x v="12"/>
  </r>
  <r>
    <s v="1.1.5"/>
    <x v="166"/>
    <x v="30"/>
  </r>
  <r>
    <s v="3.1.1"/>
    <x v="167"/>
    <x v="37"/>
  </r>
  <r>
    <s v="2.1.2"/>
    <x v="168"/>
    <x v="35"/>
  </r>
  <r>
    <s v="2.1.2"/>
    <x v="168"/>
    <x v="35"/>
  </r>
  <r>
    <s v="2.1.3"/>
    <x v="168"/>
    <x v="36"/>
  </r>
  <r>
    <s v="2.1.3"/>
    <x v="169"/>
    <x v="36"/>
  </r>
  <r>
    <s v="4.2.2"/>
    <x v="170"/>
    <x v="21"/>
  </r>
  <r>
    <s v="4.2.4"/>
    <x v="170"/>
    <x v="53"/>
  </r>
  <r>
    <s v="1.1.6"/>
    <x v="171"/>
    <x v="43"/>
  </r>
  <r>
    <s v="4.5.2"/>
    <x v="171"/>
    <x v="46"/>
  </r>
  <r>
    <s v="1.2.2"/>
    <x v="171"/>
    <x v="19"/>
  </r>
  <r>
    <s v="1.2.1"/>
    <x v="172"/>
    <x v="10"/>
  </r>
  <r>
    <s v="3.1.5"/>
    <x v="173"/>
    <x v="57"/>
  </r>
  <r>
    <s v="1.1.3"/>
    <x v="174"/>
    <x v="29"/>
  </r>
  <r>
    <s v="1.1.5"/>
    <x v="174"/>
    <x v="30"/>
  </r>
  <r>
    <s v="1.2.1"/>
    <x v="175"/>
    <x v="10"/>
  </r>
  <r>
    <s v="2.1.1"/>
    <x v="176"/>
    <x v="0"/>
  </r>
  <r>
    <s v="4.3.3"/>
    <x v="176"/>
    <x v="41"/>
  </r>
  <r>
    <s v="5.4.1"/>
    <x v="177"/>
    <x v="25"/>
  </r>
  <r>
    <s v="1.1.1"/>
    <x v="178"/>
    <x v="2"/>
  </r>
  <r>
    <s v="1.1.2"/>
    <x v="178"/>
    <x v="26"/>
  </r>
  <r>
    <s v="1.1.3"/>
    <x v="178"/>
    <x v="29"/>
  </r>
  <r>
    <s v="1.1.4"/>
    <x v="178"/>
    <x v="12"/>
  </r>
  <r>
    <s v="1.1.5"/>
    <x v="178"/>
    <x v="30"/>
  </r>
  <r>
    <s v="3.3.3"/>
    <x v="179"/>
    <x v="7"/>
  </r>
  <r>
    <s v="5.4.1"/>
    <x v="180"/>
    <x v="25"/>
  </r>
  <r>
    <s v="4.5.3"/>
    <x v="181"/>
    <x v="47"/>
  </r>
  <r>
    <s v="3.3.3"/>
    <x v="182"/>
    <x v="7"/>
  </r>
  <r>
    <s v="1.2.1"/>
    <x v="183"/>
    <x v="10"/>
  </r>
  <r>
    <s v="1.2.2"/>
    <x v="183"/>
    <x v="19"/>
  </r>
  <r>
    <s v="1.2.2"/>
    <x v="183"/>
    <x v="19"/>
  </r>
  <r>
    <s v="1.2.3"/>
    <x v="183"/>
    <x v="17"/>
  </r>
  <r>
    <s v="1.3.1"/>
    <x v="183"/>
    <x v="3"/>
  </r>
  <r>
    <s v="3.1.3"/>
    <x v="183"/>
    <x v="40"/>
  </r>
  <r>
    <s v="3.1.9"/>
    <x v="183"/>
    <x v="32"/>
  </r>
  <r>
    <s v="4.1.1"/>
    <x v="183"/>
    <x v="18"/>
  </r>
  <r>
    <s v="4.1.2"/>
    <x v="183"/>
    <x v="11"/>
  </r>
  <r>
    <s v="4.1.3"/>
    <x v="183"/>
    <x v="20"/>
  </r>
  <r>
    <s v="4.2.2"/>
    <x v="183"/>
    <x v="21"/>
  </r>
  <r>
    <s v="4.2.3"/>
    <x v="183"/>
    <x v="8"/>
  </r>
  <r>
    <s v="4.3.1"/>
    <x v="183"/>
    <x v="22"/>
  </r>
  <r>
    <s v="4.3.1"/>
    <x v="183"/>
    <x v="22"/>
  </r>
  <r>
    <s v="4.3.2"/>
    <x v="183"/>
    <x v="23"/>
  </r>
  <r>
    <s v="4.3.2"/>
    <x v="183"/>
    <x v="23"/>
  </r>
  <r>
    <s v="4.4.1"/>
    <x v="183"/>
    <x v="58"/>
  </r>
  <r>
    <s v="5.1.4"/>
    <x v="183"/>
    <x v="24"/>
  </r>
  <r>
    <s v="5.3.1"/>
    <x v="183"/>
    <x v="54"/>
  </r>
  <r>
    <s v="5.3.3"/>
    <x v="183"/>
    <x v="14"/>
  </r>
  <r>
    <s v="5.3.5"/>
    <x v="183"/>
    <x v="16"/>
  </r>
  <r>
    <s v="5.4.1"/>
    <x v="183"/>
    <x v="25"/>
  </r>
  <r>
    <s v="5.3.4"/>
    <x v="184"/>
    <x v="15"/>
  </r>
  <r>
    <s v="4.1.2"/>
    <x v="185"/>
    <x v="11"/>
  </r>
  <r>
    <s v="4.4.3"/>
    <x v="186"/>
    <x v="27"/>
  </r>
  <r>
    <s v="3.1.1"/>
    <x v="187"/>
    <x v="37"/>
  </r>
  <r>
    <s v="3.1.3"/>
    <x v="187"/>
    <x v="40"/>
  </r>
  <r>
    <s v="3.1.6"/>
    <x v="187"/>
    <x v="31"/>
  </r>
  <r>
    <s v="3.1.7"/>
    <x v="187"/>
    <x v="55"/>
  </r>
  <r>
    <s v="3.2.1"/>
    <x v="187"/>
    <x v="4"/>
  </r>
  <r>
    <s v="5.3.2"/>
    <x v="187"/>
    <x v="39"/>
  </r>
  <r>
    <s v="1.2.2"/>
    <x v="188"/>
    <x v="19"/>
  </r>
  <r>
    <s v="3.1.6"/>
    <x v="189"/>
    <x v="31"/>
  </r>
  <r>
    <s v="3.1.7"/>
    <x v="189"/>
    <x v="55"/>
  </r>
  <r>
    <s v="4.2.3"/>
    <x v="189"/>
    <x v="8"/>
  </r>
  <r>
    <s v="4.2.3"/>
    <x v="190"/>
    <x v="8"/>
  </r>
  <r>
    <s v="4.5.1"/>
    <x v="190"/>
    <x v="45"/>
  </r>
  <r>
    <s v="4.5.2"/>
    <x v="190"/>
    <x v="46"/>
  </r>
  <r>
    <s v="3.2.3"/>
    <x v="191"/>
    <x v="6"/>
  </r>
  <r>
    <s v="1.2.1"/>
    <x v="192"/>
    <x v="10"/>
  </r>
  <r>
    <s v="2.2.1"/>
    <x v="193"/>
    <x v="28"/>
  </r>
  <r>
    <s v="3.2.4"/>
    <x v="193"/>
    <x v="38"/>
  </r>
  <r>
    <s v="3.3.2"/>
    <x v="193"/>
    <x v="33"/>
  </r>
  <r>
    <s v="5.3.5"/>
    <x v="193"/>
    <x v="16"/>
  </r>
  <r>
    <s v="5.3.5"/>
    <x v="194"/>
    <x v="16"/>
  </r>
  <r>
    <s v="5.1.2"/>
    <x v="195"/>
    <x v="51"/>
  </r>
  <r>
    <s v="5.1.3"/>
    <x v="195"/>
    <x v="52"/>
  </r>
  <r>
    <s v="1.2.2"/>
    <x v="196"/>
    <x v="19"/>
  </r>
  <r>
    <s v="1.1.1"/>
    <x v="197"/>
    <x v="2"/>
  </r>
  <r>
    <s v="1.1.6"/>
    <x v="197"/>
    <x v="43"/>
  </r>
  <r>
    <s v="4.3.4"/>
    <x v="198"/>
    <x v="42"/>
  </r>
  <r>
    <s v="4.1.3"/>
    <x v="199"/>
    <x v="20"/>
  </r>
  <r>
    <s v="4.4.3"/>
    <x v="200"/>
    <x v="27"/>
  </r>
  <r>
    <s v="4.4.2"/>
    <x v="200"/>
    <x v="9"/>
  </r>
  <r>
    <s v="4.2.2"/>
    <x v="201"/>
    <x v="21"/>
  </r>
  <r>
    <s v="4.2.4"/>
    <x v="201"/>
    <x v="53"/>
  </r>
  <r>
    <s v="3.3.3"/>
    <x v="202"/>
    <x v="7"/>
  </r>
  <r>
    <s v="4.2.4"/>
    <x v="202"/>
    <x v="53"/>
  </r>
  <r>
    <s v="4.2.4"/>
    <x v="203"/>
    <x v="53"/>
  </r>
  <r>
    <s v="4.3.4"/>
    <x v="204"/>
    <x v="42"/>
  </r>
  <r>
    <s v="4.1.1"/>
    <x v="205"/>
    <x v="18"/>
  </r>
  <r>
    <s v="1.2.2"/>
    <x v="206"/>
    <x v="19"/>
  </r>
  <r>
    <s v="3.1.8"/>
    <x v="207"/>
    <x v="34"/>
  </r>
  <r>
    <s v="3.3.3"/>
    <x v="208"/>
    <x v="7"/>
  </r>
  <r>
    <s v="3.2.2"/>
    <x v="209"/>
    <x v="5"/>
  </r>
  <r>
    <s v="3.2.3"/>
    <x v="209"/>
    <x v="6"/>
  </r>
  <r>
    <s v="3.2.1"/>
    <x v="210"/>
    <x v="4"/>
  </r>
  <r>
    <s v="3.2.3"/>
    <x v="210"/>
    <x v="6"/>
  </r>
  <r>
    <s v="3.2.2"/>
    <x v="211"/>
    <x v="5"/>
  </r>
  <r>
    <s v="3.1.2"/>
    <x v="212"/>
    <x v="50"/>
  </r>
  <r>
    <s v="3.1.2"/>
    <x v="213"/>
    <x v="50"/>
  </r>
  <r>
    <s v="2.1.1"/>
    <x v="214"/>
    <x v="0"/>
  </r>
  <r>
    <s v="2.1.2"/>
    <x v="214"/>
    <x v="35"/>
  </r>
  <r>
    <s v="4.3.1"/>
    <x v="214"/>
    <x v="22"/>
  </r>
  <r>
    <s v="1.1.3"/>
    <x v="215"/>
    <x v="29"/>
  </r>
  <r>
    <s v="1.1.5"/>
    <x v="215"/>
    <x v="30"/>
  </r>
  <r>
    <s v="1.1.6"/>
    <x v="215"/>
    <x v="43"/>
  </r>
  <r>
    <s v="1.2.1"/>
    <x v="215"/>
    <x v="10"/>
  </r>
  <r>
    <s v="2.1.3"/>
    <x v="215"/>
    <x v="36"/>
  </r>
  <r>
    <s v="3.1.4"/>
    <x v="216"/>
    <x v="49"/>
  </r>
  <r>
    <s v="3.1.5"/>
    <x v="216"/>
    <x v="57"/>
  </r>
  <r>
    <s v="2.1.3"/>
    <x v="217"/>
    <x v="36"/>
  </r>
  <r>
    <s v="3.1.5"/>
    <x v="217"/>
    <x v="57"/>
  </r>
  <r>
    <s v="2.1.3"/>
    <x v="218"/>
    <x v="36"/>
  </r>
  <r>
    <s v="2.1.3"/>
    <x v="219"/>
    <x v="36"/>
  </r>
  <r>
    <s v="3.1.5"/>
    <x v="219"/>
    <x v="57"/>
  </r>
  <r>
    <s v="3.2.2"/>
    <x v="220"/>
    <x v="5"/>
  </r>
  <r>
    <s v="3.2.3"/>
    <x v="220"/>
    <x v="6"/>
  </r>
  <r>
    <s v="3.2.2"/>
    <x v="221"/>
    <x v="5"/>
  </r>
  <r>
    <s v="1.1.2"/>
    <x v="222"/>
    <x v="26"/>
  </r>
  <r>
    <s v="1.1.3"/>
    <x v="222"/>
    <x v="29"/>
  </r>
  <r>
    <s v="2.1.1"/>
    <x v="222"/>
    <x v="0"/>
  </r>
  <r>
    <s v="2.1.4"/>
    <x v="222"/>
    <x v="1"/>
  </r>
  <r>
    <s v="3.1.6"/>
    <x v="222"/>
    <x v="31"/>
  </r>
  <r>
    <s v="2.1.1"/>
    <x v="223"/>
    <x v="0"/>
  </r>
  <r>
    <s v="2.1.2"/>
    <x v="223"/>
    <x v="35"/>
  </r>
  <r>
    <s v="2.2.1"/>
    <x v="223"/>
    <x v="28"/>
  </r>
  <r>
    <s v="3.1.6"/>
    <x v="223"/>
    <x v="31"/>
  </r>
  <r>
    <s v="5.2.1"/>
    <x v="223"/>
    <x v="44"/>
  </r>
  <r>
    <s v="3.1.1"/>
    <x v="224"/>
    <x v="37"/>
  </r>
  <r>
    <s v="3.1.3"/>
    <x v="224"/>
    <x v="40"/>
  </r>
  <r>
    <s v="3.1.6"/>
    <x v="224"/>
    <x v="31"/>
  </r>
  <r>
    <s v="3.2.4"/>
    <x v="225"/>
    <x v="38"/>
  </r>
  <r>
    <s v="4.4.1"/>
    <x v="226"/>
    <x v="58"/>
  </r>
  <r>
    <s v="4.4.2"/>
    <x v="226"/>
    <x v="9"/>
  </r>
  <r>
    <s v="3.1.1"/>
    <x v="227"/>
    <x v="37"/>
  </r>
  <r>
    <s v="3.1.6"/>
    <x v="227"/>
    <x v="31"/>
  </r>
  <r>
    <s v="3.1.1"/>
    <x v="228"/>
    <x v="37"/>
  </r>
  <r>
    <s v="3.1.6"/>
    <x v="228"/>
    <x v="31"/>
  </r>
  <r>
    <s v="4.1.3"/>
    <x v="229"/>
    <x v="20"/>
  </r>
  <r>
    <s v="2.2.1"/>
    <x v="230"/>
    <x v="28"/>
  </r>
  <r>
    <s v="1.2.2"/>
    <x v="231"/>
    <x v="19"/>
  </r>
  <r>
    <s v="5.1.1"/>
    <x v="232"/>
    <x v="59"/>
  </r>
  <r>
    <s v="4.5.1"/>
    <x v="233"/>
    <x v="45"/>
  </r>
  <r>
    <s v="4.5.2"/>
    <x v="233"/>
    <x v="46"/>
  </r>
  <r>
    <s v="4.5.3"/>
    <x v="233"/>
    <x v="47"/>
  </r>
  <r>
    <s v="5.1.3"/>
    <x v="233"/>
    <x v="52"/>
  </r>
  <r>
    <s v="5.1.4"/>
    <x v="233"/>
    <x v="24"/>
  </r>
  <r>
    <s v="5.3.1"/>
    <x v="233"/>
    <x v="54"/>
  </r>
  <r>
    <s v="4.1.1"/>
    <x v="234"/>
    <x v="18"/>
  </r>
  <r>
    <s v="4.1.2"/>
    <x v="234"/>
    <x v="11"/>
  </r>
  <r>
    <s v="4.1.1"/>
    <x v="235"/>
    <x v="18"/>
  </r>
  <r>
    <s v="4.1.2"/>
    <x v="235"/>
    <x v="11"/>
  </r>
  <r>
    <s v="3.1.3"/>
    <x v="236"/>
    <x v="40"/>
  </r>
  <r>
    <s v="3.2.4"/>
    <x v="236"/>
    <x v="38"/>
  </r>
  <r>
    <s v="3.2.4"/>
    <x v="236"/>
    <x v="38"/>
  </r>
  <r>
    <s v="4.3.2"/>
    <x v="237"/>
    <x v="23"/>
  </r>
  <r>
    <s v="1.2.3"/>
    <x v="238"/>
    <x v="17"/>
  </r>
  <r>
    <s v="4.3.1"/>
    <x v="238"/>
    <x v="22"/>
  </r>
  <r>
    <s v="4.3.2"/>
    <x v="238"/>
    <x v="23"/>
  </r>
  <r>
    <s v="1.1.1"/>
    <x v="239"/>
    <x v="2"/>
  </r>
  <r>
    <s v="3.1.1"/>
    <x v="240"/>
    <x v="37"/>
  </r>
  <r>
    <s v="3.2.4"/>
    <x v="241"/>
    <x v="38"/>
  </r>
  <r>
    <s v="3.2.3"/>
    <x v="242"/>
    <x v="6"/>
  </r>
  <r>
    <s v="3.2.4"/>
    <x v="242"/>
    <x v="38"/>
  </r>
  <r>
    <s v="3.3.2"/>
    <x v="242"/>
    <x v="33"/>
  </r>
  <r>
    <s v="3.3.3"/>
    <x v="242"/>
    <x v="7"/>
  </r>
  <r>
    <s v="3.3.4"/>
    <x v="242"/>
    <x v="56"/>
  </r>
  <r>
    <s v="5.1.2"/>
    <x v="242"/>
    <x v="51"/>
  </r>
  <r>
    <s v="3.1.2"/>
    <x v="243"/>
    <x v="50"/>
  </r>
  <r>
    <s v="3.2.3"/>
    <x v="243"/>
    <x v="6"/>
  </r>
  <r>
    <s v="3.2.4"/>
    <x v="243"/>
    <x v="38"/>
  </r>
  <r>
    <s v="3.3.1"/>
    <x v="243"/>
    <x v="13"/>
  </r>
  <r>
    <s v="3.3.4"/>
    <x v="243"/>
    <x v="56"/>
  </r>
  <r>
    <s v="1.1.2"/>
    <x v="244"/>
    <x v="26"/>
  </r>
  <r>
    <s v="4.3.1"/>
    <x v="244"/>
    <x v="22"/>
  </r>
  <r>
    <s v="4.3.2"/>
    <x v="244"/>
    <x v="23"/>
  </r>
  <r>
    <s v="1.1.2"/>
    <x v="245"/>
    <x v="26"/>
  </r>
  <r>
    <s v="1.1.2"/>
    <x v="246"/>
    <x v="26"/>
  </r>
  <r>
    <s v="1.1.5"/>
    <x v="246"/>
    <x v="30"/>
  </r>
  <r>
    <s v="1.2.2"/>
    <x v="246"/>
    <x v="19"/>
  </r>
  <r>
    <s v="3.3.1"/>
    <x v="246"/>
    <x v="13"/>
  </r>
  <r>
    <s v="3.3.3"/>
    <x v="246"/>
    <x v="7"/>
  </r>
  <r>
    <s v="3.3.4"/>
    <x v="246"/>
    <x v="56"/>
  </r>
  <r>
    <s v="4.5.1"/>
    <x v="246"/>
    <x v="45"/>
  </r>
  <r>
    <s v="4.5.3"/>
    <x v="246"/>
    <x v="47"/>
  </r>
  <r>
    <s v="4.5.2"/>
    <x v="246"/>
    <x v="46"/>
  </r>
  <r>
    <s v="1.1.2"/>
    <x v="247"/>
    <x v="26"/>
  </r>
  <r>
    <s v="1.2.1"/>
    <x v="247"/>
    <x v="10"/>
  </r>
  <r>
    <s v="1.2.2"/>
    <x v="247"/>
    <x v="19"/>
  </r>
  <r>
    <s v="3.1.2"/>
    <x v="247"/>
    <x v="50"/>
  </r>
  <r>
    <s v="3.1.3"/>
    <x v="247"/>
    <x v="40"/>
  </r>
  <r>
    <s v="3.1.9"/>
    <x v="247"/>
    <x v="32"/>
  </r>
  <r>
    <s v="4.5.1"/>
    <x v="247"/>
    <x v="45"/>
  </r>
  <r>
    <s v="3.2.3"/>
    <x v="247"/>
    <x v="6"/>
  </r>
  <r>
    <s v="3.2.4"/>
    <x v="247"/>
    <x v="38"/>
  </r>
  <r>
    <s v="3.3.1"/>
    <x v="247"/>
    <x v="13"/>
  </r>
  <r>
    <s v="3.3.3"/>
    <x v="247"/>
    <x v="7"/>
  </r>
  <r>
    <s v="3.3.4"/>
    <x v="247"/>
    <x v="56"/>
  </r>
  <r>
    <s v="4.5.2"/>
    <x v="247"/>
    <x v="46"/>
  </r>
  <r>
    <s v="5.1.1"/>
    <x v="247"/>
    <x v="59"/>
  </r>
  <r>
    <s v="5.1.2"/>
    <x v="247"/>
    <x v="51"/>
  </r>
  <r>
    <s v="5.1.3"/>
    <x v="247"/>
    <x v="52"/>
  </r>
  <r>
    <s v="5.3.1"/>
    <x v="247"/>
    <x v="54"/>
  </r>
  <r>
    <s v="1.2.1"/>
    <x v="248"/>
    <x v="10"/>
  </r>
  <r>
    <s v="1.2.3"/>
    <x v="248"/>
    <x v="17"/>
  </r>
  <r>
    <s v="1.3.1"/>
    <x v="248"/>
    <x v="3"/>
  </r>
  <r>
    <s v="3.1.2"/>
    <x v="248"/>
    <x v="50"/>
  </r>
  <r>
    <s v="3.2.4"/>
    <x v="248"/>
    <x v="38"/>
  </r>
  <r>
    <s v="5.1.2"/>
    <x v="248"/>
    <x v="51"/>
  </r>
  <r>
    <s v="5.1.3"/>
    <x v="248"/>
    <x v="52"/>
  </r>
  <r>
    <s v="5.3.1"/>
    <x v="248"/>
    <x v="54"/>
  </r>
  <r>
    <s v="1.2.1"/>
    <x v="249"/>
    <x v="10"/>
  </r>
  <r>
    <s v="5.1.3"/>
    <x v="250"/>
    <x v="52"/>
  </r>
  <r>
    <s v="1.1.5"/>
    <x v="251"/>
    <x v="30"/>
  </r>
  <r>
    <s v="4.5.1"/>
    <x v="252"/>
    <x v="45"/>
  </r>
  <r>
    <s v="4.5.2"/>
    <x v="252"/>
    <x v="46"/>
  </r>
  <r>
    <s v="4.5.3"/>
    <x v="252"/>
    <x v="47"/>
  </r>
  <r>
    <s v="5.1.4"/>
    <x v="252"/>
    <x v="24"/>
  </r>
  <r>
    <s v="5.2.2"/>
    <x v="252"/>
    <x v="60"/>
  </r>
  <r>
    <s v="5.3.5"/>
    <x v="252"/>
    <x v="16"/>
  </r>
  <r>
    <s v="5.1.3"/>
    <x v="252"/>
    <x v="52"/>
  </r>
  <r>
    <s v="2.1.1"/>
    <x v="253"/>
    <x v="0"/>
  </r>
  <r>
    <s v="2.1.2"/>
    <x v="253"/>
    <x v="35"/>
  </r>
  <r>
    <s v="1.1.6"/>
    <x v="254"/>
    <x v="43"/>
  </r>
  <r>
    <s v="5.4.1"/>
    <x v="254"/>
    <x v="25"/>
  </r>
  <r>
    <s v="5.1.1"/>
    <x v="255"/>
    <x v="59"/>
  </r>
  <r>
    <s v="1.1.1"/>
    <x v="256"/>
    <x v="2"/>
  </r>
  <r>
    <s v="1.1.2"/>
    <x v="256"/>
    <x v="26"/>
  </r>
  <r>
    <s v="1.1.3"/>
    <x v="256"/>
    <x v="29"/>
  </r>
  <r>
    <s v="1.1.4"/>
    <x v="256"/>
    <x v="12"/>
  </r>
  <r>
    <s v="1.1.5"/>
    <x v="256"/>
    <x v="30"/>
  </r>
  <r>
    <s v="1.1.6"/>
    <x v="256"/>
    <x v="43"/>
  </r>
  <r>
    <s v="5.1.1"/>
    <x v="257"/>
    <x v="59"/>
  </r>
  <r>
    <s v="5.1.2"/>
    <x v="257"/>
    <x v="51"/>
  </r>
  <r>
    <s v="3.2.4"/>
    <x v="258"/>
    <x v="38"/>
  </r>
  <r>
    <s v="5.1.1"/>
    <x v="258"/>
    <x v="59"/>
  </r>
  <r>
    <s v="5.1.2"/>
    <x v="258"/>
    <x v="51"/>
  </r>
  <r>
    <s v="5.3.5"/>
    <x v="258"/>
    <x v="16"/>
  </r>
  <r>
    <s v="4.2.2"/>
    <x v="259"/>
    <x v="21"/>
  </r>
  <r>
    <s v="1.2.3"/>
    <x v="260"/>
    <x v="17"/>
  </r>
  <r>
    <s v="3.1.2"/>
    <x v="260"/>
    <x v="50"/>
  </r>
  <r>
    <s v="3.2.4"/>
    <x v="260"/>
    <x v="38"/>
  </r>
  <r>
    <s v="4.5.1"/>
    <x v="260"/>
    <x v="45"/>
  </r>
  <r>
    <s v="4.5.2"/>
    <x v="260"/>
    <x v="46"/>
  </r>
  <r>
    <s v="4.5.3"/>
    <x v="260"/>
    <x v="47"/>
  </r>
  <r>
    <s v="5.1.1"/>
    <x v="260"/>
    <x v="59"/>
  </r>
  <r>
    <s v="5.1.2"/>
    <x v="260"/>
    <x v="51"/>
  </r>
  <r>
    <s v="5.1.3"/>
    <x v="260"/>
    <x v="52"/>
  </r>
  <r>
    <s v="5.2.1"/>
    <x v="260"/>
    <x v="44"/>
  </r>
  <r>
    <s v="5.2.2"/>
    <x v="260"/>
    <x v="60"/>
  </r>
  <r>
    <s v="5.3.5"/>
    <x v="260"/>
    <x v="16"/>
  </r>
  <r>
    <s v="4.4.2"/>
    <x v="261"/>
    <x v="9"/>
  </r>
  <r>
    <s v="3.1.8"/>
    <x v="262"/>
    <x v="34"/>
  </r>
  <r>
    <s v="4.4.1"/>
    <x v="262"/>
    <x v="58"/>
  </r>
  <r>
    <s v="5.3.3"/>
    <x v="262"/>
    <x v="14"/>
  </r>
  <r>
    <s v="5.3.4"/>
    <x v="262"/>
    <x v="15"/>
  </r>
  <r>
    <s v="5.3.4"/>
    <x v="262"/>
    <x v="15"/>
  </r>
  <r>
    <s v="5.3.5"/>
    <x v="262"/>
    <x v="16"/>
  </r>
  <r>
    <s v="3.1.8"/>
    <x v="263"/>
    <x v="34"/>
  </r>
  <r>
    <s v="4.3.1"/>
    <x v="264"/>
    <x v="22"/>
  </r>
  <r>
    <s v="4.2.3"/>
    <x v="265"/>
    <x v="8"/>
  </r>
  <r>
    <s v="4.2.3"/>
    <x v="266"/>
    <x v="8"/>
  </r>
  <r>
    <s v="5.3.4"/>
    <x v="267"/>
    <x v="15"/>
  </r>
  <r>
    <s v="3.3.4"/>
    <x v="268"/>
    <x v="56"/>
  </r>
  <r>
    <s v="3.2.3"/>
    <x v="269"/>
    <x v="6"/>
  </r>
  <r>
    <s v="3.2.4"/>
    <x v="269"/>
    <x v="38"/>
  </r>
  <r>
    <s v="3.3.4"/>
    <x v="269"/>
    <x v="56"/>
  </r>
  <r>
    <s v="5.1.2"/>
    <x v="269"/>
    <x v="51"/>
  </r>
  <r>
    <s v="5.1.3"/>
    <x v="269"/>
    <x v="52"/>
  </r>
  <r>
    <s v="5.2.1"/>
    <x v="269"/>
    <x v="44"/>
  </r>
  <r>
    <s v="5.2.2"/>
    <x v="269"/>
    <x v="60"/>
  </r>
  <r>
    <s v="5.2.2"/>
    <x v="270"/>
    <x v="60"/>
  </r>
  <r>
    <s v="3.3.4"/>
    <x v="271"/>
    <x v="56"/>
  </r>
  <r>
    <s v="5.2.2"/>
    <x v="271"/>
    <x v="60"/>
  </r>
  <r>
    <s v="1.1.2"/>
    <x v="272"/>
    <x v="26"/>
  </r>
  <r>
    <s v="1.2.1"/>
    <x v="273"/>
    <x v="10"/>
  </r>
  <r>
    <s v="1.1.2"/>
    <x v="274"/>
    <x v="26"/>
  </r>
  <r>
    <s v="2.1.1"/>
    <x v="274"/>
    <x v="0"/>
  </r>
  <r>
    <s v="2.1.4"/>
    <x v="274"/>
    <x v="1"/>
  </r>
  <r>
    <s v="3.2.3"/>
    <x v="274"/>
    <x v="6"/>
  </r>
  <r>
    <s v="3.2.4"/>
    <x v="274"/>
    <x v="38"/>
  </r>
  <r>
    <s v="3.3.4"/>
    <x v="274"/>
    <x v="56"/>
  </r>
  <r>
    <s v="4.4.3"/>
    <x v="274"/>
    <x v="27"/>
  </r>
  <r>
    <s v="5.2.1"/>
    <x v="274"/>
    <x v="44"/>
  </r>
  <r>
    <s v="5.2.2"/>
    <x v="274"/>
    <x v="60"/>
  </r>
  <r>
    <s v="4.1.1"/>
    <x v="275"/>
    <x v="18"/>
  </r>
  <r>
    <s v="4.1.1"/>
    <x v="276"/>
    <x v="18"/>
  </r>
  <r>
    <s v="4.1.1"/>
    <x v="277"/>
    <x v="18"/>
  </r>
  <r>
    <s v="4.1.3"/>
    <x v="277"/>
    <x v="20"/>
  </r>
  <r>
    <s v="1.2.1"/>
    <x v="278"/>
    <x v="10"/>
  </r>
  <r>
    <s v="4.1.1"/>
    <x v="278"/>
    <x v="18"/>
  </r>
  <r>
    <s v="4.1.3"/>
    <x v="278"/>
    <x v="20"/>
  </r>
  <r>
    <s v="4.1.3"/>
    <x v="278"/>
    <x v="20"/>
  </r>
  <r>
    <s v="4.1.1"/>
    <x v="279"/>
    <x v="18"/>
  </r>
  <r>
    <s v="1.1.6"/>
    <x v="280"/>
    <x v="43"/>
  </r>
  <r>
    <s v="3.1.7"/>
    <x v="280"/>
    <x v="55"/>
  </r>
  <r>
    <s v="4.1.1"/>
    <x v="280"/>
    <x v="18"/>
  </r>
  <r>
    <s v="4.1.3"/>
    <x v="280"/>
    <x v="20"/>
  </r>
  <r>
    <s v="1.2.1"/>
    <x v="281"/>
    <x v="10"/>
  </r>
  <r>
    <s v="3.1.4"/>
    <x v="282"/>
    <x v="49"/>
  </r>
  <r>
    <s v="3.1.5"/>
    <x v="282"/>
    <x v="57"/>
  </r>
  <r>
    <s v="3.3.2"/>
    <x v="282"/>
    <x v="33"/>
  </r>
  <r>
    <s v="3.3.1"/>
    <x v="283"/>
    <x v="13"/>
  </r>
  <r>
    <s v="4.2.3"/>
    <x v="283"/>
    <x v="8"/>
  </r>
  <r>
    <s v="1.3.1"/>
    <x v="284"/>
    <x v="3"/>
  </r>
  <r>
    <s v="3.3.3"/>
    <x v="284"/>
    <x v="7"/>
  </r>
  <r>
    <s v="4.2.2"/>
    <x v="284"/>
    <x v="21"/>
  </r>
  <r>
    <s v="4.2.4"/>
    <x v="284"/>
    <x v="53"/>
  </r>
  <r>
    <s v="5.4.1"/>
    <x v="284"/>
    <x v="25"/>
  </r>
  <r>
    <s v="3.1.2"/>
    <x v="285"/>
    <x v="50"/>
  </r>
  <r>
    <s v="3.3.1"/>
    <x v="285"/>
    <x v="13"/>
  </r>
  <r>
    <s v="3.3.4"/>
    <x v="285"/>
    <x v="56"/>
  </r>
  <r>
    <s v="4.2.3"/>
    <x v="285"/>
    <x v="8"/>
  </r>
  <r>
    <s v="5.1.4"/>
    <x v="285"/>
    <x v="24"/>
  </r>
  <r>
    <s v="3.3.1"/>
    <x v="286"/>
    <x v="13"/>
  </r>
  <r>
    <s v="4.2.3"/>
    <x v="286"/>
    <x v="8"/>
  </r>
  <r>
    <s v="4.2.3"/>
    <x v="287"/>
    <x v="8"/>
  </r>
  <r>
    <s v="4.1.1"/>
    <x v="288"/>
    <x v="18"/>
  </r>
  <r>
    <s v="4.1.3"/>
    <x v="288"/>
    <x v="20"/>
  </r>
  <r>
    <s v="3.3.1"/>
    <x v="289"/>
    <x v="13"/>
  </r>
  <r>
    <s v="4.1.1"/>
    <x v="290"/>
    <x v="18"/>
  </r>
  <r>
    <s v="4.1.3"/>
    <x v="290"/>
    <x v="20"/>
  </r>
  <r>
    <s v="1.1.1"/>
    <x v="291"/>
    <x v="2"/>
  </r>
  <r>
    <s v="1.1.3"/>
    <x v="291"/>
    <x v="29"/>
  </r>
  <r>
    <s v="1.1.5"/>
    <x v="291"/>
    <x v="30"/>
  </r>
  <r>
    <s v="1.1.6"/>
    <x v="291"/>
    <x v="43"/>
  </r>
  <r>
    <s v="1.2.1"/>
    <x v="291"/>
    <x v="10"/>
  </r>
  <r>
    <s v="4.2.4"/>
    <x v="292"/>
    <x v="53"/>
  </r>
  <r>
    <s v="3.3.3"/>
    <x v="293"/>
    <x v="7"/>
  </r>
  <r>
    <s v="2.1.1"/>
    <x v="294"/>
    <x v="0"/>
  </r>
  <r>
    <s v="2.1.2"/>
    <x v="294"/>
    <x v="35"/>
  </r>
  <r>
    <s v="2.1.4"/>
    <x v="294"/>
    <x v="1"/>
  </r>
  <r>
    <s v="3.1.6"/>
    <x v="294"/>
    <x v="31"/>
  </r>
  <r>
    <s v="1.1.2"/>
    <x v="295"/>
    <x v="26"/>
  </r>
  <r>
    <s v="1.1.1"/>
    <x v="296"/>
    <x v="2"/>
  </r>
  <r>
    <s v="1.1.2"/>
    <x v="296"/>
    <x v="26"/>
  </r>
  <r>
    <s v="1.1.3"/>
    <x v="296"/>
    <x v="29"/>
  </r>
  <r>
    <s v="1.1.4"/>
    <x v="296"/>
    <x v="12"/>
  </r>
  <r>
    <s v="1.1.5"/>
    <x v="296"/>
    <x v="30"/>
  </r>
  <r>
    <s v="2.1.2"/>
    <x v="297"/>
    <x v="35"/>
  </r>
  <r>
    <s v="3.1.6"/>
    <x v="297"/>
    <x v="31"/>
  </r>
  <r>
    <s v="3.1.6"/>
    <x v="298"/>
    <x v="31"/>
  </r>
  <r>
    <s v="1.3.1"/>
    <x v="299"/>
    <x v="3"/>
  </r>
  <r>
    <s v="1.3.1"/>
    <x v="300"/>
    <x v="3"/>
  </r>
  <r>
    <s v="4.2.1"/>
    <x v="300"/>
    <x v="48"/>
  </r>
  <r>
    <s v="4.1.3"/>
    <x v="301"/>
    <x v="20"/>
  </r>
  <r>
    <s v="4.1.3"/>
    <x v="302"/>
    <x v="20"/>
  </r>
  <r>
    <s v="2.1.2"/>
    <x v="303"/>
    <x v="35"/>
  </r>
  <r>
    <s v="4.4.1"/>
    <x v="304"/>
    <x v="58"/>
  </r>
  <r>
    <s v="3.1.1"/>
    <x v="305"/>
    <x v="37"/>
  </r>
  <r>
    <s v="3.1.4"/>
    <x v="305"/>
    <x v="49"/>
  </r>
  <r>
    <s v="1.2.1"/>
    <x v="306"/>
    <x v="10"/>
  </r>
  <r>
    <s v="3.1.1"/>
    <x v="307"/>
    <x v="37"/>
  </r>
  <r>
    <s v="3.1.4"/>
    <x v="307"/>
    <x v="49"/>
  </r>
  <r>
    <s v="3.1.5"/>
    <x v="307"/>
    <x v="57"/>
  </r>
  <r>
    <s v="1.3.1"/>
    <x v="308"/>
    <x v="3"/>
  </r>
  <r>
    <s v="4.2.1"/>
    <x v="309"/>
    <x v="48"/>
  </r>
  <r>
    <s v="4.2.4"/>
    <x v="309"/>
    <x v="53"/>
  </r>
  <r>
    <s v="3.2.1"/>
    <x v="310"/>
    <x v="4"/>
  </r>
  <r>
    <s v="1.1.2"/>
    <x v="311"/>
    <x v="26"/>
  </r>
  <r>
    <s v="1.1.3"/>
    <x v="311"/>
    <x v="29"/>
  </r>
  <r>
    <s v="1.1.4"/>
    <x v="311"/>
    <x v="12"/>
  </r>
  <r>
    <s v="1.1.5"/>
    <x v="311"/>
    <x v="30"/>
  </r>
  <r>
    <s v="1.1.5"/>
    <x v="311"/>
    <x v="30"/>
  </r>
  <r>
    <s v="3.1.1"/>
    <x v="312"/>
    <x v="37"/>
  </r>
  <r>
    <s v="1.1.2"/>
    <x v="313"/>
    <x v="26"/>
  </r>
  <r>
    <s v="2.1.2"/>
    <x v="313"/>
    <x v="35"/>
  </r>
  <r>
    <s v="2.1.2"/>
    <x v="314"/>
    <x v="35"/>
  </r>
  <r>
    <s v="2.1.2"/>
    <x v="315"/>
    <x v="35"/>
  </r>
  <r>
    <s v="2.1.2"/>
    <x v="316"/>
    <x v="35"/>
  </r>
  <r>
    <s v="3.1.1"/>
    <x v="316"/>
    <x v="37"/>
  </r>
  <r>
    <s v="2.1.1"/>
    <x v="317"/>
    <x v="0"/>
  </r>
  <r>
    <s v="4.2.4"/>
    <x v="318"/>
    <x v="53"/>
  </r>
  <r>
    <s v="4.4.2"/>
    <x v="319"/>
    <x v="9"/>
  </r>
  <r>
    <s v="4.4.3"/>
    <x v="319"/>
    <x v="27"/>
  </r>
  <r>
    <s v="5.2.1"/>
    <x v="320"/>
    <x v="44"/>
  </r>
  <r>
    <s v="5.1.2"/>
    <x v="321"/>
    <x v="51"/>
  </r>
  <r>
    <s v="5.2.1"/>
    <x v="322"/>
    <x v="44"/>
  </r>
  <r>
    <s v="2.1.1"/>
    <x v="323"/>
    <x v="0"/>
  </r>
  <r>
    <s v="5.1.4"/>
    <x v="324"/>
    <x v="24"/>
  </r>
  <r>
    <s v="3.1.1"/>
    <x v="325"/>
    <x v="37"/>
  </r>
  <r>
    <s v="3.1.4"/>
    <x v="325"/>
    <x v="49"/>
  </r>
  <r>
    <s v="3.1.5"/>
    <x v="325"/>
    <x v="57"/>
  </r>
  <r>
    <s v="3.1.6"/>
    <x v="325"/>
    <x v="31"/>
  </r>
  <r>
    <s v="3.2.1"/>
    <x v="325"/>
    <x v="4"/>
  </r>
  <r>
    <s v="3.2.2"/>
    <x v="325"/>
    <x v="5"/>
  </r>
  <r>
    <s v="3.2.3"/>
    <x v="325"/>
    <x v="6"/>
  </r>
  <r>
    <s v="3.2.4"/>
    <x v="325"/>
    <x v="38"/>
  </r>
  <r>
    <s v="3.3.2"/>
    <x v="325"/>
    <x v="33"/>
  </r>
  <r>
    <s v="3.2.1"/>
    <x v="326"/>
    <x v="4"/>
  </r>
  <r>
    <s v="3.1.6"/>
    <x v="327"/>
    <x v="31"/>
  </r>
  <r>
    <s v="1.1.4"/>
    <x v="328"/>
    <x v="12"/>
  </r>
  <r>
    <s v="1.1.5"/>
    <x v="328"/>
    <x v="30"/>
  </r>
  <r>
    <s v="1.2.2"/>
    <x v="328"/>
    <x v="19"/>
  </r>
  <r>
    <s v="3.1.1"/>
    <x v="329"/>
    <x v="37"/>
  </r>
  <r>
    <s v="3.1.5"/>
    <x v="329"/>
    <x v="57"/>
  </r>
  <r>
    <s v="3.1.7"/>
    <x v="329"/>
    <x v="55"/>
  </r>
  <r>
    <s v="2.1.1"/>
    <x v="330"/>
    <x v="0"/>
  </r>
  <r>
    <s v="1.2.2"/>
    <x v="331"/>
    <x v="19"/>
  </r>
  <r>
    <s v="2.1.1"/>
    <x v="332"/>
    <x v="0"/>
  </r>
  <r>
    <s v="3.2.1"/>
    <x v="333"/>
    <x v="4"/>
  </r>
  <r>
    <s v="2.1.1"/>
    <x v="334"/>
    <x v="0"/>
  </r>
  <r>
    <s v="2.1.2"/>
    <x v="334"/>
    <x v="35"/>
  </r>
  <r>
    <s v="3.2.1"/>
    <x v="334"/>
    <x v="4"/>
  </r>
  <r>
    <s v="2.2.1"/>
    <x v="335"/>
    <x v="28"/>
  </r>
  <r>
    <s v="3.1.6"/>
    <x v="336"/>
    <x v="31"/>
  </r>
  <r>
    <s v="2.2.1"/>
    <x v="337"/>
    <x v="28"/>
  </r>
  <r>
    <s v="2.2.1"/>
    <x v="338"/>
    <x v="28"/>
  </r>
  <r>
    <s v="2.2.1"/>
    <x v="339"/>
    <x v="28"/>
  </r>
  <r>
    <s v="2.2.1"/>
    <x v="340"/>
    <x v="28"/>
  </r>
  <r>
    <s v="2.2.1"/>
    <x v="341"/>
    <x v="28"/>
  </r>
  <r>
    <s v="2.2.1"/>
    <x v="342"/>
    <x v="28"/>
  </r>
  <r>
    <s v="2.2.1"/>
    <x v="343"/>
    <x v="28"/>
  </r>
  <r>
    <s v="2.1.1"/>
    <x v="344"/>
    <x v="0"/>
  </r>
  <r>
    <s v="2.1.4"/>
    <x v="344"/>
    <x v="1"/>
  </r>
  <r>
    <s v="5.2.1"/>
    <x v="344"/>
    <x v="44"/>
  </r>
  <r>
    <s v="2.2.1"/>
    <x v="345"/>
    <x v="28"/>
  </r>
  <r>
    <s v="2.2.1"/>
    <x v="346"/>
    <x v="28"/>
  </r>
  <r>
    <s v="1.2.1"/>
    <x v="347"/>
    <x v="10"/>
  </r>
  <r>
    <s v="4.1.2"/>
    <x v="347"/>
    <x v="11"/>
  </r>
  <r>
    <s v="5.4.1"/>
    <x v="347"/>
    <x v="25"/>
  </r>
  <r>
    <s v="4.4.1"/>
    <x v="348"/>
    <x v="58"/>
  </r>
  <r>
    <s v="4.4.2"/>
    <x v="348"/>
    <x v="9"/>
  </r>
  <r>
    <s v="5.2.1"/>
    <x v="348"/>
    <x v="44"/>
  </r>
  <r>
    <s v="1.2.1"/>
    <x v="349"/>
    <x v="10"/>
  </r>
  <r>
    <s v="1.2.2"/>
    <x v="350"/>
    <x v="19"/>
  </r>
  <r>
    <s v="1.2.3"/>
    <x v="350"/>
    <x v="17"/>
  </r>
  <r>
    <s v="3.3.3"/>
    <x v="350"/>
    <x v="7"/>
  </r>
  <r>
    <s v="1.2.2"/>
    <x v="351"/>
    <x v="19"/>
  </r>
  <r>
    <s v="1.1.2"/>
    <x v="352"/>
    <x v="26"/>
  </r>
  <r>
    <s v="2.1.1"/>
    <x v="352"/>
    <x v="0"/>
  </r>
  <r>
    <s v="4.3.3"/>
    <x v="353"/>
    <x v="41"/>
  </r>
  <r>
    <s v="4.3.4"/>
    <x v="353"/>
    <x v="42"/>
  </r>
  <r>
    <s v="4.3.1"/>
    <x v="354"/>
    <x v="22"/>
  </r>
  <r>
    <s v="4.2.2"/>
    <x v="355"/>
    <x v="21"/>
  </r>
  <r>
    <s v="4.2.4"/>
    <x v="355"/>
    <x v="53"/>
  </r>
  <r>
    <s v="3.1.2"/>
    <x v="356"/>
    <x v="50"/>
  </r>
  <r>
    <s v="5.1.3"/>
    <x v="356"/>
    <x v="52"/>
  </r>
  <r>
    <s v="4.2.4"/>
    <x v="357"/>
    <x v="53"/>
  </r>
  <r>
    <s v="4.3.3"/>
    <x v="358"/>
    <x v="41"/>
  </r>
  <r>
    <s v="4.3.1"/>
    <x v="359"/>
    <x v="22"/>
  </r>
  <r>
    <s v="3.1.1"/>
    <x v="360"/>
    <x v="37"/>
  </r>
  <r>
    <s v="3.2.1"/>
    <x v="360"/>
    <x v="4"/>
  </r>
  <r>
    <s v="3.1.1"/>
    <x v="361"/>
    <x v="37"/>
  </r>
  <r>
    <s v="1.2.1"/>
    <x v="362"/>
    <x v="10"/>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1"/>
  </r>
  <r>
    <m/>
    <x v="363"/>
    <x v="6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x v="0"/>
    <x v="0"/>
  </r>
  <r>
    <x v="1"/>
    <x v="1"/>
  </r>
  <r>
    <x v="2"/>
    <x v="2"/>
  </r>
  <r>
    <x v="3"/>
    <x v="3"/>
  </r>
  <r>
    <x v="4"/>
    <x v="4"/>
  </r>
  <r>
    <x v="5"/>
    <x v="5"/>
  </r>
  <r>
    <x v="6"/>
    <x v="6"/>
  </r>
  <r>
    <x v="7"/>
    <x v="7"/>
  </r>
  <r>
    <x v="8"/>
    <x v="8"/>
  </r>
  <r>
    <x v="9"/>
    <x v="9"/>
  </r>
  <r>
    <x v="10"/>
    <x v="10"/>
  </r>
  <r>
    <x v="11"/>
    <x v="11"/>
  </r>
  <r>
    <x v="12"/>
    <x v="12"/>
  </r>
  <r>
    <x v="13"/>
    <x v="13"/>
  </r>
  <r>
    <x v="14"/>
    <x v="14"/>
  </r>
  <r>
    <x v="15"/>
    <x v="15"/>
  </r>
  <r>
    <x v="16"/>
    <x v="16"/>
  </r>
  <r>
    <x v="17"/>
    <x v="17"/>
  </r>
  <r>
    <x v="18"/>
    <x v="18"/>
  </r>
  <r>
    <x v="19"/>
    <x v="19"/>
  </r>
  <r>
    <x v="20"/>
    <x v="20"/>
  </r>
  <r>
    <x v="21"/>
    <x v="21"/>
  </r>
  <r>
    <x v="22"/>
    <x v="22"/>
  </r>
  <r>
    <x v="23"/>
    <x v="23"/>
  </r>
  <r>
    <x v="24"/>
    <x v="24"/>
  </r>
  <r>
    <x v="25"/>
    <x v="25"/>
  </r>
  <r>
    <x v="26"/>
    <x v="26"/>
  </r>
  <r>
    <x v="27"/>
    <x v="27"/>
  </r>
  <r>
    <x v="28"/>
    <x v="28"/>
  </r>
  <r>
    <x v="29"/>
    <x v="29"/>
  </r>
  <r>
    <x v="30"/>
    <x v="30"/>
  </r>
  <r>
    <x v="31"/>
    <x v="31"/>
  </r>
  <r>
    <x v="32"/>
    <x v="32"/>
  </r>
  <r>
    <x v="33"/>
    <x v="33"/>
  </r>
  <r>
    <x v="34"/>
    <x v="34"/>
  </r>
  <r>
    <x v="35"/>
    <x v="35"/>
  </r>
  <r>
    <x v="36"/>
    <x v="36"/>
  </r>
  <r>
    <x v="37"/>
    <x v="37"/>
  </r>
  <r>
    <x v="38"/>
    <x v="38"/>
  </r>
  <r>
    <x v="39"/>
    <x v="39"/>
  </r>
  <r>
    <x v="40"/>
    <x v="40"/>
  </r>
  <r>
    <x v="41"/>
    <x v="41"/>
  </r>
  <r>
    <x v="42"/>
    <x v="42"/>
  </r>
  <r>
    <x v="43"/>
    <x v="43"/>
  </r>
  <r>
    <x v="44"/>
    <x v="44"/>
  </r>
  <r>
    <x v="45"/>
    <x v="45"/>
  </r>
  <r>
    <x v="46"/>
    <x v="46"/>
  </r>
  <r>
    <x v="47"/>
    <x v="47"/>
  </r>
  <r>
    <x v="48"/>
    <x v="48"/>
  </r>
  <r>
    <x v="49"/>
    <x v="49"/>
  </r>
  <r>
    <x v="50"/>
    <x v="50"/>
  </r>
  <r>
    <x v="51"/>
    <x v="51"/>
  </r>
  <r>
    <x v="52"/>
    <x v="52"/>
  </r>
  <r>
    <x v="53"/>
    <x v="53"/>
  </r>
  <r>
    <x v="54"/>
    <x v="54"/>
  </r>
  <r>
    <x v="55"/>
    <x v="55"/>
  </r>
  <r>
    <x v="56"/>
    <x v="56"/>
  </r>
  <r>
    <x v="57"/>
    <x v="57"/>
  </r>
  <r>
    <x v="58"/>
    <x v="58"/>
  </r>
  <r>
    <x v="59"/>
    <x v="59"/>
  </r>
  <r>
    <x v="60"/>
    <x v="6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x v="0"/>
    <x v="0"/>
    <s v="A.05x3"/>
    <x v="0"/>
    <x v="0"/>
  </r>
  <r>
    <s v="1.1.1"/>
    <s v="A.05"/>
    <x v="1"/>
    <x v="0"/>
    <s v="A.05x4"/>
    <x v="1"/>
    <x v="0"/>
  </r>
  <r>
    <s v="1.1.1"/>
    <s v="A.06"/>
    <x v="2"/>
    <x v="0"/>
    <s v="A.06x1"/>
    <x v="2"/>
    <x v="1"/>
  </r>
  <r>
    <s v="1.1.1"/>
    <s v="A.06"/>
    <x v="3"/>
    <x v="0"/>
    <s v="A.06x2"/>
    <x v="3"/>
    <x v="1"/>
  </r>
  <r>
    <s v="1.1.1"/>
    <s v="A.06"/>
    <x v="0"/>
    <x v="0"/>
    <s v="A.06x3"/>
    <x v="4"/>
    <x v="1"/>
  </r>
  <r>
    <s v="1.1.1"/>
    <s v="A.07"/>
    <x v="1"/>
    <x v="0"/>
    <s v="A.07x4"/>
    <x v="5"/>
    <x v="2"/>
  </r>
  <r>
    <s v="1.1.1"/>
    <s v="A.09"/>
    <x v="1"/>
    <x v="0"/>
    <s v="A.09x4"/>
    <x v="6"/>
    <x v="3"/>
  </r>
  <r>
    <s v="1.1.1"/>
    <s v="B.02"/>
    <x v="3"/>
    <x v="0"/>
    <s v="B.02x2"/>
    <x v="7"/>
    <x v="4"/>
  </r>
  <r>
    <s v="1.1.1"/>
    <s v="B.02"/>
    <x v="0"/>
    <x v="0"/>
    <s v="B.02x3"/>
    <x v="8"/>
    <x v="4"/>
  </r>
  <r>
    <s v="1.1.1"/>
    <s v="B.02"/>
    <x v="1"/>
    <x v="0"/>
    <s v="B.02x4"/>
    <x v="9"/>
    <x v="4"/>
  </r>
  <r>
    <s v="1.1.1"/>
    <s v="B.06"/>
    <x v="0"/>
    <x v="0"/>
    <s v="B.06x3"/>
    <x v="10"/>
    <x v="5"/>
  </r>
  <r>
    <s v="1.1.1"/>
    <s v="B.06"/>
    <x v="1"/>
    <x v="0"/>
    <s v="B.06x4"/>
    <x v="11"/>
    <x v="5"/>
  </r>
  <r>
    <s v="1.1.1"/>
    <s v="D.10"/>
    <x v="0"/>
    <x v="0"/>
    <s v="D.10x3"/>
    <x v="12"/>
    <x v="6"/>
  </r>
  <r>
    <s v="1.1.1"/>
    <s v="D.10"/>
    <x v="1"/>
    <x v="0"/>
    <s v="D.10x4"/>
    <x v="13"/>
    <x v="6"/>
  </r>
  <r>
    <s v="1.1.1"/>
    <s v="E.08"/>
    <x v="3"/>
    <x v="0"/>
    <s v="E.08x2"/>
    <x v="14"/>
    <x v="7"/>
  </r>
  <r>
    <s v="1.1.1"/>
    <s v="E.08"/>
    <x v="0"/>
    <x v="0"/>
    <s v="E.08x3"/>
    <x v="15"/>
    <x v="7"/>
  </r>
  <r>
    <s v="1.1.1"/>
    <s v="E.08"/>
    <x v="1"/>
    <x v="0"/>
    <s v="E.08x4"/>
    <x v="16"/>
    <x v="7"/>
  </r>
  <r>
    <s v="1.1.1"/>
    <s v="T.01"/>
    <x v="4"/>
    <x v="0"/>
    <s v="T.01x9"/>
    <x v="17"/>
    <x v="8"/>
  </r>
  <r>
    <s v="1.1.1"/>
    <s v="T.02"/>
    <x v="4"/>
    <x v="0"/>
    <s v="T.02x9"/>
    <x v="18"/>
    <x v="9"/>
  </r>
  <r>
    <s v="1.1.1"/>
    <s v="T.03"/>
    <x v="4"/>
    <x v="0"/>
    <s v="T.03x9"/>
    <x v="19"/>
    <x v="10"/>
  </r>
  <r>
    <s v="1.1.1"/>
    <s v="T.04"/>
    <x v="4"/>
    <x v="0"/>
    <s v="T.04x9"/>
    <x v="20"/>
    <x v="11"/>
  </r>
  <r>
    <s v="1.1.1"/>
    <s v="T.05"/>
    <x v="4"/>
    <x v="0"/>
    <s v="T.05x9"/>
    <x v="21"/>
    <x v="12"/>
  </r>
  <r>
    <s v="1.1.1"/>
    <s v="T.06"/>
    <x v="4"/>
    <x v="0"/>
    <s v="T.06x9"/>
    <x v="22"/>
    <x v="13"/>
  </r>
  <r>
    <s v="1.1.1"/>
    <s v="T.07"/>
    <x v="4"/>
    <x v="0"/>
    <s v="T.07x9"/>
    <x v="23"/>
    <x v="14"/>
  </r>
  <r>
    <s v="1.1.2"/>
    <s v="A.05"/>
    <x v="0"/>
    <x v="1"/>
    <s v="A.05x3"/>
    <x v="0"/>
    <x v="0"/>
  </r>
  <r>
    <s v="1.1.2"/>
    <s v="A.05"/>
    <x v="1"/>
    <x v="1"/>
    <s v="A.05x4"/>
    <x v="1"/>
    <x v="0"/>
  </r>
  <r>
    <s v="1.1.2"/>
    <s v="A.06"/>
    <x v="2"/>
    <x v="1"/>
    <s v="A.06x1"/>
    <x v="2"/>
    <x v="1"/>
  </r>
  <r>
    <s v="1.1.2"/>
    <s v="A.06"/>
    <x v="3"/>
    <x v="1"/>
    <s v="A.06x2"/>
    <x v="3"/>
    <x v="1"/>
  </r>
  <r>
    <s v="1.1.2"/>
    <s v="A.06"/>
    <x v="0"/>
    <x v="1"/>
    <s v="A.06x3"/>
    <x v="4"/>
    <x v="1"/>
  </r>
  <r>
    <s v="1.1.2"/>
    <s v="A.09"/>
    <x v="1"/>
    <x v="1"/>
    <s v="A.09x4"/>
    <x v="6"/>
    <x v="3"/>
  </r>
  <r>
    <s v="1.1.2"/>
    <s v="A.10"/>
    <x v="3"/>
    <x v="1"/>
    <s v="A.10x2"/>
    <x v="24"/>
    <x v="15"/>
  </r>
  <r>
    <s v="1.1.2"/>
    <s v="A.10"/>
    <x v="0"/>
    <x v="1"/>
    <s v="A.10x3"/>
    <x v="25"/>
    <x v="15"/>
  </r>
  <r>
    <s v="1.1.2"/>
    <s v="A.10"/>
    <x v="1"/>
    <x v="1"/>
    <s v="A.10x4"/>
    <x v="26"/>
    <x v="15"/>
  </r>
  <r>
    <s v="1.1.2"/>
    <s v="B.02"/>
    <x v="3"/>
    <x v="1"/>
    <s v="B.02x2"/>
    <x v="7"/>
    <x v="4"/>
  </r>
  <r>
    <s v="1.1.2"/>
    <s v="B.02"/>
    <x v="0"/>
    <x v="1"/>
    <s v="B.02x3"/>
    <x v="8"/>
    <x v="4"/>
  </r>
  <r>
    <s v="1.1.2"/>
    <s v="B.02"/>
    <x v="1"/>
    <x v="1"/>
    <s v="B.02x4"/>
    <x v="9"/>
    <x v="4"/>
  </r>
  <r>
    <s v="1.1.2"/>
    <s v="B.03"/>
    <x v="2"/>
    <x v="1"/>
    <s v="B.03x1"/>
    <x v="27"/>
    <x v="16"/>
  </r>
  <r>
    <s v="1.1.2"/>
    <s v="B.03"/>
    <x v="3"/>
    <x v="1"/>
    <s v="B.03x2"/>
    <x v="28"/>
    <x v="16"/>
  </r>
  <r>
    <s v="1.1.2"/>
    <s v="B.03"/>
    <x v="0"/>
    <x v="1"/>
    <s v="B.03x3"/>
    <x v="29"/>
    <x v="16"/>
  </r>
  <r>
    <s v="1.1.2"/>
    <s v="B.03"/>
    <x v="1"/>
    <x v="1"/>
    <s v="B.03x4"/>
    <x v="30"/>
    <x v="16"/>
  </r>
  <r>
    <s v="1.1.2"/>
    <s v="D.10"/>
    <x v="0"/>
    <x v="1"/>
    <s v="D.10x3"/>
    <x v="12"/>
    <x v="6"/>
  </r>
  <r>
    <s v="1.1.2"/>
    <s v="D.10"/>
    <x v="1"/>
    <x v="1"/>
    <s v="D.10x4"/>
    <x v="13"/>
    <x v="6"/>
  </r>
  <r>
    <s v="1.1.2"/>
    <s v="D.11"/>
    <x v="0"/>
    <x v="1"/>
    <s v="D.11x3"/>
    <x v="31"/>
    <x v="17"/>
  </r>
  <r>
    <s v="1.1.2"/>
    <s v="D.11"/>
    <x v="1"/>
    <x v="1"/>
    <s v="D.11x4"/>
    <x v="32"/>
    <x v="17"/>
  </r>
  <r>
    <s v="1.1.2"/>
    <s v="E.07"/>
    <x v="0"/>
    <x v="1"/>
    <s v="E.07x3"/>
    <x v="33"/>
    <x v="18"/>
  </r>
  <r>
    <s v="1.1.2"/>
    <s v="E.07"/>
    <x v="1"/>
    <x v="1"/>
    <s v="E.07x4"/>
    <x v="34"/>
    <x v="18"/>
  </r>
  <r>
    <s v="1.1.2"/>
    <s v="E.08"/>
    <x v="0"/>
    <x v="1"/>
    <s v="E.08x3"/>
    <x v="15"/>
    <x v="7"/>
  </r>
  <r>
    <s v="1.1.2"/>
    <s v="E.08"/>
    <x v="1"/>
    <x v="1"/>
    <s v="E.08x4"/>
    <x v="16"/>
    <x v="7"/>
  </r>
  <r>
    <s v="1.1.2"/>
    <s v="T.01"/>
    <x v="4"/>
    <x v="1"/>
    <s v="T.01x9"/>
    <x v="17"/>
    <x v="8"/>
  </r>
  <r>
    <s v="1.1.2"/>
    <s v="T.02"/>
    <x v="4"/>
    <x v="1"/>
    <s v="T.02x9"/>
    <x v="18"/>
    <x v="9"/>
  </r>
  <r>
    <s v="1.1.2"/>
    <s v="T.03"/>
    <x v="4"/>
    <x v="1"/>
    <s v="T.03x9"/>
    <x v="19"/>
    <x v="10"/>
  </r>
  <r>
    <s v="1.1.2"/>
    <s v="T.04"/>
    <x v="4"/>
    <x v="1"/>
    <s v="T.04x9"/>
    <x v="20"/>
    <x v="11"/>
  </r>
  <r>
    <s v="1.1.2"/>
    <s v="T.05"/>
    <x v="4"/>
    <x v="1"/>
    <s v="T.05x9"/>
    <x v="21"/>
    <x v="12"/>
  </r>
  <r>
    <s v="1.1.2"/>
    <s v="T.06"/>
    <x v="4"/>
    <x v="1"/>
    <s v="T.06x9"/>
    <x v="22"/>
    <x v="13"/>
  </r>
  <r>
    <s v="1.1.2"/>
    <s v="T.07"/>
    <x v="4"/>
    <x v="1"/>
    <s v="T.07x9"/>
    <x v="23"/>
    <x v="14"/>
  </r>
  <r>
    <s v="1.1.3"/>
    <s v="A.05"/>
    <x v="0"/>
    <x v="2"/>
    <s v="A.05x3"/>
    <x v="0"/>
    <x v="0"/>
  </r>
  <r>
    <s v="1.1.3"/>
    <s v="A.05"/>
    <x v="1"/>
    <x v="2"/>
    <s v="A.05x4"/>
    <x v="1"/>
    <x v="0"/>
  </r>
  <r>
    <s v="1.1.3"/>
    <s v="A.06"/>
    <x v="2"/>
    <x v="2"/>
    <s v="A.06x1"/>
    <x v="2"/>
    <x v="1"/>
  </r>
  <r>
    <s v="1.1.3"/>
    <s v="A.06"/>
    <x v="3"/>
    <x v="2"/>
    <s v="A.06x2"/>
    <x v="3"/>
    <x v="1"/>
  </r>
  <r>
    <s v="1.1.3"/>
    <s v="A.06"/>
    <x v="0"/>
    <x v="2"/>
    <s v="A.06x3"/>
    <x v="4"/>
    <x v="1"/>
  </r>
  <r>
    <s v="1.1.3"/>
    <s v="A.07"/>
    <x v="1"/>
    <x v="2"/>
    <s v="A.07x4"/>
    <x v="5"/>
    <x v="2"/>
  </r>
  <r>
    <s v="1.1.3"/>
    <s v="A.09"/>
    <x v="1"/>
    <x v="2"/>
    <s v="A.09x4"/>
    <x v="6"/>
    <x v="3"/>
  </r>
  <r>
    <s v="1.1.3"/>
    <s v="B.02"/>
    <x v="3"/>
    <x v="2"/>
    <s v="B.02x2"/>
    <x v="7"/>
    <x v="4"/>
  </r>
  <r>
    <s v="1.1.3"/>
    <s v="B.02"/>
    <x v="0"/>
    <x v="2"/>
    <s v="B.02x3"/>
    <x v="8"/>
    <x v="4"/>
  </r>
  <r>
    <s v="1.1.3"/>
    <s v="B.02"/>
    <x v="1"/>
    <x v="2"/>
    <s v="B.02x4"/>
    <x v="9"/>
    <x v="4"/>
  </r>
  <r>
    <s v="1.1.3"/>
    <s v="B.06"/>
    <x v="0"/>
    <x v="2"/>
    <s v="B.06x3"/>
    <x v="10"/>
    <x v="5"/>
  </r>
  <r>
    <s v="1.1.3"/>
    <s v="B.06"/>
    <x v="1"/>
    <x v="2"/>
    <s v="B.06x4"/>
    <x v="11"/>
    <x v="5"/>
  </r>
  <r>
    <s v="1.1.3"/>
    <s v="D.10"/>
    <x v="0"/>
    <x v="2"/>
    <s v="D.10x3"/>
    <x v="12"/>
    <x v="6"/>
  </r>
  <r>
    <s v="1.1.3"/>
    <s v="D.10"/>
    <x v="1"/>
    <x v="2"/>
    <s v="D.10x4"/>
    <x v="13"/>
    <x v="6"/>
  </r>
  <r>
    <s v="1.1.3"/>
    <s v="E.08"/>
    <x v="3"/>
    <x v="2"/>
    <s v="E.08x2"/>
    <x v="14"/>
    <x v="7"/>
  </r>
  <r>
    <s v="1.1.3"/>
    <s v="E.08"/>
    <x v="0"/>
    <x v="2"/>
    <s v="E.08x3"/>
    <x v="15"/>
    <x v="7"/>
  </r>
  <r>
    <s v="1.1.3"/>
    <s v="E.08"/>
    <x v="1"/>
    <x v="2"/>
    <s v="E.08x4"/>
    <x v="16"/>
    <x v="7"/>
  </r>
  <r>
    <s v="1.1.3"/>
    <s v="T.01"/>
    <x v="4"/>
    <x v="2"/>
    <s v="T.01x9"/>
    <x v="17"/>
    <x v="8"/>
  </r>
  <r>
    <s v="1.1.3"/>
    <s v="T.02"/>
    <x v="4"/>
    <x v="2"/>
    <s v="T.02x9"/>
    <x v="18"/>
    <x v="9"/>
  </r>
  <r>
    <s v="1.1.3"/>
    <s v="T.03"/>
    <x v="4"/>
    <x v="2"/>
    <s v="T.03x9"/>
    <x v="19"/>
    <x v="10"/>
  </r>
  <r>
    <s v="1.1.3"/>
    <s v="T.04"/>
    <x v="4"/>
    <x v="2"/>
    <s v="T.04x9"/>
    <x v="20"/>
    <x v="11"/>
  </r>
  <r>
    <s v="1.1.3"/>
    <s v="T.05"/>
    <x v="4"/>
    <x v="2"/>
    <s v="T.05x9"/>
    <x v="21"/>
    <x v="12"/>
  </r>
  <r>
    <s v="1.1.3"/>
    <s v="T.06"/>
    <x v="4"/>
    <x v="2"/>
    <s v="T.06x9"/>
    <x v="22"/>
    <x v="13"/>
  </r>
  <r>
    <s v="1.1.3"/>
    <s v="T.07"/>
    <x v="4"/>
    <x v="2"/>
    <s v="T.07x9"/>
    <x v="23"/>
    <x v="14"/>
  </r>
  <r>
    <s v="1.1.4"/>
    <s v="A.05"/>
    <x v="0"/>
    <x v="3"/>
    <s v="A.05x3"/>
    <x v="0"/>
    <x v="0"/>
  </r>
  <r>
    <s v="1.1.4"/>
    <s v="A.05"/>
    <x v="1"/>
    <x v="3"/>
    <s v="A.05x4"/>
    <x v="1"/>
    <x v="0"/>
  </r>
  <r>
    <s v="1.1.4"/>
    <s v="A.07"/>
    <x v="1"/>
    <x v="3"/>
    <s v="A.07x4"/>
    <x v="5"/>
    <x v="2"/>
  </r>
  <r>
    <s v="1.1.4"/>
    <s v="A.09"/>
    <x v="1"/>
    <x v="3"/>
    <s v="A.09x4"/>
    <x v="6"/>
    <x v="3"/>
  </r>
  <r>
    <s v="1.1.4"/>
    <s v="B.02"/>
    <x v="3"/>
    <x v="3"/>
    <s v="B.02x2"/>
    <x v="7"/>
    <x v="4"/>
  </r>
  <r>
    <s v="1.1.4"/>
    <s v="B.02"/>
    <x v="0"/>
    <x v="3"/>
    <s v="B.02x3"/>
    <x v="8"/>
    <x v="4"/>
  </r>
  <r>
    <s v="1.1.4"/>
    <s v="B.02"/>
    <x v="1"/>
    <x v="3"/>
    <s v="B.02x4"/>
    <x v="9"/>
    <x v="4"/>
  </r>
  <r>
    <s v="1.1.4"/>
    <s v="B.06"/>
    <x v="0"/>
    <x v="3"/>
    <s v="B.06x3"/>
    <x v="10"/>
    <x v="5"/>
  </r>
  <r>
    <s v="1.1.4"/>
    <s v="B.06"/>
    <x v="1"/>
    <x v="3"/>
    <s v="B.06x4"/>
    <x v="11"/>
    <x v="5"/>
  </r>
  <r>
    <s v="1.1.4"/>
    <s v="E.07"/>
    <x v="0"/>
    <x v="3"/>
    <s v="E.07x3"/>
    <x v="33"/>
    <x v="18"/>
  </r>
  <r>
    <s v="1.1.4"/>
    <s v="E.07"/>
    <x v="1"/>
    <x v="3"/>
    <s v="E.07x4"/>
    <x v="34"/>
    <x v="18"/>
  </r>
  <r>
    <s v="1.1.4"/>
    <s v="E.08"/>
    <x v="0"/>
    <x v="3"/>
    <s v="E.08x3"/>
    <x v="15"/>
    <x v="7"/>
  </r>
  <r>
    <s v="1.1.4"/>
    <s v="E.08"/>
    <x v="1"/>
    <x v="3"/>
    <s v="E.08x4"/>
    <x v="16"/>
    <x v="7"/>
  </r>
  <r>
    <s v="1.1.4"/>
    <s v="T.01"/>
    <x v="4"/>
    <x v="3"/>
    <s v="T.01x9"/>
    <x v="17"/>
    <x v="8"/>
  </r>
  <r>
    <s v="1.1.4"/>
    <s v="T.02"/>
    <x v="4"/>
    <x v="3"/>
    <s v="T.02x9"/>
    <x v="18"/>
    <x v="9"/>
  </r>
  <r>
    <s v="1.1.4"/>
    <s v="T.03"/>
    <x v="4"/>
    <x v="3"/>
    <s v="T.03x9"/>
    <x v="19"/>
    <x v="10"/>
  </r>
  <r>
    <s v="1.1.4"/>
    <s v="T.04"/>
    <x v="4"/>
    <x v="3"/>
    <s v="T.04x9"/>
    <x v="20"/>
    <x v="11"/>
  </r>
  <r>
    <s v="1.1.4"/>
    <s v="T.05"/>
    <x v="4"/>
    <x v="3"/>
    <s v="T.05x9"/>
    <x v="21"/>
    <x v="12"/>
  </r>
  <r>
    <s v="1.1.4"/>
    <s v="T.06"/>
    <x v="4"/>
    <x v="3"/>
    <s v="T.06x9"/>
    <x v="22"/>
    <x v="13"/>
  </r>
  <r>
    <s v="1.1.4"/>
    <s v="T.07"/>
    <x v="4"/>
    <x v="3"/>
    <s v="T.07x9"/>
    <x v="23"/>
    <x v="14"/>
  </r>
  <r>
    <s v="1.1.5"/>
    <s v="A.05"/>
    <x v="0"/>
    <x v="4"/>
    <s v="A.05x3"/>
    <x v="0"/>
    <x v="0"/>
  </r>
  <r>
    <s v="1.1.5"/>
    <s v="A.05"/>
    <x v="1"/>
    <x v="4"/>
    <s v="A.05x4"/>
    <x v="1"/>
    <x v="0"/>
  </r>
  <r>
    <s v="1.1.5"/>
    <s v="A.07"/>
    <x v="1"/>
    <x v="4"/>
    <s v="A.07x4"/>
    <x v="5"/>
    <x v="2"/>
  </r>
  <r>
    <s v="1.1.5"/>
    <s v="A.09"/>
    <x v="1"/>
    <x v="4"/>
    <s v="A.09x4"/>
    <x v="6"/>
    <x v="3"/>
  </r>
  <r>
    <s v="1.1.5"/>
    <s v="B.02"/>
    <x v="3"/>
    <x v="4"/>
    <s v="B.02x2"/>
    <x v="7"/>
    <x v="4"/>
  </r>
  <r>
    <s v="1.1.5"/>
    <s v="B.02"/>
    <x v="0"/>
    <x v="4"/>
    <s v="B.02x3"/>
    <x v="8"/>
    <x v="4"/>
  </r>
  <r>
    <s v="1.1.5"/>
    <s v="B.02"/>
    <x v="1"/>
    <x v="4"/>
    <s v="B.02x4"/>
    <x v="9"/>
    <x v="4"/>
  </r>
  <r>
    <s v="1.1.5"/>
    <s v="B.06"/>
    <x v="0"/>
    <x v="4"/>
    <s v="B.06x3"/>
    <x v="10"/>
    <x v="5"/>
  </r>
  <r>
    <s v="1.1.5"/>
    <s v="B.06"/>
    <x v="1"/>
    <x v="4"/>
    <s v="B.06x4"/>
    <x v="11"/>
    <x v="5"/>
  </r>
  <r>
    <s v="1.1.5"/>
    <s v="E.07"/>
    <x v="0"/>
    <x v="4"/>
    <s v="E.07x3"/>
    <x v="33"/>
    <x v="18"/>
  </r>
  <r>
    <s v="1.1.5"/>
    <s v="E.07"/>
    <x v="1"/>
    <x v="4"/>
    <s v="E.07x4"/>
    <x v="34"/>
    <x v="18"/>
  </r>
  <r>
    <s v="1.1.5"/>
    <s v="E.08"/>
    <x v="0"/>
    <x v="4"/>
    <s v="E.08x3"/>
    <x v="15"/>
    <x v="7"/>
  </r>
  <r>
    <s v="1.1.5"/>
    <s v="E.08"/>
    <x v="1"/>
    <x v="4"/>
    <s v="E.08x4"/>
    <x v="16"/>
    <x v="7"/>
  </r>
  <r>
    <s v="1.1.5"/>
    <s v="T.01"/>
    <x v="4"/>
    <x v="4"/>
    <s v="T.01x9"/>
    <x v="17"/>
    <x v="8"/>
  </r>
  <r>
    <s v="1.1.5"/>
    <s v="T.02"/>
    <x v="4"/>
    <x v="4"/>
    <s v="T.02x9"/>
    <x v="18"/>
    <x v="9"/>
  </r>
  <r>
    <s v="1.1.5"/>
    <s v="T.03"/>
    <x v="4"/>
    <x v="4"/>
    <s v="T.03x9"/>
    <x v="19"/>
    <x v="10"/>
  </r>
  <r>
    <s v="1.1.5"/>
    <s v="T.04"/>
    <x v="4"/>
    <x v="4"/>
    <s v="T.04x9"/>
    <x v="20"/>
    <x v="11"/>
  </r>
  <r>
    <s v="1.1.5"/>
    <s v="T.05"/>
    <x v="4"/>
    <x v="4"/>
    <s v="T.05x9"/>
    <x v="21"/>
    <x v="12"/>
  </r>
  <r>
    <s v="1.1.5"/>
    <s v="T.06"/>
    <x v="4"/>
    <x v="4"/>
    <s v="T.06x9"/>
    <x v="22"/>
    <x v="13"/>
  </r>
  <r>
    <s v="1.1.5"/>
    <s v="T.07"/>
    <x v="4"/>
    <x v="4"/>
    <s v="T.07x9"/>
    <x v="23"/>
    <x v="14"/>
  </r>
  <r>
    <s v="1.1.6"/>
    <s v="A.01"/>
    <x v="1"/>
    <x v="5"/>
    <s v="A.01x4"/>
    <x v="35"/>
    <x v="19"/>
  </r>
  <r>
    <s v="1.1.6"/>
    <s v="A.03"/>
    <x v="0"/>
    <x v="5"/>
    <s v="A.03x3"/>
    <x v="36"/>
    <x v="20"/>
  </r>
  <r>
    <s v="1.1.6"/>
    <s v="A.03"/>
    <x v="1"/>
    <x v="5"/>
    <s v="A.03x4"/>
    <x v="37"/>
    <x v="20"/>
  </r>
  <r>
    <s v="1.1.6"/>
    <s v="A.05"/>
    <x v="0"/>
    <x v="5"/>
    <s v="A.05x3"/>
    <x v="0"/>
    <x v="0"/>
  </r>
  <r>
    <s v="1.1.6"/>
    <s v="A.05"/>
    <x v="1"/>
    <x v="5"/>
    <s v="A.05x4"/>
    <x v="1"/>
    <x v="0"/>
  </r>
  <r>
    <s v="1.1.6"/>
    <s v="A.07"/>
    <x v="1"/>
    <x v="5"/>
    <s v="A.07x4"/>
    <x v="5"/>
    <x v="2"/>
  </r>
  <r>
    <s v="1.1.6"/>
    <s v="B.02"/>
    <x v="3"/>
    <x v="5"/>
    <s v="B.02x2"/>
    <x v="7"/>
    <x v="4"/>
  </r>
  <r>
    <s v="1.1.6"/>
    <s v="B.02"/>
    <x v="0"/>
    <x v="5"/>
    <s v="B.02x3"/>
    <x v="8"/>
    <x v="4"/>
  </r>
  <r>
    <s v="1.1.6"/>
    <s v="B.06"/>
    <x v="0"/>
    <x v="5"/>
    <s v="B.06x3"/>
    <x v="10"/>
    <x v="5"/>
  </r>
  <r>
    <s v="1.1.6"/>
    <s v="B.06"/>
    <x v="1"/>
    <x v="5"/>
    <s v="B.06x4"/>
    <x v="11"/>
    <x v="5"/>
  </r>
  <r>
    <s v="1.1.6"/>
    <s v="D.10"/>
    <x v="0"/>
    <x v="5"/>
    <s v="D.10x3"/>
    <x v="12"/>
    <x v="6"/>
  </r>
  <r>
    <s v="1.1.6"/>
    <s v="D.10"/>
    <x v="1"/>
    <x v="5"/>
    <s v="D.10x4"/>
    <x v="13"/>
    <x v="6"/>
  </r>
  <r>
    <s v="1.1.6"/>
    <s v="D.11"/>
    <x v="0"/>
    <x v="5"/>
    <s v="D.11x3"/>
    <x v="31"/>
    <x v="17"/>
  </r>
  <r>
    <s v="1.1.6"/>
    <s v="D.11"/>
    <x v="1"/>
    <x v="5"/>
    <s v="D.11x4"/>
    <x v="32"/>
    <x v="17"/>
  </r>
  <r>
    <s v="1.1.6"/>
    <s v="E.06"/>
    <x v="3"/>
    <x v="5"/>
    <s v="E.06x2"/>
    <x v="38"/>
    <x v="21"/>
  </r>
  <r>
    <s v="1.1.6"/>
    <s v="E.06"/>
    <x v="0"/>
    <x v="5"/>
    <s v="E.06x3"/>
    <x v="39"/>
    <x v="21"/>
  </r>
  <r>
    <s v="1.1.6"/>
    <s v="E.06"/>
    <x v="1"/>
    <x v="5"/>
    <s v="E.06x4"/>
    <x v="40"/>
    <x v="21"/>
  </r>
  <r>
    <s v="1.1.6"/>
    <s v="E.07"/>
    <x v="0"/>
    <x v="5"/>
    <s v="E.07x3"/>
    <x v="33"/>
    <x v="18"/>
  </r>
  <r>
    <s v="1.1.6"/>
    <s v="E.07"/>
    <x v="1"/>
    <x v="5"/>
    <s v="E.07x4"/>
    <x v="34"/>
    <x v="18"/>
  </r>
  <r>
    <s v="1.1.6"/>
    <s v="E.08"/>
    <x v="0"/>
    <x v="5"/>
    <s v="E.08x3"/>
    <x v="15"/>
    <x v="7"/>
  </r>
  <r>
    <s v="1.1.6"/>
    <s v="E.08"/>
    <x v="1"/>
    <x v="5"/>
    <s v="E.08x4"/>
    <x v="16"/>
    <x v="7"/>
  </r>
  <r>
    <s v="1.1.6"/>
    <s v="E.09"/>
    <x v="1"/>
    <x v="5"/>
    <s v="E.09x4"/>
    <x v="41"/>
    <x v="22"/>
  </r>
  <r>
    <s v="1.1.6"/>
    <s v="T.01"/>
    <x v="4"/>
    <x v="5"/>
    <s v="T.01x9"/>
    <x v="17"/>
    <x v="8"/>
  </r>
  <r>
    <s v="1.1.6"/>
    <s v="T.02"/>
    <x v="4"/>
    <x v="5"/>
    <s v="T.02x9"/>
    <x v="18"/>
    <x v="9"/>
  </r>
  <r>
    <s v="1.1.6"/>
    <s v="T.03"/>
    <x v="4"/>
    <x v="5"/>
    <s v="T.03x9"/>
    <x v="19"/>
    <x v="10"/>
  </r>
  <r>
    <s v="1.1.6"/>
    <s v="T.04"/>
    <x v="4"/>
    <x v="5"/>
    <s v="T.04x9"/>
    <x v="20"/>
    <x v="11"/>
  </r>
  <r>
    <s v="1.1.6"/>
    <s v="T.05"/>
    <x v="4"/>
    <x v="5"/>
    <s v="T.05x9"/>
    <x v="21"/>
    <x v="12"/>
  </r>
  <r>
    <s v="1.1.6"/>
    <s v="T.06"/>
    <x v="4"/>
    <x v="5"/>
    <s v="T.06x9"/>
    <x v="22"/>
    <x v="13"/>
  </r>
  <r>
    <s v="1.1.6"/>
    <s v="T.07"/>
    <x v="4"/>
    <x v="5"/>
    <s v="T.07x9"/>
    <x v="23"/>
    <x v="14"/>
  </r>
  <r>
    <s v="1.2.1"/>
    <s v="A.01"/>
    <x v="1"/>
    <x v="6"/>
    <s v="A.01x4"/>
    <x v="35"/>
    <x v="19"/>
  </r>
  <r>
    <s v="1.2.1"/>
    <s v="A.03"/>
    <x v="1"/>
    <x v="6"/>
    <s v="A.03x4"/>
    <x v="37"/>
    <x v="20"/>
  </r>
  <r>
    <s v="1.2.1"/>
    <s v="A.09"/>
    <x v="1"/>
    <x v="6"/>
    <s v="A.09x4"/>
    <x v="6"/>
    <x v="3"/>
  </r>
  <r>
    <s v="1.2.1"/>
    <s v="D.11"/>
    <x v="0"/>
    <x v="6"/>
    <s v="D.11x3"/>
    <x v="31"/>
    <x v="17"/>
  </r>
  <r>
    <s v="1.2.1"/>
    <s v="D.11"/>
    <x v="1"/>
    <x v="6"/>
    <s v="D.11x4"/>
    <x v="32"/>
    <x v="17"/>
  </r>
  <r>
    <s v="1.2.1"/>
    <s v="E.01"/>
    <x v="0"/>
    <x v="6"/>
    <s v="E.01x3"/>
    <x v="42"/>
    <x v="23"/>
  </r>
  <r>
    <s v="1.2.1"/>
    <s v="E.01"/>
    <x v="1"/>
    <x v="6"/>
    <s v="E.01x4"/>
    <x v="43"/>
    <x v="23"/>
  </r>
  <r>
    <s v="1.2.1"/>
    <s v="E.03"/>
    <x v="0"/>
    <x v="6"/>
    <s v="E.03x3"/>
    <x v="44"/>
    <x v="24"/>
  </r>
  <r>
    <s v="1.2.1"/>
    <s v="E.03"/>
    <x v="1"/>
    <x v="6"/>
    <s v="E.03x4"/>
    <x v="45"/>
    <x v="24"/>
  </r>
  <r>
    <s v="1.2.1"/>
    <s v="E.05"/>
    <x v="0"/>
    <x v="6"/>
    <s v="E.05x3"/>
    <x v="46"/>
    <x v="25"/>
  </r>
  <r>
    <s v="1.2.1"/>
    <s v="E.05"/>
    <x v="1"/>
    <x v="6"/>
    <s v="E.05x4"/>
    <x v="47"/>
    <x v="25"/>
  </r>
  <r>
    <s v="1.2.1"/>
    <s v="E.06"/>
    <x v="3"/>
    <x v="6"/>
    <s v="E.06x2"/>
    <x v="38"/>
    <x v="21"/>
  </r>
  <r>
    <s v="1.2.1"/>
    <s v="E.06"/>
    <x v="0"/>
    <x v="6"/>
    <s v="E.06x3"/>
    <x v="39"/>
    <x v="21"/>
  </r>
  <r>
    <s v="1.2.1"/>
    <s v="E.06"/>
    <x v="1"/>
    <x v="6"/>
    <s v="E.06x4"/>
    <x v="40"/>
    <x v="21"/>
  </r>
  <r>
    <s v="1.2.1"/>
    <s v="E.07"/>
    <x v="0"/>
    <x v="6"/>
    <s v="E.07x3"/>
    <x v="33"/>
    <x v="18"/>
  </r>
  <r>
    <s v="1.2.1"/>
    <s v="E.07"/>
    <x v="1"/>
    <x v="6"/>
    <s v="E.07x4"/>
    <x v="34"/>
    <x v="18"/>
  </r>
  <r>
    <s v="1.2.1"/>
    <s v="E.09"/>
    <x v="1"/>
    <x v="6"/>
    <s v="E.09x4"/>
    <x v="41"/>
    <x v="22"/>
  </r>
  <r>
    <s v="1.2.1"/>
    <s v="T.01"/>
    <x v="4"/>
    <x v="6"/>
    <s v="T.01x9"/>
    <x v="17"/>
    <x v="8"/>
  </r>
  <r>
    <s v="1.2.1"/>
    <s v="T.02"/>
    <x v="4"/>
    <x v="6"/>
    <s v="T.02x9"/>
    <x v="18"/>
    <x v="9"/>
  </r>
  <r>
    <s v="1.2.1"/>
    <s v="T.03"/>
    <x v="4"/>
    <x v="6"/>
    <s v="T.03x9"/>
    <x v="19"/>
    <x v="10"/>
  </r>
  <r>
    <s v="1.2.1"/>
    <s v="T.04"/>
    <x v="4"/>
    <x v="6"/>
    <s v="T.04x9"/>
    <x v="20"/>
    <x v="11"/>
  </r>
  <r>
    <s v="1.2.1"/>
    <s v="T.05"/>
    <x v="4"/>
    <x v="6"/>
    <s v="T.05x9"/>
    <x v="21"/>
    <x v="12"/>
  </r>
  <r>
    <s v="1.2.1"/>
    <s v="T.06"/>
    <x v="4"/>
    <x v="6"/>
    <s v="T.06x9"/>
    <x v="22"/>
    <x v="13"/>
  </r>
  <r>
    <s v="1.2.1"/>
    <s v="T.07"/>
    <x v="4"/>
    <x v="6"/>
    <s v="T.07x9"/>
    <x v="23"/>
    <x v="14"/>
  </r>
  <r>
    <s v="1.2.2"/>
    <s v="A.07"/>
    <x v="1"/>
    <x v="7"/>
    <s v="A.07x4"/>
    <x v="5"/>
    <x v="2"/>
  </r>
  <r>
    <s v="1.2.2"/>
    <s v="A.08"/>
    <x v="0"/>
    <x v="7"/>
    <s v="A.08x3"/>
    <x v="48"/>
    <x v="26"/>
  </r>
  <r>
    <s v="1.2.2"/>
    <s v="A.08"/>
    <x v="1"/>
    <x v="7"/>
    <s v="A.08x4"/>
    <x v="49"/>
    <x v="26"/>
  </r>
  <r>
    <s v="1.2.2"/>
    <s v="A.09"/>
    <x v="1"/>
    <x v="7"/>
    <s v="A.09x4"/>
    <x v="6"/>
    <x v="3"/>
  </r>
  <r>
    <s v="1.2.2"/>
    <s v="A.10"/>
    <x v="0"/>
    <x v="7"/>
    <s v="A.10x3"/>
    <x v="25"/>
    <x v="15"/>
  </r>
  <r>
    <s v="1.2.2"/>
    <s v="A.10"/>
    <x v="1"/>
    <x v="7"/>
    <s v="A.10x4"/>
    <x v="26"/>
    <x v="15"/>
  </r>
  <r>
    <s v="1.2.2"/>
    <s v="D.05"/>
    <x v="3"/>
    <x v="7"/>
    <s v="D.05x2"/>
    <x v="50"/>
    <x v="27"/>
  </r>
  <r>
    <s v="1.2.2"/>
    <s v="D.05"/>
    <x v="0"/>
    <x v="7"/>
    <s v="D.05x3"/>
    <x v="51"/>
    <x v="27"/>
  </r>
  <r>
    <s v="1.2.2"/>
    <s v="D.05"/>
    <x v="1"/>
    <x v="7"/>
    <s v="D.05x4"/>
    <x v="52"/>
    <x v="27"/>
  </r>
  <r>
    <s v="1.2.2"/>
    <s v="T.01"/>
    <x v="4"/>
    <x v="7"/>
    <s v="T.01x9"/>
    <x v="17"/>
    <x v="8"/>
  </r>
  <r>
    <s v="1.2.2"/>
    <s v="T.02"/>
    <x v="4"/>
    <x v="7"/>
    <s v="T.02x9"/>
    <x v="18"/>
    <x v="9"/>
  </r>
  <r>
    <s v="1.2.2"/>
    <s v="T.03"/>
    <x v="4"/>
    <x v="7"/>
    <s v="T.03x9"/>
    <x v="19"/>
    <x v="10"/>
  </r>
  <r>
    <s v="1.2.2"/>
    <s v="T.04"/>
    <x v="4"/>
    <x v="7"/>
    <s v="T.04x9"/>
    <x v="20"/>
    <x v="11"/>
  </r>
  <r>
    <s v="1.2.2"/>
    <s v="T.05"/>
    <x v="4"/>
    <x v="7"/>
    <s v="T.05x9"/>
    <x v="21"/>
    <x v="12"/>
  </r>
  <r>
    <s v="1.2.2"/>
    <s v="T.06"/>
    <x v="4"/>
    <x v="7"/>
    <s v="T.06x9"/>
    <x v="22"/>
    <x v="13"/>
  </r>
  <r>
    <s v="1.2.2"/>
    <s v="T.07"/>
    <x v="4"/>
    <x v="7"/>
    <s v="T.07x9"/>
    <x v="23"/>
    <x v="14"/>
  </r>
  <r>
    <s v="1.2.3"/>
    <s v="A.01"/>
    <x v="1"/>
    <x v="8"/>
    <s v="A.01x4"/>
    <x v="35"/>
    <x v="19"/>
  </r>
  <r>
    <s v="1.2.3"/>
    <s v="D.10"/>
    <x v="0"/>
    <x v="8"/>
    <s v="D.10x3"/>
    <x v="12"/>
    <x v="6"/>
  </r>
  <r>
    <s v="1.2.3"/>
    <s v="D.10"/>
    <x v="1"/>
    <x v="8"/>
    <s v="D.10x4"/>
    <x v="13"/>
    <x v="6"/>
  </r>
  <r>
    <s v="1.2.3"/>
    <s v="T.01"/>
    <x v="4"/>
    <x v="8"/>
    <s v="T.01x9"/>
    <x v="17"/>
    <x v="8"/>
  </r>
  <r>
    <s v="1.2.3"/>
    <s v="T.02"/>
    <x v="4"/>
    <x v="8"/>
    <s v="T.02x9"/>
    <x v="18"/>
    <x v="9"/>
  </r>
  <r>
    <s v="1.2.3"/>
    <s v="T.03"/>
    <x v="4"/>
    <x v="8"/>
    <s v="T.03x9"/>
    <x v="19"/>
    <x v="10"/>
  </r>
  <r>
    <s v="1.2.3"/>
    <s v="T.04"/>
    <x v="4"/>
    <x v="8"/>
    <s v="T.04x9"/>
    <x v="20"/>
    <x v="11"/>
  </r>
  <r>
    <s v="1.2.3"/>
    <s v="T.05"/>
    <x v="4"/>
    <x v="8"/>
    <s v="T.05x9"/>
    <x v="21"/>
    <x v="12"/>
  </r>
  <r>
    <s v="1.2.3"/>
    <s v="T.06"/>
    <x v="4"/>
    <x v="8"/>
    <s v="T.06x9"/>
    <x v="22"/>
    <x v="13"/>
  </r>
  <r>
    <s v="1.2.3"/>
    <s v="T.07"/>
    <x v="4"/>
    <x v="8"/>
    <s v="T.07x9"/>
    <x v="23"/>
    <x v="14"/>
  </r>
  <r>
    <s v="1.3.1"/>
    <s v="A.03"/>
    <x v="0"/>
    <x v="9"/>
    <s v="A.03x3"/>
    <x v="36"/>
    <x v="20"/>
  </r>
  <r>
    <s v="1.3.1"/>
    <s v="A.03"/>
    <x v="1"/>
    <x v="9"/>
    <s v="A.03x4"/>
    <x v="37"/>
    <x v="20"/>
  </r>
  <r>
    <s v="1.3.1"/>
    <s v="A.04"/>
    <x v="3"/>
    <x v="9"/>
    <s v="A.04x2"/>
    <x v="53"/>
    <x v="28"/>
  </r>
  <r>
    <s v="1.3.1"/>
    <s v="A.04"/>
    <x v="0"/>
    <x v="9"/>
    <s v="A.04x3"/>
    <x v="54"/>
    <x v="28"/>
  </r>
  <r>
    <s v="1.3.1"/>
    <s v="A.04"/>
    <x v="1"/>
    <x v="9"/>
    <s v="A.04x4"/>
    <x v="55"/>
    <x v="28"/>
  </r>
  <r>
    <s v="1.3.1"/>
    <s v="D.04"/>
    <x v="0"/>
    <x v="9"/>
    <s v="D.04x3"/>
    <x v="56"/>
    <x v="29"/>
  </r>
  <r>
    <s v="1.3.1"/>
    <s v="D.04"/>
    <x v="1"/>
    <x v="9"/>
    <s v="D.04x4"/>
    <x v="57"/>
    <x v="29"/>
  </r>
  <r>
    <s v="1.3.1"/>
    <s v="D.05"/>
    <x v="3"/>
    <x v="9"/>
    <s v="D.05x2"/>
    <x v="50"/>
    <x v="27"/>
  </r>
  <r>
    <s v="1.3.1"/>
    <s v="D.05"/>
    <x v="0"/>
    <x v="9"/>
    <s v="D.05x3"/>
    <x v="51"/>
    <x v="27"/>
  </r>
  <r>
    <s v="1.3.1"/>
    <s v="D.05"/>
    <x v="1"/>
    <x v="9"/>
    <s v="D.05x4"/>
    <x v="52"/>
    <x v="27"/>
  </r>
  <r>
    <s v="1.3.1"/>
    <s v="D.08"/>
    <x v="0"/>
    <x v="9"/>
    <s v="D.08x3"/>
    <x v="58"/>
    <x v="30"/>
  </r>
  <r>
    <s v="1.3.1"/>
    <s v="D.08"/>
    <x v="1"/>
    <x v="9"/>
    <s v="D.08x4"/>
    <x v="59"/>
    <x v="30"/>
  </r>
  <r>
    <s v="1.3.1"/>
    <s v="D.11"/>
    <x v="0"/>
    <x v="9"/>
    <s v="D.11x3"/>
    <x v="31"/>
    <x v="17"/>
  </r>
  <r>
    <s v="1.3.1"/>
    <s v="D.11"/>
    <x v="1"/>
    <x v="9"/>
    <s v="D.11x4"/>
    <x v="32"/>
    <x v="17"/>
  </r>
  <r>
    <s v="1.3.1"/>
    <s v="E.01"/>
    <x v="0"/>
    <x v="9"/>
    <s v="E.01x3"/>
    <x v="42"/>
    <x v="23"/>
  </r>
  <r>
    <s v="1.3.1"/>
    <s v="E.01"/>
    <x v="1"/>
    <x v="9"/>
    <s v="E.01x4"/>
    <x v="43"/>
    <x v="23"/>
  </r>
  <r>
    <s v="1.3.1"/>
    <s v="E.03"/>
    <x v="3"/>
    <x v="9"/>
    <s v="E.03x2"/>
    <x v="60"/>
    <x v="24"/>
  </r>
  <r>
    <s v="1.3.1"/>
    <s v="E.03"/>
    <x v="0"/>
    <x v="9"/>
    <s v="E.03x3"/>
    <x v="44"/>
    <x v="24"/>
  </r>
  <r>
    <s v="1.3.1"/>
    <s v="E.03"/>
    <x v="1"/>
    <x v="9"/>
    <s v="E.03x4"/>
    <x v="45"/>
    <x v="24"/>
  </r>
  <r>
    <s v="1.3.1"/>
    <s v="E.04"/>
    <x v="0"/>
    <x v="9"/>
    <s v="E.04x3"/>
    <x v="61"/>
    <x v="31"/>
  </r>
  <r>
    <s v="1.3.1"/>
    <s v="E.04"/>
    <x v="1"/>
    <x v="9"/>
    <s v="E.04x4"/>
    <x v="62"/>
    <x v="31"/>
  </r>
  <r>
    <s v="1.3.1"/>
    <s v="T.01"/>
    <x v="4"/>
    <x v="9"/>
    <s v="T.01x9"/>
    <x v="17"/>
    <x v="8"/>
  </r>
  <r>
    <s v="1.3.1"/>
    <s v="T.02"/>
    <x v="4"/>
    <x v="9"/>
    <s v="T.02x9"/>
    <x v="18"/>
    <x v="9"/>
  </r>
  <r>
    <s v="1.3.1"/>
    <s v="T.03"/>
    <x v="4"/>
    <x v="9"/>
    <s v="T.03x9"/>
    <x v="19"/>
    <x v="10"/>
  </r>
  <r>
    <s v="1.3.1"/>
    <s v="T.04"/>
    <x v="4"/>
    <x v="9"/>
    <s v="T.04x9"/>
    <x v="20"/>
    <x v="11"/>
  </r>
  <r>
    <s v="1.3.1"/>
    <s v="T.05"/>
    <x v="4"/>
    <x v="9"/>
    <s v="T.05x9"/>
    <x v="21"/>
    <x v="12"/>
  </r>
  <r>
    <s v="1.3.1"/>
    <s v="T.06"/>
    <x v="4"/>
    <x v="9"/>
    <s v="T.06x9"/>
    <x v="22"/>
    <x v="13"/>
  </r>
  <r>
    <s v="1.3.1"/>
    <s v="T.07"/>
    <x v="4"/>
    <x v="9"/>
    <s v="T.07x9"/>
    <x v="23"/>
    <x v="14"/>
  </r>
  <r>
    <s v="2.1.1"/>
    <s v="A.06"/>
    <x v="2"/>
    <x v="10"/>
    <s v="A.06x1"/>
    <x v="2"/>
    <x v="1"/>
  </r>
  <r>
    <s v="2.1.1"/>
    <s v="A.06"/>
    <x v="3"/>
    <x v="10"/>
    <s v="A.06x2"/>
    <x v="3"/>
    <x v="1"/>
  </r>
  <r>
    <s v="2.1.1"/>
    <s v="A.06"/>
    <x v="0"/>
    <x v="10"/>
    <s v="A.06x3"/>
    <x v="4"/>
    <x v="1"/>
  </r>
  <r>
    <s v="2.1.1"/>
    <s v="A.10"/>
    <x v="3"/>
    <x v="10"/>
    <s v="A.10x2"/>
    <x v="24"/>
    <x v="15"/>
  </r>
  <r>
    <s v="2.1.1"/>
    <s v="A.10"/>
    <x v="0"/>
    <x v="10"/>
    <s v="A.10x3"/>
    <x v="25"/>
    <x v="15"/>
  </r>
  <r>
    <s v="2.1.1"/>
    <s v="A.10"/>
    <x v="1"/>
    <x v="10"/>
    <s v="A.10x4"/>
    <x v="26"/>
    <x v="15"/>
  </r>
  <r>
    <s v="2.1.1"/>
    <s v="B.01"/>
    <x v="2"/>
    <x v="10"/>
    <s v="B.01x1"/>
    <x v="63"/>
    <x v="32"/>
  </r>
  <r>
    <s v="2.1.1"/>
    <s v="B.01"/>
    <x v="3"/>
    <x v="10"/>
    <s v="B.01x2"/>
    <x v="64"/>
    <x v="32"/>
  </r>
  <r>
    <s v="2.1.1"/>
    <s v="B.01"/>
    <x v="0"/>
    <x v="10"/>
    <s v="B.01x3"/>
    <x v="65"/>
    <x v="32"/>
  </r>
  <r>
    <s v="2.1.1"/>
    <s v="B.02"/>
    <x v="3"/>
    <x v="10"/>
    <s v="B.02x2"/>
    <x v="7"/>
    <x v="4"/>
  </r>
  <r>
    <s v="2.1.1"/>
    <s v="B.02"/>
    <x v="0"/>
    <x v="10"/>
    <s v="B.02x3"/>
    <x v="8"/>
    <x v="4"/>
  </r>
  <r>
    <s v="2.1.1"/>
    <s v="B.02"/>
    <x v="1"/>
    <x v="10"/>
    <s v="B.02x4"/>
    <x v="9"/>
    <x v="4"/>
  </r>
  <r>
    <s v="2.1.1"/>
    <s v="B.03"/>
    <x v="2"/>
    <x v="10"/>
    <s v="B.03x1"/>
    <x v="27"/>
    <x v="16"/>
  </r>
  <r>
    <s v="2.1.1"/>
    <s v="B.03"/>
    <x v="3"/>
    <x v="10"/>
    <s v="B.03x2"/>
    <x v="28"/>
    <x v="16"/>
  </r>
  <r>
    <s v="2.1.1"/>
    <s v="B.03"/>
    <x v="0"/>
    <x v="10"/>
    <s v="B.03x3"/>
    <x v="29"/>
    <x v="16"/>
  </r>
  <r>
    <s v="2.1.1"/>
    <s v="B.03"/>
    <x v="1"/>
    <x v="10"/>
    <s v="B.03x4"/>
    <x v="30"/>
    <x v="16"/>
  </r>
  <r>
    <s v="2.1.1"/>
    <s v="B.05"/>
    <x v="2"/>
    <x v="10"/>
    <s v="B.05x1"/>
    <x v="66"/>
    <x v="33"/>
  </r>
  <r>
    <s v="2.1.1"/>
    <s v="B.05"/>
    <x v="3"/>
    <x v="10"/>
    <s v="B.05x2"/>
    <x v="67"/>
    <x v="33"/>
  </r>
  <r>
    <s v="2.1.1"/>
    <s v="B.06"/>
    <x v="0"/>
    <x v="10"/>
    <s v="B.06x3"/>
    <x v="10"/>
    <x v="5"/>
  </r>
  <r>
    <s v="2.1.1"/>
    <s v="B.06"/>
    <x v="1"/>
    <x v="10"/>
    <s v="B.06x4"/>
    <x v="11"/>
    <x v="5"/>
  </r>
  <r>
    <s v="2.1.1"/>
    <s v="C.04"/>
    <x v="3"/>
    <x v="10"/>
    <s v="C.04x2"/>
    <x v="68"/>
    <x v="34"/>
  </r>
  <r>
    <s v="2.1.1"/>
    <s v="C.04"/>
    <x v="0"/>
    <x v="10"/>
    <s v="C.04x3"/>
    <x v="69"/>
    <x v="34"/>
  </r>
  <r>
    <s v="2.1.1"/>
    <s v="E.08"/>
    <x v="3"/>
    <x v="10"/>
    <s v="E.08x2"/>
    <x v="14"/>
    <x v="7"/>
  </r>
  <r>
    <s v="2.1.1"/>
    <s v="E.08"/>
    <x v="0"/>
    <x v="10"/>
    <s v="E.08x3"/>
    <x v="15"/>
    <x v="7"/>
  </r>
  <r>
    <s v="2.1.1"/>
    <s v="T.01"/>
    <x v="4"/>
    <x v="10"/>
    <s v="T.01x9"/>
    <x v="17"/>
    <x v="8"/>
  </r>
  <r>
    <s v="2.1.1"/>
    <s v="T.02"/>
    <x v="4"/>
    <x v="10"/>
    <s v="T.02x9"/>
    <x v="18"/>
    <x v="9"/>
  </r>
  <r>
    <s v="2.1.1"/>
    <s v="T.03"/>
    <x v="4"/>
    <x v="10"/>
    <s v="T.03x9"/>
    <x v="19"/>
    <x v="10"/>
  </r>
  <r>
    <s v="2.1.1"/>
    <s v="T.04"/>
    <x v="4"/>
    <x v="10"/>
    <s v="T.04x9"/>
    <x v="20"/>
    <x v="11"/>
  </r>
  <r>
    <s v="2.1.1"/>
    <s v="T.05"/>
    <x v="4"/>
    <x v="10"/>
    <s v="T.05x9"/>
    <x v="21"/>
    <x v="12"/>
  </r>
  <r>
    <s v="2.1.1"/>
    <s v="T.06"/>
    <x v="4"/>
    <x v="10"/>
    <s v="T.06x9"/>
    <x v="22"/>
    <x v="13"/>
  </r>
  <r>
    <s v="2.1.1"/>
    <s v="T.07"/>
    <x v="4"/>
    <x v="10"/>
    <s v="T.07x9"/>
    <x v="23"/>
    <x v="14"/>
  </r>
  <r>
    <s v="2.1.2"/>
    <s v="A.10"/>
    <x v="3"/>
    <x v="11"/>
    <s v="A.10x2"/>
    <x v="24"/>
    <x v="15"/>
  </r>
  <r>
    <s v="2.1.2"/>
    <s v="A.10"/>
    <x v="0"/>
    <x v="11"/>
    <s v="A.10x3"/>
    <x v="25"/>
    <x v="15"/>
  </r>
  <r>
    <s v="2.1.2"/>
    <s v="A.10"/>
    <x v="1"/>
    <x v="11"/>
    <s v="A.10x4"/>
    <x v="26"/>
    <x v="15"/>
  </r>
  <r>
    <s v="2.1.2"/>
    <s v="B.02"/>
    <x v="3"/>
    <x v="11"/>
    <s v="B.02x2"/>
    <x v="7"/>
    <x v="4"/>
  </r>
  <r>
    <s v="2.1.2"/>
    <s v="B.02"/>
    <x v="0"/>
    <x v="11"/>
    <s v="B.02x3"/>
    <x v="8"/>
    <x v="4"/>
  </r>
  <r>
    <s v="2.1.2"/>
    <s v="B.02"/>
    <x v="1"/>
    <x v="11"/>
    <s v="B.02x4"/>
    <x v="9"/>
    <x v="4"/>
  </r>
  <r>
    <s v="2.1.2"/>
    <s v="B.03"/>
    <x v="2"/>
    <x v="11"/>
    <s v="B.03x1"/>
    <x v="27"/>
    <x v="16"/>
  </r>
  <r>
    <s v="2.1.2"/>
    <s v="B.03"/>
    <x v="3"/>
    <x v="11"/>
    <s v="B.03x2"/>
    <x v="28"/>
    <x v="16"/>
  </r>
  <r>
    <s v="2.1.2"/>
    <s v="B.03"/>
    <x v="0"/>
    <x v="11"/>
    <s v="B.03x3"/>
    <x v="29"/>
    <x v="16"/>
  </r>
  <r>
    <s v="2.1.2"/>
    <s v="B.03"/>
    <x v="1"/>
    <x v="11"/>
    <s v="B.03x4"/>
    <x v="30"/>
    <x v="16"/>
  </r>
  <r>
    <s v="2.1.2"/>
    <s v="B.04"/>
    <x v="2"/>
    <x v="11"/>
    <s v="B.04x1"/>
    <x v="70"/>
    <x v="35"/>
  </r>
  <r>
    <s v="2.1.2"/>
    <s v="B.04"/>
    <x v="3"/>
    <x v="11"/>
    <s v="B.04x2"/>
    <x v="71"/>
    <x v="35"/>
  </r>
  <r>
    <s v="2.1.2"/>
    <s v="B.04"/>
    <x v="0"/>
    <x v="11"/>
    <s v="B.04x3"/>
    <x v="72"/>
    <x v="35"/>
  </r>
  <r>
    <s v="2.1.2"/>
    <s v="B.05"/>
    <x v="2"/>
    <x v="11"/>
    <s v="B.05x1"/>
    <x v="66"/>
    <x v="33"/>
  </r>
  <r>
    <s v="2.1.2"/>
    <s v="B.05"/>
    <x v="3"/>
    <x v="11"/>
    <s v="B.05x2"/>
    <x v="67"/>
    <x v="33"/>
  </r>
  <r>
    <s v="2.1.2"/>
    <s v="B.05"/>
    <x v="0"/>
    <x v="11"/>
    <s v="B.05x3"/>
    <x v="73"/>
    <x v="33"/>
  </r>
  <r>
    <s v="2.1.2"/>
    <s v="C.04"/>
    <x v="3"/>
    <x v="11"/>
    <s v="C.04x2"/>
    <x v="68"/>
    <x v="34"/>
  </r>
  <r>
    <s v="2.1.2"/>
    <s v="C.04"/>
    <x v="0"/>
    <x v="11"/>
    <s v="C.04x3"/>
    <x v="69"/>
    <x v="34"/>
  </r>
  <r>
    <s v="2.1.2"/>
    <s v="C.04"/>
    <x v="1"/>
    <x v="11"/>
    <s v="C.04x4"/>
    <x v="74"/>
    <x v="34"/>
  </r>
  <r>
    <s v="2.1.2"/>
    <s v="E.08"/>
    <x v="3"/>
    <x v="11"/>
    <s v="E.08x2"/>
    <x v="14"/>
    <x v="7"/>
  </r>
  <r>
    <s v="2.1.2"/>
    <s v="E.08"/>
    <x v="0"/>
    <x v="11"/>
    <s v="E.08x3"/>
    <x v="15"/>
    <x v="7"/>
  </r>
  <r>
    <s v="2.1.2"/>
    <s v="E.08"/>
    <x v="1"/>
    <x v="11"/>
    <s v="E.08x4"/>
    <x v="16"/>
    <x v="7"/>
  </r>
  <r>
    <s v="2.1.2"/>
    <s v="T.01"/>
    <x v="4"/>
    <x v="11"/>
    <s v="T.01x9"/>
    <x v="17"/>
    <x v="8"/>
  </r>
  <r>
    <s v="2.1.2"/>
    <s v="T.02"/>
    <x v="4"/>
    <x v="11"/>
    <s v="T.02x9"/>
    <x v="18"/>
    <x v="9"/>
  </r>
  <r>
    <s v="2.1.2"/>
    <s v="T.03"/>
    <x v="4"/>
    <x v="11"/>
    <s v="T.03x9"/>
    <x v="19"/>
    <x v="10"/>
  </r>
  <r>
    <s v="2.1.2"/>
    <s v="T.04"/>
    <x v="4"/>
    <x v="11"/>
    <s v="T.04x9"/>
    <x v="20"/>
    <x v="11"/>
  </r>
  <r>
    <s v="2.1.2"/>
    <s v="T.05"/>
    <x v="4"/>
    <x v="11"/>
    <s v="T.05x9"/>
    <x v="21"/>
    <x v="12"/>
  </r>
  <r>
    <s v="2.1.2"/>
    <s v="T.06"/>
    <x v="4"/>
    <x v="11"/>
    <s v="T.06x9"/>
    <x v="22"/>
    <x v="13"/>
  </r>
  <r>
    <s v="2.1.2"/>
    <s v="T.07"/>
    <x v="4"/>
    <x v="11"/>
    <s v="T.07x9"/>
    <x v="23"/>
    <x v="14"/>
  </r>
  <r>
    <s v="2.1.3"/>
    <s v="B.02"/>
    <x v="3"/>
    <x v="12"/>
    <s v="B.02x2"/>
    <x v="7"/>
    <x v="4"/>
  </r>
  <r>
    <s v="2.1.3"/>
    <s v="B.02"/>
    <x v="0"/>
    <x v="12"/>
    <s v="B.02x3"/>
    <x v="8"/>
    <x v="4"/>
  </r>
  <r>
    <s v="2.1.3"/>
    <s v="B.02"/>
    <x v="1"/>
    <x v="12"/>
    <s v="B.02x4"/>
    <x v="9"/>
    <x v="4"/>
  </r>
  <r>
    <s v="2.1.3"/>
    <s v="B.02"/>
    <x v="1"/>
    <x v="12"/>
    <s v="B.02x4"/>
    <x v="9"/>
    <x v="4"/>
  </r>
  <r>
    <s v="2.1.3"/>
    <s v="B.04"/>
    <x v="2"/>
    <x v="12"/>
    <s v="B.04x1"/>
    <x v="70"/>
    <x v="35"/>
  </r>
  <r>
    <s v="2.1.3"/>
    <s v="B.04"/>
    <x v="3"/>
    <x v="12"/>
    <s v="B.04x2"/>
    <x v="71"/>
    <x v="35"/>
  </r>
  <r>
    <s v="2.1.3"/>
    <s v="B.04"/>
    <x v="0"/>
    <x v="12"/>
    <s v="B.04x3"/>
    <x v="72"/>
    <x v="35"/>
  </r>
  <r>
    <s v="2.1.3"/>
    <s v="B.04"/>
    <x v="0"/>
    <x v="12"/>
    <s v="B.04x3"/>
    <x v="72"/>
    <x v="35"/>
  </r>
  <r>
    <s v="2.1.3"/>
    <s v="B.06"/>
    <x v="0"/>
    <x v="12"/>
    <s v="B.06x3"/>
    <x v="10"/>
    <x v="5"/>
  </r>
  <r>
    <s v="2.1.3"/>
    <s v="B.06"/>
    <x v="1"/>
    <x v="12"/>
    <s v="B.06x4"/>
    <x v="11"/>
    <x v="5"/>
  </r>
  <r>
    <s v="2.1.3"/>
    <s v="C.04"/>
    <x v="3"/>
    <x v="12"/>
    <s v="C.04x2"/>
    <x v="68"/>
    <x v="34"/>
  </r>
  <r>
    <s v="2.1.3"/>
    <s v="C.04"/>
    <x v="0"/>
    <x v="12"/>
    <s v="C.04x3"/>
    <x v="69"/>
    <x v="34"/>
  </r>
  <r>
    <s v="2.1.3"/>
    <s v="C.04"/>
    <x v="1"/>
    <x v="12"/>
    <s v="C.04x4"/>
    <x v="74"/>
    <x v="34"/>
  </r>
  <r>
    <s v="2.1.3"/>
    <s v="C.04"/>
    <x v="1"/>
    <x v="12"/>
    <s v="C.04x4"/>
    <x v="74"/>
    <x v="34"/>
  </r>
  <r>
    <s v="2.1.3"/>
    <s v="E.03"/>
    <x v="3"/>
    <x v="12"/>
    <s v="E.03x2"/>
    <x v="60"/>
    <x v="24"/>
  </r>
  <r>
    <s v="2.1.3"/>
    <s v="E.03"/>
    <x v="0"/>
    <x v="12"/>
    <s v="E.03x3"/>
    <x v="44"/>
    <x v="24"/>
  </r>
  <r>
    <s v="2.1.3"/>
    <s v="E.03"/>
    <x v="1"/>
    <x v="12"/>
    <s v="E.03x4"/>
    <x v="45"/>
    <x v="24"/>
  </r>
  <r>
    <s v="2.1.3"/>
    <s v="E.03"/>
    <x v="1"/>
    <x v="12"/>
    <s v="E.03x4"/>
    <x v="45"/>
    <x v="24"/>
  </r>
  <r>
    <s v="2.1.3"/>
    <s v="E.08"/>
    <x v="3"/>
    <x v="12"/>
    <s v="E.08x2"/>
    <x v="14"/>
    <x v="7"/>
  </r>
  <r>
    <s v="2.1.3"/>
    <s v="E.08"/>
    <x v="0"/>
    <x v="12"/>
    <s v="E.08x3"/>
    <x v="15"/>
    <x v="7"/>
  </r>
  <r>
    <s v="2.1.3"/>
    <s v="E.08"/>
    <x v="1"/>
    <x v="12"/>
    <s v="E.08x4"/>
    <x v="16"/>
    <x v="7"/>
  </r>
  <r>
    <s v="2.1.3"/>
    <s v="E.08"/>
    <x v="1"/>
    <x v="12"/>
    <s v="E.08x4"/>
    <x v="16"/>
    <x v="7"/>
  </r>
  <r>
    <s v="2.1.3"/>
    <s v="T.01"/>
    <x v="4"/>
    <x v="12"/>
    <s v="T.01x9"/>
    <x v="17"/>
    <x v="8"/>
  </r>
  <r>
    <s v="2.1.3"/>
    <s v="T.02"/>
    <x v="4"/>
    <x v="12"/>
    <s v="T.02x9"/>
    <x v="18"/>
    <x v="9"/>
  </r>
  <r>
    <s v="2.1.3"/>
    <s v="T.03"/>
    <x v="4"/>
    <x v="12"/>
    <s v="T.03x9"/>
    <x v="19"/>
    <x v="10"/>
  </r>
  <r>
    <s v="2.1.3"/>
    <s v="T.04"/>
    <x v="4"/>
    <x v="12"/>
    <s v="T.04x9"/>
    <x v="20"/>
    <x v="11"/>
  </r>
  <r>
    <s v="2.1.3"/>
    <s v="T.05"/>
    <x v="4"/>
    <x v="12"/>
    <s v="T.05x9"/>
    <x v="21"/>
    <x v="12"/>
  </r>
  <r>
    <s v="2.1.3"/>
    <s v="T.06"/>
    <x v="4"/>
    <x v="12"/>
    <s v="T.06x9"/>
    <x v="22"/>
    <x v="13"/>
  </r>
  <r>
    <s v="2.1.3"/>
    <s v="T.07"/>
    <x v="4"/>
    <x v="12"/>
    <s v="T.07x9"/>
    <x v="23"/>
    <x v="14"/>
  </r>
  <r>
    <s v="2.1.4"/>
    <s v="A.06"/>
    <x v="2"/>
    <x v="13"/>
    <s v="A.06x1"/>
    <x v="2"/>
    <x v="1"/>
  </r>
  <r>
    <s v="2.1.4"/>
    <s v="A.06"/>
    <x v="3"/>
    <x v="13"/>
    <s v="A.06x2"/>
    <x v="3"/>
    <x v="1"/>
  </r>
  <r>
    <s v="2.1.4"/>
    <s v="A.06"/>
    <x v="0"/>
    <x v="13"/>
    <s v="A.06x3"/>
    <x v="4"/>
    <x v="1"/>
  </r>
  <r>
    <s v="2.1.4"/>
    <s v="A.09"/>
    <x v="1"/>
    <x v="13"/>
    <s v="A.09x4"/>
    <x v="6"/>
    <x v="3"/>
  </r>
  <r>
    <s v="2.1.4"/>
    <s v="A.10"/>
    <x v="3"/>
    <x v="13"/>
    <s v="A.10x2"/>
    <x v="24"/>
    <x v="15"/>
  </r>
  <r>
    <s v="2.1.4"/>
    <s v="A.10"/>
    <x v="0"/>
    <x v="13"/>
    <s v="A.10x3"/>
    <x v="25"/>
    <x v="15"/>
  </r>
  <r>
    <s v="2.1.4"/>
    <s v="A.10"/>
    <x v="1"/>
    <x v="13"/>
    <s v="A.10x4"/>
    <x v="26"/>
    <x v="15"/>
  </r>
  <r>
    <s v="2.1.4"/>
    <s v="B.02"/>
    <x v="3"/>
    <x v="13"/>
    <s v="B.02x2"/>
    <x v="7"/>
    <x v="4"/>
  </r>
  <r>
    <s v="2.1.4"/>
    <s v="B.02"/>
    <x v="0"/>
    <x v="13"/>
    <s v="B.02x3"/>
    <x v="8"/>
    <x v="4"/>
  </r>
  <r>
    <s v="2.1.4"/>
    <s v="B.02"/>
    <x v="1"/>
    <x v="13"/>
    <s v="B.02x4"/>
    <x v="9"/>
    <x v="4"/>
  </r>
  <r>
    <s v="2.1.4"/>
    <s v="B.03"/>
    <x v="2"/>
    <x v="13"/>
    <s v="B.03x1"/>
    <x v="27"/>
    <x v="16"/>
  </r>
  <r>
    <s v="2.1.4"/>
    <s v="B.03"/>
    <x v="3"/>
    <x v="13"/>
    <s v="B.03x2"/>
    <x v="28"/>
    <x v="16"/>
  </r>
  <r>
    <s v="2.1.4"/>
    <s v="B.03"/>
    <x v="0"/>
    <x v="13"/>
    <s v="B.03x3"/>
    <x v="29"/>
    <x v="16"/>
  </r>
  <r>
    <s v="2.1.4"/>
    <s v="B.03"/>
    <x v="1"/>
    <x v="13"/>
    <s v="B.03x4"/>
    <x v="30"/>
    <x v="16"/>
  </r>
  <r>
    <s v="2.1.4"/>
    <s v="B.04"/>
    <x v="2"/>
    <x v="13"/>
    <s v="B.04x1"/>
    <x v="70"/>
    <x v="35"/>
  </r>
  <r>
    <s v="2.1.4"/>
    <s v="B.04"/>
    <x v="3"/>
    <x v="13"/>
    <s v="B.04x2"/>
    <x v="71"/>
    <x v="35"/>
  </r>
  <r>
    <s v="2.1.4"/>
    <s v="B.04"/>
    <x v="0"/>
    <x v="13"/>
    <s v="B.04x3"/>
    <x v="72"/>
    <x v="35"/>
  </r>
  <r>
    <s v="2.1.4"/>
    <s v="B.06"/>
    <x v="0"/>
    <x v="13"/>
    <s v="B.06x3"/>
    <x v="10"/>
    <x v="5"/>
  </r>
  <r>
    <s v="2.1.4"/>
    <s v="B.06"/>
    <x v="1"/>
    <x v="13"/>
    <s v="B.06x4"/>
    <x v="11"/>
    <x v="5"/>
  </r>
  <r>
    <s v="2.1.4"/>
    <s v="C.02"/>
    <x v="3"/>
    <x v="13"/>
    <s v="C.02x2"/>
    <x v="75"/>
    <x v="36"/>
  </r>
  <r>
    <s v="2.1.4"/>
    <s v="C.02"/>
    <x v="0"/>
    <x v="13"/>
    <s v="C.02x3"/>
    <x v="76"/>
    <x v="36"/>
  </r>
  <r>
    <s v="2.1.4"/>
    <s v="D.10"/>
    <x v="0"/>
    <x v="13"/>
    <s v="D.10x3"/>
    <x v="12"/>
    <x v="6"/>
  </r>
  <r>
    <s v="2.1.4"/>
    <s v="D.10"/>
    <x v="1"/>
    <x v="13"/>
    <s v="D.10x4"/>
    <x v="13"/>
    <x v="6"/>
  </r>
  <r>
    <s v="2.1.4"/>
    <s v="T.01"/>
    <x v="4"/>
    <x v="13"/>
    <s v="T.01x9"/>
    <x v="17"/>
    <x v="8"/>
  </r>
  <r>
    <s v="2.1.4"/>
    <s v="T.02"/>
    <x v="4"/>
    <x v="13"/>
    <s v="T.02x9"/>
    <x v="18"/>
    <x v="9"/>
  </r>
  <r>
    <s v="2.1.4"/>
    <s v="T.03"/>
    <x v="4"/>
    <x v="13"/>
    <s v="T.03x9"/>
    <x v="19"/>
    <x v="10"/>
  </r>
  <r>
    <s v="2.1.4"/>
    <s v="T.04"/>
    <x v="4"/>
    <x v="13"/>
    <s v="T.04x9"/>
    <x v="20"/>
    <x v="11"/>
  </r>
  <r>
    <s v="2.1.4"/>
    <s v="T.05"/>
    <x v="4"/>
    <x v="13"/>
    <s v="T.05x9"/>
    <x v="21"/>
    <x v="12"/>
  </r>
  <r>
    <s v="2.1.4"/>
    <s v="T.06"/>
    <x v="4"/>
    <x v="13"/>
    <s v="T.06x9"/>
    <x v="22"/>
    <x v="13"/>
  </r>
  <r>
    <s v="2.1.4"/>
    <s v="T.07"/>
    <x v="4"/>
    <x v="13"/>
    <s v="T.07x9"/>
    <x v="23"/>
    <x v="14"/>
  </r>
  <r>
    <s v="2.2.1"/>
    <s v="A.06"/>
    <x v="2"/>
    <x v="14"/>
    <s v="A.06x1"/>
    <x v="2"/>
    <x v="1"/>
  </r>
  <r>
    <s v="2.2.1"/>
    <s v="A.06"/>
    <x v="3"/>
    <x v="14"/>
    <s v="A.06x2"/>
    <x v="3"/>
    <x v="1"/>
  </r>
  <r>
    <s v="2.2.1"/>
    <s v="A.06"/>
    <x v="0"/>
    <x v="14"/>
    <s v="A.06x3"/>
    <x v="4"/>
    <x v="1"/>
  </r>
  <r>
    <s v="2.2.1"/>
    <s v="A.10"/>
    <x v="3"/>
    <x v="14"/>
    <s v="A.10x2"/>
    <x v="24"/>
    <x v="15"/>
  </r>
  <r>
    <s v="2.2.1"/>
    <s v="A.10"/>
    <x v="0"/>
    <x v="14"/>
    <s v="A.10x3"/>
    <x v="25"/>
    <x v="15"/>
  </r>
  <r>
    <s v="2.2.1"/>
    <s v="A.10"/>
    <x v="1"/>
    <x v="14"/>
    <s v="A.10x4"/>
    <x v="26"/>
    <x v="15"/>
  </r>
  <r>
    <s v="2.2.1"/>
    <s v="B.01"/>
    <x v="2"/>
    <x v="14"/>
    <s v="B.01x1"/>
    <x v="63"/>
    <x v="32"/>
  </r>
  <r>
    <s v="2.2.1"/>
    <s v="B.01"/>
    <x v="3"/>
    <x v="14"/>
    <s v="B.01x2"/>
    <x v="64"/>
    <x v="32"/>
  </r>
  <r>
    <s v="2.2.1"/>
    <s v="B.01"/>
    <x v="0"/>
    <x v="14"/>
    <s v="B.01x3"/>
    <x v="65"/>
    <x v="32"/>
  </r>
  <r>
    <s v="2.2.1"/>
    <s v="B.02"/>
    <x v="3"/>
    <x v="14"/>
    <s v="B.02x2"/>
    <x v="7"/>
    <x v="4"/>
  </r>
  <r>
    <s v="2.2.1"/>
    <s v="B.02"/>
    <x v="0"/>
    <x v="14"/>
    <s v="B.02x3"/>
    <x v="8"/>
    <x v="4"/>
  </r>
  <r>
    <s v="2.2.1"/>
    <s v="B.02"/>
    <x v="1"/>
    <x v="14"/>
    <s v="B.02x4"/>
    <x v="9"/>
    <x v="4"/>
  </r>
  <r>
    <s v="2.2.1"/>
    <s v="B.03"/>
    <x v="2"/>
    <x v="14"/>
    <s v="B.03x1"/>
    <x v="27"/>
    <x v="16"/>
  </r>
  <r>
    <s v="2.2.1"/>
    <s v="B.03"/>
    <x v="3"/>
    <x v="14"/>
    <s v="B.03x2"/>
    <x v="28"/>
    <x v="16"/>
  </r>
  <r>
    <s v="2.2.1"/>
    <s v="B.03"/>
    <x v="0"/>
    <x v="14"/>
    <s v="B.03x3"/>
    <x v="29"/>
    <x v="16"/>
  </r>
  <r>
    <s v="2.2.1"/>
    <s v="B.03"/>
    <x v="1"/>
    <x v="14"/>
    <s v="B.03x4"/>
    <x v="30"/>
    <x v="16"/>
  </r>
  <r>
    <s v="2.2.1"/>
    <s v="B.04"/>
    <x v="2"/>
    <x v="14"/>
    <s v="B.04x1"/>
    <x v="70"/>
    <x v="35"/>
  </r>
  <r>
    <s v="2.2.1"/>
    <s v="B.04"/>
    <x v="3"/>
    <x v="14"/>
    <s v="B.04x2"/>
    <x v="71"/>
    <x v="35"/>
  </r>
  <r>
    <s v="2.2.1"/>
    <s v="B.04"/>
    <x v="0"/>
    <x v="14"/>
    <s v="B.04x3"/>
    <x v="72"/>
    <x v="35"/>
  </r>
  <r>
    <s v="2.2.1"/>
    <s v="B.05"/>
    <x v="2"/>
    <x v="14"/>
    <s v="B.05x1"/>
    <x v="66"/>
    <x v="33"/>
  </r>
  <r>
    <s v="2.2.1"/>
    <s v="B.05"/>
    <x v="3"/>
    <x v="14"/>
    <s v="B.05x2"/>
    <x v="67"/>
    <x v="33"/>
  </r>
  <r>
    <s v="2.2.1"/>
    <s v="B.05"/>
    <x v="0"/>
    <x v="14"/>
    <s v="B.05x3"/>
    <x v="73"/>
    <x v="33"/>
  </r>
  <r>
    <s v="2.2.1"/>
    <s v="E.03"/>
    <x v="3"/>
    <x v="14"/>
    <s v="E.03x2"/>
    <x v="60"/>
    <x v="24"/>
  </r>
  <r>
    <s v="2.2.1"/>
    <s v="E.03"/>
    <x v="0"/>
    <x v="14"/>
    <s v="E.03x3"/>
    <x v="44"/>
    <x v="24"/>
  </r>
  <r>
    <s v="2.2.1"/>
    <s v="E.03"/>
    <x v="1"/>
    <x v="14"/>
    <s v="E.03x4"/>
    <x v="45"/>
    <x v="24"/>
  </r>
  <r>
    <s v="2.2.1"/>
    <s v="E.06"/>
    <x v="3"/>
    <x v="14"/>
    <s v="E.06x2"/>
    <x v="38"/>
    <x v="21"/>
  </r>
  <r>
    <s v="2.2.1"/>
    <s v="E.06"/>
    <x v="0"/>
    <x v="14"/>
    <s v="E.06x3"/>
    <x v="39"/>
    <x v="21"/>
  </r>
  <r>
    <s v="2.2.1"/>
    <s v="E.06"/>
    <x v="1"/>
    <x v="14"/>
    <s v="E.06x4"/>
    <x v="40"/>
    <x v="21"/>
  </r>
  <r>
    <s v="2.2.1"/>
    <s v="T.01"/>
    <x v="4"/>
    <x v="14"/>
    <s v="T.01x9"/>
    <x v="17"/>
    <x v="8"/>
  </r>
  <r>
    <s v="2.2.1"/>
    <s v="T.02"/>
    <x v="4"/>
    <x v="14"/>
    <s v="T.02x9"/>
    <x v="18"/>
    <x v="9"/>
  </r>
  <r>
    <s v="2.2.1"/>
    <s v="T.03"/>
    <x v="4"/>
    <x v="14"/>
    <s v="T.03x9"/>
    <x v="19"/>
    <x v="10"/>
  </r>
  <r>
    <s v="2.2.1"/>
    <s v="T.04"/>
    <x v="4"/>
    <x v="14"/>
    <s v="T.04x9"/>
    <x v="20"/>
    <x v="11"/>
  </r>
  <r>
    <s v="2.2.1"/>
    <s v="T.05"/>
    <x v="4"/>
    <x v="14"/>
    <s v="T.05x9"/>
    <x v="21"/>
    <x v="12"/>
  </r>
  <r>
    <s v="2.2.1"/>
    <s v="T.06"/>
    <x v="4"/>
    <x v="14"/>
    <s v="T.06x9"/>
    <x v="22"/>
    <x v="13"/>
  </r>
  <r>
    <s v="2.2.1"/>
    <s v="T.07"/>
    <x v="4"/>
    <x v="14"/>
    <s v="T.07x9"/>
    <x v="23"/>
    <x v="14"/>
  </r>
  <r>
    <s v="3.1.1"/>
    <s v="B.02"/>
    <x v="3"/>
    <x v="15"/>
    <s v="B.02x2"/>
    <x v="7"/>
    <x v="4"/>
  </r>
  <r>
    <s v="3.1.1"/>
    <s v="B.02"/>
    <x v="0"/>
    <x v="15"/>
    <s v="B.02x3"/>
    <x v="8"/>
    <x v="4"/>
  </r>
  <r>
    <s v="3.1.1"/>
    <s v="B.03"/>
    <x v="2"/>
    <x v="15"/>
    <s v="B.03x1"/>
    <x v="27"/>
    <x v="16"/>
  </r>
  <r>
    <s v="3.1.1"/>
    <s v="B.03"/>
    <x v="3"/>
    <x v="15"/>
    <s v="B.03x2"/>
    <x v="28"/>
    <x v="16"/>
  </r>
  <r>
    <s v="3.1.1"/>
    <s v="B.03"/>
    <x v="0"/>
    <x v="15"/>
    <s v="B.03x3"/>
    <x v="29"/>
    <x v="16"/>
  </r>
  <r>
    <s v="3.1.1"/>
    <s v="B.04"/>
    <x v="2"/>
    <x v="15"/>
    <s v="B.04x1"/>
    <x v="70"/>
    <x v="35"/>
  </r>
  <r>
    <s v="3.1.1"/>
    <s v="B.04"/>
    <x v="3"/>
    <x v="15"/>
    <s v="B.04x2"/>
    <x v="71"/>
    <x v="35"/>
  </r>
  <r>
    <s v="3.1.1"/>
    <s v="B.04"/>
    <x v="0"/>
    <x v="15"/>
    <s v="B.04x3"/>
    <x v="72"/>
    <x v="35"/>
  </r>
  <r>
    <s v="3.1.1"/>
    <s v="C.01"/>
    <x v="2"/>
    <x v="15"/>
    <s v="C.01x1"/>
    <x v="77"/>
    <x v="37"/>
  </r>
  <r>
    <s v="3.1.1"/>
    <s v="C.01"/>
    <x v="3"/>
    <x v="15"/>
    <s v="C.01x2"/>
    <x v="78"/>
    <x v="37"/>
  </r>
  <r>
    <s v="3.1.1"/>
    <s v="C.01"/>
    <x v="0"/>
    <x v="15"/>
    <s v="C.01x3"/>
    <x v="79"/>
    <x v="37"/>
  </r>
  <r>
    <s v="3.1.1"/>
    <s v="C.02"/>
    <x v="3"/>
    <x v="15"/>
    <s v="C.02x2"/>
    <x v="75"/>
    <x v="36"/>
  </r>
  <r>
    <s v="3.1.1"/>
    <s v="C.02"/>
    <x v="0"/>
    <x v="15"/>
    <s v="C.02x3"/>
    <x v="76"/>
    <x v="36"/>
  </r>
  <r>
    <s v="3.1.1"/>
    <s v="C.04"/>
    <x v="3"/>
    <x v="15"/>
    <s v="C.04x2"/>
    <x v="68"/>
    <x v="34"/>
  </r>
  <r>
    <s v="3.1.1"/>
    <s v="C.04"/>
    <x v="0"/>
    <x v="15"/>
    <s v="C.04x3"/>
    <x v="69"/>
    <x v="34"/>
  </r>
  <r>
    <s v="3.1.1"/>
    <s v="C.04"/>
    <x v="1"/>
    <x v="15"/>
    <s v="C.04x4"/>
    <x v="74"/>
    <x v="34"/>
  </r>
  <r>
    <s v="3.1.1"/>
    <s v="C.05"/>
    <x v="2"/>
    <x v="15"/>
    <s v="C.05x1"/>
    <x v="80"/>
    <x v="38"/>
  </r>
  <r>
    <s v="3.1.1"/>
    <s v="C.05"/>
    <x v="3"/>
    <x v="15"/>
    <s v="C.05x2"/>
    <x v="81"/>
    <x v="38"/>
  </r>
  <r>
    <s v="3.1.1"/>
    <s v="C.05"/>
    <x v="0"/>
    <x v="15"/>
    <s v="C.05x3"/>
    <x v="82"/>
    <x v="38"/>
  </r>
  <r>
    <s v="3.1.1"/>
    <s v="E.08"/>
    <x v="3"/>
    <x v="15"/>
    <s v="E.08x2"/>
    <x v="14"/>
    <x v="7"/>
  </r>
  <r>
    <s v="3.1.1"/>
    <s v="E.08"/>
    <x v="0"/>
    <x v="15"/>
    <s v="E.08x3"/>
    <x v="15"/>
    <x v="7"/>
  </r>
  <r>
    <s v="3.1.1"/>
    <s v="E.08"/>
    <x v="1"/>
    <x v="15"/>
    <s v="E.08x4"/>
    <x v="16"/>
    <x v="7"/>
  </r>
  <r>
    <s v="3.1.1"/>
    <s v="T.01"/>
    <x v="4"/>
    <x v="15"/>
    <s v="T.01x9"/>
    <x v="17"/>
    <x v="8"/>
  </r>
  <r>
    <s v="3.1.1"/>
    <s v="T.02"/>
    <x v="4"/>
    <x v="15"/>
    <s v="T.02x9"/>
    <x v="18"/>
    <x v="9"/>
  </r>
  <r>
    <s v="3.1.1"/>
    <s v="T.03"/>
    <x v="4"/>
    <x v="15"/>
    <s v="T.03x9"/>
    <x v="19"/>
    <x v="10"/>
  </r>
  <r>
    <s v="3.1.1"/>
    <s v="T.04"/>
    <x v="4"/>
    <x v="15"/>
    <s v="T.04x9"/>
    <x v="20"/>
    <x v="11"/>
  </r>
  <r>
    <s v="3.1.1"/>
    <s v="T.05"/>
    <x v="4"/>
    <x v="15"/>
    <s v="T.05x9"/>
    <x v="21"/>
    <x v="12"/>
  </r>
  <r>
    <s v="3.1.1"/>
    <s v="T.06"/>
    <x v="4"/>
    <x v="15"/>
    <s v="T.06x9"/>
    <x v="22"/>
    <x v="13"/>
  </r>
  <r>
    <s v="3.1.1"/>
    <s v="T.07"/>
    <x v="4"/>
    <x v="15"/>
    <s v="T.07x9"/>
    <x v="23"/>
    <x v="14"/>
  </r>
  <r>
    <s v="3.1.2"/>
    <s v="A.02"/>
    <x v="0"/>
    <x v="16"/>
    <s v="A.02x3"/>
    <x v="83"/>
    <x v="39"/>
  </r>
  <r>
    <s v="3.1.2"/>
    <s v="A.02"/>
    <x v="1"/>
    <x v="16"/>
    <s v="A.02x4"/>
    <x v="84"/>
    <x v="39"/>
  </r>
  <r>
    <s v="3.1.2"/>
    <s v="B.02"/>
    <x v="3"/>
    <x v="16"/>
    <s v="B.02x2"/>
    <x v="7"/>
    <x v="4"/>
  </r>
  <r>
    <s v="3.1.2"/>
    <s v="B.02"/>
    <x v="0"/>
    <x v="16"/>
    <s v="B.02x3"/>
    <x v="8"/>
    <x v="4"/>
  </r>
  <r>
    <s v="3.1.2"/>
    <s v="B.02"/>
    <x v="1"/>
    <x v="16"/>
    <s v="B.02x4"/>
    <x v="9"/>
    <x v="4"/>
  </r>
  <r>
    <s v="3.1.2"/>
    <s v="B.04"/>
    <x v="2"/>
    <x v="16"/>
    <s v="B.04x1"/>
    <x v="70"/>
    <x v="35"/>
  </r>
  <r>
    <s v="3.1.2"/>
    <s v="B.04"/>
    <x v="3"/>
    <x v="16"/>
    <s v="B.04x2"/>
    <x v="71"/>
    <x v="35"/>
  </r>
  <r>
    <s v="3.1.2"/>
    <s v="B.04"/>
    <x v="0"/>
    <x v="16"/>
    <s v="B.04x3"/>
    <x v="72"/>
    <x v="35"/>
  </r>
  <r>
    <s v="3.1.2"/>
    <s v="C.02"/>
    <x v="3"/>
    <x v="16"/>
    <s v="C.02x2"/>
    <x v="75"/>
    <x v="36"/>
  </r>
  <r>
    <s v="3.1.2"/>
    <s v="C.02"/>
    <x v="0"/>
    <x v="16"/>
    <s v="C.02x3"/>
    <x v="76"/>
    <x v="36"/>
  </r>
  <r>
    <s v="3.1.2"/>
    <s v="C.03"/>
    <x v="2"/>
    <x v="16"/>
    <s v="C.03x1"/>
    <x v="85"/>
    <x v="40"/>
  </r>
  <r>
    <s v="3.1.2"/>
    <s v="C.03"/>
    <x v="3"/>
    <x v="16"/>
    <s v="C.03x2"/>
    <x v="86"/>
    <x v="40"/>
  </r>
  <r>
    <s v="3.1.2"/>
    <s v="C.03"/>
    <x v="0"/>
    <x v="16"/>
    <s v="C.03x3"/>
    <x v="87"/>
    <x v="40"/>
  </r>
  <r>
    <s v="3.1.2"/>
    <s v="C.05"/>
    <x v="2"/>
    <x v="16"/>
    <s v="C.05x1"/>
    <x v="80"/>
    <x v="38"/>
  </r>
  <r>
    <s v="3.1.2"/>
    <s v="C.05"/>
    <x v="3"/>
    <x v="16"/>
    <s v="C.05x2"/>
    <x v="81"/>
    <x v="38"/>
  </r>
  <r>
    <s v="3.1.2"/>
    <s v="C.05"/>
    <x v="0"/>
    <x v="16"/>
    <s v="C.05x3"/>
    <x v="82"/>
    <x v="38"/>
  </r>
  <r>
    <s v="3.1.2"/>
    <s v="E.02"/>
    <x v="3"/>
    <x v="16"/>
    <s v="E.02x2"/>
    <x v="88"/>
    <x v="41"/>
  </r>
  <r>
    <s v="3.1.2"/>
    <s v="E.02"/>
    <x v="0"/>
    <x v="16"/>
    <s v="E.02x3"/>
    <x v="89"/>
    <x v="41"/>
  </r>
  <r>
    <s v="3.1.2"/>
    <s v="E.02"/>
    <x v="1"/>
    <x v="16"/>
    <s v="E.02x4"/>
    <x v="90"/>
    <x v="41"/>
  </r>
  <r>
    <s v="3.1.2"/>
    <s v="E.03"/>
    <x v="3"/>
    <x v="16"/>
    <s v="E.03x2"/>
    <x v="60"/>
    <x v="24"/>
  </r>
  <r>
    <s v="3.1.2"/>
    <s v="E.03"/>
    <x v="0"/>
    <x v="16"/>
    <s v="E.03x3"/>
    <x v="44"/>
    <x v="24"/>
  </r>
  <r>
    <s v="3.1.2"/>
    <s v="E.03"/>
    <x v="1"/>
    <x v="16"/>
    <s v="E.03x4"/>
    <x v="45"/>
    <x v="24"/>
  </r>
  <r>
    <s v="3.1.2"/>
    <s v="E.07"/>
    <x v="0"/>
    <x v="16"/>
    <s v="E.07x3"/>
    <x v="33"/>
    <x v="18"/>
  </r>
  <r>
    <s v="3.1.2"/>
    <s v="E.07"/>
    <x v="1"/>
    <x v="16"/>
    <s v="E.07x4"/>
    <x v="34"/>
    <x v="18"/>
  </r>
  <r>
    <s v="3.1.2"/>
    <s v="T.01"/>
    <x v="4"/>
    <x v="16"/>
    <s v="T.01x9"/>
    <x v="17"/>
    <x v="8"/>
  </r>
  <r>
    <s v="3.1.2"/>
    <s v="T.02"/>
    <x v="4"/>
    <x v="16"/>
    <s v="T.02x9"/>
    <x v="18"/>
    <x v="9"/>
  </r>
  <r>
    <s v="3.1.2"/>
    <s v="T.03"/>
    <x v="4"/>
    <x v="16"/>
    <s v="T.03x9"/>
    <x v="19"/>
    <x v="10"/>
  </r>
  <r>
    <s v="3.1.2"/>
    <s v="T.04"/>
    <x v="4"/>
    <x v="16"/>
    <s v="T.04x9"/>
    <x v="20"/>
    <x v="11"/>
  </r>
  <r>
    <s v="3.1.2"/>
    <s v="T.05"/>
    <x v="4"/>
    <x v="16"/>
    <s v="T.05x9"/>
    <x v="21"/>
    <x v="12"/>
  </r>
  <r>
    <s v="3.1.2"/>
    <s v="T.06"/>
    <x v="4"/>
    <x v="16"/>
    <s v="T.06x9"/>
    <x v="22"/>
    <x v="13"/>
  </r>
  <r>
    <s v="3.1.2"/>
    <s v="T.07"/>
    <x v="4"/>
    <x v="16"/>
    <s v="T.07x9"/>
    <x v="23"/>
    <x v="14"/>
  </r>
  <r>
    <s v="3.1.3"/>
    <s v="A.06"/>
    <x v="2"/>
    <x v="17"/>
    <s v="A.06x1"/>
    <x v="2"/>
    <x v="1"/>
  </r>
  <r>
    <s v="3.1.3"/>
    <s v="A.06"/>
    <x v="3"/>
    <x v="17"/>
    <s v="A.06x2"/>
    <x v="3"/>
    <x v="1"/>
  </r>
  <r>
    <s v="3.1.3"/>
    <s v="A.06"/>
    <x v="0"/>
    <x v="17"/>
    <s v="A.06x3"/>
    <x v="4"/>
    <x v="1"/>
  </r>
  <r>
    <s v="3.1.3"/>
    <s v="A.10"/>
    <x v="3"/>
    <x v="17"/>
    <s v="A.10x2"/>
    <x v="24"/>
    <x v="15"/>
  </r>
  <r>
    <s v="3.1.3"/>
    <s v="A.10"/>
    <x v="0"/>
    <x v="17"/>
    <s v="A.10x3"/>
    <x v="25"/>
    <x v="15"/>
  </r>
  <r>
    <s v="3.1.3"/>
    <s v="A.10"/>
    <x v="1"/>
    <x v="17"/>
    <s v="A.10x4"/>
    <x v="26"/>
    <x v="15"/>
  </r>
  <r>
    <s v="3.1.3"/>
    <s v="B.03"/>
    <x v="2"/>
    <x v="17"/>
    <s v="B.03x1"/>
    <x v="27"/>
    <x v="16"/>
  </r>
  <r>
    <s v="3.1.3"/>
    <s v="B.03"/>
    <x v="3"/>
    <x v="17"/>
    <s v="B.03x2"/>
    <x v="28"/>
    <x v="16"/>
  </r>
  <r>
    <s v="3.1.3"/>
    <s v="B.03"/>
    <x v="0"/>
    <x v="17"/>
    <s v="B.03x3"/>
    <x v="29"/>
    <x v="16"/>
  </r>
  <r>
    <s v="3.1.3"/>
    <s v="B.04"/>
    <x v="2"/>
    <x v="17"/>
    <s v="B.04x1"/>
    <x v="70"/>
    <x v="35"/>
  </r>
  <r>
    <s v="3.1.3"/>
    <s v="B.04"/>
    <x v="3"/>
    <x v="17"/>
    <s v="B.04x2"/>
    <x v="71"/>
    <x v="35"/>
  </r>
  <r>
    <s v="3.1.3"/>
    <s v="B.04"/>
    <x v="0"/>
    <x v="17"/>
    <s v="B.04x3"/>
    <x v="72"/>
    <x v="35"/>
  </r>
  <r>
    <s v="3.1.3"/>
    <s v="C.01"/>
    <x v="2"/>
    <x v="17"/>
    <s v="C.01x1"/>
    <x v="77"/>
    <x v="37"/>
  </r>
  <r>
    <s v="3.1.3"/>
    <s v="C.01"/>
    <x v="3"/>
    <x v="17"/>
    <s v="C.01x2"/>
    <x v="78"/>
    <x v="37"/>
  </r>
  <r>
    <s v="3.1.3"/>
    <s v="C.01"/>
    <x v="0"/>
    <x v="17"/>
    <s v="C.01x3"/>
    <x v="79"/>
    <x v="37"/>
  </r>
  <r>
    <s v="3.1.3"/>
    <s v="C.03"/>
    <x v="2"/>
    <x v="17"/>
    <s v="C.03x1"/>
    <x v="85"/>
    <x v="40"/>
  </r>
  <r>
    <s v="3.1.3"/>
    <s v="C.03"/>
    <x v="3"/>
    <x v="17"/>
    <s v="C.03x2"/>
    <x v="86"/>
    <x v="40"/>
  </r>
  <r>
    <s v="3.1.3"/>
    <s v="C.03"/>
    <x v="0"/>
    <x v="17"/>
    <s v="C.03x3"/>
    <x v="87"/>
    <x v="40"/>
  </r>
  <r>
    <s v="3.1.3"/>
    <s v="C.04"/>
    <x v="3"/>
    <x v="17"/>
    <s v="C.04x2"/>
    <x v="68"/>
    <x v="34"/>
  </r>
  <r>
    <s v="3.1.3"/>
    <s v="C.04"/>
    <x v="0"/>
    <x v="17"/>
    <s v="C.04x3"/>
    <x v="69"/>
    <x v="34"/>
  </r>
  <r>
    <s v="3.1.3"/>
    <s v="C.04"/>
    <x v="1"/>
    <x v="17"/>
    <s v="C.04x4"/>
    <x v="74"/>
    <x v="34"/>
  </r>
  <r>
    <s v="3.1.3"/>
    <s v="D.11"/>
    <x v="0"/>
    <x v="17"/>
    <s v="D.11x3"/>
    <x v="31"/>
    <x v="17"/>
  </r>
  <r>
    <s v="3.1.3"/>
    <s v="D.11"/>
    <x v="1"/>
    <x v="17"/>
    <s v="D.11x4"/>
    <x v="32"/>
    <x v="17"/>
  </r>
  <r>
    <s v="3.1.3"/>
    <s v="T.01"/>
    <x v="4"/>
    <x v="17"/>
    <s v="T.01x9"/>
    <x v="17"/>
    <x v="8"/>
  </r>
  <r>
    <s v="3.1.3"/>
    <s v="T.02"/>
    <x v="4"/>
    <x v="17"/>
    <s v="T.02x9"/>
    <x v="18"/>
    <x v="9"/>
  </r>
  <r>
    <s v="3.1.3"/>
    <s v="T.03"/>
    <x v="4"/>
    <x v="17"/>
    <s v="T.03x9"/>
    <x v="19"/>
    <x v="10"/>
  </r>
  <r>
    <s v="3.1.3"/>
    <s v="T.04"/>
    <x v="4"/>
    <x v="17"/>
    <s v="T.04x9"/>
    <x v="20"/>
    <x v="11"/>
  </r>
  <r>
    <s v="3.1.3"/>
    <s v="T.05"/>
    <x v="4"/>
    <x v="17"/>
    <s v="T.05x9"/>
    <x v="21"/>
    <x v="12"/>
  </r>
  <r>
    <s v="3.1.3"/>
    <s v="T.06"/>
    <x v="4"/>
    <x v="17"/>
    <s v="T.06x9"/>
    <x v="22"/>
    <x v="13"/>
  </r>
  <r>
    <s v="3.1.3"/>
    <s v="T.07"/>
    <x v="4"/>
    <x v="17"/>
    <s v="T.07x9"/>
    <x v="23"/>
    <x v="14"/>
  </r>
  <r>
    <s v="3.1.4"/>
    <s v="B.02"/>
    <x v="3"/>
    <x v="18"/>
    <s v="B.02x2"/>
    <x v="7"/>
    <x v="4"/>
  </r>
  <r>
    <s v="3.1.4"/>
    <s v="B.02"/>
    <x v="0"/>
    <x v="18"/>
    <s v="B.02x3"/>
    <x v="8"/>
    <x v="4"/>
  </r>
  <r>
    <s v="3.1.4"/>
    <s v="B.03"/>
    <x v="2"/>
    <x v="18"/>
    <s v="B.03x1"/>
    <x v="27"/>
    <x v="16"/>
  </r>
  <r>
    <s v="3.1.4"/>
    <s v="B.03"/>
    <x v="3"/>
    <x v="18"/>
    <s v="B.03x2"/>
    <x v="28"/>
    <x v="16"/>
  </r>
  <r>
    <s v="3.1.4"/>
    <s v="B.03"/>
    <x v="0"/>
    <x v="18"/>
    <s v="B.03x3"/>
    <x v="29"/>
    <x v="16"/>
  </r>
  <r>
    <s v="3.1.4"/>
    <s v="B.04"/>
    <x v="2"/>
    <x v="18"/>
    <s v="B.04x1"/>
    <x v="70"/>
    <x v="35"/>
  </r>
  <r>
    <s v="3.1.4"/>
    <s v="B.04"/>
    <x v="3"/>
    <x v="18"/>
    <s v="B.04x2"/>
    <x v="71"/>
    <x v="35"/>
  </r>
  <r>
    <s v="3.1.4"/>
    <s v="B.04"/>
    <x v="0"/>
    <x v="18"/>
    <s v="B.04x3"/>
    <x v="72"/>
    <x v="35"/>
  </r>
  <r>
    <s v="3.1.4"/>
    <s v="C.01"/>
    <x v="2"/>
    <x v="18"/>
    <s v="C.01x1"/>
    <x v="77"/>
    <x v="37"/>
  </r>
  <r>
    <s v="3.1.4"/>
    <s v="C.01"/>
    <x v="3"/>
    <x v="18"/>
    <s v="C.01x2"/>
    <x v="78"/>
    <x v="37"/>
  </r>
  <r>
    <s v="3.1.4"/>
    <s v="C.01"/>
    <x v="0"/>
    <x v="18"/>
    <s v="C.01x3"/>
    <x v="79"/>
    <x v="37"/>
  </r>
  <r>
    <s v="3.1.4"/>
    <s v="C.02"/>
    <x v="3"/>
    <x v="18"/>
    <s v="C.02x2"/>
    <x v="75"/>
    <x v="36"/>
  </r>
  <r>
    <s v="3.1.4"/>
    <s v="C.02"/>
    <x v="0"/>
    <x v="18"/>
    <s v="C.02x3"/>
    <x v="76"/>
    <x v="36"/>
  </r>
  <r>
    <s v="3.1.4"/>
    <s v="C.04"/>
    <x v="3"/>
    <x v="18"/>
    <s v="C.04x2"/>
    <x v="68"/>
    <x v="34"/>
  </r>
  <r>
    <s v="3.1.4"/>
    <s v="C.04"/>
    <x v="0"/>
    <x v="18"/>
    <s v="C.04x3"/>
    <x v="69"/>
    <x v="34"/>
  </r>
  <r>
    <s v="3.1.4"/>
    <s v="C.04"/>
    <x v="1"/>
    <x v="18"/>
    <s v="C.04x4"/>
    <x v="74"/>
    <x v="34"/>
  </r>
  <r>
    <s v="3.1.4"/>
    <s v="C.05"/>
    <x v="2"/>
    <x v="18"/>
    <s v="C.05x1"/>
    <x v="80"/>
    <x v="38"/>
  </r>
  <r>
    <s v="3.1.4"/>
    <s v="C.05"/>
    <x v="3"/>
    <x v="18"/>
    <s v="C.05x2"/>
    <x v="81"/>
    <x v="38"/>
  </r>
  <r>
    <s v="3.1.4"/>
    <s v="C.05"/>
    <x v="0"/>
    <x v="18"/>
    <s v="C.05x3"/>
    <x v="82"/>
    <x v="38"/>
  </r>
  <r>
    <s v="3.1.4"/>
    <s v="E.08"/>
    <x v="3"/>
    <x v="18"/>
    <s v="E.08x2"/>
    <x v="14"/>
    <x v="7"/>
  </r>
  <r>
    <s v="3.1.4"/>
    <s v="E.08"/>
    <x v="0"/>
    <x v="18"/>
    <s v="E.08x3"/>
    <x v="15"/>
    <x v="7"/>
  </r>
  <r>
    <s v="3.1.4"/>
    <s v="E.08"/>
    <x v="1"/>
    <x v="18"/>
    <s v="E.08x4"/>
    <x v="16"/>
    <x v="7"/>
  </r>
  <r>
    <s v="3.1.4"/>
    <s v="T.01"/>
    <x v="4"/>
    <x v="18"/>
    <s v="T.01x9"/>
    <x v="17"/>
    <x v="8"/>
  </r>
  <r>
    <s v="3.1.4"/>
    <s v="T.02"/>
    <x v="4"/>
    <x v="18"/>
    <s v="T.02x9"/>
    <x v="18"/>
    <x v="9"/>
  </r>
  <r>
    <s v="3.1.4"/>
    <s v="T.03"/>
    <x v="4"/>
    <x v="18"/>
    <s v="T.03x9"/>
    <x v="19"/>
    <x v="10"/>
  </r>
  <r>
    <s v="3.1.4"/>
    <s v="T.04"/>
    <x v="4"/>
    <x v="18"/>
    <s v="T.04x9"/>
    <x v="20"/>
    <x v="11"/>
  </r>
  <r>
    <s v="3.1.4"/>
    <s v="T.05"/>
    <x v="4"/>
    <x v="18"/>
    <s v="T.05x9"/>
    <x v="21"/>
    <x v="12"/>
  </r>
  <r>
    <s v="3.1.4"/>
    <s v="T.06"/>
    <x v="4"/>
    <x v="18"/>
    <s v="T.06x9"/>
    <x v="22"/>
    <x v="13"/>
  </r>
  <r>
    <s v="3.1.4"/>
    <s v="T.07"/>
    <x v="4"/>
    <x v="18"/>
    <s v="T.07x9"/>
    <x v="23"/>
    <x v="14"/>
  </r>
  <r>
    <s v="3.1.5"/>
    <s v="B.02"/>
    <x v="3"/>
    <x v="19"/>
    <s v="B.02x2"/>
    <x v="7"/>
    <x v="4"/>
  </r>
  <r>
    <s v="3.1.5"/>
    <s v="B.02"/>
    <x v="0"/>
    <x v="19"/>
    <s v="B.02x3"/>
    <x v="8"/>
    <x v="4"/>
  </r>
  <r>
    <s v="3.1.5"/>
    <s v="B.03"/>
    <x v="2"/>
    <x v="19"/>
    <s v="B.03x1"/>
    <x v="27"/>
    <x v="16"/>
  </r>
  <r>
    <s v="3.1.5"/>
    <s v="B.03"/>
    <x v="3"/>
    <x v="19"/>
    <s v="B.03x2"/>
    <x v="28"/>
    <x v="16"/>
  </r>
  <r>
    <s v="3.1.5"/>
    <s v="B.03"/>
    <x v="0"/>
    <x v="19"/>
    <s v="B.03x3"/>
    <x v="29"/>
    <x v="16"/>
  </r>
  <r>
    <s v="3.1.5"/>
    <s v="B.04"/>
    <x v="2"/>
    <x v="19"/>
    <s v="B.04x1"/>
    <x v="70"/>
    <x v="35"/>
  </r>
  <r>
    <s v="3.1.5"/>
    <s v="B.04"/>
    <x v="3"/>
    <x v="19"/>
    <s v="B.04x2"/>
    <x v="71"/>
    <x v="35"/>
  </r>
  <r>
    <s v="3.1.5"/>
    <s v="B.04"/>
    <x v="0"/>
    <x v="19"/>
    <s v="B.04x3"/>
    <x v="72"/>
    <x v="35"/>
  </r>
  <r>
    <s v="3.1.5"/>
    <s v="C.03"/>
    <x v="2"/>
    <x v="19"/>
    <s v="C.03x1"/>
    <x v="85"/>
    <x v="40"/>
  </r>
  <r>
    <s v="3.1.5"/>
    <s v="C.03"/>
    <x v="3"/>
    <x v="19"/>
    <s v="C.03x2"/>
    <x v="86"/>
    <x v="40"/>
  </r>
  <r>
    <s v="3.1.5"/>
    <s v="C.03"/>
    <x v="0"/>
    <x v="19"/>
    <s v="C.03x3"/>
    <x v="87"/>
    <x v="40"/>
  </r>
  <r>
    <s v="3.1.5"/>
    <s v="C.04"/>
    <x v="3"/>
    <x v="19"/>
    <s v="C.04x2"/>
    <x v="68"/>
    <x v="34"/>
  </r>
  <r>
    <s v="3.1.5"/>
    <s v="C.04"/>
    <x v="0"/>
    <x v="19"/>
    <s v="C.04x3"/>
    <x v="69"/>
    <x v="34"/>
  </r>
  <r>
    <s v="3.1.5"/>
    <s v="C.05"/>
    <x v="2"/>
    <x v="19"/>
    <s v="C.05x1"/>
    <x v="80"/>
    <x v="38"/>
  </r>
  <r>
    <s v="3.1.5"/>
    <s v="C.05"/>
    <x v="3"/>
    <x v="19"/>
    <s v="C.05x2"/>
    <x v="81"/>
    <x v="38"/>
  </r>
  <r>
    <s v="3.1.5"/>
    <s v="C.05"/>
    <x v="0"/>
    <x v="19"/>
    <s v="C.05x3"/>
    <x v="82"/>
    <x v="38"/>
  </r>
  <r>
    <s v="3.1.5"/>
    <s v="E.03"/>
    <x v="3"/>
    <x v="19"/>
    <s v="E.03x2"/>
    <x v="60"/>
    <x v="24"/>
  </r>
  <r>
    <s v="3.1.5"/>
    <s v="E.03"/>
    <x v="0"/>
    <x v="19"/>
    <s v="E.03x3"/>
    <x v="44"/>
    <x v="24"/>
  </r>
  <r>
    <s v="3.1.5"/>
    <s v="E.06"/>
    <x v="3"/>
    <x v="19"/>
    <s v="E.06x2"/>
    <x v="38"/>
    <x v="21"/>
  </r>
  <r>
    <s v="3.1.5"/>
    <s v="E.06"/>
    <x v="0"/>
    <x v="19"/>
    <s v="E.06x3"/>
    <x v="39"/>
    <x v="21"/>
  </r>
  <r>
    <s v="3.1.5"/>
    <s v="E.08"/>
    <x v="3"/>
    <x v="19"/>
    <s v="E.08x2"/>
    <x v="14"/>
    <x v="7"/>
  </r>
  <r>
    <s v="3.1.5"/>
    <s v="E.08"/>
    <x v="0"/>
    <x v="19"/>
    <s v="E.08x3"/>
    <x v="15"/>
    <x v="7"/>
  </r>
  <r>
    <s v="3.1.5"/>
    <s v="T.01"/>
    <x v="4"/>
    <x v="19"/>
    <s v="T.01x9"/>
    <x v="17"/>
    <x v="8"/>
  </r>
  <r>
    <s v="3.1.5"/>
    <s v="T.02"/>
    <x v="4"/>
    <x v="19"/>
    <s v="T.02x9"/>
    <x v="18"/>
    <x v="9"/>
  </r>
  <r>
    <s v="3.1.5"/>
    <s v="T.03"/>
    <x v="4"/>
    <x v="19"/>
    <s v="T.03x9"/>
    <x v="19"/>
    <x v="10"/>
  </r>
  <r>
    <s v="3.1.5"/>
    <s v="T.04"/>
    <x v="4"/>
    <x v="19"/>
    <s v="T.04x9"/>
    <x v="20"/>
    <x v="11"/>
  </r>
  <r>
    <s v="3.1.5"/>
    <s v="T.05"/>
    <x v="4"/>
    <x v="19"/>
    <s v="T.05x9"/>
    <x v="21"/>
    <x v="12"/>
  </r>
  <r>
    <s v="3.1.5"/>
    <s v="T.06"/>
    <x v="4"/>
    <x v="19"/>
    <s v="T.06x9"/>
    <x v="22"/>
    <x v="13"/>
  </r>
  <r>
    <s v="3.1.5"/>
    <s v="T.07"/>
    <x v="4"/>
    <x v="19"/>
    <s v="T.07x9"/>
    <x v="23"/>
    <x v="14"/>
  </r>
  <r>
    <s v="3.1.6"/>
    <s v="A.06"/>
    <x v="2"/>
    <x v="20"/>
    <s v="A.06x1"/>
    <x v="2"/>
    <x v="1"/>
  </r>
  <r>
    <s v="3.1.6"/>
    <s v="A.06"/>
    <x v="3"/>
    <x v="20"/>
    <s v="A.06x2"/>
    <x v="3"/>
    <x v="1"/>
  </r>
  <r>
    <s v="3.1.6"/>
    <s v="A.06"/>
    <x v="0"/>
    <x v="20"/>
    <s v="A.06x3"/>
    <x v="4"/>
    <x v="1"/>
  </r>
  <r>
    <s v="3.1.6"/>
    <s v="B.01"/>
    <x v="2"/>
    <x v="20"/>
    <s v="B.01x1"/>
    <x v="63"/>
    <x v="32"/>
  </r>
  <r>
    <s v="3.1.6"/>
    <s v="B.01"/>
    <x v="3"/>
    <x v="20"/>
    <s v="B.01x2"/>
    <x v="64"/>
    <x v="32"/>
  </r>
  <r>
    <s v="3.1.6"/>
    <s v="B.01"/>
    <x v="0"/>
    <x v="20"/>
    <s v="B.01x3"/>
    <x v="65"/>
    <x v="32"/>
  </r>
  <r>
    <s v="3.1.6"/>
    <s v="B.02"/>
    <x v="3"/>
    <x v="20"/>
    <s v="B.02x2"/>
    <x v="7"/>
    <x v="4"/>
  </r>
  <r>
    <s v="3.1.6"/>
    <s v="B.02"/>
    <x v="0"/>
    <x v="20"/>
    <s v="B.02x3"/>
    <x v="8"/>
    <x v="4"/>
  </r>
  <r>
    <s v="3.1.6"/>
    <s v="B.03"/>
    <x v="2"/>
    <x v="20"/>
    <s v="B.03x1"/>
    <x v="27"/>
    <x v="16"/>
  </r>
  <r>
    <s v="3.1.6"/>
    <s v="B.03"/>
    <x v="3"/>
    <x v="20"/>
    <s v="B.03x2"/>
    <x v="28"/>
    <x v="16"/>
  </r>
  <r>
    <s v="3.1.6"/>
    <s v="B.03"/>
    <x v="0"/>
    <x v="20"/>
    <s v="B.03x3"/>
    <x v="29"/>
    <x v="16"/>
  </r>
  <r>
    <s v="3.1.6"/>
    <s v="B.04"/>
    <x v="2"/>
    <x v="20"/>
    <s v="B.04x1"/>
    <x v="70"/>
    <x v="35"/>
  </r>
  <r>
    <s v="3.1.6"/>
    <s v="B.04"/>
    <x v="3"/>
    <x v="20"/>
    <s v="B.04x2"/>
    <x v="71"/>
    <x v="35"/>
  </r>
  <r>
    <s v="3.1.6"/>
    <s v="B.04"/>
    <x v="0"/>
    <x v="20"/>
    <s v="B.04x3"/>
    <x v="72"/>
    <x v="35"/>
  </r>
  <r>
    <s v="3.1.6"/>
    <s v="B.05"/>
    <x v="2"/>
    <x v="20"/>
    <s v="B.05x1"/>
    <x v="66"/>
    <x v="33"/>
  </r>
  <r>
    <s v="3.1.6"/>
    <s v="B.05"/>
    <x v="3"/>
    <x v="20"/>
    <s v="B.05x2"/>
    <x v="67"/>
    <x v="33"/>
  </r>
  <r>
    <s v="3.1.6"/>
    <s v="B.05"/>
    <x v="0"/>
    <x v="20"/>
    <s v="B.05x3"/>
    <x v="73"/>
    <x v="33"/>
  </r>
  <r>
    <s v="3.1.6"/>
    <s v="C.04"/>
    <x v="3"/>
    <x v="20"/>
    <s v="C.04x2"/>
    <x v="68"/>
    <x v="34"/>
  </r>
  <r>
    <s v="3.1.6"/>
    <s v="C.04"/>
    <x v="0"/>
    <x v="20"/>
    <s v="C.04x3"/>
    <x v="69"/>
    <x v="34"/>
  </r>
  <r>
    <s v="3.1.6"/>
    <s v="C.05"/>
    <x v="2"/>
    <x v="20"/>
    <s v="C.05x1"/>
    <x v="80"/>
    <x v="38"/>
  </r>
  <r>
    <s v="3.1.6"/>
    <s v="C.05"/>
    <x v="3"/>
    <x v="20"/>
    <s v="C.05x2"/>
    <x v="81"/>
    <x v="38"/>
  </r>
  <r>
    <s v="3.1.6"/>
    <s v="C.05"/>
    <x v="0"/>
    <x v="20"/>
    <s v="C.05x3"/>
    <x v="82"/>
    <x v="38"/>
  </r>
  <r>
    <s v="3.1.6"/>
    <s v="E.02"/>
    <x v="3"/>
    <x v="20"/>
    <s v="E.02x2"/>
    <x v="88"/>
    <x v="41"/>
  </r>
  <r>
    <s v="3.1.6"/>
    <s v="E.02"/>
    <x v="0"/>
    <x v="20"/>
    <s v="E.02x3"/>
    <x v="89"/>
    <x v="41"/>
  </r>
  <r>
    <s v="3.1.6"/>
    <s v="E.03"/>
    <x v="3"/>
    <x v="20"/>
    <s v="E.03x2"/>
    <x v="60"/>
    <x v="24"/>
  </r>
  <r>
    <s v="3.1.6"/>
    <s v="E.03"/>
    <x v="0"/>
    <x v="20"/>
    <s v="E.03x3"/>
    <x v="44"/>
    <x v="24"/>
  </r>
  <r>
    <s v="3.1.6"/>
    <s v="E.06"/>
    <x v="3"/>
    <x v="20"/>
    <s v="E.06x2"/>
    <x v="38"/>
    <x v="21"/>
  </r>
  <r>
    <s v="3.1.6"/>
    <s v="E.06"/>
    <x v="0"/>
    <x v="20"/>
    <s v="E.06x3"/>
    <x v="39"/>
    <x v="21"/>
  </r>
  <r>
    <s v="3.1.6"/>
    <s v="E.08"/>
    <x v="3"/>
    <x v="20"/>
    <s v="E.08x2"/>
    <x v="14"/>
    <x v="7"/>
  </r>
  <r>
    <s v="3.1.6"/>
    <s v="E.08"/>
    <x v="0"/>
    <x v="20"/>
    <s v="E.08x3"/>
    <x v="15"/>
    <x v="7"/>
  </r>
  <r>
    <s v="3.1.6"/>
    <s v="T.01"/>
    <x v="4"/>
    <x v="20"/>
    <s v="T.01x9"/>
    <x v="17"/>
    <x v="8"/>
  </r>
  <r>
    <s v="3.1.6"/>
    <s v="T.02"/>
    <x v="4"/>
    <x v="20"/>
    <s v="T.02x9"/>
    <x v="18"/>
    <x v="9"/>
  </r>
  <r>
    <s v="3.1.6"/>
    <s v="T.03"/>
    <x v="4"/>
    <x v="20"/>
    <s v="T.03x9"/>
    <x v="19"/>
    <x v="10"/>
  </r>
  <r>
    <s v="3.1.6"/>
    <s v="T.04"/>
    <x v="4"/>
    <x v="20"/>
    <s v="T.04x9"/>
    <x v="20"/>
    <x v="11"/>
  </r>
  <r>
    <s v="3.1.6"/>
    <s v="T.05"/>
    <x v="4"/>
    <x v="20"/>
    <s v="T.05x9"/>
    <x v="21"/>
    <x v="12"/>
  </r>
  <r>
    <s v="3.1.6"/>
    <s v="T.06"/>
    <x v="4"/>
    <x v="20"/>
    <s v="T.06x9"/>
    <x v="22"/>
    <x v="13"/>
  </r>
  <r>
    <s v="3.1.6"/>
    <s v="T.07"/>
    <x v="4"/>
    <x v="20"/>
    <s v="T.07x9"/>
    <x v="23"/>
    <x v="14"/>
  </r>
  <r>
    <s v="3.1.7"/>
    <s v="A.05"/>
    <x v="0"/>
    <x v="21"/>
    <s v="A.05x3"/>
    <x v="0"/>
    <x v="0"/>
  </r>
  <r>
    <s v="3.1.7"/>
    <s v="A.06"/>
    <x v="2"/>
    <x v="21"/>
    <s v="A.06x1"/>
    <x v="2"/>
    <x v="1"/>
  </r>
  <r>
    <s v="3.1.7"/>
    <s v="A.06"/>
    <x v="3"/>
    <x v="21"/>
    <s v="A.06x2"/>
    <x v="3"/>
    <x v="1"/>
  </r>
  <r>
    <s v="3.1.7"/>
    <s v="A.06"/>
    <x v="0"/>
    <x v="21"/>
    <s v="A.06x3"/>
    <x v="4"/>
    <x v="1"/>
  </r>
  <r>
    <s v="3.1.7"/>
    <s v="B.05"/>
    <x v="2"/>
    <x v="21"/>
    <s v="B.05x1"/>
    <x v="66"/>
    <x v="33"/>
  </r>
  <r>
    <s v="3.1.7"/>
    <s v="B.05"/>
    <x v="3"/>
    <x v="21"/>
    <s v="B.05x2"/>
    <x v="67"/>
    <x v="33"/>
  </r>
  <r>
    <s v="3.1.7"/>
    <s v="B.05"/>
    <x v="0"/>
    <x v="21"/>
    <s v="B.05x3"/>
    <x v="73"/>
    <x v="33"/>
  </r>
  <r>
    <s v="3.1.7"/>
    <s v="C.05"/>
    <x v="2"/>
    <x v="21"/>
    <s v="C.05x1"/>
    <x v="80"/>
    <x v="38"/>
  </r>
  <r>
    <s v="3.1.7"/>
    <s v="C.05"/>
    <x v="3"/>
    <x v="21"/>
    <s v="C.05x2"/>
    <x v="81"/>
    <x v="38"/>
  </r>
  <r>
    <s v="3.1.7"/>
    <s v="C.05"/>
    <x v="0"/>
    <x v="21"/>
    <s v="C.05x3"/>
    <x v="82"/>
    <x v="38"/>
  </r>
  <r>
    <s v="3.1.7"/>
    <s v="D.10"/>
    <x v="0"/>
    <x v="21"/>
    <s v="D.10x3"/>
    <x v="12"/>
    <x v="6"/>
  </r>
  <r>
    <s v="3.1.7"/>
    <s v="E.06"/>
    <x v="3"/>
    <x v="21"/>
    <s v="E.06x2"/>
    <x v="38"/>
    <x v="21"/>
  </r>
  <r>
    <s v="3.1.7"/>
    <s v="E.06"/>
    <x v="0"/>
    <x v="21"/>
    <s v="E.06x3"/>
    <x v="39"/>
    <x v="21"/>
  </r>
  <r>
    <s v="3.1.7"/>
    <s v="E.08"/>
    <x v="3"/>
    <x v="21"/>
    <s v="E.08x2"/>
    <x v="14"/>
    <x v="7"/>
  </r>
  <r>
    <s v="3.1.7"/>
    <s v="E.08"/>
    <x v="0"/>
    <x v="21"/>
    <s v="E.08x3"/>
    <x v="15"/>
    <x v="7"/>
  </r>
  <r>
    <s v="3.1.7"/>
    <s v="T.01"/>
    <x v="4"/>
    <x v="21"/>
    <s v="T.01x9"/>
    <x v="17"/>
    <x v="8"/>
  </r>
  <r>
    <s v="3.1.7"/>
    <s v="T.02"/>
    <x v="4"/>
    <x v="21"/>
    <s v="T.02x9"/>
    <x v="18"/>
    <x v="9"/>
  </r>
  <r>
    <s v="3.1.7"/>
    <s v="T.03"/>
    <x v="4"/>
    <x v="21"/>
    <s v="T.03x9"/>
    <x v="19"/>
    <x v="10"/>
  </r>
  <r>
    <s v="3.1.7"/>
    <s v="T.04"/>
    <x v="4"/>
    <x v="21"/>
    <s v="T.04x9"/>
    <x v="20"/>
    <x v="11"/>
  </r>
  <r>
    <s v="3.1.7"/>
    <s v="T.05"/>
    <x v="4"/>
    <x v="21"/>
    <s v="T.05x9"/>
    <x v="21"/>
    <x v="12"/>
  </r>
  <r>
    <s v="3.1.7"/>
    <s v="T.06"/>
    <x v="4"/>
    <x v="21"/>
    <s v="T.06x9"/>
    <x v="22"/>
    <x v="13"/>
  </r>
  <r>
    <s v="3.1.7"/>
    <s v="T.07"/>
    <x v="4"/>
    <x v="21"/>
    <s v="T.07x9"/>
    <x v="23"/>
    <x v="14"/>
  </r>
  <r>
    <s v="3.1.8"/>
    <s v="B.05"/>
    <x v="2"/>
    <x v="22"/>
    <s v="B.05x1"/>
    <x v="66"/>
    <x v="33"/>
  </r>
  <r>
    <s v="3.1.8"/>
    <s v="B.05"/>
    <x v="3"/>
    <x v="22"/>
    <s v="B.05x2"/>
    <x v="67"/>
    <x v="33"/>
  </r>
  <r>
    <s v="3.1.8"/>
    <s v="B.05"/>
    <x v="0"/>
    <x v="22"/>
    <s v="B.05x3"/>
    <x v="73"/>
    <x v="33"/>
  </r>
  <r>
    <s v="3.1.8"/>
    <s v="C.01"/>
    <x v="2"/>
    <x v="22"/>
    <s v="C.01x1"/>
    <x v="77"/>
    <x v="37"/>
  </r>
  <r>
    <s v="3.1.8"/>
    <s v="C.01"/>
    <x v="3"/>
    <x v="22"/>
    <s v="C.01x2"/>
    <x v="78"/>
    <x v="37"/>
  </r>
  <r>
    <s v="3.1.8"/>
    <s v="C.01"/>
    <x v="0"/>
    <x v="22"/>
    <s v="C.01x3"/>
    <x v="79"/>
    <x v="37"/>
  </r>
  <r>
    <s v="3.1.8"/>
    <s v="C.05"/>
    <x v="2"/>
    <x v="22"/>
    <s v="C.05x1"/>
    <x v="80"/>
    <x v="38"/>
  </r>
  <r>
    <s v="3.1.8"/>
    <s v="C.05"/>
    <x v="3"/>
    <x v="22"/>
    <s v="C.05x2"/>
    <x v="81"/>
    <x v="38"/>
  </r>
  <r>
    <s v="3.1.8"/>
    <s v="C.05"/>
    <x v="0"/>
    <x v="22"/>
    <s v="C.05x3"/>
    <x v="82"/>
    <x v="38"/>
  </r>
  <r>
    <s v="3.1.8"/>
    <s v="D.10"/>
    <x v="0"/>
    <x v="22"/>
    <s v="D.10x3"/>
    <x v="12"/>
    <x v="6"/>
  </r>
  <r>
    <s v="3.1.8"/>
    <s v="T.01"/>
    <x v="4"/>
    <x v="22"/>
    <s v="T.01x9"/>
    <x v="17"/>
    <x v="8"/>
  </r>
  <r>
    <s v="3.1.8"/>
    <s v="T.02"/>
    <x v="4"/>
    <x v="22"/>
    <s v="T.02x9"/>
    <x v="18"/>
    <x v="9"/>
  </r>
  <r>
    <s v="3.1.8"/>
    <s v="T.03"/>
    <x v="4"/>
    <x v="22"/>
    <s v="T.03x9"/>
    <x v="19"/>
    <x v="10"/>
  </r>
  <r>
    <s v="3.1.8"/>
    <s v="T.04"/>
    <x v="4"/>
    <x v="22"/>
    <s v="T.04x9"/>
    <x v="20"/>
    <x v="11"/>
  </r>
  <r>
    <s v="3.1.8"/>
    <s v="T.05"/>
    <x v="4"/>
    <x v="22"/>
    <s v="T.05x9"/>
    <x v="21"/>
    <x v="12"/>
  </r>
  <r>
    <s v="3.1.8"/>
    <s v="T.06"/>
    <x v="4"/>
    <x v="22"/>
    <s v="T.06x9"/>
    <x v="22"/>
    <x v="13"/>
  </r>
  <r>
    <s v="3.1.8"/>
    <s v="T.07"/>
    <x v="4"/>
    <x v="22"/>
    <s v="T.07x9"/>
    <x v="23"/>
    <x v="14"/>
  </r>
  <r>
    <s v="3.1.9"/>
    <s v="A.04"/>
    <x v="3"/>
    <x v="23"/>
    <s v="A.04x2"/>
    <x v="53"/>
    <x v="28"/>
  </r>
  <r>
    <s v="3.1.9"/>
    <s v="A.04"/>
    <x v="0"/>
    <x v="23"/>
    <s v="A.04x3"/>
    <x v="54"/>
    <x v="28"/>
  </r>
  <r>
    <s v="3.1.9"/>
    <s v="A.04"/>
    <x v="1"/>
    <x v="23"/>
    <s v="A.04x4"/>
    <x v="55"/>
    <x v="28"/>
  </r>
  <r>
    <s v="3.1.9"/>
    <s v="B.03"/>
    <x v="3"/>
    <x v="23"/>
    <s v="B.03x2"/>
    <x v="28"/>
    <x v="16"/>
  </r>
  <r>
    <s v="3.1.9"/>
    <s v="B.03"/>
    <x v="0"/>
    <x v="23"/>
    <s v="B.03x3"/>
    <x v="29"/>
    <x v="16"/>
  </r>
  <r>
    <s v="3.1.9"/>
    <s v="B.04"/>
    <x v="3"/>
    <x v="23"/>
    <s v="B.04x2"/>
    <x v="71"/>
    <x v="35"/>
  </r>
  <r>
    <s v="3.1.9"/>
    <s v="B.04"/>
    <x v="0"/>
    <x v="23"/>
    <s v="B.04x3"/>
    <x v="72"/>
    <x v="35"/>
  </r>
  <r>
    <s v="3.1.9"/>
    <s v="C.01"/>
    <x v="3"/>
    <x v="23"/>
    <s v="C.01x2"/>
    <x v="78"/>
    <x v="37"/>
  </r>
  <r>
    <s v="3.1.9"/>
    <s v="C.01"/>
    <x v="0"/>
    <x v="23"/>
    <s v="C.01x3"/>
    <x v="79"/>
    <x v="37"/>
  </r>
  <r>
    <s v="3.1.9"/>
    <s v="C.02"/>
    <x v="3"/>
    <x v="23"/>
    <s v="C.02x2"/>
    <x v="75"/>
    <x v="36"/>
  </r>
  <r>
    <s v="3.1.9"/>
    <s v="C.02"/>
    <x v="0"/>
    <x v="23"/>
    <s v="C.02x3"/>
    <x v="76"/>
    <x v="36"/>
  </r>
  <r>
    <s v="3.1.9"/>
    <s v="C.03"/>
    <x v="2"/>
    <x v="23"/>
    <s v="C.03x1"/>
    <x v="85"/>
    <x v="40"/>
  </r>
  <r>
    <s v="3.1.9"/>
    <s v="C.03"/>
    <x v="3"/>
    <x v="23"/>
    <s v="C.03x2"/>
    <x v="86"/>
    <x v="40"/>
  </r>
  <r>
    <s v="3.1.9"/>
    <s v="C.03"/>
    <x v="0"/>
    <x v="23"/>
    <s v="C.03x3"/>
    <x v="87"/>
    <x v="40"/>
  </r>
  <r>
    <s v="3.1.9"/>
    <s v="D.11"/>
    <x v="0"/>
    <x v="23"/>
    <s v="D.11x3"/>
    <x v="31"/>
    <x v="17"/>
  </r>
  <r>
    <s v="3.1.9"/>
    <s v="E.05"/>
    <x v="0"/>
    <x v="23"/>
    <s v="E.05x3"/>
    <x v="46"/>
    <x v="25"/>
  </r>
  <r>
    <s v="3.1.9"/>
    <s v="E.06"/>
    <x v="3"/>
    <x v="23"/>
    <s v="E.06x2"/>
    <x v="38"/>
    <x v="21"/>
  </r>
  <r>
    <s v="3.1.9"/>
    <s v="E.06"/>
    <x v="0"/>
    <x v="23"/>
    <s v="E.06x3"/>
    <x v="39"/>
    <x v="21"/>
  </r>
  <r>
    <s v="3.1.9"/>
    <s v="T.01"/>
    <x v="4"/>
    <x v="23"/>
    <s v="T.01x9"/>
    <x v="17"/>
    <x v="8"/>
  </r>
  <r>
    <s v="3.1.9"/>
    <s v="T.02"/>
    <x v="4"/>
    <x v="23"/>
    <s v="T.02x9"/>
    <x v="18"/>
    <x v="9"/>
  </r>
  <r>
    <s v="3.1.9"/>
    <s v="T.03"/>
    <x v="4"/>
    <x v="23"/>
    <s v="T.03x9"/>
    <x v="19"/>
    <x v="10"/>
  </r>
  <r>
    <s v="3.1.9"/>
    <s v="T.04"/>
    <x v="4"/>
    <x v="23"/>
    <s v="T.04x9"/>
    <x v="20"/>
    <x v="11"/>
  </r>
  <r>
    <s v="3.1.9"/>
    <s v="T.05"/>
    <x v="4"/>
    <x v="23"/>
    <s v="T.05x9"/>
    <x v="21"/>
    <x v="12"/>
  </r>
  <r>
    <s v="3.1.9"/>
    <s v="T.06"/>
    <x v="4"/>
    <x v="23"/>
    <s v="T.06x9"/>
    <x v="22"/>
    <x v="13"/>
  </r>
  <r>
    <s v="3.1.9"/>
    <s v="T.07"/>
    <x v="4"/>
    <x v="23"/>
    <s v="T.07x9"/>
    <x v="23"/>
    <x v="14"/>
  </r>
  <r>
    <s v="3.2.1"/>
    <s v="B.05"/>
    <x v="2"/>
    <x v="24"/>
    <s v="B.05x1"/>
    <x v="66"/>
    <x v="33"/>
  </r>
  <r>
    <s v="3.2.1"/>
    <s v="B.05"/>
    <x v="3"/>
    <x v="24"/>
    <s v="B.05x2"/>
    <x v="67"/>
    <x v="33"/>
  </r>
  <r>
    <s v="3.2.1"/>
    <s v="B.05"/>
    <x v="0"/>
    <x v="24"/>
    <s v="B.05x3"/>
    <x v="73"/>
    <x v="33"/>
  </r>
  <r>
    <s v="3.2.1"/>
    <s v="C.01"/>
    <x v="2"/>
    <x v="24"/>
    <s v="C.01x1"/>
    <x v="77"/>
    <x v="37"/>
  </r>
  <r>
    <s v="3.2.1"/>
    <s v="C.01"/>
    <x v="3"/>
    <x v="24"/>
    <s v="C.01x2"/>
    <x v="78"/>
    <x v="37"/>
  </r>
  <r>
    <s v="3.2.1"/>
    <s v="C.01"/>
    <x v="0"/>
    <x v="24"/>
    <s v="C.01x3"/>
    <x v="79"/>
    <x v="37"/>
  </r>
  <r>
    <s v="3.2.1"/>
    <s v="C.02"/>
    <x v="3"/>
    <x v="24"/>
    <s v="C.02x2"/>
    <x v="75"/>
    <x v="36"/>
  </r>
  <r>
    <s v="3.2.1"/>
    <s v="C.02"/>
    <x v="0"/>
    <x v="24"/>
    <s v="C.02x3"/>
    <x v="76"/>
    <x v="36"/>
  </r>
  <r>
    <s v="3.2.1"/>
    <s v="C.05"/>
    <x v="2"/>
    <x v="24"/>
    <s v="C.05x1"/>
    <x v="80"/>
    <x v="38"/>
  </r>
  <r>
    <s v="3.2.1"/>
    <s v="C.05"/>
    <x v="3"/>
    <x v="24"/>
    <s v="C.05x2"/>
    <x v="81"/>
    <x v="38"/>
  </r>
  <r>
    <s v="3.2.1"/>
    <s v="C.05"/>
    <x v="0"/>
    <x v="24"/>
    <s v="C.05x3"/>
    <x v="82"/>
    <x v="38"/>
  </r>
  <r>
    <s v="3.2.1"/>
    <s v="D.10"/>
    <x v="0"/>
    <x v="24"/>
    <s v="D.10x3"/>
    <x v="12"/>
    <x v="6"/>
  </r>
  <r>
    <s v="3.2.1"/>
    <s v="D.11"/>
    <x v="0"/>
    <x v="24"/>
    <s v="D.11x3"/>
    <x v="31"/>
    <x v="17"/>
  </r>
  <r>
    <s v="3.2.1"/>
    <s v="E.05"/>
    <x v="0"/>
    <x v="24"/>
    <s v="E.05x3"/>
    <x v="46"/>
    <x v="25"/>
  </r>
  <r>
    <s v="3.2.1"/>
    <s v="E.06"/>
    <x v="3"/>
    <x v="24"/>
    <s v="E.06x2"/>
    <x v="38"/>
    <x v="21"/>
  </r>
  <r>
    <s v="3.2.1"/>
    <s v="E.06"/>
    <x v="0"/>
    <x v="24"/>
    <s v="E.06x3"/>
    <x v="39"/>
    <x v="21"/>
  </r>
  <r>
    <s v="3.2.1"/>
    <s v="T.01"/>
    <x v="4"/>
    <x v="24"/>
    <s v="T.01x9"/>
    <x v="17"/>
    <x v="8"/>
  </r>
  <r>
    <s v="3.2.1"/>
    <s v="T.02"/>
    <x v="4"/>
    <x v="24"/>
    <s v="T.02x9"/>
    <x v="18"/>
    <x v="9"/>
  </r>
  <r>
    <s v="3.2.1"/>
    <s v="T.03"/>
    <x v="4"/>
    <x v="24"/>
    <s v="T.03x9"/>
    <x v="19"/>
    <x v="10"/>
  </r>
  <r>
    <s v="3.2.1"/>
    <s v="T.04"/>
    <x v="4"/>
    <x v="24"/>
    <s v="T.04x9"/>
    <x v="20"/>
    <x v="11"/>
  </r>
  <r>
    <s v="3.2.1"/>
    <s v="T.05"/>
    <x v="4"/>
    <x v="24"/>
    <s v="T.05x9"/>
    <x v="21"/>
    <x v="12"/>
  </r>
  <r>
    <s v="3.2.1"/>
    <s v="T.06"/>
    <x v="4"/>
    <x v="24"/>
    <s v="T.06x9"/>
    <x v="22"/>
    <x v="13"/>
  </r>
  <r>
    <s v="3.2.1"/>
    <s v="T.07"/>
    <x v="4"/>
    <x v="24"/>
    <s v="T.07x9"/>
    <x v="23"/>
    <x v="14"/>
  </r>
  <r>
    <s v="3.2.2"/>
    <s v="B.05"/>
    <x v="2"/>
    <x v="25"/>
    <s v="B.05x1"/>
    <x v="66"/>
    <x v="33"/>
  </r>
  <r>
    <s v="3.2.2"/>
    <s v="B.05"/>
    <x v="3"/>
    <x v="25"/>
    <s v="B.05x2"/>
    <x v="67"/>
    <x v="33"/>
  </r>
  <r>
    <s v="3.2.2"/>
    <s v="C.01"/>
    <x v="2"/>
    <x v="25"/>
    <s v="C.01x1"/>
    <x v="77"/>
    <x v="37"/>
  </r>
  <r>
    <s v="3.2.2"/>
    <s v="C.01"/>
    <x v="3"/>
    <x v="25"/>
    <s v="C.01x2"/>
    <x v="78"/>
    <x v="37"/>
  </r>
  <r>
    <s v="3.2.2"/>
    <s v="C.02"/>
    <x v="3"/>
    <x v="25"/>
    <s v="C.02x2"/>
    <x v="75"/>
    <x v="36"/>
  </r>
  <r>
    <s v="3.2.2"/>
    <s v="C.03"/>
    <x v="3"/>
    <x v="25"/>
    <s v="C.03x2"/>
    <x v="86"/>
    <x v="40"/>
  </r>
  <r>
    <s v="3.2.2"/>
    <s v="C.04"/>
    <x v="3"/>
    <x v="25"/>
    <s v="C.04x2"/>
    <x v="68"/>
    <x v="34"/>
  </r>
  <r>
    <s v="3.2.2"/>
    <s v="C.05"/>
    <x v="2"/>
    <x v="25"/>
    <s v="C.05x1"/>
    <x v="80"/>
    <x v="38"/>
  </r>
  <r>
    <s v="3.2.2"/>
    <s v="C.05"/>
    <x v="3"/>
    <x v="25"/>
    <s v="C.05x2"/>
    <x v="81"/>
    <x v="38"/>
  </r>
  <r>
    <s v="3.2.2"/>
    <s v="C.05"/>
    <x v="0"/>
    <x v="25"/>
    <s v="C.05x3"/>
    <x v="82"/>
    <x v="38"/>
  </r>
  <r>
    <s v="3.2.2"/>
    <s v="D.03"/>
    <x v="3"/>
    <x v="25"/>
    <s v="D.03x2"/>
    <x v="91"/>
    <x v="42"/>
  </r>
  <r>
    <s v="3.2.2"/>
    <s v="T.01"/>
    <x v="4"/>
    <x v="25"/>
    <s v="T.01x9"/>
    <x v="17"/>
    <x v="8"/>
  </r>
  <r>
    <s v="3.2.2"/>
    <s v="T.02"/>
    <x v="4"/>
    <x v="25"/>
    <s v="T.02x9"/>
    <x v="18"/>
    <x v="9"/>
  </r>
  <r>
    <s v="3.2.2"/>
    <s v="T.03"/>
    <x v="4"/>
    <x v="25"/>
    <s v="T.03x9"/>
    <x v="19"/>
    <x v="10"/>
  </r>
  <r>
    <s v="3.2.2"/>
    <s v="T.04"/>
    <x v="4"/>
    <x v="25"/>
    <s v="T.04x9"/>
    <x v="20"/>
    <x v="11"/>
  </r>
  <r>
    <s v="3.2.2"/>
    <s v="T.05"/>
    <x v="4"/>
    <x v="25"/>
    <s v="T.05x9"/>
    <x v="21"/>
    <x v="12"/>
  </r>
  <r>
    <s v="3.2.2"/>
    <s v="T.06"/>
    <x v="4"/>
    <x v="25"/>
    <s v="T.06x9"/>
    <x v="22"/>
    <x v="13"/>
  </r>
  <r>
    <s v="3.2.2"/>
    <s v="T.07"/>
    <x v="4"/>
    <x v="25"/>
    <s v="T.07x9"/>
    <x v="23"/>
    <x v="14"/>
  </r>
  <r>
    <s v="3.2.3"/>
    <s v="B.05"/>
    <x v="2"/>
    <x v="26"/>
    <s v="B.05x1"/>
    <x v="66"/>
    <x v="33"/>
  </r>
  <r>
    <s v="3.2.3"/>
    <s v="B.05"/>
    <x v="3"/>
    <x v="26"/>
    <s v="B.05x2"/>
    <x v="67"/>
    <x v="33"/>
  </r>
  <r>
    <s v="3.2.3"/>
    <s v="B.05"/>
    <x v="0"/>
    <x v="26"/>
    <s v="B.05x3"/>
    <x v="73"/>
    <x v="33"/>
  </r>
  <r>
    <s v="3.2.3"/>
    <s v="C.01"/>
    <x v="2"/>
    <x v="26"/>
    <s v="C.01x1"/>
    <x v="77"/>
    <x v="37"/>
  </r>
  <r>
    <s v="3.2.3"/>
    <s v="C.01"/>
    <x v="3"/>
    <x v="26"/>
    <s v="C.01x2"/>
    <x v="78"/>
    <x v="37"/>
  </r>
  <r>
    <s v="3.2.3"/>
    <s v="C.01"/>
    <x v="0"/>
    <x v="26"/>
    <s v="C.01x3"/>
    <x v="79"/>
    <x v="37"/>
  </r>
  <r>
    <s v="3.2.3"/>
    <s v="C.02"/>
    <x v="3"/>
    <x v="26"/>
    <s v="C.02x2"/>
    <x v="75"/>
    <x v="36"/>
  </r>
  <r>
    <s v="3.2.3"/>
    <s v="C.02"/>
    <x v="0"/>
    <x v="26"/>
    <s v="C.02x3"/>
    <x v="76"/>
    <x v="36"/>
  </r>
  <r>
    <s v="3.2.3"/>
    <s v="C.03"/>
    <x v="2"/>
    <x v="26"/>
    <s v="C.03x1"/>
    <x v="85"/>
    <x v="40"/>
  </r>
  <r>
    <s v="3.2.3"/>
    <s v="C.03"/>
    <x v="3"/>
    <x v="26"/>
    <s v="C.03x2"/>
    <x v="86"/>
    <x v="40"/>
  </r>
  <r>
    <s v="3.2.3"/>
    <s v="C.03"/>
    <x v="0"/>
    <x v="26"/>
    <s v="C.03x3"/>
    <x v="87"/>
    <x v="40"/>
  </r>
  <r>
    <s v="3.2.3"/>
    <s v="C.05"/>
    <x v="2"/>
    <x v="26"/>
    <s v="C.05x1"/>
    <x v="80"/>
    <x v="38"/>
  </r>
  <r>
    <s v="3.2.3"/>
    <s v="C.05"/>
    <x v="3"/>
    <x v="26"/>
    <s v="C.05x2"/>
    <x v="81"/>
    <x v="38"/>
  </r>
  <r>
    <s v="3.2.3"/>
    <s v="C.05"/>
    <x v="0"/>
    <x v="26"/>
    <s v="C.05x3"/>
    <x v="82"/>
    <x v="38"/>
  </r>
  <r>
    <s v="3.2.3"/>
    <s v="E.06"/>
    <x v="3"/>
    <x v="26"/>
    <s v="E.06x2"/>
    <x v="38"/>
    <x v="21"/>
  </r>
  <r>
    <s v="3.2.3"/>
    <s v="E.06"/>
    <x v="0"/>
    <x v="26"/>
    <s v="E.06x3"/>
    <x v="39"/>
    <x v="21"/>
  </r>
  <r>
    <s v="3.2.3"/>
    <s v="T.01"/>
    <x v="4"/>
    <x v="26"/>
    <s v="T.01x9"/>
    <x v="17"/>
    <x v="8"/>
  </r>
  <r>
    <s v="3.2.3"/>
    <s v="T.02"/>
    <x v="4"/>
    <x v="26"/>
    <s v="T.02x9"/>
    <x v="18"/>
    <x v="9"/>
  </r>
  <r>
    <s v="3.2.3"/>
    <s v="T.03"/>
    <x v="4"/>
    <x v="26"/>
    <s v="T.03x9"/>
    <x v="19"/>
    <x v="10"/>
  </r>
  <r>
    <s v="3.2.3"/>
    <s v="T.04"/>
    <x v="4"/>
    <x v="26"/>
    <s v="T.04x9"/>
    <x v="20"/>
    <x v="11"/>
  </r>
  <r>
    <s v="3.2.3"/>
    <s v="T.05"/>
    <x v="4"/>
    <x v="26"/>
    <s v="T.05x9"/>
    <x v="21"/>
    <x v="12"/>
  </r>
  <r>
    <s v="3.2.3"/>
    <s v="T.06"/>
    <x v="4"/>
    <x v="26"/>
    <s v="T.06x9"/>
    <x v="22"/>
    <x v="13"/>
  </r>
  <r>
    <s v="3.2.3"/>
    <s v="T.07"/>
    <x v="4"/>
    <x v="26"/>
    <s v="T.07x9"/>
    <x v="23"/>
    <x v="14"/>
  </r>
  <r>
    <s v="3.2.4"/>
    <s v="B.04"/>
    <x v="2"/>
    <x v="27"/>
    <s v="B.04x1"/>
    <x v="70"/>
    <x v="35"/>
  </r>
  <r>
    <s v="3.2.4"/>
    <s v="B.04"/>
    <x v="3"/>
    <x v="27"/>
    <s v="B.04x2"/>
    <x v="71"/>
    <x v="35"/>
  </r>
  <r>
    <s v="3.2.4"/>
    <s v="B.04"/>
    <x v="0"/>
    <x v="27"/>
    <s v="B.04x3"/>
    <x v="72"/>
    <x v="35"/>
  </r>
  <r>
    <s v="3.2.4"/>
    <s v="B.05"/>
    <x v="2"/>
    <x v="27"/>
    <s v="B.05x1"/>
    <x v="66"/>
    <x v="33"/>
  </r>
  <r>
    <s v="3.2.4"/>
    <s v="B.05"/>
    <x v="3"/>
    <x v="27"/>
    <s v="B.05x2"/>
    <x v="67"/>
    <x v="33"/>
  </r>
  <r>
    <s v="3.2.4"/>
    <s v="B.05"/>
    <x v="0"/>
    <x v="27"/>
    <s v="B.05x3"/>
    <x v="73"/>
    <x v="33"/>
  </r>
  <r>
    <s v="3.2.4"/>
    <s v="C.01"/>
    <x v="2"/>
    <x v="27"/>
    <s v="C.01x1"/>
    <x v="77"/>
    <x v="37"/>
  </r>
  <r>
    <s v="3.2.4"/>
    <s v="C.01"/>
    <x v="3"/>
    <x v="27"/>
    <s v="C.01x2"/>
    <x v="78"/>
    <x v="37"/>
  </r>
  <r>
    <s v="3.2.4"/>
    <s v="C.01"/>
    <x v="0"/>
    <x v="27"/>
    <s v="C.01x3"/>
    <x v="79"/>
    <x v="37"/>
  </r>
  <r>
    <s v="3.2.4"/>
    <s v="C.02"/>
    <x v="3"/>
    <x v="27"/>
    <s v="C.02x2"/>
    <x v="75"/>
    <x v="36"/>
  </r>
  <r>
    <s v="3.2.4"/>
    <s v="C.02"/>
    <x v="0"/>
    <x v="27"/>
    <s v="C.02x3"/>
    <x v="76"/>
    <x v="36"/>
  </r>
  <r>
    <s v="3.2.4"/>
    <s v="C.03"/>
    <x v="2"/>
    <x v="27"/>
    <s v="C.03x1"/>
    <x v="85"/>
    <x v="40"/>
  </r>
  <r>
    <s v="3.2.4"/>
    <s v="C.03"/>
    <x v="3"/>
    <x v="27"/>
    <s v="C.03x2"/>
    <x v="86"/>
    <x v="40"/>
  </r>
  <r>
    <s v="3.2.4"/>
    <s v="C.03"/>
    <x v="0"/>
    <x v="27"/>
    <s v="C.03x3"/>
    <x v="87"/>
    <x v="40"/>
  </r>
  <r>
    <s v="3.2.4"/>
    <s v="C.04"/>
    <x v="3"/>
    <x v="27"/>
    <s v="C.04x2"/>
    <x v="68"/>
    <x v="34"/>
  </r>
  <r>
    <s v="3.2.4"/>
    <s v="C.04"/>
    <x v="0"/>
    <x v="27"/>
    <s v="C.04x3"/>
    <x v="69"/>
    <x v="34"/>
  </r>
  <r>
    <s v="3.2.4"/>
    <s v="C.05"/>
    <x v="2"/>
    <x v="27"/>
    <s v="C.05x1"/>
    <x v="80"/>
    <x v="38"/>
  </r>
  <r>
    <s v="3.2.4"/>
    <s v="C.05"/>
    <x v="3"/>
    <x v="27"/>
    <s v="C.05x2"/>
    <x v="81"/>
    <x v="38"/>
  </r>
  <r>
    <s v="3.2.4"/>
    <s v="C.05"/>
    <x v="0"/>
    <x v="27"/>
    <s v="C.05x3"/>
    <x v="82"/>
    <x v="38"/>
  </r>
  <r>
    <s v="3.2.4"/>
    <s v="E.02"/>
    <x v="3"/>
    <x v="27"/>
    <s v="E.02x2"/>
    <x v="88"/>
    <x v="41"/>
  </r>
  <r>
    <s v="3.2.4"/>
    <s v="E.02"/>
    <x v="0"/>
    <x v="27"/>
    <s v="E.02x3"/>
    <x v="89"/>
    <x v="41"/>
  </r>
  <r>
    <s v="3.2.4"/>
    <s v="E.03"/>
    <x v="3"/>
    <x v="27"/>
    <s v="E.03x2"/>
    <x v="60"/>
    <x v="24"/>
  </r>
  <r>
    <s v="3.2.4"/>
    <s v="E.03"/>
    <x v="0"/>
    <x v="27"/>
    <s v="E.03x3"/>
    <x v="44"/>
    <x v="24"/>
  </r>
  <r>
    <s v="3.2.4"/>
    <s v="T.01"/>
    <x v="4"/>
    <x v="27"/>
    <s v="T.01x9"/>
    <x v="17"/>
    <x v="8"/>
  </r>
  <r>
    <s v="3.2.4"/>
    <s v="T.02"/>
    <x v="4"/>
    <x v="27"/>
    <s v="T.02x9"/>
    <x v="18"/>
    <x v="9"/>
  </r>
  <r>
    <s v="3.2.4"/>
    <s v="T.03"/>
    <x v="4"/>
    <x v="27"/>
    <s v="T.03x9"/>
    <x v="19"/>
    <x v="10"/>
  </r>
  <r>
    <s v="3.2.4"/>
    <s v="T.04"/>
    <x v="4"/>
    <x v="27"/>
    <s v="T.04x9"/>
    <x v="20"/>
    <x v="11"/>
  </r>
  <r>
    <s v="3.2.4"/>
    <s v="T.05"/>
    <x v="4"/>
    <x v="27"/>
    <s v="T.05x9"/>
    <x v="21"/>
    <x v="12"/>
  </r>
  <r>
    <s v="3.2.4"/>
    <s v="T.06"/>
    <x v="4"/>
    <x v="27"/>
    <s v="T.06x9"/>
    <x v="22"/>
    <x v="13"/>
  </r>
  <r>
    <s v="3.2.4"/>
    <s v="T.07"/>
    <x v="4"/>
    <x v="27"/>
    <s v="T.07x9"/>
    <x v="23"/>
    <x v="14"/>
  </r>
  <r>
    <s v="3.3.1"/>
    <s v="A.02"/>
    <x v="0"/>
    <x v="28"/>
    <s v="A.02x3"/>
    <x v="83"/>
    <x v="39"/>
  </r>
  <r>
    <s v="3.3.1"/>
    <s v="A.02"/>
    <x v="1"/>
    <x v="28"/>
    <s v="A.02x4"/>
    <x v="84"/>
    <x v="39"/>
  </r>
  <r>
    <s v="3.3.1"/>
    <s v="A.04"/>
    <x v="3"/>
    <x v="28"/>
    <s v="A.04x2"/>
    <x v="53"/>
    <x v="28"/>
  </r>
  <r>
    <s v="3.3.1"/>
    <s v="A.04"/>
    <x v="0"/>
    <x v="28"/>
    <s v="A.04x3"/>
    <x v="54"/>
    <x v="28"/>
  </r>
  <r>
    <s v="3.3.1"/>
    <s v="A.04"/>
    <x v="1"/>
    <x v="28"/>
    <s v="A.04x4"/>
    <x v="55"/>
    <x v="28"/>
  </r>
  <r>
    <s v="3.3.1"/>
    <s v="A.10"/>
    <x v="0"/>
    <x v="28"/>
    <s v="A.10x3"/>
    <x v="25"/>
    <x v="15"/>
  </r>
  <r>
    <s v="3.3.1"/>
    <s v="A.10"/>
    <x v="1"/>
    <x v="28"/>
    <s v="A.10x4"/>
    <x v="26"/>
    <x v="15"/>
  </r>
  <r>
    <s v="3.3.1"/>
    <s v="C.02"/>
    <x v="3"/>
    <x v="28"/>
    <s v="C.02x2"/>
    <x v="75"/>
    <x v="36"/>
  </r>
  <r>
    <s v="3.3.1"/>
    <s v="C.02"/>
    <x v="0"/>
    <x v="28"/>
    <s v="C.02x3"/>
    <x v="76"/>
    <x v="36"/>
  </r>
  <r>
    <s v="3.3.1"/>
    <s v="C.03"/>
    <x v="3"/>
    <x v="28"/>
    <s v="C.03x2"/>
    <x v="86"/>
    <x v="40"/>
  </r>
  <r>
    <s v="3.3.1"/>
    <s v="C.03"/>
    <x v="0"/>
    <x v="28"/>
    <s v="C.03x3"/>
    <x v="87"/>
    <x v="40"/>
  </r>
  <r>
    <s v="3.3.1"/>
    <s v="C.05"/>
    <x v="0"/>
    <x v="28"/>
    <s v="C.05x3"/>
    <x v="82"/>
    <x v="38"/>
  </r>
  <r>
    <s v="3.3.1"/>
    <s v="D.05"/>
    <x v="3"/>
    <x v="28"/>
    <s v="D.05x2"/>
    <x v="50"/>
    <x v="27"/>
  </r>
  <r>
    <s v="3.3.1"/>
    <s v="D.05"/>
    <x v="0"/>
    <x v="28"/>
    <s v="D.05x3"/>
    <x v="51"/>
    <x v="27"/>
  </r>
  <r>
    <s v="3.3.1"/>
    <s v="D.05"/>
    <x v="1"/>
    <x v="28"/>
    <s v="D.05x4"/>
    <x v="52"/>
    <x v="27"/>
  </r>
  <r>
    <s v="3.3.1"/>
    <s v="D.10"/>
    <x v="0"/>
    <x v="28"/>
    <s v="D.10x3"/>
    <x v="12"/>
    <x v="6"/>
  </r>
  <r>
    <s v="3.3.1"/>
    <s v="D.10"/>
    <x v="1"/>
    <x v="28"/>
    <s v="D.10x4"/>
    <x v="13"/>
    <x v="6"/>
  </r>
  <r>
    <s v="3.3.1"/>
    <s v="D.11"/>
    <x v="0"/>
    <x v="28"/>
    <s v="D.11x3"/>
    <x v="31"/>
    <x v="17"/>
  </r>
  <r>
    <s v="3.3.1"/>
    <s v="D.11"/>
    <x v="1"/>
    <x v="28"/>
    <s v="D.11x4"/>
    <x v="32"/>
    <x v="17"/>
  </r>
  <r>
    <s v="3.3.1"/>
    <s v="E.02"/>
    <x v="3"/>
    <x v="28"/>
    <s v="E.02x2"/>
    <x v="88"/>
    <x v="41"/>
  </r>
  <r>
    <s v="3.3.1"/>
    <s v="E.02"/>
    <x v="0"/>
    <x v="28"/>
    <s v="E.02x3"/>
    <x v="89"/>
    <x v="41"/>
  </r>
  <r>
    <s v="3.3.1"/>
    <s v="E.02"/>
    <x v="1"/>
    <x v="28"/>
    <s v="E.02x4"/>
    <x v="90"/>
    <x v="41"/>
  </r>
  <r>
    <s v="3.3.1"/>
    <s v="E.03"/>
    <x v="3"/>
    <x v="28"/>
    <s v="E.03x2"/>
    <x v="60"/>
    <x v="24"/>
  </r>
  <r>
    <s v="3.3.1"/>
    <s v="E.03"/>
    <x v="0"/>
    <x v="28"/>
    <s v="E.03x3"/>
    <x v="44"/>
    <x v="24"/>
  </r>
  <r>
    <s v="3.3.1"/>
    <s v="E.03"/>
    <x v="1"/>
    <x v="28"/>
    <s v="E.03x4"/>
    <x v="45"/>
    <x v="24"/>
  </r>
  <r>
    <s v="3.3.1"/>
    <s v="E.06"/>
    <x v="3"/>
    <x v="28"/>
    <s v="E.06x2"/>
    <x v="38"/>
    <x v="21"/>
  </r>
  <r>
    <s v="3.3.1"/>
    <s v="E.06"/>
    <x v="0"/>
    <x v="28"/>
    <s v="E.06x3"/>
    <x v="39"/>
    <x v="21"/>
  </r>
  <r>
    <s v="3.3.1"/>
    <s v="E.06"/>
    <x v="1"/>
    <x v="28"/>
    <s v="E.06x4"/>
    <x v="40"/>
    <x v="21"/>
  </r>
  <r>
    <s v="3.3.1"/>
    <s v="T.01"/>
    <x v="4"/>
    <x v="28"/>
    <s v="T.01x9"/>
    <x v="17"/>
    <x v="8"/>
  </r>
  <r>
    <s v="3.3.1"/>
    <s v="T.02"/>
    <x v="4"/>
    <x v="28"/>
    <s v="T.02x9"/>
    <x v="18"/>
    <x v="9"/>
  </r>
  <r>
    <s v="3.3.1"/>
    <s v="T.03"/>
    <x v="4"/>
    <x v="28"/>
    <s v="T.03x9"/>
    <x v="19"/>
    <x v="10"/>
  </r>
  <r>
    <s v="3.3.1"/>
    <s v="T.04"/>
    <x v="4"/>
    <x v="28"/>
    <s v="T.04x9"/>
    <x v="20"/>
    <x v="11"/>
  </r>
  <r>
    <s v="3.3.1"/>
    <s v="T.05"/>
    <x v="4"/>
    <x v="28"/>
    <s v="T.05x9"/>
    <x v="21"/>
    <x v="12"/>
  </r>
  <r>
    <s v="3.3.1"/>
    <s v="T.06"/>
    <x v="4"/>
    <x v="28"/>
    <s v="T.06x9"/>
    <x v="22"/>
    <x v="13"/>
  </r>
  <r>
    <s v="3.3.1"/>
    <s v="T.07"/>
    <x v="4"/>
    <x v="28"/>
    <s v="T.07x9"/>
    <x v="23"/>
    <x v="14"/>
  </r>
  <r>
    <s v="3.3.2"/>
    <s v="A.10"/>
    <x v="0"/>
    <x v="29"/>
    <s v="A.10x3"/>
    <x v="25"/>
    <x v="15"/>
  </r>
  <r>
    <s v="3.3.2"/>
    <s v="A.10"/>
    <x v="1"/>
    <x v="29"/>
    <s v="A.10x4"/>
    <x v="26"/>
    <x v="15"/>
  </r>
  <r>
    <s v="3.3.2"/>
    <s v="B.02"/>
    <x v="3"/>
    <x v="29"/>
    <s v="B.02x2"/>
    <x v="7"/>
    <x v="4"/>
  </r>
  <r>
    <s v="3.3.2"/>
    <s v="B.02"/>
    <x v="0"/>
    <x v="29"/>
    <s v="B.02x3"/>
    <x v="8"/>
    <x v="4"/>
  </r>
  <r>
    <s v="3.3.2"/>
    <s v="B.03"/>
    <x v="2"/>
    <x v="29"/>
    <s v="B.03x1"/>
    <x v="27"/>
    <x v="16"/>
  </r>
  <r>
    <s v="3.3.2"/>
    <s v="B.03"/>
    <x v="3"/>
    <x v="29"/>
    <s v="B.03x2"/>
    <x v="28"/>
    <x v="16"/>
  </r>
  <r>
    <s v="3.3.2"/>
    <s v="B.04"/>
    <x v="2"/>
    <x v="29"/>
    <s v="B.04x1"/>
    <x v="70"/>
    <x v="35"/>
  </r>
  <r>
    <s v="3.3.2"/>
    <s v="B.04"/>
    <x v="3"/>
    <x v="29"/>
    <s v="B.04x2"/>
    <x v="71"/>
    <x v="35"/>
  </r>
  <r>
    <s v="3.3.2"/>
    <s v="B.04"/>
    <x v="0"/>
    <x v="29"/>
    <s v="B.04x3"/>
    <x v="72"/>
    <x v="35"/>
  </r>
  <r>
    <s v="3.3.2"/>
    <s v="B.04"/>
    <x v="0"/>
    <x v="29"/>
    <s v="B.04x3"/>
    <x v="72"/>
    <x v="35"/>
  </r>
  <r>
    <s v="3.3.2"/>
    <s v="C.03"/>
    <x v="2"/>
    <x v="29"/>
    <s v="C.03x1"/>
    <x v="85"/>
    <x v="40"/>
  </r>
  <r>
    <s v="3.3.2"/>
    <s v="C.03"/>
    <x v="3"/>
    <x v="29"/>
    <s v="C.03x2"/>
    <x v="86"/>
    <x v="40"/>
  </r>
  <r>
    <s v="3.3.2"/>
    <s v="C.03"/>
    <x v="0"/>
    <x v="29"/>
    <s v="C.03x3"/>
    <x v="87"/>
    <x v="40"/>
  </r>
  <r>
    <s v="3.3.2"/>
    <s v="C.04"/>
    <x v="3"/>
    <x v="29"/>
    <s v="C.04x2"/>
    <x v="68"/>
    <x v="34"/>
  </r>
  <r>
    <s v="3.3.2"/>
    <s v="C.04"/>
    <x v="0"/>
    <x v="29"/>
    <s v="C.04x3"/>
    <x v="69"/>
    <x v="34"/>
  </r>
  <r>
    <s v="3.3.2"/>
    <s v="C.05"/>
    <x v="0"/>
    <x v="29"/>
    <s v="C.05x3"/>
    <x v="82"/>
    <x v="38"/>
  </r>
  <r>
    <s v="3.3.2"/>
    <s v="E.03"/>
    <x v="3"/>
    <x v="29"/>
    <s v="E.03x2"/>
    <x v="60"/>
    <x v="24"/>
  </r>
  <r>
    <s v="3.3.2"/>
    <s v="E.03"/>
    <x v="0"/>
    <x v="29"/>
    <s v="E.03x3"/>
    <x v="44"/>
    <x v="24"/>
  </r>
  <r>
    <s v="3.3.2"/>
    <s v="T.01"/>
    <x v="4"/>
    <x v="29"/>
    <s v="T.01x9"/>
    <x v="17"/>
    <x v="8"/>
  </r>
  <r>
    <s v="3.3.2"/>
    <s v="T.02"/>
    <x v="4"/>
    <x v="29"/>
    <s v="T.02x9"/>
    <x v="18"/>
    <x v="9"/>
  </r>
  <r>
    <s v="3.3.2"/>
    <s v="T.03"/>
    <x v="4"/>
    <x v="29"/>
    <s v="T.03x9"/>
    <x v="19"/>
    <x v="10"/>
  </r>
  <r>
    <s v="3.3.2"/>
    <s v="T.04"/>
    <x v="4"/>
    <x v="29"/>
    <s v="T.04x9"/>
    <x v="20"/>
    <x v="11"/>
  </r>
  <r>
    <s v="3.3.2"/>
    <s v="T.05"/>
    <x v="4"/>
    <x v="29"/>
    <s v="T.05x9"/>
    <x v="21"/>
    <x v="12"/>
  </r>
  <r>
    <s v="3.3.2"/>
    <s v="T.06"/>
    <x v="4"/>
    <x v="29"/>
    <s v="T.06x9"/>
    <x v="22"/>
    <x v="13"/>
  </r>
  <r>
    <s v="3.3.2"/>
    <s v="T.07"/>
    <x v="4"/>
    <x v="29"/>
    <s v="T.07x9"/>
    <x v="23"/>
    <x v="14"/>
  </r>
  <r>
    <s v="3.3.3"/>
    <s v="A.05"/>
    <x v="0"/>
    <x v="30"/>
    <s v="A.05x3"/>
    <x v="0"/>
    <x v="0"/>
  </r>
  <r>
    <s v="3.3.3"/>
    <s v="A.10"/>
    <x v="0"/>
    <x v="30"/>
    <s v="A.10x3"/>
    <x v="25"/>
    <x v="15"/>
  </r>
  <r>
    <s v="3.3.3"/>
    <s v="A.10"/>
    <x v="1"/>
    <x v="30"/>
    <s v="A.10x4"/>
    <x v="26"/>
    <x v="15"/>
  </r>
  <r>
    <s v="3.3.3"/>
    <s v="B.02"/>
    <x v="3"/>
    <x v="30"/>
    <s v="B.02x2"/>
    <x v="7"/>
    <x v="4"/>
  </r>
  <r>
    <s v="3.3.3"/>
    <s v="B.02"/>
    <x v="0"/>
    <x v="30"/>
    <s v="B.02x3"/>
    <x v="8"/>
    <x v="4"/>
  </r>
  <r>
    <s v="3.3.3"/>
    <s v="B.05"/>
    <x v="2"/>
    <x v="30"/>
    <s v="B.05x1"/>
    <x v="66"/>
    <x v="33"/>
  </r>
  <r>
    <s v="3.3.3"/>
    <s v="B.05"/>
    <x v="3"/>
    <x v="30"/>
    <s v="B.05x2"/>
    <x v="67"/>
    <x v="33"/>
  </r>
  <r>
    <s v="3.3.3"/>
    <s v="B.05"/>
    <x v="0"/>
    <x v="30"/>
    <s v="B.05x3"/>
    <x v="73"/>
    <x v="33"/>
  </r>
  <r>
    <s v="3.3.3"/>
    <s v="C.02"/>
    <x v="3"/>
    <x v="30"/>
    <s v="C.02x2"/>
    <x v="75"/>
    <x v="36"/>
  </r>
  <r>
    <s v="3.3.3"/>
    <s v="C.02"/>
    <x v="0"/>
    <x v="30"/>
    <s v="C.02x3"/>
    <x v="76"/>
    <x v="36"/>
  </r>
  <r>
    <s v="3.3.3"/>
    <s v="C.05"/>
    <x v="0"/>
    <x v="30"/>
    <s v="C.05x3"/>
    <x v="82"/>
    <x v="38"/>
  </r>
  <r>
    <s v="3.3.3"/>
    <s v="E.02"/>
    <x v="3"/>
    <x v="30"/>
    <s v="E.02x2"/>
    <x v="88"/>
    <x v="41"/>
  </r>
  <r>
    <s v="3.3.3"/>
    <s v="E.02"/>
    <x v="0"/>
    <x v="30"/>
    <s v="E.02x3"/>
    <x v="89"/>
    <x v="41"/>
  </r>
  <r>
    <s v="3.3.3"/>
    <s v="E.03"/>
    <x v="3"/>
    <x v="30"/>
    <s v="E.03x2"/>
    <x v="60"/>
    <x v="24"/>
  </r>
  <r>
    <s v="3.3.3"/>
    <s v="E.03"/>
    <x v="0"/>
    <x v="30"/>
    <s v="E.03x3"/>
    <x v="44"/>
    <x v="24"/>
  </r>
  <r>
    <s v="3.3.3"/>
    <s v="E.06"/>
    <x v="3"/>
    <x v="30"/>
    <s v="E.06x2"/>
    <x v="38"/>
    <x v="21"/>
  </r>
  <r>
    <s v="3.3.3"/>
    <s v="E.06"/>
    <x v="0"/>
    <x v="30"/>
    <s v="E.06x3"/>
    <x v="39"/>
    <x v="21"/>
  </r>
  <r>
    <s v="3.3.3"/>
    <s v="T.01"/>
    <x v="4"/>
    <x v="30"/>
    <s v="T.01x9"/>
    <x v="17"/>
    <x v="8"/>
  </r>
  <r>
    <s v="3.3.3"/>
    <s v="T.02"/>
    <x v="4"/>
    <x v="30"/>
    <s v="T.02x9"/>
    <x v="18"/>
    <x v="9"/>
  </r>
  <r>
    <s v="3.3.3"/>
    <s v="T.03"/>
    <x v="4"/>
    <x v="30"/>
    <s v="T.03x9"/>
    <x v="19"/>
    <x v="10"/>
  </r>
  <r>
    <s v="3.3.3"/>
    <s v="T.04"/>
    <x v="4"/>
    <x v="30"/>
    <s v="T.04x9"/>
    <x v="20"/>
    <x v="11"/>
  </r>
  <r>
    <s v="3.3.3"/>
    <s v="T.05"/>
    <x v="4"/>
    <x v="30"/>
    <s v="T.05x9"/>
    <x v="21"/>
    <x v="12"/>
  </r>
  <r>
    <s v="3.3.3"/>
    <s v="T.06"/>
    <x v="4"/>
    <x v="30"/>
    <s v="T.06x9"/>
    <x v="22"/>
    <x v="13"/>
  </r>
  <r>
    <s v="3.3.3"/>
    <s v="T.07"/>
    <x v="4"/>
    <x v="30"/>
    <s v="T.07x9"/>
    <x v="23"/>
    <x v="14"/>
  </r>
  <r>
    <s v="3.3.4"/>
    <s v="A.04"/>
    <x v="3"/>
    <x v="31"/>
    <s v="A.04x2"/>
    <x v="53"/>
    <x v="28"/>
  </r>
  <r>
    <s v="3.3.4"/>
    <s v="A.04"/>
    <x v="0"/>
    <x v="31"/>
    <s v="A.04x3"/>
    <x v="54"/>
    <x v="28"/>
  </r>
  <r>
    <s v="3.3.4"/>
    <s v="A.10"/>
    <x v="0"/>
    <x v="31"/>
    <s v="A.10x3"/>
    <x v="25"/>
    <x v="15"/>
  </r>
  <r>
    <s v="3.3.4"/>
    <s v="A.10"/>
    <x v="1"/>
    <x v="31"/>
    <s v="A.10x4"/>
    <x v="26"/>
    <x v="15"/>
  </r>
  <r>
    <s v="3.3.4"/>
    <s v="B.04"/>
    <x v="2"/>
    <x v="31"/>
    <s v="B.04x1"/>
    <x v="70"/>
    <x v="35"/>
  </r>
  <r>
    <s v="3.3.4"/>
    <s v="B.04"/>
    <x v="3"/>
    <x v="31"/>
    <s v="B.04x2"/>
    <x v="71"/>
    <x v="35"/>
  </r>
  <r>
    <s v="3.3.4"/>
    <s v="B.04"/>
    <x v="0"/>
    <x v="31"/>
    <s v="B.04x3"/>
    <x v="72"/>
    <x v="35"/>
  </r>
  <r>
    <s v="3.3.4"/>
    <s v="C.01"/>
    <x v="2"/>
    <x v="31"/>
    <s v="C.01x1"/>
    <x v="77"/>
    <x v="37"/>
  </r>
  <r>
    <s v="3.3.4"/>
    <s v="C.01"/>
    <x v="3"/>
    <x v="31"/>
    <s v="C.01x2"/>
    <x v="78"/>
    <x v="37"/>
  </r>
  <r>
    <s v="3.3.4"/>
    <s v="C.01"/>
    <x v="0"/>
    <x v="31"/>
    <s v="C.01x3"/>
    <x v="79"/>
    <x v="37"/>
  </r>
  <r>
    <s v="3.3.4"/>
    <s v="C.02"/>
    <x v="3"/>
    <x v="31"/>
    <s v="C.02x2"/>
    <x v="75"/>
    <x v="36"/>
  </r>
  <r>
    <s v="3.3.4"/>
    <s v="C.02"/>
    <x v="0"/>
    <x v="31"/>
    <s v="C.02x3"/>
    <x v="76"/>
    <x v="36"/>
  </r>
  <r>
    <s v="3.3.4"/>
    <s v="C.03"/>
    <x v="2"/>
    <x v="31"/>
    <s v="C.03x1"/>
    <x v="85"/>
    <x v="40"/>
  </r>
  <r>
    <s v="3.3.4"/>
    <s v="C.03"/>
    <x v="3"/>
    <x v="31"/>
    <s v="C.03x2"/>
    <x v="86"/>
    <x v="40"/>
  </r>
  <r>
    <s v="3.3.4"/>
    <s v="C.03"/>
    <x v="0"/>
    <x v="31"/>
    <s v="C.03x3"/>
    <x v="87"/>
    <x v="40"/>
  </r>
  <r>
    <s v="3.3.4"/>
    <s v="C.05"/>
    <x v="0"/>
    <x v="31"/>
    <s v="C.05x3"/>
    <x v="82"/>
    <x v="38"/>
  </r>
  <r>
    <s v="3.3.4"/>
    <s v="E.02"/>
    <x v="3"/>
    <x v="31"/>
    <s v="E.02x2"/>
    <x v="88"/>
    <x v="41"/>
  </r>
  <r>
    <s v="3.3.4"/>
    <s v="E.02"/>
    <x v="0"/>
    <x v="31"/>
    <s v="E.02x3"/>
    <x v="89"/>
    <x v="41"/>
  </r>
  <r>
    <s v="3.3.4"/>
    <s v="E.06"/>
    <x v="3"/>
    <x v="31"/>
    <s v="E.06x2"/>
    <x v="38"/>
    <x v="21"/>
  </r>
  <r>
    <s v="3.3.4"/>
    <s v="E.06"/>
    <x v="0"/>
    <x v="31"/>
    <s v="E.06x3"/>
    <x v="39"/>
    <x v="21"/>
  </r>
  <r>
    <s v="3.3.4"/>
    <s v="T.01"/>
    <x v="4"/>
    <x v="31"/>
    <s v="T.01x9"/>
    <x v="17"/>
    <x v="8"/>
  </r>
  <r>
    <s v="3.3.4"/>
    <s v="T.02"/>
    <x v="4"/>
    <x v="31"/>
    <s v="T.02x9"/>
    <x v="18"/>
    <x v="9"/>
  </r>
  <r>
    <s v="3.3.4"/>
    <s v="T.03"/>
    <x v="4"/>
    <x v="31"/>
    <s v="T.03x9"/>
    <x v="19"/>
    <x v="10"/>
  </r>
  <r>
    <s v="3.3.4"/>
    <s v="T.04"/>
    <x v="4"/>
    <x v="31"/>
    <s v="T.04x9"/>
    <x v="20"/>
    <x v="11"/>
  </r>
  <r>
    <s v="3.3.4"/>
    <s v="T.05"/>
    <x v="4"/>
    <x v="31"/>
    <s v="T.05x9"/>
    <x v="21"/>
    <x v="12"/>
  </r>
  <r>
    <s v="3.3.4"/>
    <s v="T.06"/>
    <x v="4"/>
    <x v="31"/>
    <s v="T.06x9"/>
    <x v="22"/>
    <x v="13"/>
  </r>
  <r>
    <s v="3.3.4"/>
    <s v="T.07"/>
    <x v="4"/>
    <x v="31"/>
    <s v="T.07x9"/>
    <x v="23"/>
    <x v="14"/>
  </r>
  <r>
    <s v="4.1.1"/>
    <s v="A.01"/>
    <x v="1"/>
    <x v="32"/>
    <s v="A.01x4"/>
    <x v="35"/>
    <x v="19"/>
  </r>
  <r>
    <s v="4.1.1"/>
    <s v="A.07"/>
    <x v="1"/>
    <x v="32"/>
    <s v="A.07x4"/>
    <x v="5"/>
    <x v="2"/>
  </r>
  <r>
    <s v="4.1.1"/>
    <s v="D.01"/>
    <x v="1"/>
    <x v="32"/>
    <s v="D.01x4"/>
    <x v="92"/>
    <x v="43"/>
  </r>
  <r>
    <s v="4.1.1"/>
    <s v="D.10"/>
    <x v="0"/>
    <x v="32"/>
    <s v="D.10x3"/>
    <x v="12"/>
    <x v="6"/>
  </r>
  <r>
    <s v="4.1.1"/>
    <s v="D.10"/>
    <x v="1"/>
    <x v="32"/>
    <s v="D.10x4"/>
    <x v="13"/>
    <x v="6"/>
  </r>
  <r>
    <s v="4.1.1"/>
    <s v="E.03"/>
    <x v="0"/>
    <x v="32"/>
    <s v="E.03x3"/>
    <x v="44"/>
    <x v="24"/>
  </r>
  <r>
    <s v="4.1.1"/>
    <s v="E.03"/>
    <x v="1"/>
    <x v="32"/>
    <s v="E.03x4"/>
    <x v="45"/>
    <x v="24"/>
  </r>
  <r>
    <s v="4.1.1"/>
    <s v="E.08"/>
    <x v="0"/>
    <x v="32"/>
    <s v="E.08x3"/>
    <x v="15"/>
    <x v="7"/>
  </r>
  <r>
    <s v="4.1.1"/>
    <s v="E.08"/>
    <x v="1"/>
    <x v="32"/>
    <s v="E.08x4"/>
    <x v="16"/>
    <x v="7"/>
  </r>
  <r>
    <s v="4.1.1"/>
    <s v="E.09"/>
    <x v="1"/>
    <x v="32"/>
    <s v="E.09x4"/>
    <x v="41"/>
    <x v="22"/>
  </r>
  <r>
    <s v="4.1.1"/>
    <s v="T.01"/>
    <x v="4"/>
    <x v="32"/>
    <s v="T.01x9"/>
    <x v="17"/>
    <x v="8"/>
  </r>
  <r>
    <s v="4.1.1"/>
    <s v="T.02"/>
    <x v="4"/>
    <x v="32"/>
    <s v="T.02x9"/>
    <x v="18"/>
    <x v="9"/>
  </r>
  <r>
    <s v="4.1.1"/>
    <s v="T.03"/>
    <x v="4"/>
    <x v="32"/>
    <s v="T.03x9"/>
    <x v="19"/>
    <x v="10"/>
  </r>
  <r>
    <s v="4.1.1"/>
    <s v="T.04"/>
    <x v="4"/>
    <x v="32"/>
    <s v="T.04x9"/>
    <x v="20"/>
    <x v="11"/>
  </r>
  <r>
    <s v="4.1.1"/>
    <s v="T.05"/>
    <x v="4"/>
    <x v="32"/>
    <s v="T.05x9"/>
    <x v="21"/>
    <x v="12"/>
  </r>
  <r>
    <s v="4.1.1"/>
    <s v="T.06"/>
    <x v="4"/>
    <x v="32"/>
    <s v="T.06x9"/>
    <x v="22"/>
    <x v="13"/>
  </r>
  <r>
    <s v="4.1.1"/>
    <s v="T.07"/>
    <x v="4"/>
    <x v="32"/>
    <s v="T.07x9"/>
    <x v="23"/>
    <x v="14"/>
  </r>
  <r>
    <s v="4.1.2"/>
    <s v="A.01"/>
    <x v="1"/>
    <x v="33"/>
    <s v="A.01x4"/>
    <x v="35"/>
    <x v="19"/>
  </r>
  <r>
    <s v="4.1.2"/>
    <s v="C.02"/>
    <x v="0"/>
    <x v="33"/>
    <s v="C.02x3"/>
    <x v="76"/>
    <x v="36"/>
  </r>
  <r>
    <s v="4.1.2"/>
    <s v="D.01"/>
    <x v="1"/>
    <x v="33"/>
    <s v="D.01x4"/>
    <x v="92"/>
    <x v="43"/>
  </r>
  <r>
    <s v="4.1.2"/>
    <s v="D.02"/>
    <x v="1"/>
    <x v="33"/>
    <s v="D.02x4"/>
    <x v="93"/>
    <x v="44"/>
  </r>
  <r>
    <s v="4.1.2"/>
    <s v="D.10"/>
    <x v="0"/>
    <x v="33"/>
    <s v="D.10x3"/>
    <x v="12"/>
    <x v="6"/>
  </r>
  <r>
    <s v="4.1.2"/>
    <s v="D.10"/>
    <x v="1"/>
    <x v="33"/>
    <s v="D.10x4"/>
    <x v="13"/>
    <x v="6"/>
  </r>
  <r>
    <s v="4.1.2"/>
    <s v="E.02"/>
    <x v="0"/>
    <x v="33"/>
    <s v="E.02x3"/>
    <x v="89"/>
    <x v="41"/>
  </r>
  <r>
    <s v="4.1.2"/>
    <s v="E.02"/>
    <x v="1"/>
    <x v="33"/>
    <s v="E.02x4"/>
    <x v="90"/>
    <x v="41"/>
  </r>
  <r>
    <s v="4.1.2"/>
    <s v="E.03"/>
    <x v="0"/>
    <x v="33"/>
    <s v="E.03x3"/>
    <x v="44"/>
    <x v="24"/>
  </r>
  <r>
    <s v="4.1.2"/>
    <s v="E.03"/>
    <x v="1"/>
    <x v="33"/>
    <s v="E.03x4"/>
    <x v="45"/>
    <x v="24"/>
  </r>
  <r>
    <s v="4.1.2"/>
    <s v="E.05"/>
    <x v="0"/>
    <x v="33"/>
    <s v="E.05x3"/>
    <x v="46"/>
    <x v="25"/>
  </r>
  <r>
    <s v="4.1.2"/>
    <s v="E.05"/>
    <x v="1"/>
    <x v="33"/>
    <s v="E.05x4"/>
    <x v="47"/>
    <x v="25"/>
  </r>
  <r>
    <s v="4.1.2"/>
    <s v="E.07"/>
    <x v="0"/>
    <x v="33"/>
    <s v="E.07x3"/>
    <x v="33"/>
    <x v="18"/>
  </r>
  <r>
    <s v="4.1.2"/>
    <s v="E.07"/>
    <x v="1"/>
    <x v="33"/>
    <s v="E.07x4"/>
    <x v="34"/>
    <x v="18"/>
  </r>
  <r>
    <s v="4.1.2"/>
    <s v="E.08"/>
    <x v="0"/>
    <x v="33"/>
    <s v="E.08x3"/>
    <x v="15"/>
    <x v="7"/>
  </r>
  <r>
    <s v="4.1.2"/>
    <s v="E.08"/>
    <x v="1"/>
    <x v="33"/>
    <s v="E.08x4"/>
    <x v="16"/>
    <x v="7"/>
  </r>
  <r>
    <s v="4.1.2"/>
    <s v="T.01"/>
    <x v="4"/>
    <x v="33"/>
    <s v="T.01x9"/>
    <x v="17"/>
    <x v="8"/>
  </r>
  <r>
    <s v="4.1.2"/>
    <s v="T.02"/>
    <x v="4"/>
    <x v="33"/>
    <s v="T.02x9"/>
    <x v="18"/>
    <x v="9"/>
  </r>
  <r>
    <s v="4.1.2"/>
    <s v="T.03"/>
    <x v="4"/>
    <x v="33"/>
    <s v="T.03x9"/>
    <x v="19"/>
    <x v="10"/>
  </r>
  <r>
    <s v="4.1.2"/>
    <s v="T.04"/>
    <x v="4"/>
    <x v="33"/>
    <s v="T.04x9"/>
    <x v="20"/>
    <x v="11"/>
  </r>
  <r>
    <s v="4.1.2"/>
    <s v="T.05"/>
    <x v="4"/>
    <x v="33"/>
    <s v="T.05x9"/>
    <x v="21"/>
    <x v="12"/>
  </r>
  <r>
    <s v="4.1.2"/>
    <s v="T.06"/>
    <x v="4"/>
    <x v="33"/>
    <s v="T.06x9"/>
    <x v="22"/>
    <x v="13"/>
  </r>
  <r>
    <s v="4.1.2"/>
    <s v="T.07"/>
    <x v="4"/>
    <x v="33"/>
    <s v="T.07x9"/>
    <x v="23"/>
    <x v="14"/>
  </r>
  <r>
    <s v="4.1.3"/>
    <s v="A.01"/>
    <x v="1"/>
    <x v="34"/>
    <s v="A.01x4"/>
    <x v="35"/>
    <x v="19"/>
  </r>
  <r>
    <s v="4.1.3"/>
    <s v="A.06"/>
    <x v="0"/>
    <x v="34"/>
    <s v="A.06x3"/>
    <x v="4"/>
    <x v="1"/>
  </r>
  <r>
    <s v="4.1.3"/>
    <s v="A.07"/>
    <x v="1"/>
    <x v="34"/>
    <s v="A.07x4"/>
    <x v="5"/>
    <x v="2"/>
  </r>
  <r>
    <s v="4.1.3"/>
    <s v="B.01"/>
    <x v="0"/>
    <x v="34"/>
    <s v="B.01x3"/>
    <x v="65"/>
    <x v="32"/>
  </r>
  <r>
    <s v="4.1.3"/>
    <s v="B.02"/>
    <x v="0"/>
    <x v="34"/>
    <s v="B.02x3"/>
    <x v="8"/>
    <x v="4"/>
  </r>
  <r>
    <s v="4.1.3"/>
    <s v="B.03"/>
    <x v="0"/>
    <x v="34"/>
    <s v="B.03x3"/>
    <x v="29"/>
    <x v="16"/>
  </r>
  <r>
    <s v="4.1.3"/>
    <s v="B.06"/>
    <x v="0"/>
    <x v="34"/>
    <s v="B.06x3"/>
    <x v="10"/>
    <x v="5"/>
  </r>
  <r>
    <s v="4.1.3"/>
    <s v="C.04"/>
    <x v="0"/>
    <x v="34"/>
    <s v="C.04x3"/>
    <x v="69"/>
    <x v="34"/>
  </r>
  <r>
    <s v="4.1.3"/>
    <s v="D.01"/>
    <x v="1"/>
    <x v="34"/>
    <s v="D.01x4"/>
    <x v="92"/>
    <x v="43"/>
  </r>
  <r>
    <s v="4.1.3"/>
    <s v="D.10"/>
    <x v="0"/>
    <x v="34"/>
    <s v="D.10x3"/>
    <x v="12"/>
    <x v="6"/>
  </r>
  <r>
    <s v="4.1.3"/>
    <s v="D.10"/>
    <x v="1"/>
    <x v="34"/>
    <s v="D.10x4"/>
    <x v="13"/>
    <x v="6"/>
  </r>
  <r>
    <s v="4.1.3"/>
    <s v="E.03"/>
    <x v="0"/>
    <x v="34"/>
    <s v="E.03x3"/>
    <x v="44"/>
    <x v="24"/>
  </r>
  <r>
    <s v="4.1.3"/>
    <s v="E.03"/>
    <x v="1"/>
    <x v="34"/>
    <s v="E.03x4"/>
    <x v="45"/>
    <x v="24"/>
  </r>
  <r>
    <s v="4.1.3"/>
    <s v="E.08"/>
    <x v="0"/>
    <x v="34"/>
    <s v="E.08x3"/>
    <x v="15"/>
    <x v="7"/>
  </r>
  <r>
    <s v="4.1.3"/>
    <s v="E.08"/>
    <x v="1"/>
    <x v="34"/>
    <s v="E.08x4"/>
    <x v="16"/>
    <x v="7"/>
  </r>
  <r>
    <s v="4.1.3"/>
    <s v="E.09"/>
    <x v="1"/>
    <x v="34"/>
    <s v="E.09x4"/>
    <x v="41"/>
    <x v="22"/>
  </r>
  <r>
    <s v="4.1.3"/>
    <s v="T.01"/>
    <x v="4"/>
    <x v="34"/>
    <s v="T.01x9"/>
    <x v="17"/>
    <x v="8"/>
  </r>
  <r>
    <s v="4.1.3"/>
    <s v="T.02"/>
    <x v="4"/>
    <x v="34"/>
    <s v="T.02x9"/>
    <x v="18"/>
    <x v="9"/>
  </r>
  <r>
    <s v="4.1.3"/>
    <s v="T.03"/>
    <x v="4"/>
    <x v="34"/>
    <s v="T.03x9"/>
    <x v="19"/>
    <x v="10"/>
  </r>
  <r>
    <s v="4.1.3"/>
    <s v="T.04"/>
    <x v="4"/>
    <x v="34"/>
    <s v="T.04x9"/>
    <x v="20"/>
    <x v="11"/>
  </r>
  <r>
    <s v="4.1.3"/>
    <s v="T.05"/>
    <x v="4"/>
    <x v="34"/>
    <s v="T.05x9"/>
    <x v="21"/>
    <x v="12"/>
  </r>
  <r>
    <s v="4.1.3"/>
    <s v="T.06"/>
    <x v="4"/>
    <x v="34"/>
    <s v="T.06x9"/>
    <x v="22"/>
    <x v="13"/>
  </r>
  <r>
    <s v="4.1.3"/>
    <s v="T.07"/>
    <x v="4"/>
    <x v="34"/>
    <s v="T.07x9"/>
    <x v="23"/>
    <x v="14"/>
  </r>
  <r>
    <s v="4.2.1"/>
    <s v="A.01"/>
    <x v="1"/>
    <x v="35"/>
    <s v="A.01x4"/>
    <x v="35"/>
    <x v="19"/>
  </r>
  <r>
    <s v="4.2.1"/>
    <s v="A.02"/>
    <x v="0"/>
    <x v="35"/>
    <s v="A.02x3"/>
    <x v="83"/>
    <x v="39"/>
  </r>
  <r>
    <s v="4.2.1"/>
    <s v="A.02"/>
    <x v="1"/>
    <x v="35"/>
    <s v="A.02x4"/>
    <x v="84"/>
    <x v="39"/>
  </r>
  <r>
    <s v="4.2.1"/>
    <s v="A.03"/>
    <x v="0"/>
    <x v="35"/>
    <s v="A.03x3"/>
    <x v="36"/>
    <x v="20"/>
  </r>
  <r>
    <s v="4.2.1"/>
    <s v="A.03"/>
    <x v="1"/>
    <x v="35"/>
    <s v="A.03x4"/>
    <x v="37"/>
    <x v="20"/>
  </r>
  <r>
    <s v="4.2.1"/>
    <s v="C.03"/>
    <x v="0"/>
    <x v="35"/>
    <s v="C.03x3"/>
    <x v="87"/>
    <x v="40"/>
  </r>
  <r>
    <s v="4.2.1"/>
    <s v="D.04"/>
    <x v="0"/>
    <x v="35"/>
    <s v="D.04x3"/>
    <x v="56"/>
    <x v="29"/>
  </r>
  <r>
    <s v="4.2.1"/>
    <s v="D.04"/>
    <x v="1"/>
    <x v="35"/>
    <s v="D.04x4"/>
    <x v="57"/>
    <x v="29"/>
  </r>
  <r>
    <s v="4.2.1"/>
    <s v="D.08"/>
    <x v="0"/>
    <x v="35"/>
    <s v="D.08x3"/>
    <x v="58"/>
    <x v="30"/>
  </r>
  <r>
    <s v="4.2.1"/>
    <s v="D.08"/>
    <x v="1"/>
    <x v="35"/>
    <s v="D.08x4"/>
    <x v="59"/>
    <x v="30"/>
  </r>
  <r>
    <s v="4.2.1"/>
    <s v="D.11"/>
    <x v="0"/>
    <x v="35"/>
    <s v="D.11x3"/>
    <x v="31"/>
    <x v="17"/>
  </r>
  <r>
    <s v="4.2.1"/>
    <s v="D.11"/>
    <x v="1"/>
    <x v="35"/>
    <s v="D.11x4"/>
    <x v="32"/>
    <x v="17"/>
  </r>
  <r>
    <s v="4.2.1"/>
    <s v="E.01"/>
    <x v="0"/>
    <x v="35"/>
    <s v="E.01x3"/>
    <x v="42"/>
    <x v="23"/>
  </r>
  <r>
    <s v="4.2.1"/>
    <s v="E.01"/>
    <x v="1"/>
    <x v="35"/>
    <s v="E.01x4"/>
    <x v="43"/>
    <x v="23"/>
  </r>
  <r>
    <s v="4.2.1"/>
    <s v="E.04"/>
    <x v="0"/>
    <x v="35"/>
    <s v="E.04x3"/>
    <x v="61"/>
    <x v="31"/>
  </r>
  <r>
    <s v="4.2.1"/>
    <s v="E.04"/>
    <x v="1"/>
    <x v="35"/>
    <s v="E.04x4"/>
    <x v="62"/>
    <x v="31"/>
  </r>
  <r>
    <s v="4.2.1"/>
    <s v="T.01"/>
    <x v="4"/>
    <x v="35"/>
    <s v="T.01x9"/>
    <x v="17"/>
    <x v="8"/>
  </r>
  <r>
    <s v="4.2.1"/>
    <s v="T.02"/>
    <x v="4"/>
    <x v="35"/>
    <s v="T.02x9"/>
    <x v="18"/>
    <x v="9"/>
  </r>
  <r>
    <s v="4.2.1"/>
    <s v="T.03"/>
    <x v="4"/>
    <x v="35"/>
    <s v="T.03x9"/>
    <x v="19"/>
    <x v="10"/>
  </r>
  <r>
    <s v="4.2.1"/>
    <s v="T.04"/>
    <x v="4"/>
    <x v="35"/>
    <s v="T.04x9"/>
    <x v="20"/>
    <x v="11"/>
  </r>
  <r>
    <s v="4.2.1"/>
    <s v="T.05"/>
    <x v="4"/>
    <x v="35"/>
    <s v="T.05x9"/>
    <x v="21"/>
    <x v="12"/>
  </r>
  <r>
    <s v="4.2.1"/>
    <s v="T.06"/>
    <x v="4"/>
    <x v="35"/>
    <s v="T.06x9"/>
    <x v="22"/>
    <x v="13"/>
  </r>
  <r>
    <s v="4.2.1"/>
    <s v="T.07"/>
    <x v="4"/>
    <x v="35"/>
    <s v="T.07x9"/>
    <x v="23"/>
    <x v="14"/>
  </r>
  <r>
    <s v="4.2.2"/>
    <s v="A.02"/>
    <x v="0"/>
    <x v="36"/>
    <s v="A.02x3"/>
    <x v="83"/>
    <x v="39"/>
  </r>
  <r>
    <s v="4.2.2"/>
    <s v="A.02"/>
    <x v="1"/>
    <x v="36"/>
    <s v="A.02x4"/>
    <x v="84"/>
    <x v="39"/>
  </r>
  <r>
    <s v="4.2.2"/>
    <s v="C.03"/>
    <x v="0"/>
    <x v="36"/>
    <s v="C.03x3"/>
    <x v="87"/>
    <x v="40"/>
  </r>
  <r>
    <s v="4.2.2"/>
    <s v="D.04"/>
    <x v="0"/>
    <x v="36"/>
    <s v="D.04x3"/>
    <x v="56"/>
    <x v="29"/>
  </r>
  <r>
    <s v="4.2.2"/>
    <s v="D.04"/>
    <x v="1"/>
    <x v="36"/>
    <s v="D.04x4"/>
    <x v="57"/>
    <x v="29"/>
  </r>
  <r>
    <s v="4.2.2"/>
    <s v="D.08"/>
    <x v="0"/>
    <x v="36"/>
    <s v="D.08x3"/>
    <x v="58"/>
    <x v="30"/>
  </r>
  <r>
    <s v="4.2.2"/>
    <s v="D.08"/>
    <x v="1"/>
    <x v="36"/>
    <s v="D.08x4"/>
    <x v="59"/>
    <x v="30"/>
  </r>
  <r>
    <s v="4.2.2"/>
    <s v="D.11"/>
    <x v="0"/>
    <x v="36"/>
    <s v="D.11x3"/>
    <x v="31"/>
    <x v="17"/>
  </r>
  <r>
    <s v="4.2.2"/>
    <s v="D.11"/>
    <x v="1"/>
    <x v="36"/>
    <s v="D.11x4"/>
    <x v="32"/>
    <x v="17"/>
  </r>
  <r>
    <s v="4.2.2"/>
    <s v="E.04"/>
    <x v="0"/>
    <x v="36"/>
    <s v="E.04x3"/>
    <x v="61"/>
    <x v="31"/>
  </r>
  <r>
    <s v="4.2.2"/>
    <s v="E.04"/>
    <x v="1"/>
    <x v="36"/>
    <s v="E.04x4"/>
    <x v="62"/>
    <x v="31"/>
  </r>
  <r>
    <s v="4.2.2"/>
    <s v="T.01"/>
    <x v="4"/>
    <x v="36"/>
    <s v="T.01x9"/>
    <x v="17"/>
    <x v="8"/>
  </r>
  <r>
    <s v="4.2.2"/>
    <s v="T.02"/>
    <x v="4"/>
    <x v="36"/>
    <s v="T.02x9"/>
    <x v="18"/>
    <x v="9"/>
  </r>
  <r>
    <s v="4.2.2"/>
    <s v="T.03"/>
    <x v="4"/>
    <x v="36"/>
    <s v="T.03x9"/>
    <x v="19"/>
    <x v="10"/>
  </r>
  <r>
    <s v="4.2.2"/>
    <s v="T.04"/>
    <x v="4"/>
    <x v="36"/>
    <s v="T.04x9"/>
    <x v="20"/>
    <x v="11"/>
  </r>
  <r>
    <s v="4.2.2"/>
    <s v="T.05"/>
    <x v="4"/>
    <x v="36"/>
    <s v="T.05x9"/>
    <x v="21"/>
    <x v="12"/>
  </r>
  <r>
    <s v="4.2.2"/>
    <s v="T.06"/>
    <x v="4"/>
    <x v="36"/>
    <s v="T.06x9"/>
    <x v="22"/>
    <x v="13"/>
  </r>
  <r>
    <s v="4.2.2"/>
    <s v="T.07"/>
    <x v="4"/>
    <x v="36"/>
    <s v="T.07x9"/>
    <x v="23"/>
    <x v="14"/>
  </r>
  <r>
    <s v="4.2.3"/>
    <s v="A.02"/>
    <x v="0"/>
    <x v="37"/>
    <s v="A.02x3"/>
    <x v="83"/>
    <x v="39"/>
  </r>
  <r>
    <s v="4.2.3"/>
    <s v="A.02"/>
    <x v="1"/>
    <x v="37"/>
    <s v="A.02x4"/>
    <x v="84"/>
    <x v="39"/>
  </r>
  <r>
    <s v="4.2.3"/>
    <s v="A.03"/>
    <x v="0"/>
    <x v="37"/>
    <s v="A.03x3"/>
    <x v="36"/>
    <x v="20"/>
  </r>
  <r>
    <s v="4.2.3"/>
    <s v="A.03"/>
    <x v="1"/>
    <x v="37"/>
    <s v="A.03x4"/>
    <x v="37"/>
    <x v="20"/>
  </r>
  <r>
    <s v="4.2.3"/>
    <s v="C.03"/>
    <x v="0"/>
    <x v="37"/>
    <s v="C.03x3"/>
    <x v="87"/>
    <x v="40"/>
  </r>
  <r>
    <s v="4.2.3"/>
    <s v="D.04"/>
    <x v="0"/>
    <x v="37"/>
    <s v="D.04x3"/>
    <x v="56"/>
    <x v="29"/>
  </r>
  <r>
    <s v="4.2.3"/>
    <s v="D.04"/>
    <x v="1"/>
    <x v="37"/>
    <s v="D.04x4"/>
    <x v="57"/>
    <x v="29"/>
  </r>
  <r>
    <s v="4.2.3"/>
    <s v="D.05"/>
    <x v="3"/>
    <x v="37"/>
    <s v="D.05x2"/>
    <x v="50"/>
    <x v="27"/>
  </r>
  <r>
    <s v="4.2.3"/>
    <s v="D.05"/>
    <x v="0"/>
    <x v="37"/>
    <s v="D.05x3"/>
    <x v="51"/>
    <x v="27"/>
  </r>
  <r>
    <s v="4.2.3"/>
    <s v="D.05"/>
    <x v="1"/>
    <x v="37"/>
    <s v="D.05x4"/>
    <x v="52"/>
    <x v="27"/>
  </r>
  <r>
    <s v="4.2.3"/>
    <s v="D.08"/>
    <x v="0"/>
    <x v="37"/>
    <s v="D.08x3"/>
    <x v="58"/>
    <x v="30"/>
  </r>
  <r>
    <s v="4.2.3"/>
    <s v="D.08"/>
    <x v="1"/>
    <x v="37"/>
    <s v="D.08x4"/>
    <x v="59"/>
    <x v="30"/>
  </r>
  <r>
    <s v="4.2.3"/>
    <s v="D.11"/>
    <x v="0"/>
    <x v="37"/>
    <s v="D.11x3"/>
    <x v="31"/>
    <x v="17"/>
  </r>
  <r>
    <s v="4.2.3"/>
    <s v="D.11"/>
    <x v="1"/>
    <x v="37"/>
    <s v="D.11x4"/>
    <x v="32"/>
    <x v="17"/>
  </r>
  <r>
    <s v="4.2.3"/>
    <s v="E.04"/>
    <x v="0"/>
    <x v="37"/>
    <s v="E.04x3"/>
    <x v="61"/>
    <x v="31"/>
  </r>
  <r>
    <s v="4.2.3"/>
    <s v="E.04"/>
    <x v="1"/>
    <x v="37"/>
    <s v="E.04x4"/>
    <x v="62"/>
    <x v="31"/>
  </r>
  <r>
    <s v="4.2.3"/>
    <s v="T.01"/>
    <x v="4"/>
    <x v="37"/>
    <s v="T.01x9"/>
    <x v="17"/>
    <x v="8"/>
  </r>
  <r>
    <s v="4.2.3"/>
    <s v="T.02"/>
    <x v="4"/>
    <x v="37"/>
    <s v="T.02x9"/>
    <x v="18"/>
    <x v="9"/>
  </r>
  <r>
    <s v="4.2.3"/>
    <s v="T.03"/>
    <x v="4"/>
    <x v="37"/>
    <s v="T.03x9"/>
    <x v="19"/>
    <x v="10"/>
  </r>
  <r>
    <s v="4.2.3"/>
    <s v="T.04"/>
    <x v="4"/>
    <x v="37"/>
    <s v="T.04x9"/>
    <x v="20"/>
    <x v="11"/>
  </r>
  <r>
    <s v="4.2.3"/>
    <s v="T.05"/>
    <x v="4"/>
    <x v="37"/>
    <s v="T.05x9"/>
    <x v="21"/>
    <x v="12"/>
  </r>
  <r>
    <s v="4.2.3"/>
    <s v="T.06"/>
    <x v="4"/>
    <x v="37"/>
    <s v="T.06x9"/>
    <x v="22"/>
    <x v="13"/>
  </r>
  <r>
    <s v="4.2.3"/>
    <s v="T.07"/>
    <x v="4"/>
    <x v="37"/>
    <s v="T.07x9"/>
    <x v="23"/>
    <x v="14"/>
  </r>
  <r>
    <s v="4.2.4"/>
    <s v="A.01"/>
    <x v="1"/>
    <x v="38"/>
    <s v="A.01x4"/>
    <x v="35"/>
    <x v="19"/>
  </r>
  <r>
    <s v="4.2.4"/>
    <s v="A.02"/>
    <x v="1"/>
    <x v="38"/>
    <s v="A.02x4"/>
    <x v="84"/>
    <x v="39"/>
  </r>
  <r>
    <s v="4.2.4"/>
    <s v="A.03"/>
    <x v="1"/>
    <x v="38"/>
    <s v="A.03x4"/>
    <x v="37"/>
    <x v="20"/>
  </r>
  <r>
    <s v="4.2.4"/>
    <s v="C.03"/>
    <x v="0"/>
    <x v="38"/>
    <s v="C.03x3"/>
    <x v="87"/>
    <x v="40"/>
  </r>
  <r>
    <s v="4.2.4"/>
    <s v="D.04"/>
    <x v="0"/>
    <x v="38"/>
    <s v="D.04x3"/>
    <x v="56"/>
    <x v="29"/>
  </r>
  <r>
    <s v="4.2.4"/>
    <s v="D.04"/>
    <x v="1"/>
    <x v="38"/>
    <s v="D.04x4"/>
    <x v="57"/>
    <x v="29"/>
  </r>
  <r>
    <s v="4.2.4"/>
    <s v="D.08"/>
    <x v="0"/>
    <x v="38"/>
    <s v="D.08x3"/>
    <x v="58"/>
    <x v="30"/>
  </r>
  <r>
    <s v="4.2.4"/>
    <s v="D.08"/>
    <x v="1"/>
    <x v="38"/>
    <s v="D.08x4"/>
    <x v="59"/>
    <x v="30"/>
  </r>
  <r>
    <s v="4.2.4"/>
    <s v="D.11"/>
    <x v="0"/>
    <x v="38"/>
    <s v="D.11x3"/>
    <x v="31"/>
    <x v="17"/>
  </r>
  <r>
    <s v="4.2.4"/>
    <s v="D.11"/>
    <x v="1"/>
    <x v="38"/>
    <s v="D.11x4"/>
    <x v="32"/>
    <x v="17"/>
  </r>
  <r>
    <s v="4.2.4"/>
    <s v="E.01"/>
    <x v="1"/>
    <x v="38"/>
    <s v="E.01x4"/>
    <x v="43"/>
    <x v="23"/>
  </r>
  <r>
    <s v="4.2.4"/>
    <s v="E.03"/>
    <x v="0"/>
    <x v="38"/>
    <s v="E.03x3"/>
    <x v="44"/>
    <x v="24"/>
  </r>
  <r>
    <s v="4.2.4"/>
    <s v="E.04"/>
    <x v="0"/>
    <x v="38"/>
    <s v="E.04x3"/>
    <x v="61"/>
    <x v="31"/>
  </r>
  <r>
    <s v="4.2.4"/>
    <s v="E.04"/>
    <x v="1"/>
    <x v="38"/>
    <s v="E.04x4"/>
    <x v="62"/>
    <x v="31"/>
  </r>
  <r>
    <s v="4.2.4"/>
    <s v="T.01"/>
    <x v="4"/>
    <x v="38"/>
    <s v="T.01x9"/>
    <x v="17"/>
    <x v="8"/>
  </r>
  <r>
    <s v="4.2.4"/>
    <s v="T.02"/>
    <x v="4"/>
    <x v="38"/>
    <s v="T.02x9"/>
    <x v="18"/>
    <x v="9"/>
  </r>
  <r>
    <s v="4.2.4"/>
    <s v="T.03"/>
    <x v="4"/>
    <x v="38"/>
    <s v="T.03x9"/>
    <x v="19"/>
    <x v="10"/>
  </r>
  <r>
    <s v="4.2.4"/>
    <s v="T.04"/>
    <x v="4"/>
    <x v="38"/>
    <s v="T.04x9"/>
    <x v="20"/>
    <x v="11"/>
  </r>
  <r>
    <s v="4.2.4"/>
    <s v="T.05"/>
    <x v="4"/>
    <x v="38"/>
    <s v="T.05x9"/>
    <x v="21"/>
    <x v="12"/>
  </r>
  <r>
    <s v="4.2.4"/>
    <s v="T.06"/>
    <x v="4"/>
    <x v="38"/>
    <s v="T.06x9"/>
    <x v="22"/>
    <x v="13"/>
  </r>
  <r>
    <s v="4.2.4"/>
    <s v="T.07"/>
    <x v="4"/>
    <x v="38"/>
    <s v="T.07x9"/>
    <x v="23"/>
    <x v="14"/>
  </r>
  <r>
    <s v="4.3.1"/>
    <s v="A.01"/>
    <x v="1"/>
    <x v="39"/>
    <s v="A.01x4"/>
    <x v="35"/>
    <x v="19"/>
  </r>
  <r>
    <s v="4.3.1"/>
    <s v="A.03"/>
    <x v="0"/>
    <x v="39"/>
    <s v="A.03x3"/>
    <x v="36"/>
    <x v="20"/>
  </r>
  <r>
    <s v="4.3.1"/>
    <s v="A.03"/>
    <x v="1"/>
    <x v="39"/>
    <s v="A.03x4"/>
    <x v="37"/>
    <x v="20"/>
  </r>
  <r>
    <s v="4.3.1"/>
    <s v="A.05"/>
    <x v="0"/>
    <x v="39"/>
    <s v="A.05x3"/>
    <x v="0"/>
    <x v="0"/>
  </r>
  <r>
    <s v="4.3.1"/>
    <s v="A.05"/>
    <x v="1"/>
    <x v="39"/>
    <s v="A.05x4"/>
    <x v="1"/>
    <x v="0"/>
  </r>
  <r>
    <s v="4.3.1"/>
    <s v="A.06"/>
    <x v="0"/>
    <x v="39"/>
    <s v="A.06x3"/>
    <x v="4"/>
    <x v="1"/>
  </r>
  <r>
    <s v="4.3.1"/>
    <s v="A.09"/>
    <x v="1"/>
    <x v="39"/>
    <s v="A.09x4"/>
    <x v="6"/>
    <x v="3"/>
  </r>
  <r>
    <s v="4.3.1"/>
    <s v="A.10"/>
    <x v="0"/>
    <x v="39"/>
    <s v="A.10x3"/>
    <x v="25"/>
    <x v="15"/>
  </r>
  <r>
    <s v="4.3.1"/>
    <s v="A.10"/>
    <x v="1"/>
    <x v="39"/>
    <s v="A.10x4"/>
    <x v="26"/>
    <x v="15"/>
  </r>
  <r>
    <s v="4.3.1"/>
    <s v="B.05"/>
    <x v="0"/>
    <x v="39"/>
    <s v="B.05x3"/>
    <x v="73"/>
    <x v="33"/>
  </r>
  <r>
    <s v="4.3.1"/>
    <s v="D.02"/>
    <x v="1"/>
    <x v="39"/>
    <s v="D.02x4"/>
    <x v="93"/>
    <x v="44"/>
  </r>
  <r>
    <s v="4.3.1"/>
    <s v="D.06"/>
    <x v="3"/>
    <x v="39"/>
    <s v="D.06x2"/>
    <x v="94"/>
    <x v="45"/>
  </r>
  <r>
    <s v="4.3.1"/>
    <s v="D.06"/>
    <x v="0"/>
    <x v="39"/>
    <s v="D.06x3"/>
    <x v="95"/>
    <x v="45"/>
  </r>
  <r>
    <s v="4.3.1"/>
    <s v="D.06"/>
    <x v="1"/>
    <x v="39"/>
    <s v="D.06x4"/>
    <x v="96"/>
    <x v="45"/>
  </r>
  <r>
    <s v="4.3.1"/>
    <s v="D.07"/>
    <x v="3"/>
    <x v="39"/>
    <s v="D.07x2"/>
    <x v="97"/>
    <x v="46"/>
  </r>
  <r>
    <s v="4.3.1"/>
    <s v="D.07"/>
    <x v="0"/>
    <x v="39"/>
    <s v="D.07x3"/>
    <x v="98"/>
    <x v="46"/>
  </r>
  <r>
    <s v="4.3.1"/>
    <s v="D.07"/>
    <x v="1"/>
    <x v="39"/>
    <s v="D.07x4"/>
    <x v="99"/>
    <x v="46"/>
  </r>
  <r>
    <s v="4.3.1"/>
    <s v="D.10"/>
    <x v="0"/>
    <x v="39"/>
    <s v="D.10x3"/>
    <x v="12"/>
    <x v="6"/>
  </r>
  <r>
    <s v="4.3.1"/>
    <s v="D.10"/>
    <x v="1"/>
    <x v="39"/>
    <s v="D.10x4"/>
    <x v="13"/>
    <x v="6"/>
  </r>
  <r>
    <s v="4.3.1"/>
    <s v="D.11"/>
    <x v="0"/>
    <x v="39"/>
    <s v="D.11x3"/>
    <x v="31"/>
    <x v="17"/>
  </r>
  <r>
    <s v="4.3.1"/>
    <s v="D.11"/>
    <x v="1"/>
    <x v="39"/>
    <s v="D.11x4"/>
    <x v="32"/>
    <x v="17"/>
  </r>
  <r>
    <s v="4.3.1"/>
    <s v="E.02"/>
    <x v="0"/>
    <x v="39"/>
    <s v="E.02x3"/>
    <x v="89"/>
    <x v="41"/>
  </r>
  <r>
    <s v="4.3.1"/>
    <s v="E.02"/>
    <x v="1"/>
    <x v="39"/>
    <s v="E.02x4"/>
    <x v="90"/>
    <x v="41"/>
  </r>
  <r>
    <s v="4.3.1"/>
    <s v="E.05"/>
    <x v="0"/>
    <x v="39"/>
    <s v="E.05x3"/>
    <x v="46"/>
    <x v="25"/>
  </r>
  <r>
    <s v="4.3.1"/>
    <s v="E.05"/>
    <x v="1"/>
    <x v="39"/>
    <s v="E.05x4"/>
    <x v="47"/>
    <x v="25"/>
  </r>
  <r>
    <s v="4.3.1"/>
    <s v="E.06"/>
    <x v="0"/>
    <x v="39"/>
    <s v="E.06x3"/>
    <x v="39"/>
    <x v="21"/>
  </r>
  <r>
    <s v="4.3.1"/>
    <s v="E.06"/>
    <x v="1"/>
    <x v="39"/>
    <s v="E.06x4"/>
    <x v="40"/>
    <x v="21"/>
  </r>
  <r>
    <s v="4.3.1"/>
    <s v="E.07"/>
    <x v="0"/>
    <x v="39"/>
    <s v="E.07x3"/>
    <x v="33"/>
    <x v="18"/>
  </r>
  <r>
    <s v="4.3.1"/>
    <s v="E.07"/>
    <x v="1"/>
    <x v="39"/>
    <s v="E.07x4"/>
    <x v="34"/>
    <x v="18"/>
  </r>
  <r>
    <s v="4.3.1"/>
    <s v="T.01"/>
    <x v="4"/>
    <x v="39"/>
    <s v="T.01x9"/>
    <x v="17"/>
    <x v="8"/>
  </r>
  <r>
    <s v="4.3.1"/>
    <s v="T.02"/>
    <x v="4"/>
    <x v="39"/>
    <s v="T.02x9"/>
    <x v="18"/>
    <x v="9"/>
  </r>
  <r>
    <s v="4.3.1"/>
    <s v="T.03"/>
    <x v="4"/>
    <x v="39"/>
    <s v="T.03x9"/>
    <x v="19"/>
    <x v="10"/>
  </r>
  <r>
    <s v="4.3.1"/>
    <s v="T.04"/>
    <x v="4"/>
    <x v="39"/>
    <s v="T.04x9"/>
    <x v="20"/>
    <x v="11"/>
  </r>
  <r>
    <s v="4.3.1"/>
    <s v="T.05"/>
    <x v="4"/>
    <x v="39"/>
    <s v="T.05x9"/>
    <x v="21"/>
    <x v="12"/>
  </r>
  <r>
    <s v="4.3.1"/>
    <s v="T.06"/>
    <x v="4"/>
    <x v="39"/>
    <s v="T.06x9"/>
    <x v="22"/>
    <x v="13"/>
  </r>
  <r>
    <s v="4.3.1"/>
    <s v="T.07"/>
    <x v="4"/>
    <x v="39"/>
    <s v="T.07x9"/>
    <x v="23"/>
    <x v="14"/>
  </r>
  <r>
    <s v="4.3.2"/>
    <s v="A.05"/>
    <x v="0"/>
    <x v="40"/>
    <s v="A.05x3"/>
    <x v="0"/>
    <x v="0"/>
  </r>
  <r>
    <s v="4.3.2"/>
    <s v="A.05"/>
    <x v="1"/>
    <x v="40"/>
    <s v="A.05x4"/>
    <x v="1"/>
    <x v="0"/>
  </r>
  <r>
    <s v="4.3.2"/>
    <s v="A.09"/>
    <x v="1"/>
    <x v="40"/>
    <s v="A.09x4"/>
    <x v="6"/>
    <x v="3"/>
  </r>
  <r>
    <s v="4.3.2"/>
    <s v="A.10"/>
    <x v="0"/>
    <x v="40"/>
    <s v="A.10x3"/>
    <x v="25"/>
    <x v="15"/>
  </r>
  <r>
    <s v="4.3.2"/>
    <s v="A.10"/>
    <x v="1"/>
    <x v="40"/>
    <s v="A.10x4"/>
    <x v="26"/>
    <x v="15"/>
  </r>
  <r>
    <s v="4.3.2"/>
    <s v="D.07"/>
    <x v="3"/>
    <x v="40"/>
    <s v="D.07x2"/>
    <x v="97"/>
    <x v="46"/>
  </r>
  <r>
    <s v="4.3.2"/>
    <s v="D.07"/>
    <x v="0"/>
    <x v="40"/>
    <s v="D.07x3"/>
    <x v="98"/>
    <x v="46"/>
  </r>
  <r>
    <s v="4.3.2"/>
    <s v="D.07"/>
    <x v="1"/>
    <x v="40"/>
    <s v="D.07x4"/>
    <x v="99"/>
    <x v="46"/>
  </r>
  <r>
    <s v="4.3.2"/>
    <s v="D.10"/>
    <x v="0"/>
    <x v="40"/>
    <s v="D.10x3"/>
    <x v="12"/>
    <x v="6"/>
  </r>
  <r>
    <s v="4.3.2"/>
    <s v="D.10"/>
    <x v="1"/>
    <x v="40"/>
    <s v="D.10x4"/>
    <x v="13"/>
    <x v="6"/>
  </r>
  <r>
    <s v="4.3.2"/>
    <s v="D.11"/>
    <x v="0"/>
    <x v="40"/>
    <s v="D.11x3"/>
    <x v="31"/>
    <x v="17"/>
  </r>
  <r>
    <s v="4.3.2"/>
    <s v="D.11"/>
    <x v="1"/>
    <x v="40"/>
    <s v="D.11x4"/>
    <x v="32"/>
    <x v="17"/>
  </r>
  <r>
    <s v="4.3.2"/>
    <s v="E.02"/>
    <x v="0"/>
    <x v="40"/>
    <s v="E.02x3"/>
    <x v="89"/>
    <x v="41"/>
  </r>
  <r>
    <s v="4.3.2"/>
    <s v="E.02"/>
    <x v="1"/>
    <x v="40"/>
    <s v="E.02x4"/>
    <x v="90"/>
    <x v="41"/>
  </r>
  <r>
    <s v="4.3.2"/>
    <s v="E.05"/>
    <x v="0"/>
    <x v="40"/>
    <s v="E.05x3"/>
    <x v="46"/>
    <x v="25"/>
  </r>
  <r>
    <s v="4.3.2"/>
    <s v="E.05"/>
    <x v="1"/>
    <x v="40"/>
    <s v="E.05x4"/>
    <x v="47"/>
    <x v="25"/>
  </r>
  <r>
    <s v="4.3.2"/>
    <s v="E.07"/>
    <x v="0"/>
    <x v="40"/>
    <s v="E.07x3"/>
    <x v="33"/>
    <x v="18"/>
  </r>
  <r>
    <s v="4.3.2"/>
    <s v="E.07"/>
    <x v="1"/>
    <x v="40"/>
    <s v="E.07x4"/>
    <x v="34"/>
    <x v="18"/>
  </r>
  <r>
    <s v="4.3.2"/>
    <s v="T.01"/>
    <x v="4"/>
    <x v="40"/>
    <s v="T.01x9"/>
    <x v="17"/>
    <x v="8"/>
  </r>
  <r>
    <s v="4.3.2"/>
    <s v="T.02"/>
    <x v="4"/>
    <x v="40"/>
    <s v="T.02x9"/>
    <x v="18"/>
    <x v="9"/>
  </r>
  <r>
    <s v="4.3.2"/>
    <s v="T.03"/>
    <x v="4"/>
    <x v="40"/>
    <s v="T.03x9"/>
    <x v="19"/>
    <x v="10"/>
  </r>
  <r>
    <s v="4.3.2"/>
    <s v="T.04"/>
    <x v="4"/>
    <x v="40"/>
    <s v="T.04x9"/>
    <x v="20"/>
    <x v="11"/>
  </r>
  <r>
    <s v="4.3.2"/>
    <s v="T.05"/>
    <x v="4"/>
    <x v="40"/>
    <s v="T.05x9"/>
    <x v="21"/>
    <x v="12"/>
  </r>
  <r>
    <s v="4.3.2"/>
    <s v="T.06"/>
    <x v="4"/>
    <x v="40"/>
    <s v="T.06x9"/>
    <x v="22"/>
    <x v="13"/>
  </r>
  <r>
    <s v="4.3.2"/>
    <s v="T.07"/>
    <x v="4"/>
    <x v="40"/>
    <s v="T.07x9"/>
    <x v="23"/>
    <x v="14"/>
  </r>
  <r>
    <s v="4.3.3"/>
    <s v="A.04"/>
    <x v="0"/>
    <x v="41"/>
    <s v="A.04x3"/>
    <x v="54"/>
    <x v="28"/>
  </r>
  <r>
    <s v="4.3.3"/>
    <s v="A.04"/>
    <x v="1"/>
    <x v="41"/>
    <s v="A.04x4"/>
    <x v="55"/>
    <x v="28"/>
  </r>
  <r>
    <s v="4.3.3"/>
    <s v="A.06"/>
    <x v="0"/>
    <x v="41"/>
    <s v="A.06x3"/>
    <x v="4"/>
    <x v="1"/>
  </r>
  <r>
    <s v="4.3.3"/>
    <s v="A.10"/>
    <x v="0"/>
    <x v="41"/>
    <s v="A.10x3"/>
    <x v="25"/>
    <x v="15"/>
  </r>
  <r>
    <s v="4.3.3"/>
    <s v="A.10"/>
    <x v="1"/>
    <x v="41"/>
    <s v="A.10x4"/>
    <x v="26"/>
    <x v="15"/>
  </r>
  <r>
    <s v="4.3.3"/>
    <s v="B.03"/>
    <x v="2"/>
    <x v="41"/>
    <s v="B.03x1"/>
    <x v="27"/>
    <x v="16"/>
  </r>
  <r>
    <s v="4.3.3"/>
    <s v="B.03"/>
    <x v="3"/>
    <x v="41"/>
    <s v="B.03x2"/>
    <x v="28"/>
    <x v="16"/>
  </r>
  <r>
    <s v="4.3.3"/>
    <s v="B.03"/>
    <x v="0"/>
    <x v="41"/>
    <s v="B.03x3"/>
    <x v="29"/>
    <x v="16"/>
  </r>
  <r>
    <s v="4.3.3"/>
    <s v="B.03"/>
    <x v="1"/>
    <x v="41"/>
    <s v="B.03x4"/>
    <x v="30"/>
    <x v="16"/>
  </r>
  <r>
    <s v="4.3.3"/>
    <s v="D.06"/>
    <x v="3"/>
    <x v="41"/>
    <s v="D.06x2"/>
    <x v="94"/>
    <x v="45"/>
  </r>
  <r>
    <s v="4.3.3"/>
    <s v="D.06"/>
    <x v="0"/>
    <x v="41"/>
    <s v="D.06x3"/>
    <x v="95"/>
    <x v="45"/>
  </r>
  <r>
    <s v="4.3.3"/>
    <s v="D.06"/>
    <x v="1"/>
    <x v="41"/>
    <s v="D.06x4"/>
    <x v="96"/>
    <x v="45"/>
  </r>
  <r>
    <s v="4.3.3"/>
    <s v="D.07"/>
    <x v="3"/>
    <x v="41"/>
    <s v="D.07x2"/>
    <x v="97"/>
    <x v="46"/>
  </r>
  <r>
    <s v="4.3.3"/>
    <s v="D.07"/>
    <x v="0"/>
    <x v="41"/>
    <s v="D.07x3"/>
    <x v="98"/>
    <x v="46"/>
  </r>
  <r>
    <s v="4.3.3"/>
    <s v="D.07"/>
    <x v="1"/>
    <x v="41"/>
    <s v="D.07x4"/>
    <x v="99"/>
    <x v="46"/>
  </r>
  <r>
    <s v="4.3.3"/>
    <s v="D.11"/>
    <x v="0"/>
    <x v="41"/>
    <s v="D.11x3"/>
    <x v="31"/>
    <x v="17"/>
  </r>
  <r>
    <s v="4.3.3"/>
    <s v="D.11"/>
    <x v="1"/>
    <x v="41"/>
    <s v="D.11x4"/>
    <x v="32"/>
    <x v="17"/>
  </r>
  <r>
    <s v="4.3.3"/>
    <s v="E.01"/>
    <x v="0"/>
    <x v="41"/>
    <s v="E.01x3"/>
    <x v="42"/>
    <x v="23"/>
  </r>
  <r>
    <s v="4.3.3"/>
    <s v="E.01"/>
    <x v="1"/>
    <x v="41"/>
    <s v="E.01x4"/>
    <x v="43"/>
    <x v="23"/>
  </r>
  <r>
    <s v="4.3.3"/>
    <s v="T.01"/>
    <x v="4"/>
    <x v="41"/>
    <s v="T.01x9"/>
    <x v="17"/>
    <x v="8"/>
  </r>
  <r>
    <s v="4.3.3"/>
    <s v="T.02"/>
    <x v="4"/>
    <x v="41"/>
    <s v="T.02x9"/>
    <x v="18"/>
    <x v="9"/>
  </r>
  <r>
    <s v="4.3.3"/>
    <s v="T.03"/>
    <x v="4"/>
    <x v="41"/>
    <s v="T.03x9"/>
    <x v="19"/>
    <x v="10"/>
  </r>
  <r>
    <s v="4.3.3"/>
    <s v="T.04"/>
    <x v="4"/>
    <x v="41"/>
    <s v="T.04x9"/>
    <x v="20"/>
    <x v="11"/>
  </r>
  <r>
    <s v="4.3.3"/>
    <s v="T.05"/>
    <x v="4"/>
    <x v="41"/>
    <s v="T.05x9"/>
    <x v="21"/>
    <x v="12"/>
  </r>
  <r>
    <s v="4.3.3"/>
    <s v="T.06"/>
    <x v="4"/>
    <x v="41"/>
    <s v="T.06x9"/>
    <x v="22"/>
    <x v="13"/>
  </r>
  <r>
    <s v="4.3.3"/>
    <s v="T.07"/>
    <x v="4"/>
    <x v="41"/>
    <s v="T.07x9"/>
    <x v="23"/>
    <x v="14"/>
  </r>
  <r>
    <s v="4.3.4"/>
    <s v="A.07"/>
    <x v="1"/>
    <x v="42"/>
    <s v="A.07x4"/>
    <x v="5"/>
    <x v="2"/>
  </r>
  <r>
    <s v="4.3.4"/>
    <s v="A.09"/>
    <x v="1"/>
    <x v="42"/>
    <s v="A.09x4"/>
    <x v="6"/>
    <x v="3"/>
  </r>
  <r>
    <s v="4.3.4"/>
    <s v="B.01"/>
    <x v="2"/>
    <x v="42"/>
    <s v="B.01x1"/>
    <x v="63"/>
    <x v="32"/>
  </r>
  <r>
    <s v="4.3.4"/>
    <s v="B.01"/>
    <x v="3"/>
    <x v="42"/>
    <s v="B.01x2"/>
    <x v="64"/>
    <x v="32"/>
  </r>
  <r>
    <s v="4.3.4"/>
    <s v="B.01"/>
    <x v="0"/>
    <x v="42"/>
    <s v="B.01x3"/>
    <x v="65"/>
    <x v="32"/>
  </r>
  <r>
    <s v="4.3.4"/>
    <s v="B.03"/>
    <x v="2"/>
    <x v="42"/>
    <s v="B.03x1"/>
    <x v="27"/>
    <x v="16"/>
  </r>
  <r>
    <s v="4.3.4"/>
    <s v="B.03"/>
    <x v="3"/>
    <x v="42"/>
    <s v="B.03x2"/>
    <x v="28"/>
    <x v="16"/>
  </r>
  <r>
    <s v="4.3.4"/>
    <s v="B.03"/>
    <x v="0"/>
    <x v="42"/>
    <s v="B.03x3"/>
    <x v="29"/>
    <x v="16"/>
  </r>
  <r>
    <s v="4.3.4"/>
    <s v="B.03"/>
    <x v="1"/>
    <x v="42"/>
    <s v="B.03x4"/>
    <x v="30"/>
    <x v="16"/>
  </r>
  <r>
    <s v="4.3.4"/>
    <s v="D.07"/>
    <x v="3"/>
    <x v="42"/>
    <s v="D.07x2"/>
    <x v="97"/>
    <x v="46"/>
  </r>
  <r>
    <s v="4.3.4"/>
    <s v="D.07"/>
    <x v="0"/>
    <x v="42"/>
    <s v="D.07x3"/>
    <x v="98"/>
    <x v="46"/>
  </r>
  <r>
    <s v="4.3.4"/>
    <s v="D.07"/>
    <x v="1"/>
    <x v="42"/>
    <s v="D.07x4"/>
    <x v="99"/>
    <x v="46"/>
  </r>
  <r>
    <s v="4.3.4"/>
    <s v="D.10"/>
    <x v="0"/>
    <x v="42"/>
    <s v="D.10x3"/>
    <x v="12"/>
    <x v="6"/>
  </r>
  <r>
    <s v="4.3.4"/>
    <s v="D.10"/>
    <x v="1"/>
    <x v="42"/>
    <s v="D.10x4"/>
    <x v="13"/>
    <x v="6"/>
  </r>
  <r>
    <s v="4.3.4"/>
    <s v="D.11"/>
    <x v="0"/>
    <x v="42"/>
    <s v="D.11x3"/>
    <x v="31"/>
    <x v="17"/>
  </r>
  <r>
    <s v="4.3.4"/>
    <s v="D.11"/>
    <x v="1"/>
    <x v="42"/>
    <s v="D.11x4"/>
    <x v="32"/>
    <x v="17"/>
  </r>
  <r>
    <s v="4.3.4"/>
    <s v="E.01"/>
    <x v="0"/>
    <x v="42"/>
    <s v="E.01x3"/>
    <x v="42"/>
    <x v="23"/>
  </r>
  <r>
    <s v="4.3.4"/>
    <s v="E.01"/>
    <x v="1"/>
    <x v="42"/>
    <s v="E.01x4"/>
    <x v="43"/>
    <x v="23"/>
  </r>
  <r>
    <s v="4.3.4"/>
    <s v="T.01"/>
    <x v="4"/>
    <x v="42"/>
    <s v="T.01x9"/>
    <x v="17"/>
    <x v="8"/>
  </r>
  <r>
    <s v="4.3.4"/>
    <s v="T.02"/>
    <x v="4"/>
    <x v="42"/>
    <s v="T.02x9"/>
    <x v="18"/>
    <x v="9"/>
  </r>
  <r>
    <s v="4.3.4"/>
    <s v="T.03"/>
    <x v="4"/>
    <x v="42"/>
    <s v="T.03x9"/>
    <x v="19"/>
    <x v="10"/>
  </r>
  <r>
    <s v="4.3.4"/>
    <s v="T.04"/>
    <x v="4"/>
    <x v="42"/>
    <s v="T.04x9"/>
    <x v="20"/>
    <x v="11"/>
  </r>
  <r>
    <s v="4.3.4"/>
    <s v="T.05"/>
    <x v="4"/>
    <x v="42"/>
    <s v="T.05x9"/>
    <x v="21"/>
    <x v="12"/>
  </r>
  <r>
    <s v="4.3.4"/>
    <s v="T.06"/>
    <x v="4"/>
    <x v="42"/>
    <s v="T.06x9"/>
    <x v="22"/>
    <x v="13"/>
  </r>
  <r>
    <s v="4.3.4"/>
    <s v="T.07"/>
    <x v="4"/>
    <x v="42"/>
    <s v="T.07x9"/>
    <x v="23"/>
    <x v="14"/>
  </r>
  <r>
    <s v="4.4.1"/>
    <s v="A.04"/>
    <x v="3"/>
    <x v="43"/>
    <s v="A.04x2"/>
    <x v="53"/>
    <x v="28"/>
  </r>
  <r>
    <s v="4.4.1"/>
    <s v="A.04"/>
    <x v="0"/>
    <x v="43"/>
    <s v="A.04x3"/>
    <x v="54"/>
    <x v="28"/>
  </r>
  <r>
    <s v="4.4.1"/>
    <s v="B.05"/>
    <x v="3"/>
    <x v="43"/>
    <s v="B.05x2"/>
    <x v="67"/>
    <x v="33"/>
  </r>
  <r>
    <s v="4.4.1"/>
    <s v="B.05"/>
    <x v="0"/>
    <x v="43"/>
    <s v="B.05x3"/>
    <x v="73"/>
    <x v="33"/>
  </r>
  <r>
    <s v="4.4.1"/>
    <s v="D.03"/>
    <x v="3"/>
    <x v="43"/>
    <s v="D.03x2"/>
    <x v="91"/>
    <x v="42"/>
  </r>
  <r>
    <s v="4.4.1"/>
    <s v="D.03"/>
    <x v="0"/>
    <x v="43"/>
    <s v="D.03x3"/>
    <x v="100"/>
    <x v="42"/>
  </r>
  <r>
    <s v="4.4.1"/>
    <s v="D.09"/>
    <x v="3"/>
    <x v="43"/>
    <s v="D.09x2"/>
    <x v="101"/>
    <x v="47"/>
  </r>
  <r>
    <s v="4.4.1"/>
    <s v="D.09"/>
    <x v="0"/>
    <x v="43"/>
    <s v="D.09x3"/>
    <x v="102"/>
    <x v="47"/>
  </r>
  <r>
    <s v="4.4.1"/>
    <s v="D.11"/>
    <x v="0"/>
    <x v="43"/>
    <s v="D.11x3"/>
    <x v="31"/>
    <x v="17"/>
  </r>
  <r>
    <s v="4.4.1"/>
    <s v="T.01"/>
    <x v="4"/>
    <x v="43"/>
    <s v="T.01x9"/>
    <x v="17"/>
    <x v="8"/>
  </r>
  <r>
    <s v="4.4.1"/>
    <s v="T.02"/>
    <x v="4"/>
    <x v="43"/>
    <s v="T.02x9"/>
    <x v="18"/>
    <x v="9"/>
  </r>
  <r>
    <s v="4.4.1"/>
    <s v="T.03"/>
    <x v="4"/>
    <x v="43"/>
    <s v="T.03x9"/>
    <x v="19"/>
    <x v="10"/>
  </r>
  <r>
    <s v="4.4.1"/>
    <s v="T.04"/>
    <x v="4"/>
    <x v="43"/>
    <s v="T.04x9"/>
    <x v="20"/>
    <x v="11"/>
  </r>
  <r>
    <s v="4.4.1"/>
    <s v="T.05"/>
    <x v="4"/>
    <x v="43"/>
    <s v="T.05x9"/>
    <x v="21"/>
    <x v="12"/>
  </r>
  <r>
    <s v="4.4.1"/>
    <s v="T.06"/>
    <x v="4"/>
    <x v="43"/>
    <s v="T.06x9"/>
    <x v="22"/>
    <x v="13"/>
  </r>
  <r>
    <s v="4.4.1"/>
    <s v="T.07"/>
    <x v="4"/>
    <x v="43"/>
    <s v="T.07x9"/>
    <x v="23"/>
    <x v="14"/>
  </r>
  <r>
    <s v="4.4.2"/>
    <s v="C.01"/>
    <x v="0"/>
    <x v="44"/>
    <s v="C.01x3"/>
    <x v="79"/>
    <x v="37"/>
  </r>
  <r>
    <s v="4.4.2"/>
    <s v="D.01"/>
    <x v="1"/>
    <x v="44"/>
    <s v="D.01x4"/>
    <x v="92"/>
    <x v="43"/>
  </r>
  <r>
    <s v="4.4.2"/>
    <s v="D.03"/>
    <x v="0"/>
    <x v="44"/>
    <s v="D.03x3"/>
    <x v="100"/>
    <x v="42"/>
  </r>
  <r>
    <s v="4.4.2"/>
    <s v="D.09"/>
    <x v="0"/>
    <x v="44"/>
    <s v="D.09x3"/>
    <x v="102"/>
    <x v="47"/>
  </r>
  <r>
    <s v="4.4.2"/>
    <s v="D.09"/>
    <x v="1"/>
    <x v="44"/>
    <s v="D.09x4"/>
    <x v="103"/>
    <x v="47"/>
  </r>
  <r>
    <s v="4.4.2"/>
    <s v="E.02"/>
    <x v="0"/>
    <x v="44"/>
    <s v="E.02x3"/>
    <x v="89"/>
    <x v="41"/>
  </r>
  <r>
    <s v="4.4.2"/>
    <s v="E.02"/>
    <x v="1"/>
    <x v="44"/>
    <s v="E.02x4"/>
    <x v="90"/>
    <x v="41"/>
  </r>
  <r>
    <s v="4.4.2"/>
    <s v="E.05"/>
    <x v="0"/>
    <x v="44"/>
    <s v="E.05x3"/>
    <x v="46"/>
    <x v="25"/>
  </r>
  <r>
    <s v="4.4.2"/>
    <s v="E.05"/>
    <x v="1"/>
    <x v="44"/>
    <s v="E.05x4"/>
    <x v="47"/>
    <x v="25"/>
  </r>
  <r>
    <s v="4.4.2"/>
    <s v="E.07"/>
    <x v="0"/>
    <x v="44"/>
    <s v="E.07x3"/>
    <x v="33"/>
    <x v="18"/>
  </r>
  <r>
    <s v="4.4.2"/>
    <s v="E.07"/>
    <x v="1"/>
    <x v="44"/>
    <s v="E.07x4"/>
    <x v="34"/>
    <x v="18"/>
  </r>
  <r>
    <s v="4.4.2"/>
    <s v="T.01"/>
    <x v="4"/>
    <x v="44"/>
    <s v="T.01x9"/>
    <x v="17"/>
    <x v="8"/>
  </r>
  <r>
    <s v="4.4.2"/>
    <s v="T.02"/>
    <x v="4"/>
    <x v="44"/>
    <s v="T.02x9"/>
    <x v="18"/>
    <x v="9"/>
  </r>
  <r>
    <s v="4.4.2"/>
    <s v="T.03"/>
    <x v="4"/>
    <x v="44"/>
    <s v="T.03x9"/>
    <x v="19"/>
    <x v="10"/>
  </r>
  <r>
    <s v="4.4.2"/>
    <s v="T.04"/>
    <x v="4"/>
    <x v="44"/>
    <s v="T.04x9"/>
    <x v="20"/>
    <x v="11"/>
  </r>
  <r>
    <s v="4.4.2"/>
    <s v="T.05"/>
    <x v="4"/>
    <x v="44"/>
    <s v="T.05x9"/>
    <x v="21"/>
    <x v="12"/>
  </r>
  <r>
    <s v="4.4.2"/>
    <s v="T.06"/>
    <x v="4"/>
    <x v="44"/>
    <s v="T.06x9"/>
    <x v="22"/>
    <x v="13"/>
  </r>
  <r>
    <s v="4.4.2"/>
    <s v="T.07"/>
    <x v="4"/>
    <x v="44"/>
    <s v="T.07x9"/>
    <x v="23"/>
    <x v="14"/>
  </r>
  <r>
    <s v="4.4.3"/>
    <s v="D.03"/>
    <x v="0"/>
    <x v="45"/>
    <s v="D.03x3"/>
    <x v="100"/>
    <x v="42"/>
  </r>
  <r>
    <s v="4.4.3"/>
    <s v="D.03"/>
    <x v="1"/>
    <x v="45"/>
    <s v="D.03x4"/>
    <x v="104"/>
    <x v="42"/>
  </r>
  <r>
    <s v="4.4.3"/>
    <s v="D.09"/>
    <x v="0"/>
    <x v="45"/>
    <s v="D.09x3"/>
    <x v="102"/>
    <x v="47"/>
  </r>
  <r>
    <s v="4.4.3"/>
    <s v="D.09"/>
    <x v="1"/>
    <x v="45"/>
    <s v="D.09x4"/>
    <x v="103"/>
    <x v="47"/>
  </r>
  <r>
    <s v="4.4.3"/>
    <s v="E.06"/>
    <x v="0"/>
    <x v="45"/>
    <s v="E.06x3"/>
    <x v="39"/>
    <x v="21"/>
  </r>
  <r>
    <s v="4.4.3"/>
    <s v="E.06"/>
    <x v="1"/>
    <x v="45"/>
    <s v="E.06x4"/>
    <x v="40"/>
    <x v="21"/>
  </r>
  <r>
    <s v="4.4.3"/>
    <s v="E.07"/>
    <x v="0"/>
    <x v="45"/>
    <s v="E.07x3"/>
    <x v="33"/>
    <x v="18"/>
  </r>
  <r>
    <s v="4.4.3"/>
    <s v="E.07"/>
    <x v="1"/>
    <x v="45"/>
    <s v="E.07x4"/>
    <x v="34"/>
    <x v="18"/>
  </r>
  <r>
    <s v="4.4.3"/>
    <s v="E.08"/>
    <x v="0"/>
    <x v="45"/>
    <s v="E.08x3"/>
    <x v="15"/>
    <x v="7"/>
  </r>
  <r>
    <s v="4.4.3"/>
    <s v="E.08"/>
    <x v="1"/>
    <x v="45"/>
    <s v="E.08x4"/>
    <x v="16"/>
    <x v="7"/>
  </r>
  <r>
    <s v="4.4.3"/>
    <s v="T.01"/>
    <x v="4"/>
    <x v="45"/>
    <s v="T.01x9"/>
    <x v="17"/>
    <x v="8"/>
  </r>
  <r>
    <s v="4.4.3"/>
    <s v="T.02"/>
    <x v="4"/>
    <x v="45"/>
    <s v="T.02x9"/>
    <x v="18"/>
    <x v="9"/>
  </r>
  <r>
    <s v="4.4.3"/>
    <s v="T.03"/>
    <x v="4"/>
    <x v="45"/>
    <s v="T.03x9"/>
    <x v="19"/>
    <x v="10"/>
  </r>
  <r>
    <s v="4.4.3"/>
    <s v="T.04"/>
    <x v="4"/>
    <x v="45"/>
    <s v="T.04x9"/>
    <x v="20"/>
    <x v="11"/>
  </r>
  <r>
    <s v="4.4.3"/>
    <s v="T.05"/>
    <x v="4"/>
    <x v="45"/>
    <s v="T.05x9"/>
    <x v="21"/>
    <x v="12"/>
  </r>
  <r>
    <s v="4.4.3"/>
    <s v="T.06"/>
    <x v="4"/>
    <x v="45"/>
    <s v="T.06x9"/>
    <x v="22"/>
    <x v="13"/>
  </r>
  <r>
    <s v="4.4.3"/>
    <s v="T.07"/>
    <x v="4"/>
    <x v="45"/>
    <s v="T.07x9"/>
    <x v="23"/>
    <x v="14"/>
  </r>
  <r>
    <s v="4.5.1"/>
    <s v="A.01"/>
    <x v="1"/>
    <x v="46"/>
    <s v="A.01x4"/>
    <x v="35"/>
    <x v="19"/>
  </r>
  <r>
    <s v="4.5.1"/>
    <s v="A.02"/>
    <x v="0"/>
    <x v="46"/>
    <s v="A.02x3"/>
    <x v="83"/>
    <x v="39"/>
  </r>
  <r>
    <s v="4.5.1"/>
    <s v="A.02"/>
    <x v="1"/>
    <x v="46"/>
    <s v="A.02x4"/>
    <x v="84"/>
    <x v="39"/>
  </r>
  <r>
    <s v="4.5.1"/>
    <s v="A.03"/>
    <x v="0"/>
    <x v="46"/>
    <s v="A.03x3"/>
    <x v="36"/>
    <x v="20"/>
  </r>
  <r>
    <s v="4.5.1"/>
    <s v="A.03"/>
    <x v="1"/>
    <x v="46"/>
    <s v="A.03x4"/>
    <x v="37"/>
    <x v="20"/>
  </r>
  <r>
    <s v="4.5.1"/>
    <s v="A.04"/>
    <x v="0"/>
    <x v="46"/>
    <s v="A.04x3"/>
    <x v="54"/>
    <x v="28"/>
  </r>
  <r>
    <s v="4.5.1"/>
    <s v="A.04"/>
    <x v="1"/>
    <x v="46"/>
    <s v="A.04x4"/>
    <x v="55"/>
    <x v="28"/>
  </r>
  <r>
    <s v="4.5.1"/>
    <s v="A.08"/>
    <x v="0"/>
    <x v="46"/>
    <s v="A.08x3"/>
    <x v="48"/>
    <x v="26"/>
  </r>
  <r>
    <s v="4.5.1"/>
    <s v="A.08"/>
    <x v="1"/>
    <x v="46"/>
    <s v="A.08x4"/>
    <x v="49"/>
    <x v="26"/>
  </r>
  <r>
    <s v="4.5.1"/>
    <s v="A.10"/>
    <x v="0"/>
    <x v="46"/>
    <s v="A.10x3"/>
    <x v="25"/>
    <x v="15"/>
  </r>
  <r>
    <s v="4.5.1"/>
    <s v="A.10"/>
    <x v="1"/>
    <x v="46"/>
    <s v="A.10x4"/>
    <x v="26"/>
    <x v="15"/>
  </r>
  <r>
    <s v="4.5.1"/>
    <s v="B.03"/>
    <x v="0"/>
    <x v="46"/>
    <s v="B.03x3"/>
    <x v="29"/>
    <x v="16"/>
  </r>
  <r>
    <s v="4.5.1"/>
    <s v="B.05"/>
    <x v="0"/>
    <x v="46"/>
    <s v="B.05x3"/>
    <x v="73"/>
    <x v="33"/>
  </r>
  <r>
    <s v="4.5.1"/>
    <s v="C.02"/>
    <x v="0"/>
    <x v="46"/>
    <s v="C.02x3"/>
    <x v="76"/>
    <x v="36"/>
  </r>
  <r>
    <s v="4.5.1"/>
    <s v="C.03"/>
    <x v="0"/>
    <x v="46"/>
    <s v="C.03x3"/>
    <x v="87"/>
    <x v="40"/>
  </r>
  <r>
    <s v="4.5.1"/>
    <s v="D.02"/>
    <x v="1"/>
    <x v="46"/>
    <s v="D.02x4"/>
    <x v="93"/>
    <x v="44"/>
  </r>
  <r>
    <s v="4.5.1"/>
    <s v="D.05"/>
    <x v="3"/>
    <x v="46"/>
    <s v="D.05x2"/>
    <x v="50"/>
    <x v="27"/>
  </r>
  <r>
    <s v="4.5.1"/>
    <s v="D.05"/>
    <x v="0"/>
    <x v="46"/>
    <s v="D.05x3"/>
    <x v="51"/>
    <x v="27"/>
  </r>
  <r>
    <s v="4.5.1"/>
    <s v="D.05"/>
    <x v="1"/>
    <x v="46"/>
    <s v="D.05x4"/>
    <x v="52"/>
    <x v="27"/>
  </r>
  <r>
    <s v="4.5.1"/>
    <s v="D.10"/>
    <x v="0"/>
    <x v="46"/>
    <s v="D.10x3"/>
    <x v="12"/>
    <x v="6"/>
  </r>
  <r>
    <s v="4.5.1"/>
    <s v="D.10"/>
    <x v="1"/>
    <x v="46"/>
    <s v="D.10x4"/>
    <x v="13"/>
    <x v="6"/>
  </r>
  <r>
    <s v="4.5.1"/>
    <s v="D.11"/>
    <x v="0"/>
    <x v="46"/>
    <s v="D.11x3"/>
    <x v="31"/>
    <x v="17"/>
  </r>
  <r>
    <s v="4.5.1"/>
    <s v="D.11"/>
    <x v="1"/>
    <x v="46"/>
    <s v="D.11x4"/>
    <x v="32"/>
    <x v="17"/>
  </r>
  <r>
    <s v="4.5.1"/>
    <s v="E.01"/>
    <x v="0"/>
    <x v="46"/>
    <s v="E.01x3"/>
    <x v="42"/>
    <x v="23"/>
  </r>
  <r>
    <s v="4.5.1"/>
    <s v="E.01"/>
    <x v="1"/>
    <x v="46"/>
    <s v="E.01x4"/>
    <x v="43"/>
    <x v="23"/>
  </r>
  <r>
    <s v="4.5.1"/>
    <s v="E.02"/>
    <x v="0"/>
    <x v="46"/>
    <s v="E.02x3"/>
    <x v="89"/>
    <x v="41"/>
  </r>
  <r>
    <s v="4.5.1"/>
    <s v="E.02"/>
    <x v="1"/>
    <x v="46"/>
    <s v="E.02x4"/>
    <x v="90"/>
    <x v="41"/>
  </r>
  <r>
    <s v="4.5.1"/>
    <s v="E.03"/>
    <x v="0"/>
    <x v="46"/>
    <s v="E.03x3"/>
    <x v="44"/>
    <x v="24"/>
  </r>
  <r>
    <s v="4.5.1"/>
    <s v="E.03"/>
    <x v="1"/>
    <x v="46"/>
    <s v="E.03x4"/>
    <x v="45"/>
    <x v="24"/>
  </r>
  <r>
    <s v="4.5.1"/>
    <s v="E.05"/>
    <x v="0"/>
    <x v="46"/>
    <s v="E.05x3"/>
    <x v="46"/>
    <x v="25"/>
  </r>
  <r>
    <s v="4.5.1"/>
    <s v="E.05"/>
    <x v="1"/>
    <x v="46"/>
    <s v="E.05x4"/>
    <x v="47"/>
    <x v="25"/>
  </r>
  <r>
    <s v="4.5.1"/>
    <s v="E.06"/>
    <x v="0"/>
    <x v="46"/>
    <s v="E.06x3"/>
    <x v="39"/>
    <x v="21"/>
  </r>
  <r>
    <s v="4.5.1"/>
    <s v="E.06"/>
    <x v="1"/>
    <x v="46"/>
    <s v="E.06x4"/>
    <x v="40"/>
    <x v="21"/>
  </r>
  <r>
    <s v="4.5.1"/>
    <s v="T.01"/>
    <x v="4"/>
    <x v="46"/>
    <s v="T.01x9"/>
    <x v="17"/>
    <x v="8"/>
  </r>
  <r>
    <s v="4.5.1"/>
    <s v="T.02"/>
    <x v="4"/>
    <x v="46"/>
    <s v="T.02x9"/>
    <x v="18"/>
    <x v="9"/>
  </r>
  <r>
    <s v="4.5.1"/>
    <s v="T.03"/>
    <x v="4"/>
    <x v="46"/>
    <s v="T.03x9"/>
    <x v="19"/>
    <x v="10"/>
  </r>
  <r>
    <s v="4.5.1"/>
    <s v="T.04"/>
    <x v="4"/>
    <x v="46"/>
    <s v="T.04x9"/>
    <x v="20"/>
    <x v="11"/>
  </r>
  <r>
    <s v="4.5.1"/>
    <s v="T.05"/>
    <x v="4"/>
    <x v="46"/>
    <s v="T.05x9"/>
    <x v="21"/>
    <x v="12"/>
  </r>
  <r>
    <s v="4.5.1"/>
    <s v="T.06"/>
    <x v="4"/>
    <x v="46"/>
    <s v="T.06x9"/>
    <x v="22"/>
    <x v="13"/>
  </r>
  <r>
    <s v="4.5.1"/>
    <s v="T.07"/>
    <x v="4"/>
    <x v="46"/>
    <s v="T.07x9"/>
    <x v="23"/>
    <x v="14"/>
  </r>
  <r>
    <s v="4.5.2"/>
    <s v="A.01"/>
    <x v="1"/>
    <x v="47"/>
    <s v="A.01x4"/>
    <x v="35"/>
    <x v="19"/>
  </r>
  <r>
    <s v="4.5.2"/>
    <s v="A.02"/>
    <x v="0"/>
    <x v="47"/>
    <s v="A.02x3"/>
    <x v="83"/>
    <x v="39"/>
  </r>
  <r>
    <s v="4.5.2"/>
    <s v="A.02"/>
    <x v="1"/>
    <x v="47"/>
    <s v="A.02x4"/>
    <x v="84"/>
    <x v="39"/>
  </r>
  <r>
    <s v="4.5.2"/>
    <s v="A.03"/>
    <x v="0"/>
    <x v="47"/>
    <s v="A.03x3"/>
    <x v="36"/>
    <x v="20"/>
  </r>
  <r>
    <s v="4.5.2"/>
    <s v="A.03"/>
    <x v="1"/>
    <x v="47"/>
    <s v="A.03x4"/>
    <x v="37"/>
    <x v="20"/>
  </r>
  <r>
    <s v="4.5.2"/>
    <s v="A.04"/>
    <x v="0"/>
    <x v="47"/>
    <s v="A.04x3"/>
    <x v="54"/>
    <x v="28"/>
  </r>
  <r>
    <s v="4.5.2"/>
    <s v="A.04"/>
    <x v="1"/>
    <x v="47"/>
    <s v="A.04x4"/>
    <x v="55"/>
    <x v="28"/>
  </r>
  <r>
    <s v="4.5.2"/>
    <s v="A.05"/>
    <x v="0"/>
    <x v="47"/>
    <s v="A.05x3"/>
    <x v="0"/>
    <x v="0"/>
  </r>
  <r>
    <s v="4.5.2"/>
    <s v="A.05"/>
    <x v="1"/>
    <x v="47"/>
    <s v="A.05x4"/>
    <x v="1"/>
    <x v="0"/>
  </r>
  <r>
    <s v="4.5.2"/>
    <s v="A.08"/>
    <x v="0"/>
    <x v="47"/>
    <s v="A.08x3"/>
    <x v="48"/>
    <x v="26"/>
  </r>
  <r>
    <s v="4.5.2"/>
    <s v="A.08"/>
    <x v="1"/>
    <x v="47"/>
    <s v="A.08x4"/>
    <x v="49"/>
    <x v="26"/>
  </r>
  <r>
    <s v="4.5.2"/>
    <s v="A.10"/>
    <x v="0"/>
    <x v="47"/>
    <s v="A.10x3"/>
    <x v="25"/>
    <x v="15"/>
  </r>
  <r>
    <s v="4.5.2"/>
    <s v="A.10"/>
    <x v="1"/>
    <x v="47"/>
    <s v="A.10x4"/>
    <x v="26"/>
    <x v="15"/>
  </r>
  <r>
    <s v="4.5.2"/>
    <s v="B.03"/>
    <x v="0"/>
    <x v="47"/>
    <s v="B.03x3"/>
    <x v="29"/>
    <x v="16"/>
  </r>
  <r>
    <s v="4.5.2"/>
    <s v="B.03"/>
    <x v="1"/>
    <x v="47"/>
    <s v="B.03x4"/>
    <x v="30"/>
    <x v="16"/>
  </r>
  <r>
    <s v="4.5.2"/>
    <s v="B.05"/>
    <x v="0"/>
    <x v="47"/>
    <s v="B.05x3"/>
    <x v="73"/>
    <x v="33"/>
  </r>
  <r>
    <s v="4.5.2"/>
    <s v="C.02"/>
    <x v="0"/>
    <x v="47"/>
    <s v="C.02x3"/>
    <x v="76"/>
    <x v="36"/>
  </r>
  <r>
    <s v="4.5.2"/>
    <s v="C.03"/>
    <x v="0"/>
    <x v="47"/>
    <s v="C.03x3"/>
    <x v="87"/>
    <x v="40"/>
  </r>
  <r>
    <s v="4.5.2"/>
    <s v="C.04"/>
    <x v="0"/>
    <x v="47"/>
    <s v="C.04x3"/>
    <x v="69"/>
    <x v="34"/>
  </r>
  <r>
    <s v="4.5.2"/>
    <s v="D.02"/>
    <x v="1"/>
    <x v="47"/>
    <s v="D.02x4"/>
    <x v="93"/>
    <x v="44"/>
  </r>
  <r>
    <s v="4.5.2"/>
    <s v="D.04"/>
    <x v="0"/>
    <x v="47"/>
    <s v="D.04x3"/>
    <x v="56"/>
    <x v="29"/>
  </r>
  <r>
    <s v="4.5.2"/>
    <s v="D.04"/>
    <x v="1"/>
    <x v="47"/>
    <s v="D.04x4"/>
    <x v="57"/>
    <x v="29"/>
  </r>
  <r>
    <s v="4.5.2"/>
    <s v="D.05"/>
    <x v="3"/>
    <x v="47"/>
    <s v="D.05x2"/>
    <x v="50"/>
    <x v="27"/>
  </r>
  <r>
    <s v="4.5.2"/>
    <s v="D.05"/>
    <x v="0"/>
    <x v="47"/>
    <s v="D.05x3"/>
    <x v="51"/>
    <x v="27"/>
  </r>
  <r>
    <s v="4.5.2"/>
    <s v="D.05"/>
    <x v="1"/>
    <x v="47"/>
    <s v="D.05x4"/>
    <x v="52"/>
    <x v="27"/>
  </r>
  <r>
    <s v="4.5.2"/>
    <s v="D.08"/>
    <x v="0"/>
    <x v="47"/>
    <s v="D.08x3"/>
    <x v="58"/>
    <x v="30"/>
  </r>
  <r>
    <s v="4.5.2"/>
    <s v="D.08"/>
    <x v="1"/>
    <x v="47"/>
    <s v="D.08x4"/>
    <x v="59"/>
    <x v="30"/>
  </r>
  <r>
    <s v="4.5.2"/>
    <s v="D.10"/>
    <x v="0"/>
    <x v="47"/>
    <s v="D.10x3"/>
    <x v="12"/>
    <x v="6"/>
  </r>
  <r>
    <s v="4.5.2"/>
    <s v="D.10"/>
    <x v="1"/>
    <x v="47"/>
    <s v="D.10x4"/>
    <x v="13"/>
    <x v="6"/>
  </r>
  <r>
    <s v="4.5.2"/>
    <s v="D.11"/>
    <x v="0"/>
    <x v="47"/>
    <s v="D.11x3"/>
    <x v="31"/>
    <x v="17"/>
  </r>
  <r>
    <s v="4.5.2"/>
    <s v="D.11"/>
    <x v="1"/>
    <x v="47"/>
    <s v="D.11x4"/>
    <x v="32"/>
    <x v="17"/>
  </r>
  <r>
    <s v="4.5.2"/>
    <s v="E.01"/>
    <x v="0"/>
    <x v="47"/>
    <s v="E.01x3"/>
    <x v="42"/>
    <x v="23"/>
  </r>
  <r>
    <s v="4.5.2"/>
    <s v="E.01"/>
    <x v="1"/>
    <x v="47"/>
    <s v="E.01x4"/>
    <x v="43"/>
    <x v="23"/>
  </r>
  <r>
    <s v="4.5.2"/>
    <s v="E.02"/>
    <x v="0"/>
    <x v="47"/>
    <s v="E.02x3"/>
    <x v="89"/>
    <x v="41"/>
  </r>
  <r>
    <s v="4.5.2"/>
    <s v="E.02"/>
    <x v="1"/>
    <x v="47"/>
    <s v="E.02x4"/>
    <x v="90"/>
    <x v="41"/>
  </r>
  <r>
    <s v="4.5.2"/>
    <s v="E.03"/>
    <x v="0"/>
    <x v="47"/>
    <s v="E.03x3"/>
    <x v="44"/>
    <x v="24"/>
  </r>
  <r>
    <s v="4.5.2"/>
    <s v="E.03"/>
    <x v="1"/>
    <x v="47"/>
    <s v="E.03x4"/>
    <x v="45"/>
    <x v="24"/>
  </r>
  <r>
    <s v="4.5.2"/>
    <s v="E.04"/>
    <x v="0"/>
    <x v="47"/>
    <s v="E.04x3"/>
    <x v="61"/>
    <x v="31"/>
  </r>
  <r>
    <s v="4.5.2"/>
    <s v="E.04"/>
    <x v="1"/>
    <x v="47"/>
    <s v="E.04x4"/>
    <x v="62"/>
    <x v="31"/>
  </r>
  <r>
    <s v="4.5.2"/>
    <s v="E.05"/>
    <x v="0"/>
    <x v="47"/>
    <s v="E.05x3"/>
    <x v="46"/>
    <x v="25"/>
  </r>
  <r>
    <s v="4.5.2"/>
    <s v="E.05"/>
    <x v="1"/>
    <x v="47"/>
    <s v="E.05x4"/>
    <x v="47"/>
    <x v="25"/>
  </r>
  <r>
    <s v="4.5.2"/>
    <s v="E.06"/>
    <x v="0"/>
    <x v="47"/>
    <s v="E.06x3"/>
    <x v="39"/>
    <x v="21"/>
  </r>
  <r>
    <s v="4.5.2"/>
    <s v="E.06"/>
    <x v="1"/>
    <x v="47"/>
    <s v="E.06x4"/>
    <x v="40"/>
    <x v="21"/>
  </r>
  <r>
    <s v="4.5.2"/>
    <s v="E.07"/>
    <x v="1"/>
    <x v="47"/>
    <s v="E.07x4"/>
    <x v="34"/>
    <x v="18"/>
  </r>
  <r>
    <s v="4.5.2"/>
    <s v="E.08"/>
    <x v="0"/>
    <x v="47"/>
    <s v="E.08x3"/>
    <x v="15"/>
    <x v="7"/>
  </r>
  <r>
    <s v="4.5.2"/>
    <s v="E.08"/>
    <x v="1"/>
    <x v="47"/>
    <s v="E.08x4"/>
    <x v="16"/>
    <x v="7"/>
  </r>
  <r>
    <s v="4.5.2"/>
    <s v="T.01"/>
    <x v="4"/>
    <x v="47"/>
    <s v="T.01x9"/>
    <x v="17"/>
    <x v="8"/>
  </r>
  <r>
    <s v="4.5.2"/>
    <s v="T.02"/>
    <x v="4"/>
    <x v="47"/>
    <s v="T.02x9"/>
    <x v="18"/>
    <x v="9"/>
  </r>
  <r>
    <s v="4.5.2"/>
    <s v="T.03"/>
    <x v="4"/>
    <x v="47"/>
    <s v="T.03x9"/>
    <x v="19"/>
    <x v="10"/>
  </r>
  <r>
    <s v="4.5.2"/>
    <s v="T.04"/>
    <x v="4"/>
    <x v="47"/>
    <s v="T.04x9"/>
    <x v="20"/>
    <x v="11"/>
  </r>
  <r>
    <s v="4.5.2"/>
    <s v="T.05"/>
    <x v="4"/>
    <x v="47"/>
    <s v="T.05x9"/>
    <x v="21"/>
    <x v="12"/>
  </r>
  <r>
    <s v="4.5.2"/>
    <s v="T.06"/>
    <x v="4"/>
    <x v="47"/>
    <s v="T.06x9"/>
    <x v="22"/>
    <x v="13"/>
  </r>
  <r>
    <s v="4.5.2"/>
    <s v="T.07"/>
    <x v="4"/>
    <x v="47"/>
    <s v="T.07x9"/>
    <x v="23"/>
    <x v="14"/>
  </r>
  <r>
    <s v="4.5.3"/>
    <s v="A.01"/>
    <x v="1"/>
    <x v="48"/>
    <s v="A.01x4"/>
    <x v="35"/>
    <x v="19"/>
  </r>
  <r>
    <s v="4.5.3"/>
    <s v="A.02"/>
    <x v="1"/>
    <x v="48"/>
    <s v="A.02x4"/>
    <x v="84"/>
    <x v="39"/>
  </r>
  <r>
    <s v="4.5.3"/>
    <s v="A.03"/>
    <x v="1"/>
    <x v="48"/>
    <s v="A.03x4"/>
    <x v="37"/>
    <x v="20"/>
  </r>
  <r>
    <s v="4.5.3"/>
    <s v="A.04"/>
    <x v="1"/>
    <x v="48"/>
    <s v="A.04x4"/>
    <x v="55"/>
    <x v="28"/>
  </r>
  <r>
    <s v="4.5.3"/>
    <s v="A.05"/>
    <x v="1"/>
    <x v="48"/>
    <s v="A.05x4"/>
    <x v="1"/>
    <x v="0"/>
  </r>
  <r>
    <s v="4.5.3"/>
    <s v="A.08"/>
    <x v="1"/>
    <x v="48"/>
    <s v="A.08x4"/>
    <x v="49"/>
    <x v="26"/>
  </r>
  <r>
    <s v="4.5.3"/>
    <s v="A.09"/>
    <x v="1"/>
    <x v="48"/>
    <s v="A.09x4"/>
    <x v="6"/>
    <x v="3"/>
  </r>
  <r>
    <s v="4.5.3"/>
    <s v="A.10"/>
    <x v="0"/>
    <x v="48"/>
    <s v="A.10x3"/>
    <x v="25"/>
    <x v="15"/>
  </r>
  <r>
    <s v="4.5.3"/>
    <s v="A.10"/>
    <x v="1"/>
    <x v="48"/>
    <s v="A.10x4"/>
    <x v="26"/>
    <x v="15"/>
  </r>
  <r>
    <s v="4.5.3"/>
    <s v="D.01"/>
    <x v="1"/>
    <x v="48"/>
    <s v="D.01x4"/>
    <x v="92"/>
    <x v="43"/>
  </r>
  <r>
    <s v="4.5.3"/>
    <s v="D.02"/>
    <x v="1"/>
    <x v="48"/>
    <s v="D.02x4"/>
    <x v="93"/>
    <x v="44"/>
  </r>
  <r>
    <s v="4.5.3"/>
    <s v="D.04"/>
    <x v="1"/>
    <x v="48"/>
    <s v="D.04x4"/>
    <x v="57"/>
    <x v="29"/>
  </r>
  <r>
    <s v="4.5.3"/>
    <s v="D.05"/>
    <x v="3"/>
    <x v="48"/>
    <s v="D.05x2"/>
    <x v="50"/>
    <x v="27"/>
  </r>
  <r>
    <s v="4.5.3"/>
    <s v="D.05"/>
    <x v="0"/>
    <x v="48"/>
    <s v="D.05x3"/>
    <x v="51"/>
    <x v="27"/>
  </r>
  <r>
    <s v="4.5.3"/>
    <s v="D.05"/>
    <x v="1"/>
    <x v="48"/>
    <s v="D.05x4"/>
    <x v="52"/>
    <x v="27"/>
  </r>
  <r>
    <s v="4.5.3"/>
    <s v="D.08"/>
    <x v="1"/>
    <x v="48"/>
    <s v="D.08x4"/>
    <x v="59"/>
    <x v="30"/>
  </r>
  <r>
    <s v="4.5.3"/>
    <s v="D.09"/>
    <x v="1"/>
    <x v="48"/>
    <s v="D.09x4"/>
    <x v="103"/>
    <x v="47"/>
  </r>
  <r>
    <s v="4.5.3"/>
    <s v="D.10"/>
    <x v="1"/>
    <x v="48"/>
    <s v="D.10x4"/>
    <x v="13"/>
    <x v="6"/>
  </r>
  <r>
    <s v="4.5.3"/>
    <s v="D.11"/>
    <x v="1"/>
    <x v="48"/>
    <s v="D.11x4"/>
    <x v="32"/>
    <x v="17"/>
  </r>
  <r>
    <s v="4.5.3"/>
    <s v="E.01"/>
    <x v="1"/>
    <x v="48"/>
    <s v="E.01x4"/>
    <x v="43"/>
    <x v="23"/>
  </r>
  <r>
    <s v="4.5.3"/>
    <s v="E.02"/>
    <x v="1"/>
    <x v="48"/>
    <s v="E.02x4"/>
    <x v="90"/>
    <x v="41"/>
  </r>
  <r>
    <s v="4.5.3"/>
    <s v="E.03"/>
    <x v="1"/>
    <x v="48"/>
    <s v="E.03x4"/>
    <x v="45"/>
    <x v="24"/>
  </r>
  <r>
    <s v="4.5.3"/>
    <s v="E.05"/>
    <x v="1"/>
    <x v="48"/>
    <s v="E.05x4"/>
    <x v="47"/>
    <x v="25"/>
  </r>
  <r>
    <s v="4.5.3"/>
    <s v="E.07"/>
    <x v="1"/>
    <x v="48"/>
    <s v="E.07x4"/>
    <x v="34"/>
    <x v="18"/>
  </r>
  <r>
    <s v="4.5.3"/>
    <s v="T.01"/>
    <x v="4"/>
    <x v="48"/>
    <s v="T.01x9"/>
    <x v="17"/>
    <x v="8"/>
  </r>
  <r>
    <s v="4.5.3"/>
    <s v="T.02"/>
    <x v="4"/>
    <x v="48"/>
    <s v="T.02x9"/>
    <x v="18"/>
    <x v="9"/>
  </r>
  <r>
    <s v="4.5.3"/>
    <s v="T.03"/>
    <x v="4"/>
    <x v="48"/>
    <s v="T.03x9"/>
    <x v="19"/>
    <x v="10"/>
  </r>
  <r>
    <s v="4.5.3"/>
    <s v="T.04"/>
    <x v="4"/>
    <x v="48"/>
    <s v="T.04x9"/>
    <x v="20"/>
    <x v="11"/>
  </r>
  <r>
    <s v="4.5.3"/>
    <s v="T.05"/>
    <x v="4"/>
    <x v="48"/>
    <s v="T.05x9"/>
    <x v="21"/>
    <x v="12"/>
  </r>
  <r>
    <s v="4.5.3"/>
    <s v="T.06"/>
    <x v="4"/>
    <x v="48"/>
    <s v="T.06x9"/>
    <x v="22"/>
    <x v="13"/>
  </r>
  <r>
    <s v="4.5.3"/>
    <s v="T.07"/>
    <x v="4"/>
    <x v="48"/>
    <s v="T.07x9"/>
    <x v="23"/>
    <x v="14"/>
  </r>
  <r>
    <s v="4.6.1"/>
    <s v="A.05"/>
    <x v="0"/>
    <x v="49"/>
    <s v="A.05x3"/>
    <x v="0"/>
    <x v="0"/>
  </r>
  <r>
    <s v="4.6.1"/>
    <s v="A.05"/>
    <x v="1"/>
    <x v="49"/>
    <s v="A.05x4"/>
    <x v="1"/>
    <x v="0"/>
  </r>
  <r>
    <s v="4.6.1"/>
    <s v="A.06"/>
    <x v="2"/>
    <x v="49"/>
    <s v="A.06x1"/>
    <x v="2"/>
    <x v="1"/>
  </r>
  <r>
    <s v="4.6.1"/>
    <s v="A.06"/>
    <x v="3"/>
    <x v="49"/>
    <s v="A.06x2"/>
    <x v="3"/>
    <x v="1"/>
  </r>
  <r>
    <s v="4.6.1"/>
    <s v="A.06"/>
    <x v="0"/>
    <x v="49"/>
    <s v="A.06x3"/>
    <x v="4"/>
    <x v="1"/>
  </r>
  <r>
    <s v="4.6.1"/>
    <s v="A.09"/>
    <x v="1"/>
    <x v="49"/>
    <s v="A.09x4"/>
    <x v="6"/>
    <x v="3"/>
  </r>
  <r>
    <s v="4.6.1"/>
    <s v="B.01"/>
    <x v="2"/>
    <x v="49"/>
    <s v="B.01x1"/>
    <x v="63"/>
    <x v="32"/>
  </r>
  <r>
    <s v="4.6.1"/>
    <s v="B.01"/>
    <x v="3"/>
    <x v="49"/>
    <s v="B.01x2"/>
    <x v="64"/>
    <x v="32"/>
  </r>
  <r>
    <s v="4.6.1"/>
    <s v="B.01"/>
    <x v="0"/>
    <x v="49"/>
    <s v="B.01x3"/>
    <x v="65"/>
    <x v="32"/>
  </r>
  <r>
    <s v="4.6.1"/>
    <s v="B.02"/>
    <x v="3"/>
    <x v="49"/>
    <s v="B.02x2"/>
    <x v="7"/>
    <x v="4"/>
  </r>
  <r>
    <s v="4.6.1"/>
    <s v="B.02"/>
    <x v="0"/>
    <x v="49"/>
    <s v="B.02x3"/>
    <x v="8"/>
    <x v="4"/>
  </r>
  <r>
    <s v="4.6.1"/>
    <s v="B.02"/>
    <x v="1"/>
    <x v="49"/>
    <s v="B.02x4"/>
    <x v="9"/>
    <x v="4"/>
  </r>
  <r>
    <s v="4.6.1"/>
    <s v="C.01"/>
    <x v="2"/>
    <x v="49"/>
    <s v="C.01x1"/>
    <x v="77"/>
    <x v="37"/>
  </r>
  <r>
    <s v="4.6.1"/>
    <s v="C.01"/>
    <x v="3"/>
    <x v="49"/>
    <s v="C.01x2"/>
    <x v="78"/>
    <x v="37"/>
  </r>
  <r>
    <s v="4.6.1"/>
    <s v="C.01"/>
    <x v="0"/>
    <x v="49"/>
    <s v="C.01x3"/>
    <x v="79"/>
    <x v="37"/>
  </r>
  <r>
    <s v="4.6.1"/>
    <s v="T.01"/>
    <x v="4"/>
    <x v="49"/>
    <s v="T.01x9"/>
    <x v="17"/>
    <x v="8"/>
  </r>
  <r>
    <s v="4.6.1"/>
    <s v="T.02"/>
    <x v="4"/>
    <x v="49"/>
    <s v="T.02x9"/>
    <x v="18"/>
    <x v="9"/>
  </r>
  <r>
    <s v="4.6.1"/>
    <s v="T.03"/>
    <x v="4"/>
    <x v="49"/>
    <s v="T.03x9"/>
    <x v="19"/>
    <x v="10"/>
  </r>
  <r>
    <s v="4.6.1"/>
    <s v="T.04"/>
    <x v="4"/>
    <x v="49"/>
    <s v="T.04x9"/>
    <x v="20"/>
    <x v="11"/>
  </r>
  <r>
    <s v="4.6.1"/>
    <s v="T.05"/>
    <x v="4"/>
    <x v="49"/>
    <s v="T.05x9"/>
    <x v="21"/>
    <x v="12"/>
  </r>
  <r>
    <s v="4.6.1"/>
    <s v="T.06"/>
    <x v="4"/>
    <x v="49"/>
    <s v="T.06x9"/>
    <x v="22"/>
    <x v="13"/>
  </r>
  <r>
    <s v="4.6.1"/>
    <s v="T.07"/>
    <x v="4"/>
    <x v="49"/>
    <s v="T.07x9"/>
    <x v="23"/>
    <x v="14"/>
  </r>
  <r>
    <s v="4.6.2"/>
    <s v="A.05"/>
    <x v="0"/>
    <x v="50"/>
    <s v="A.05x3"/>
    <x v="0"/>
    <x v="0"/>
  </r>
  <r>
    <s v="4.6.2"/>
    <s v="A.05"/>
    <x v="1"/>
    <x v="50"/>
    <s v="A.05x4"/>
    <x v="1"/>
    <x v="0"/>
  </r>
  <r>
    <s v="4.6.2"/>
    <s v="A.07"/>
    <x v="1"/>
    <x v="50"/>
    <s v="A.07x4"/>
    <x v="5"/>
    <x v="2"/>
  </r>
  <r>
    <s v="4.6.2"/>
    <s v="A.09"/>
    <x v="1"/>
    <x v="50"/>
    <s v="A.09x4"/>
    <x v="6"/>
    <x v="3"/>
  </r>
  <r>
    <s v="4.6.2"/>
    <s v="A.10"/>
    <x v="3"/>
    <x v="50"/>
    <s v="A.10x2"/>
    <x v="24"/>
    <x v="15"/>
  </r>
  <r>
    <s v="4.6.2"/>
    <s v="A.10"/>
    <x v="0"/>
    <x v="50"/>
    <s v="A.10x3"/>
    <x v="25"/>
    <x v="15"/>
  </r>
  <r>
    <s v="4.6.2"/>
    <s v="A.10"/>
    <x v="1"/>
    <x v="50"/>
    <s v="A.10x4"/>
    <x v="26"/>
    <x v="15"/>
  </r>
  <r>
    <s v="4.6.2"/>
    <s v="B.01"/>
    <x v="2"/>
    <x v="50"/>
    <s v="B.01x1"/>
    <x v="63"/>
    <x v="32"/>
  </r>
  <r>
    <s v="4.6.2"/>
    <s v="B.01"/>
    <x v="3"/>
    <x v="50"/>
    <s v="B.01x2"/>
    <x v="64"/>
    <x v="32"/>
  </r>
  <r>
    <s v="4.6.2"/>
    <s v="B.01"/>
    <x v="0"/>
    <x v="50"/>
    <s v="B.01x3"/>
    <x v="65"/>
    <x v="32"/>
  </r>
  <r>
    <s v="4.6.2"/>
    <s v="B.02"/>
    <x v="3"/>
    <x v="50"/>
    <s v="B.02x2"/>
    <x v="7"/>
    <x v="4"/>
  </r>
  <r>
    <s v="4.6.2"/>
    <s v="B.02"/>
    <x v="0"/>
    <x v="50"/>
    <s v="B.02x3"/>
    <x v="8"/>
    <x v="4"/>
  </r>
  <r>
    <s v="4.6.2"/>
    <s v="B.02"/>
    <x v="1"/>
    <x v="50"/>
    <s v="B.02x4"/>
    <x v="9"/>
    <x v="4"/>
  </r>
  <r>
    <s v="4.6.2"/>
    <s v="B.06"/>
    <x v="0"/>
    <x v="50"/>
    <s v="B.06x3"/>
    <x v="10"/>
    <x v="5"/>
  </r>
  <r>
    <s v="4.6.2"/>
    <s v="B.06"/>
    <x v="1"/>
    <x v="50"/>
    <s v="B.06x4"/>
    <x v="11"/>
    <x v="5"/>
  </r>
  <r>
    <s v="4.6.2"/>
    <s v="C.01"/>
    <x v="2"/>
    <x v="50"/>
    <s v="C.01x1"/>
    <x v="77"/>
    <x v="37"/>
  </r>
  <r>
    <s v="4.6.2"/>
    <s v="C.01"/>
    <x v="3"/>
    <x v="50"/>
    <s v="C.01x2"/>
    <x v="78"/>
    <x v="37"/>
  </r>
  <r>
    <s v="4.6.2"/>
    <s v="C.01"/>
    <x v="0"/>
    <x v="50"/>
    <s v="C.01x3"/>
    <x v="79"/>
    <x v="37"/>
  </r>
  <r>
    <s v="4.6.2"/>
    <s v="D.06"/>
    <x v="3"/>
    <x v="50"/>
    <s v="D.06x2"/>
    <x v="94"/>
    <x v="45"/>
  </r>
  <r>
    <s v="4.6.2"/>
    <s v="D.06"/>
    <x v="0"/>
    <x v="50"/>
    <s v="D.06x3"/>
    <x v="95"/>
    <x v="45"/>
  </r>
  <r>
    <s v="4.6.2"/>
    <s v="D.06"/>
    <x v="1"/>
    <x v="50"/>
    <s v="D.06x4"/>
    <x v="96"/>
    <x v="45"/>
  </r>
  <r>
    <s v="4.6.2"/>
    <s v="D.07"/>
    <x v="3"/>
    <x v="50"/>
    <s v="D.07x2"/>
    <x v="97"/>
    <x v="46"/>
  </r>
  <r>
    <s v="4.6.2"/>
    <s v="D.07"/>
    <x v="0"/>
    <x v="50"/>
    <s v="D.07x3"/>
    <x v="98"/>
    <x v="46"/>
  </r>
  <r>
    <s v="4.6.2"/>
    <s v="D.07"/>
    <x v="1"/>
    <x v="50"/>
    <s v="D.07x4"/>
    <x v="99"/>
    <x v="46"/>
  </r>
  <r>
    <s v="4.6.2"/>
    <s v="D.07"/>
    <x v="5"/>
    <x v="50"/>
    <s v="D.07x5"/>
    <x v="105"/>
    <x v="46"/>
  </r>
  <r>
    <s v="4.6.2"/>
    <s v="T.01"/>
    <x v="4"/>
    <x v="50"/>
    <s v="T.01x9"/>
    <x v="17"/>
    <x v="8"/>
  </r>
  <r>
    <s v="4.6.2"/>
    <s v="T.02"/>
    <x v="4"/>
    <x v="50"/>
    <s v="T.02x9"/>
    <x v="18"/>
    <x v="9"/>
  </r>
  <r>
    <s v="4.6.2"/>
    <s v="T.03"/>
    <x v="4"/>
    <x v="50"/>
    <s v="T.03x9"/>
    <x v="19"/>
    <x v="10"/>
  </r>
  <r>
    <s v="4.6.2"/>
    <s v="T.04"/>
    <x v="4"/>
    <x v="50"/>
    <s v="T.04x9"/>
    <x v="20"/>
    <x v="11"/>
  </r>
  <r>
    <s v="4.6.2"/>
    <s v="T.05"/>
    <x v="4"/>
    <x v="50"/>
    <s v="T.05x9"/>
    <x v="21"/>
    <x v="12"/>
  </r>
  <r>
    <s v="4.6.2"/>
    <s v="T.06"/>
    <x v="4"/>
    <x v="50"/>
    <s v="T.06x9"/>
    <x v="22"/>
    <x v="13"/>
  </r>
  <r>
    <s v="4.6.2"/>
    <s v="T.07"/>
    <x v="4"/>
    <x v="50"/>
    <s v="T.07x9"/>
    <x v="23"/>
    <x v="14"/>
  </r>
  <r>
    <s v="4.6.3"/>
    <s v="A.07"/>
    <x v="1"/>
    <x v="51"/>
    <s v="A.07x4"/>
    <x v="5"/>
    <x v="2"/>
  </r>
  <r>
    <s v="4.6.3"/>
    <s v="A.07"/>
    <x v="1"/>
    <x v="51"/>
    <s v="A.07x4"/>
    <x v="5"/>
    <x v="2"/>
  </r>
  <r>
    <s v="4.6.3"/>
    <s v="A.09"/>
    <x v="1"/>
    <x v="51"/>
    <s v="A.09x4"/>
    <x v="6"/>
    <x v="3"/>
  </r>
  <r>
    <s v="4.6.3"/>
    <s v="A.10"/>
    <x v="3"/>
    <x v="51"/>
    <s v="A.10x2"/>
    <x v="24"/>
    <x v="15"/>
  </r>
  <r>
    <s v="4.6.3"/>
    <s v="A.10"/>
    <x v="0"/>
    <x v="51"/>
    <s v="A.10x3"/>
    <x v="25"/>
    <x v="15"/>
  </r>
  <r>
    <s v="4.6.3"/>
    <s v="A.10"/>
    <x v="1"/>
    <x v="51"/>
    <s v="A.10x4"/>
    <x v="26"/>
    <x v="15"/>
  </r>
  <r>
    <s v="4.6.3"/>
    <s v="B.01"/>
    <x v="2"/>
    <x v="51"/>
    <s v="B.01x1"/>
    <x v="63"/>
    <x v="32"/>
  </r>
  <r>
    <s v="4.6.3"/>
    <s v="B.01"/>
    <x v="3"/>
    <x v="51"/>
    <s v="B.01x2"/>
    <x v="64"/>
    <x v="32"/>
  </r>
  <r>
    <s v="4.6.3"/>
    <s v="B.01"/>
    <x v="0"/>
    <x v="51"/>
    <s v="B.01x3"/>
    <x v="65"/>
    <x v="32"/>
  </r>
  <r>
    <s v="4.6.3"/>
    <s v="B.03"/>
    <x v="2"/>
    <x v="51"/>
    <s v="B.03x1"/>
    <x v="27"/>
    <x v="16"/>
  </r>
  <r>
    <s v="4.6.3"/>
    <s v="B.03"/>
    <x v="3"/>
    <x v="51"/>
    <s v="B.03x2"/>
    <x v="28"/>
    <x v="16"/>
  </r>
  <r>
    <s v="4.6.3"/>
    <s v="B.03"/>
    <x v="0"/>
    <x v="51"/>
    <s v="B.03x3"/>
    <x v="29"/>
    <x v="16"/>
  </r>
  <r>
    <s v="4.6.3"/>
    <s v="B.03"/>
    <x v="1"/>
    <x v="51"/>
    <s v="B.03x4"/>
    <x v="30"/>
    <x v="16"/>
  </r>
  <r>
    <s v="4.6.3"/>
    <s v="C.01"/>
    <x v="2"/>
    <x v="51"/>
    <s v="C.01x1"/>
    <x v="77"/>
    <x v="37"/>
  </r>
  <r>
    <s v="4.6.3"/>
    <s v="C.01"/>
    <x v="3"/>
    <x v="51"/>
    <s v="C.01x2"/>
    <x v="78"/>
    <x v="37"/>
  </r>
  <r>
    <s v="4.6.3"/>
    <s v="C.01"/>
    <x v="0"/>
    <x v="51"/>
    <s v="C.01x3"/>
    <x v="79"/>
    <x v="37"/>
  </r>
  <r>
    <s v="4.6.3"/>
    <s v="D.07"/>
    <x v="3"/>
    <x v="51"/>
    <s v="D.07x2"/>
    <x v="97"/>
    <x v="46"/>
  </r>
  <r>
    <s v="4.6.3"/>
    <s v="D.07"/>
    <x v="0"/>
    <x v="51"/>
    <s v="D.07x3"/>
    <x v="98"/>
    <x v="46"/>
  </r>
  <r>
    <s v="4.6.3"/>
    <s v="D.07"/>
    <x v="1"/>
    <x v="51"/>
    <s v="D.07x4"/>
    <x v="99"/>
    <x v="46"/>
  </r>
  <r>
    <s v="4.6.3"/>
    <s v="D.07"/>
    <x v="5"/>
    <x v="51"/>
    <s v="D.07x5"/>
    <x v="105"/>
    <x v="46"/>
  </r>
  <r>
    <s v="4.6.3"/>
    <s v="T.01"/>
    <x v="4"/>
    <x v="51"/>
    <s v="T.01x9"/>
    <x v="17"/>
    <x v="8"/>
  </r>
  <r>
    <s v="4.6.3"/>
    <s v="T.02"/>
    <x v="4"/>
    <x v="51"/>
    <s v="T.02x9"/>
    <x v="18"/>
    <x v="9"/>
  </r>
  <r>
    <s v="4.6.3"/>
    <s v="T.03"/>
    <x v="4"/>
    <x v="51"/>
    <s v="T.03x9"/>
    <x v="19"/>
    <x v="10"/>
  </r>
  <r>
    <s v="4.6.3"/>
    <s v="T.04"/>
    <x v="4"/>
    <x v="51"/>
    <s v="T.04x9"/>
    <x v="20"/>
    <x v="11"/>
  </r>
  <r>
    <s v="4.6.3"/>
    <s v="T.05"/>
    <x v="4"/>
    <x v="51"/>
    <s v="T.05x9"/>
    <x v="21"/>
    <x v="12"/>
  </r>
  <r>
    <s v="4.6.3"/>
    <s v="T.06"/>
    <x v="4"/>
    <x v="51"/>
    <s v="T.06x9"/>
    <x v="22"/>
    <x v="13"/>
  </r>
  <r>
    <s v="4.6.3"/>
    <s v="T.07"/>
    <x v="4"/>
    <x v="51"/>
    <s v="T.07x9"/>
    <x v="23"/>
    <x v="14"/>
  </r>
  <r>
    <s v="5.1.1"/>
    <s v="A.01"/>
    <x v="1"/>
    <x v="52"/>
    <s v="A.01x4"/>
    <x v="35"/>
    <x v="19"/>
  </r>
  <r>
    <s v="5.1.1"/>
    <s v="A.08"/>
    <x v="0"/>
    <x v="52"/>
    <s v="A.08x3"/>
    <x v="48"/>
    <x v="26"/>
  </r>
  <r>
    <s v="5.1.1"/>
    <s v="A.09"/>
    <x v="1"/>
    <x v="52"/>
    <s v="A.09x4"/>
    <x v="6"/>
    <x v="3"/>
  </r>
  <r>
    <s v="5.1.1"/>
    <s v="C.02"/>
    <x v="3"/>
    <x v="52"/>
    <s v="C.02x2"/>
    <x v="75"/>
    <x v="36"/>
  </r>
  <r>
    <s v="5.1.1"/>
    <s v="C.02"/>
    <x v="0"/>
    <x v="52"/>
    <s v="C.02x3"/>
    <x v="76"/>
    <x v="36"/>
  </r>
  <r>
    <s v="5.1.1"/>
    <s v="D.05"/>
    <x v="3"/>
    <x v="52"/>
    <s v="D.05x2"/>
    <x v="50"/>
    <x v="27"/>
  </r>
  <r>
    <s v="5.1.1"/>
    <s v="D.05"/>
    <x v="0"/>
    <x v="52"/>
    <s v="D.05x3"/>
    <x v="51"/>
    <x v="27"/>
  </r>
  <r>
    <s v="5.1.1"/>
    <s v="D.05"/>
    <x v="1"/>
    <x v="52"/>
    <s v="D.05x4"/>
    <x v="52"/>
    <x v="27"/>
  </r>
  <r>
    <s v="5.1.1"/>
    <s v="D.08"/>
    <x v="3"/>
    <x v="52"/>
    <s v="D.08x2"/>
    <x v="106"/>
    <x v="30"/>
  </r>
  <r>
    <s v="5.1.1"/>
    <s v="D.08"/>
    <x v="0"/>
    <x v="52"/>
    <s v="D.08x3"/>
    <x v="58"/>
    <x v="30"/>
  </r>
  <r>
    <s v="5.1.1"/>
    <s v="D.08"/>
    <x v="1"/>
    <x v="52"/>
    <s v="D.08x4"/>
    <x v="59"/>
    <x v="30"/>
  </r>
  <r>
    <s v="5.1.1"/>
    <s v="D.10"/>
    <x v="0"/>
    <x v="52"/>
    <s v="D.10x3"/>
    <x v="12"/>
    <x v="6"/>
  </r>
  <r>
    <s v="5.1.1"/>
    <s v="D.10"/>
    <x v="1"/>
    <x v="52"/>
    <s v="D.10x4"/>
    <x v="13"/>
    <x v="6"/>
  </r>
  <r>
    <s v="5.1.1"/>
    <s v="D.11"/>
    <x v="0"/>
    <x v="52"/>
    <s v="D.11x3"/>
    <x v="31"/>
    <x v="17"/>
  </r>
  <r>
    <s v="5.1.1"/>
    <s v="D.11"/>
    <x v="1"/>
    <x v="52"/>
    <s v="D.11x4"/>
    <x v="32"/>
    <x v="17"/>
  </r>
  <r>
    <s v="5.1.1"/>
    <s v="E.02"/>
    <x v="3"/>
    <x v="52"/>
    <s v="E.02x2"/>
    <x v="88"/>
    <x v="41"/>
  </r>
  <r>
    <s v="5.1.1"/>
    <s v="E.02"/>
    <x v="0"/>
    <x v="52"/>
    <s v="E.02x3"/>
    <x v="89"/>
    <x v="41"/>
  </r>
  <r>
    <s v="5.1.1"/>
    <s v="E.02"/>
    <x v="1"/>
    <x v="52"/>
    <s v="E.02x4"/>
    <x v="90"/>
    <x v="41"/>
  </r>
  <r>
    <s v="5.1.1"/>
    <s v="E.03"/>
    <x v="3"/>
    <x v="52"/>
    <s v="E.03x2"/>
    <x v="60"/>
    <x v="24"/>
  </r>
  <r>
    <s v="5.1.1"/>
    <s v="E.03"/>
    <x v="0"/>
    <x v="52"/>
    <s v="E.03x3"/>
    <x v="44"/>
    <x v="24"/>
  </r>
  <r>
    <s v="5.1.1"/>
    <s v="E.03"/>
    <x v="1"/>
    <x v="52"/>
    <s v="E.03x4"/>
    <x v="45"/>
    <x v="24"/>
  </r>
  <r>
    <s v="5.1.1"/>
    <s v="E.06"/>
    <x v="3"/>
    <x v="52"/>
    <s v="E.06x2"/>
    <x v="38"/>
    <x v="21"/>
  </r>
  <r>
    <s v="5.1.1"/>
    <s v="E.06"/>
    <x v="0"/>
    <x v="52"/>
    <s v="E.06x3"/>
    <x v="39"/>
    <x v="21"/>
  </r>
  <r>
    <s v="5.1.1"/>
    <s v="E.06"/>
    <x v="1"/>
    <x v="52"/>
    <s v="E.06x4"/>
    <x v="40"/>
    <x v="21"/>
  </r>
  <r>
    <s v="5.1.1"/>
    <s v="E.07"/>
    <x v="0"/>
    <x v="52"/>
    <s v="E.07x3"/>
    <x v="33"/>
    <x v="18"/>
  </r>
  <r>
    <s v="5.1.1"/>
    <s v="E.07"/>
    <x v="1"/>
    <x v="52"/>
    <s v="E.07x4"/>
    <x v="34"/>
    <x v="18"/>
  </r>
  <r>
    <s v="5.1.1"/>
    <s v="E.09"/>
    <x v="1"/>
    <x v="52"/>
    <s v="E.09x4"/>
    <x v="41"/>
    <x v="22"/>
  </r>
  <r>
    <s v="5.1.1"/>
    <s v="T.01"/>
    <x v="4"/>
    <x v="52"/>
    <s v="T.01x9"/>
    <x v="17"/>
    <x v="8"/>
  </r>
  <r>
    <s v="5.1.1"/>
    <s v="T.02"/>
    <x v="4"/>
    <x v="52"/>
    <s v="T.02x9"/>
    <x v="18"/>
    <x v="9"/>
  </r>
  <r>
    <s v="5.1.1"/>
    <s v="T.03"/>
    <x v="4"/>
    <x v="52"/>
    <s v="T.03x9"/>
    <x v="19"/>
    <x v="10"/>
  </r>
  <r>
    <s v="5.1.1"/>
    <s v="T.04"/>
    <x v="4"/>
    <x v="52"/>
    <s v="T.04x9"/>
    <x v="20"/>
    <x v="11"/>
  </r>
  <r>
    <s v="5.1.1"/>
    <s v="T.05"/>
    <x v="4"/>
    <x v="52"/>
    <s v="T.05x9"/>
    <x v="21"/>
    <x v="12"/>
  </r>
  <r>
    <s v="5.1.1"/>
    <s v="T.06"/>
    <x v="4"/>
    <x v="52"/>
    <s v="T.06x9"/>
    <x v="22"/>
    <x v="13"/>
  </r>
  <r>
    <s v="5.1.1"/>
    <s v="T.07"/>
    <x v="4"/>
    <x v="52"/>
    <s v="T.07x9"/>
    <x v="23"/>
    <x v="14"/>
  </r>
  <r>
    <s v="5.1.2"/>
    <s v="A.01"/>
    <x v="1"/>
    <x v="53"/>
    <s v="A.01x4"/>
    <x v="35"/>
    <x v="19"/>
  </r>
  <r>
    <s v="5.1.2"/>
    <s v="A.03"/>
    <x v="0"/>
    <x v="53"/>
    <s v="A.03x3"/>
    <x v="36"/>
    <x v="20"/>
  </r>
  <r>
    <s v="5.1.2"/>
    <s v="A.03"/>
    <x v="1"/>
    <x v="53"/>
    <s v="A.03x4"/>
    <x v="37"/>
    <x v="20"/>
  </r>
  <r>
    <s v="5.1.2"/>
    <s v="A.08"/>
    <x v="0"/>
    <x v="53"/>
    <s v="A.08x3"/>
    <x v="48"/>
    <x v="26"/>
  </r>
  <r>
    <s v="5.1.2"/>
    <s v="A.08"/>
    <x v="1"/>
    <x v="53"/>
    <s v="A.08x4"/>
    <x v="49"/>
    <x v="26"/>
  </r>
  <r>
    <s v="5.1.2"/>
    <s v="A.09"/>
    <x v="1"/>
    <x v="53"/>
    <s v="A.09x4"/>
    <x v="6"/>
    <x v="3"/>
  </r>
  <r>
    <s v="5.1.2"/>
    <s v="C.02"/>
    <x v="0"/>
    <x v="53"/>
    <s v="C.02x3"/>
    <x v="76"/>
    <x v="36"/>
  </r>
  <r>
    <s v="5.1.2"/>
    <s v="D.04"/>
    <x v="0"/>
    <x v="53"/>
    <s v="D.04x3"/>
    <x v="56"/>
    <x v="29"/>
  </r>
  <r>
    <s v="5.1.2"/>
    <s v="D.04"/>
    <x v="1"/>
    <x v="53"/>
    <s v="D.04x4"/>
    <x v="57"/>
    <x v="29"/>
  </r>
  <r>
    <s v="5.1.2"/>
    <s v="D.05"/>
    <x v="3"/>
    <x v="53"/>
    <s v="D.05x2"/>
    <x v="50"/>
    <x v="27"/>
  </r>
  <r>
    <s v="5.1.2"/>
    <s v="D.05"/>
    <x v="0"/>
    <x v="53"/>
    <s v="D.05x3"/>
    <x v="51"/>
    <x v="27"/>
  </r>
  <r>
    <s v="5.1.2"/>
    <s v="D.05"/>
    <x v="1"/>
    <x v="53"/>
    <s v="D.05x4"/>
    <x v="52"/>
    <x v="27"/>
  </r>
  <r>
    <s v="5.1.2"/>
    <s v="D.08"/>
    <x v="0"/>
    <x v="53"/>
    <s v="D.08x3"/>
    <x v="58"/>
    <x v="30"/>
  </r>
  <r>
    <s v="5.1.2"/>
    <s v="D.08"/>
    <x v="1"/>
    <x v="53"/>
    <s v="D.08x4"/>
    <x v="59"/>
    <x v="30"/>
  </r>
  <r>
    <s v="5.1.2"/>
    <s v="D.10"/>
    <x v="0"/>
    <x v="53"/>
    <s v="D.10x3"/>
    <x v="12"/>
    <x v="6"/>
  </r>
  <r>
    <s v="5.1.2"/>
    <s v="D.10"/>
    <x v="1"/>
    <x v="53"/>
    <s v="D.10x4"/>
    <x v="13"/>
    <x v="6"/>
  </r>
  <r>
    <s v="5.1.2"/>
    <s v="D.11"/>
    <x v="0"/>
    <x v="53"/>
    <s v="D.11x3"/>
    <x v="31"/>
    <x v="17"/>
  </r>
  <r>
    <s v="5.1.2"/>
    <s v="D.11"/>
    <x v="1"/>
    <x v="53"/>
    <s v="D.11x4"/>
    <x v="32"/>
    <x v="17"/>
  </r>
  <r>
    <s v="5.1.2"/>
    <s v="E.01"/>
    <x v="0"/>
    <x v="53"/>
    <s v="E.01x3"/>
    <x v="42"/>
    <x v="23"/>
  </r>
  <r>
    <s v="5.1.2"/>
    <s v="E.01"/>
    <x v="1"/>
    <x v="53"/>
    <s v="E.01x4"/>
    <x v="43"/>
    <x v="23"/>
  </r>
  <r>
    <s v="5.1.2"/>
    <s v="E.02"/>
    <x v="0"/>
    <x v="53"/>
    <s v="E.02x3"/>
    <x v="89"/>
    <x v="41"/>
  </r>
  <r>
    <s v="5.1.2"/>
    <s v="E.02"/>
    <x v="1"/>
    <x v="53"/>
    <s v="E.02x4"/>
    <x v="90"/>
    <x v="41"/>
  </r>
  <r>
    <s v="5.1.2"/>
    <s v="E.03"/>
    <x v="0"/>
    <x v="53"/>
    <s v="E.03x3"/>
    <x v="44"/>
    <x v="24"/>
  </r>
  <r>
    <s v="5.1.2"/>
    <s v="E.03"/>
    <x v="1"/>
    <x v="53"/>
    <s v="E.03x4"/>
    <x v="45"/>
    <x v="24"/>
  </r>
  <r>
    <s v="5.1.2"/>
    <s v="E.05"/>
    <x v="0"/>
    <x v="53"/>
    <s v="E.05x3"/>
    <x v="46"/>
    <x v="25"/>
  </r>
  <r>
    <s v="5.1.2"/>
    <s v="E.05"/>
    <x v="1"/>
    <x v="53"/>
    <s v="E.05x4"/>
    <x v="47"/>
    <x v="25"/>
  </r>
  <r>
    <s v="5.1.2"/>
    <s v="E.06"/>
    <x v="0"/>
    <x v="53"/>
    <s v="E.06x3"/>
    <x v="39"/>
    <x v="21"/>
  </r>
  <r>
    <s v="5.1.2"/>
    <s v="E.06"/>
    <x v="1"/>
    <x v="53"/>
    <s v="E.06x4"/>
    <x v="40"/>
    <x v="21"/>
  </r>
  <r>
    <s v="5.1.2"/>
    <s v="E.07"/>
    <x v="0"/>
    <x v="53"/>
    <s v="E.07x3"/>
    <x v="33"/>
    <x v="18"/>
  </r>
  <r>
    <s v="5.1.2"/>
    <s v="E.07"/>
    <x v="1"/>
    <x v="53"/>
    <s v="E.07x4"/>
    <x v="34"/>
    <x v="18"/>
  </r>
  <r>
    <s v="5.1.2"/>
    <s v="E.09"/>
    <x v="1"/>
    <x v="53"/>
    <s v="E.09x4"/>
    <x v="41"/>
    <x v="22"/>
  </r>
  <r>
    <s v="5.1.2"/>
    <s v="T.01"/>
    <x v="4"/>
    <x v="53"/>
    <s v="T.01x9"/>
    <x v="17"/>
    <x v="8"/>
  </r>
  <r>
    <s v="5.1.2"/>
    <s v="T.02"/>
    <x v="4"/>
    <x v="53"/>
    <s v="T.02x9"/>
    <x v="18"/>
    <x v="9"/>
  </r>
  <r>
    <s v="5.1.2"/>
    <s v="T.03"/>
    <x v="4"/>
    <x v="53"/>
    <s v="T.03x9"/>
    <x v="19"/>
    <x v="10"/>
  </r>
  <r>
    <s v="5.1.2"/>
    <s v="T.04"/>
    <x v="4"/>
    <x v="53"/>
    <s v="T.04x9"/>
    <x v="20"/>
    <x v="11"/>
  </r>
  <r>
    <s v="5.1.2"/>
    <s v="T.05"/>
    <x v="4"/>
    <x v="53"/>
    <s v="T.05x9"/>
    <x v="21"/>
    <x v="12"/>
  </r>
  <r>
    <s v="5.1.2"/>
    <s v="T.06"/>
    <x v="4"/>
    <x v="53"/>
    <s v="T.06x9"/>
    <x v="22"/>
    <x v="13"/>
  </r>
  <r>
    <s v="5.1.2"/>
    <s v="T.07"/>
    <x v="4"/>
    <x v="53"/>
    <s v="T.07x9"/>
    <x v="23"/>
    <x v="14"/>
  </r>
  <r>
    <s v="5.1.3"/>
    <s v="A.01"/>
    <x v="1"/>
    <x v="54"/>
    <s v="A.01x4"/>
    <x v="35"/>
    <x v="19"/>
  </r>
  <r>
    <s v="5.1.3"/>
    <s v="A.02"/>
    <x v="0"/>
    <x v="54"/>
    <s v="A.02x3"/>
    <x v="83"/>
    <x v="39"/>
  </r>
  <r>
    <s v="5.1.3"/>
    <s v="A.02"/>
    <x v="1"/>
    <x v="54"/>
    <s v="A.02x4"/>
    <x v="84"/>
    <x v="39"/>
  </r>
  <r>
    <s v="5.1.3"/>
    <s v="A.03"/>
    <x v="0"/>
    <x v="54"/>
    <s v="A.03x3"/>
    <x v="36"/>
    <x v="20"/>
  </r>
  <r>
    <s v="5.1.3"/>
    <s v="A.03"/>
    <x v="1"/>
    <x v="54"/>
    <s v="A.03x4"/>
    <x v="37"/>
    <x v="20"/>
  </r>
  <r>
    <s v="5.1.3"/>
    <s v="A.08"/>
    <x v="0"/>
    <x v="54"/>
    <s v="A.08x3"/>
    <x v="48"/>
    <x v="26"/>
  </r>
  <r>
    <s v="5.1.3"/>
    <s v="A.08"/>
    <x v="1"/>
    <x v="54"/>
    <s v="A.08x4"/>
    <x v="49"/>
    <x v="26"/>
  </r>
  <r>
    <s v="5.1.3"/>
    <s v="A.09"/>
    <x v="1"/>
    <x v="54"/>
    <s v="A.09x4"/>
    <x v="6"/>
    <x v="3"/>
  </r>
  <r>
    <s v="5.1.3"/>
    <s v="C.02"/>
    <x v="0"/>
    <x v="54"/>
    <s v="C.02x3"/>
    <x v="76"/>
    <x v="36"/>
  </r>
  <r>
    <s v="5.1.3"/>
    <s v="D.01"/>
    <x v="1"/>
    <x v="54"/>
    <s v="D.01x4"/>
    <x v="92"/>
    <x v="43"/>
  </r>
  <r>
    <s v="5.1.3"/>
    <s v="D.02"/>
    <x v="1"/>
    <x v="54"/>
    <s v="D.02x4"/>
    <x v="93"/>
    <x v="44"/>
  </r>
  <r>
    <s v="5.1.3"/>
    <s v="D.04"/>
    <x v="0"/>
    <x v="54"/>
    <s v="D.04x3"/>
    <x v="56"/>
    <x v="29"/>
  </r>
  <r>
    <s v="5.1.3"/>
    <s v="D.04"/>
    <x v="1"/>
    <x v="54"/>
    <s v="D.04x4"/>
    <x v="57"/>
    <x v="29"/>
  </r>
  <r>
    <s v="5.1.3"/>
    <s v="D.05"/>
    <x v="3"/>
    <x v="54"/>
    <s v="D.05x2"/>
    <x v="50"/>
    <x v="27"/>
  </r>
  <r>
    <s v="5.1.3"/>
    <s v="D.05"/>
    <x v="0"/>
    <x v="54"/>
    <s v="D.05x3"/>
    <x v="51"/>
    <x v="27"/>
  </r>
  <r>
    <s v="5.1.3"/>
    <s v="D.05"/>
    <x v="1"/>
    <x v="54"/>
    <s v="D.05x4"/>
    <x v="52"/>
    <x v="27"/>
  </r>
  <r>
    <s v="5.1.3"/>
    <s v="D.08"/>
    <x v="0"/>
    <x v="54"/>
    <s v="D.08x3"/>
    <x v="58"/>
    <x v="30"/>
  </r>
  <r>
    <s v="5.1.3"/>
    <s v="D.08"/>
    <x v="1"/>
    <x v="54"/>
    <s v="D.08x4"/>
    <x v="59"/>
    <x v="30"/>
  </r>
  <r>
    <s v="5.1.3"/>
    <s v="D.10"/>
    <x v="0"/>
    <x v="54"/>
    <s v="D.10x3"/>
    <x v="12"/>
    <x v="6"/>
  </r>
  <r>
    <s v="5.1.3"/>
    <s v="D.10"/>
    <x v="1"/>
    <x v="54"/>
    <s v="D.10x4"/>
    <x v="13"/>
    <x v="6"/>
  </r>
  <r>
    <s v="5.1.3"/>
    <s v="D.11"/>
    <x v="0"/>
    <x v="54"/>
    <s v="D.11x3"/>
    <x v="31"/>
    <x v="17"/>
  </r>
  <r>
    <s v="5.1.3"/>
    <s v="D.11"/>
    <x v="1"/>
    <x v="54"/>
    <s v="D.11x4"/>
    <x v="32"/>
    <x v="17"/>
  </r>
  <r>
    <s v="5.1.3"/>
    <s v="E.01"/>
    <x v="0"/>
    <x v="54"/>
    <s v="E.01x3"/>
    <x v="42"/>
    <x v="23"/>
  </r>
  <r>
    <s v="5.1.3"/>
    <s v="E.01"/>
    <x v="1"/>
    <x v="54"/>
    <s v="E.01x4"/>
    <x v="43"/>
    <x v="23"/>
  </r>
  <r>
    <s v="5.1.3"/>
    <s v="E.02"/>
    <x v="0"/>
    <x v="54"/>
    <s v="E.02x3"/>
    <x v="89"/>
    <x v="41"/>
  </r>
  <r>
    <s v="5.1.3"/>
    <s v="E.02"/>
    <x v="1"/>
    <x v="54"/>
    <s v="E.02x4"/>
    <x v="90"/>
    <x v="41"/>
  </r>
  <r>
    <s v="5.1.3"/>
    <s v="E.03"/>
    <x v="0"/>
    <x v="54"/>
    <s v="E.03x3"/>
    <x v="44"/>
    <x v="24"/>
  </r>
  <r>
    <s v="5.1.3"/>
    <s v="E.03"/>
    <x v="1"/>
    <x v="54"/>
    <s v="E.03x4"/>
    <x v="45"/>
    <x v="24"/>
  </r>
  <r>
    <s v="5.1.3"/>
    <s v="E.05"/>
    <x v="0"/>
    <x v="54"/>
    <s v="E.05x3"/>
    <x v="46"/>
    <x v="25"/>
  </r>
  <r>
    <s v="5.1.3"/>
    <s v="E.05"/>
    <x v="1"/>
    <x v="54"/>
    <s v="E.05x4"/>
    <x v="47"/>
    <x v="25"/>
  </r>
  <r>
    <s v="5.1.3"/>
    <s v="E.06"/>
    <x v="0"/>
    <x v="54"/>
    <s v="E.06x3"/>
    <x v="39"/>
    <x v="21"/>
  </r>
  <r>
    <s v="5.1.3"/>
    <s v="E.06"/>
    <x v="1"/>
    <x v="54"/>
    <s v="E.06x4"/>
    <x v="40"/>
    <x v="21"/>
  </r>
  <r>
    <s v="5.1.3"/>
    <s v="E.07"/>
    <x v="0"/>
    <x v="54"/>
    <s v="E.07x3"/>
    <x v="33"/>
    <x v="18"/>
  </r>
  <r>
    <s v="5.1.3"/>
    <s v="E.07"/>
    <x v="1"/>
    <x v="54"/>
    <s v="E.07x4"/>
    <x v="34"/>
    <x v="18"/>
  </r>
  <r>
    <s v="5.1.3"/>
    <s v="E.09"/>
    <x v="1"/>
    <x v="54"/>
    <s v="E.09x4"/>
    <x v="41"/>
    <x v="22"/>
  </r>
  <r>
    <s v="5.1.3"/>
    <s v="T.01"/>
    <x v="4"/>
    <x v="54"/>
    <s v="T.01x9"/>
    <x v="17"/>
    <x v="8"/>
  </r>
  <r>
    <s v="5.1.3"/>
    <s v="T.02"/>
    <x v="4"/>
    <x v="54"/>
    <s v="T.02x9"/>
    <x v="18"/>
    <x v="9"/>
  </r>
  <r>
    <s v="5.1.3"/>
    <s v="T.03"/>
    <x v="4"/>
    <x v="54"/>
    <s v="T.03x9"/>
    <x v="19"/>
    <x v="10"/>
  </r>
  <r>
    <s v="5.1.3"/>
    <s v="T.04"/>
    <x v="4"/>
    <x v="54"/>
    <s v="T.04x9"/>
    <x v="20"/>
    <x v="11"/>
  </r>
  <r>
    <s v="5.1.3"/>
    <s v="T.05"/>
    <x v="4"/>
    <x v="54"/>
    <s v="T.05x9"/>
    <x v="21"/>
    <x v="12"/>
  </r>
  <r>
    <s v="5.1.3"/>
    <s v="T.06"/>
    <x v="4"/>
    <x v="54"/>
    <s v="T.06x9"/>
    <x v="22"/>
    <x v="13"/>
  </r>
  <r>
    <s v="5.1.3"/>
    <s v="T.07"/>
    <x v="4"/>
    <x v="54"/>
    <s v="T.07x9"/>
    <x v="23"/>
    <x v="14"/>
  </r>
  <r>
    <s v="5.1.4"/>
    <s v="A.01"/>
    <x v="1"/>
    <x v="55"/>
    <s v="A.01x4"/>
    <x v="35"/>
    <x v="19"/>
  </r>
  <r>
    <s v="5.1.4"/>
    <s v="A.03"/>
    <x v="0"/>
    <x v="55"/>
    <s v="A.03x3"/>
    <x v="36"/>
    <x v="20"/>
  </r>
  <r>
    <s v="5.1.4"/>
    <s v="A.03"/>
    <x v="1"/>
    <x v="55"/>
    <s v="A.03x4"/>
    <x v="37"/>
    <x v="20"/>
  </r>
  <r>
    <s v="5.1.4"/>
    <s v="A.04"/>
    <x v="0"/>
    <x v="55"/>
    <s v="A.04x3"/>
    <x v="54"/>
    <x v="28"/>
  </r>
  <r>
    <s v="5.1.4"/>
    <s v="A.04"/>
    <x v="1"/>
    <x v="55"/>
    <s v="A.04x4"/>
    <x v="55"/>
    <x v="28"/>
  </r>
  <r>
    <s v="5.1.4"/>
    <s v="A.08"/>
    <x v="0"/>
    <x v="55"/>
    <s v="A.08x3"/>
    <x v="48"/>
    <x v="26"/>
  </r>
  <r>
    <s v="5.1.4"/>
    <s v="A.08"/>
    <x v="1"/>
    <x v="55"/>
    <s v="A.08x4"/>
    <x v="49"/>
    <x v="26"/>
  </r>
  <r>
    <s v="5.1.4"/>
    <s v="A.09"/>
    <x v="1"/>
    <x v="55"/>
    <s v="A.09x4"/>
    <x v="6"/>
    <x v="3"/>
  </r>
  <r>
    <s v="5.1.4"/>
    <s v="C.02"/>
    <x v="0"/>
    <x v="55"/>
    <s v="C.02x3"/>
    <x v="76"/>
    <x v="36"/>
  </r>
  <r>
    <s v="5.1.4"/>
    <s v="D.05"/>
    <x v="3"/>
    <x v="55"/>
    <s v="D.05x2"/>
    <x v="50"/>
    <x v="27"/>
  </r>
  <r>
    <s v="5.1.4"/>
    <s v="D.05"/>
    <x v="0"/>
    <x v="55"/>
    <s v="D.05x3"/>
    <x v="51"/>
    <x v="27"/>
  </r>
  <r>
    <s v="5.1.4"/>
    <s v="D.05"/>
    <x v="1"/>
    <x v="55"/>
    <s v="D.05x4"/>
    <x v="52"/>
    <x v="27"/>
  </r>
  <r>
    <s v="5.1.4"/>
    <s v="D.11"/>
    <x v="0"/>
    <x v="55"/>
    <s v="D.11x3"/>
    <x v="31"/>
    <x v="17"/>
  </r>
  <r>
    <s v="5.1.4"/>
    <s v="D.11"/>
    <x v="1"/>
    <x v="55"/>
    <s v="D.11x4"/>
    <x v="32"/>
    <x v="17"/>
  </r>
  <r>
    <s v="5.1.4"/>
    <s v="E.01"/>
    <x v="0"/>
    <x v="55"/>
    <s v="E.01x3"/>
    <x v="42"/>
    <x v="23"/>
  </r>
  <r>
    <s v="5.1.4"/>
    <s v="E.01"/>
    <x v="1"/>
    <x v="55"/>
    <s v="E.01x4"/>
    <x v="43"/>
    <x v="23"/>
  </r>
  <r>
    <s v="5.1.4"/>
    <s v="E.02"/>
    <x v="0"/>
    <x v="55"/>
    <s v="E.02x3"/>
    <x v="89"/>
    <x v="41"/>
  </r>
  <r>
    <s v="5.1.4"/>
    <s v="E.02"/>
    <x v="1"/>
    <x v="55"/>
    <s v="E.02x4"/>
    <x v="90"/>
    <x v="41"/>
  </r>
  <r>
    <s v="5.1.4"/>
    <s v="E.03"/>
    <x v="0"/>
    <x v="55"/>
    <s v="E.03x3"/>
    <x v="44"/>
    <x v="24"/>
  </r>
  <r>
    <s v="5.1.4"/>
    <s v="E.03"/>
    <x v="1"/>
    <x v="55"/>
    <s v="E.03x4"/>
    <x v="45"/>
    <x v="24"/>
  </r>
  <r>
    <s v="5.1.4"/>
    <s v="E.05"/>
    <x v="0"/>
    <x v="55"/>
    <s v="E.05x3"/>
    <x v="46"/>
    <x v="25"/>
  </r>
  <r>
    <s v="5.1.4"/>
    <s v="E.05"/>
    <x v="1"/>
    <x v="55"/>
    <s v="E.05x4"/>
    <x v="47"/>
    <x v="25"/>
  </r>
  <r>
    <s v="5.1.4"/>
    <s v="T.01"/>
    <x v="4"/>
    <x v="55"/>
    <s v="T.01x9"/>
    <x v="17"/>
    <x v="8"/>
  </r>
  <r>
    <s v="5.1.4"/>
    <s v="T.02"/>
    <x v="4"/>
    <x v="55"/>
    <s v="T.02x9"/>
    <x v="18"/>
    <x v="9"/>
  </r>
  <r>
    <s v="5.1.4"/>
    <s v="T.03"/>
    <x v="4"/>
    <x v="55"/>
    <s v="T.03x9"/>
    <x v="19"/>
    <x v="10"/>
  </r>
  <r>
    <s v="5.1.4"/>
    <s v="T.04"/>
    <x v="4"/>
    <x v="55"/>
    <s v="T.04x9"/>
    <x v="20"/>
    <x v="11"/>
  </r>
  <r>
    <s v="5.1.4"/>
    <s v="T.05"/>
    <x v="4"/>
    <x v="55"/>
    <s v="T.05x9"/>
    <x v="21"/>
    <x v="12"/>
  </r>
  <r>
    <s v="5.1.4"/>
    <s v="T.06"/>
    <x v="4"/>
    <x v="55"/>
    <s v="T.06x9"/>
    <x v="22"/>
    <x v="13"/>
  </r>
  <r>
    <s v="5.1.4"/>
    <s v="T.07"/>
    <x v="4"/>
    <x v="55"/>
    <s v="T.07x9"/>
    <x v="23"/>
    <x v="14"/>
  </r>
  <r>
    <s v="5.2.1"/>
    <s v="A.08"/>
    <x v="0"/>
    <x v="56"/>
    <s v="A.08x3"/>
    <x v="48"/>
    <x v="26"/>
  </r>
  <r>
    <s v="5.2.1"/>
    <s v="B.03"/>
    <x v="3"/>
    <x v="56"/>
    <s v="B.03x2"/>
    <x v="28"/>
    <x v="16"/>
  </r>
  <r>
    <s v="5.2.1"/>
    <s v="B.03"/>
    <x v="0"/>
    <x v="56"/>
    <s v="B.03x3"/>
    <x v="29"/>
    <x v="16"/>
  </r>
  <r>
    <s v="5.2.1"/>
    <s v="C.04"/>
    <x v="3"/>
    <x v="56"/>
    <s v="C.04x2"/>
    <x v="68"/>
    <x v="34"/>
  </r>
  <r>
    <s v="5.2.1"/>
    <s v="C.04"/>
    <x v="0"/>
    <x v="56"/>
    <s v="C.04x3"/>
    <x v="69"/>
    <x v="34"/>
  </r>
  <r>
    <s v="5.2.1"/>
    <s v="D.03"/>
    <x v="3"/>
    <x v="56"/>
    <s v="D.03x2"/>
    <x v="91"/>
    <x v="42"/>
  </r>
  <r>
    <s v="5.2.1"/>
    <s v="D.03"/>
    <x v="0"/>
    <x v="56"/>
    <s v="D.03x3"/>
    <x v="100"/>
    <x v="42"/>
  </r>
  <r>
    <s v="5.2.1"/>
    <s v="D.09"/>
    <x v="3"/>
    <x v="56"/>
    <s v="D.09x2"/>
    <x v="101"/>
    <x v="47"/>
  </r>
  <r>
    <s v="5.2.1"/>
    <s v="D.09"/>
    <x v="0"/>
    <x v="56"/>
    <s v="D.09x3"/>
    <x v="102"/>
    <x v="47"/>
  </r>
  <r>
    <s v="5.2.1"/>
    <s v="D.10"/>
    <x v="0"/>
    <x v="56"/>
    <s v="D.10x3"/>
    <x v="12"/>
    <x v="6"/>
  </r>
  <r>
    <s v="5.2.1"/>
    <s v="E.02"/>
    <x v="3"/>
    <x v="56"/>
    <s v="E.02x2"/>
    <x v="88"/>
    <x v="41"/>
  </r>
  <r>
    <s v="5.2.1"/>
    <s v="E.02"/>
    <x v="0"/>
    <x v="56"/>
    <s v="E.02x3"/>
    <x v="89"/>
    <x v="41"/>
  </r>
  <r>
    <s v="5.2.1"/>
    <s v="E.04"/>
    <x v="0"/>
    <x v="56"/>
    <s v="E.04x3"/>
    <x v="61"/>
    <x v="31"/>
  </r>
  <r>
    <s v="5.2.1"/>
    <s v="E.05"/>
    <x v="0"/>
    <x v="56"/>
    <s v="E.05x3"/>
    <x v="46"/>
    <x v="25"/>
  </r>
  <r>
    <s v="5.2.1"/>
    <s v="E.06"/>
    <x v="3"/>
    <x v="56"/>
    <s v="E.06x2"/>
    <x v="38"/>
    <x v="21"/>
  </r>
  <r>
    <s v="5.2.1"/>
    <s v="E.06"/>
    <x v="0"/>
    <x v="56"/>
    <s v="E.06x3"/>
    <x v="39"/>
    <x v="21"/>
  </r>
  <r>
    <s v="5.2.1"/>
    <s v="T.01"/>
    <x v="4"/>
    <x v="56"/>
    <s v="T.01x9"/>
    <x v="17"/>
    <x v="8"/>
  </r>
  <r>
    <s v="5.2.1"/>
    <s v="T.02"/>
    <x v="4"/>
    <x v="56"/>
    <s v="T.02x9"/>
    <x v="18"/>
    <x v="9"/>
  </r>
  <r>
    <s v="5.2.1"/>
    <s v="T.03"/>
    <x v="4"/>
    <x v="56"/>
    <s v="T.03x9"/>
    <x v="19"/>
    <x v="10"/>
  </r>
  <r>
    <s v="5.2.1"/>
    <s v="T.04"/>
    <x v="4"/>
    <x v="56"/>
    <s v="T.04x9"/>
    <x v="20"/>
    <x v="11"/>
  </r>
  <r>
    <s v="5.2.1"/>
    <s v="T.05"/>
    <x v="4"/>
    <x v="56"/>
    <s v="T.05x9"/>
    <x v="21"/>
    <x v="12"/>
  </r>
  <r>
    <s v="5.2.1"/>
    <s v="T.06"/>
    <x v="4"/>
    <x v="56"/>
    <s v="T.06x9"/>
    <x v="22"/>
    <x v="13"/>
  </r>
  <r>
    <s v="5.2.1"/>
    <s v="T.07"/>
    <x v="4"/>
    <x v="56"/>
    <s v="T.07x9"/>
    <x v="23"/>
    <x v="14"/>
  </r>
  <r>
    <s v="5.2.2"/>
    <s v="A.04"/>
    <x v="0"/>
    <x v="57"/>
    <s v="A.04x3"/>
    <x v="54"/>
    <x v="28"/>
  </r>
  <r>
    <s v="5.2.2"/>
    <s v="A.04"/>
    <x v="1"/>
    <x v="57"/>
    <s v="A.04x4"/>
    <x v="55"/>
    <x v="28"/>
  </r>
  <r>
    <s v="5.2.2"/>
    <s v="B.04"/>
    <x v="0"/>
    <x v="57"/>
    <s v="B.04x3"/>
    <x v="72"/>
    <x v="35"/>
  </r>
  <r>
    <s v="5.2.2"/>
    <s v="C.01"/>
    <x v="0"/>
    <x v="57"/>
    <s v="C.01x3"/>
    <x v="79"/>
    <x v="37"/>
  </r>
  <r>
    <s v="5.2.2"/>
    <s v="C.02"/>
    <x v="0"/>
    <x v="57"/>
    <s v="C.02x3"/>
    <x v="76"/>
    <x v="36"/>
  </r>
  <r>
    <s v="5.2.2"/>
    <s v="D.11"/>
    <x v="0"/>
    <x v="57"/>
    <s v="D.11x3"/>
    <x v="31"/>
    <x v="17"/>
  </r>
  <r>
    <s v="5.2.2"/>
    <s v="D.11"/>
    <x v="1"/>
    <x v="57"/>
    <s v="D.11x4"/>
    <x v="32"/>
    <x v="17"/>
  </r>
  <r>
    <s v="5.2.2"/>
    <s v="E.02"/>
    <x v="0"/>
    <x v="57"/>
    <s v="E.02x3"/>
    <x v="89"/>
    <x v="41"/>
  </r>
  <r>
    <s v="5.2.2"/>
    <s v="E.02"/>
    <x v="1"/>
    <x v="57"/>
    <s v="E.02x4"/>
    <x v="90"/>
    <x v="41"/>
  </r>
  <r>
    <s v="5.2.2"/>
    <s v="E.06"/>
    <x v="0"/>
    <x v="57"/>
    <s v="E.06x3"/>
    <x v="39"/>
    <x v="21"/>
  </r>
  <r>
    <s v="5.2.2"/>
    <s v="E.06"/>
    <x v="1"/>
    <x v="57"/>
    <s v="E.06x4"/>
    <x v="40"/>
    <x v="21"/>
  </r>
  <r>
    <s v="5.2.2"/>
    <s v="T.01"/>
    <x v="4"/>
    <x v="57"/>
    <s v="T.01x9"/>
    <x v="17"/>
    <x v="8"/>
  </r>
  <r>
    <s v="5.2.2"/>
    <s v="T.02"/>
    <x v="4"/>
    <x v="57"/>
    <s v="T.02x9"/>
    <x v="18"/>
    <x v="9"/>
  </r>
  <r>
    <s v="5.2.2"/>
    <s v="T.03"/>
    <x v="4"/>
    <x v="57"/>
    <s v="T.03x9"/>
    <x v="19"/>
    <x v="10"/>
  </r>
  <r>
    <s v="5.2.2"/>
    <s v="T.04"/>
    <x v="4"/>
    <x v="57"/>
    <s v="T.04x9"/>
    <x v="20"/>
    <x v="11"/>
  </r>
  <r>
    <s v="5.2.2"/>
    <s v="T.05"/>
    <x v="4"/>
    <x v="57"/>
    <s v="T.05x9"/>
    <x v="21"/>
    <x v="12"/>
  </r>
  <r>
    <s v="5.2.2"/>
    <s v="T.06"/>
    <x v="4"/>
    <x v="57"/>
    <s v="T.06x9"/>
    <x v="22"/>
    <x v="13"/>
  </r>
  <r>
    <s v="5.2.2"/>
    <s v="T.07"/>
    <x v="4"/>
    <x v="57"/>
    <s v="T.07x9"/>
    <x v="23"/>
    <x v="14"/>
  </r>
  <r>
    <s v="5.3.1"/>
    <s v="A.01"/>
    <x v="1"/>
    <x v="58"/>
    <s v="A.01x4"/>
    <x v="35"/>
    <x v="19"/>
  </r>
  <r>
    <s v="5.3.1"/>
    <s v="A.03"/>
    <x v="0"/>
    <x v="58"/>
    <s v="A.03x3"/>
    <x v="36"/>
    <x v="20"/>
  </r>
  <r>
    <s v="5.3.1"/>
    <s v="A.03"/>
    <x v="1"/>
    <x v="58"/>
    <s v="A.03x4"/>
    <x v="37"/>
    <x v="20"/>
  </r>
  <r>
    <s v="5.3.1"/>
    <s v="A.09"/>
    <x v="1"/>
    <x v="58"/>
    <s v="A.09x4"/>
    <x v="6"/>
    <x v="3"/>
  </r>
  <r>
    <s v="5.3.1"/>
    <s v="D.01"/>
    <x v="1"/>
    <x v="58"/>
    <s v="D.01x4"/>
    <x v="92"/>
    <x v="43"/>
  </r>
  <r>
    <s v="5.3.1"/>
    <s v="D.02"/>
    <x v="1"/>
    <x v="58"/>
    <s v="D.02x4"/>
    <x v="93"/>
    <x v="44"/>
  </r>
  <r>
    <s v="5.3.1"/>
    <s v="D.04"/>
    <x v="0"/>
    <x v="58"/>
    <s v="D.04x3"/>
    <x v="56"/>
    <x v="29"/>
  </r>
  <r>
    <s v="5.3.1"/>
    <s v="D.04"/>
    <x v="1"/>
    <x v="58"/>
    <s v="D.04x4"/>
    <x v="57"/>
    <x v="29"/>
  </r>
  <r>
    <s v="5.3.1"/>
    <s v="D.06"/>
    <x v="3"/>
    <x v="58"/>
    <s v="D.06x2"/>
    <x v="94"/>
    <x v="45"/>
  </r>
  <r>
    <s v="5.3.1"/>
    <s v="D.06"/>
    <x v="0"/>
    <x v="58"/>
    <s v="D.06x3"/>
    <x v="95"/>
    <x v="45"/>
  </r>
  <r>
    <s v="5.3.1"/>
    <s v="D.06"/>
    <x v="1"/>
    <x v="58"/>
    <s v="D.06x4"/>
    <x v="96"/>
    <x v="45"/>
  </r>
  <r>
    <s v="5.3.1"/>
    <s v="D.07"/>
    <x v="0"/>
    <x v="58"/>
    <s v="D.07x3"/>
    <x v="98"/>
    <x v="46"/>
  </r>
  <r>
    <s v="5.3.1"/>
    <s v="D.07"/>
    <x v="1"/>
    <x v="58"/>
    <s v="D.07x4"/>
    <x v="99"/>
    <x v="46"/>
  </r>
  <r>
    <s v="5.3.1"/>
    <s v="D.08"/>
    <x v="0"/>
    <x v="58"/>
    <s v="D.08x3"/>
    <x v="58"/>
    <x v="30"/>
  </r>
  <r>
    <s v="5.3.1"/>
    <s v="D.08"/>
    <x v="1"/>
    <x v="58"/>
    <s v="D.08x4"/>
    <x v="59"/>
    <x v="30"/>
  </r>
  <r>
    <s v="5.3.1"/>
    <s v="D.10"/>
    <x v="0"/>
    <x v="58"/>
    <s v="D.10x3"/>
    <x v="12"/>
    <x v="6"/>
  </r>
  <r>
    <s v="5.3.1"/>
    <s v="D.10"/>
    <x v="1"/>
    <x v="58"/>
    <s v="D.10x4"/>
    <x v="13"/>
    <x v="6"/>
  </r>
  <r>
    <s v="5.3.1"/>
    <s v="D.11"/>
    <x v="0"/>
    <x v="58"/>
    <s v="D.11x3"/>
    <x v="31"/>
    <x v="17"/>
  </r>
  <r>
    <s v="5.3.1"/>
    <s v="D.11"/>
    <x v="1"/>
    <x v="58"/>
    <s v="D.11x4"/>
    <x v="32"/>
    <x v="17"/>
  </r>
  <r>
    <s v="5.3.1"/>
    <s v="E.01"/>
    <x v="0"/>
    <x v="58"/>
    <s v="E.01x3"/>
    <x v="42"/>
    <x v="23"/>
  </r>
  <r>
    <s v="5.3.1"/>
    <s v="E.01"/>
    <x v="1"/>
    <x v="58"/>
    <s v="E.01x4"/>
    <x v="43"/>
    <x v="23"/>
  </r>
  <r>
    <s v="5.3.1"/>
    <s v="E.02"/>
    <x v="0"/>
    <x v="58"/>
    <s v="E.02x3"/>
    <x v="89"/>
    <x v="41"/>
  </r>
  <r>
    <s v="5.3.1"/>
    <s v="E.02"/>
    <x v="1"/>
    <x v="58"/>
    <s v="E.02x4"/>
    <x v="90"/>
    <x v="41"/>
  </r>
  <r>
    <s v="5.3.1"/>
    <s v="E.09"/>
    <x v="1"/>
    <x v="58"/>
    <s v="E.09x4"/>
    <x v="41"/>
    <x v="22"/>
  </r>
  <r>
    <s v="5.3.1"/>
    <s v="T.01"/>
    <x v="4"/>
    <x v="58"/>
    <s v="T.01x9"/>
    <x v="17"/>
    <x v="8"/>
  </r>
  <r>
    <s v="5.3.1"/>
    <s v="T.02"/>
    <x v="4"/>
    <x v="58"/>
    <s v="T.02x9"/>
    <x v="18"/>
    <x v="9"/>
  </r>
  <r>
    <s v="5.3.1"/>
    <s v="T.03"/>
    <x v="4"/>
    <x v="58"/>
    <s v="T.03x9"/>
    <x v="19"/>
    <x v="10"/>
  </r>
  <r>
    <s v="5.3.1"/>
    <s v="T.04"/>
    <x v="4"/>
    <x v="58"/>
    <s v="T.04x9"/>
    <x v="20"/>
    <x v="11"/>
  </r>
  <r>
    <s v="5.3.1"/>
    <s v="T.05"/>
    <x v="4"/>
    <x v="58"/>
    <s v="T.05x9"/>
    <x v="21"/>
    <x v="12"/>
  </r>
  <r>
    <s v="5.3.1"/>
    <s v="T.06"/>
    <x v="4"/>
    <x v="58"/>
    <s v="T.06x9"/>
    <x v="22"/>
    <x v="13"/>
  </r>
  <r>
    <s v="5.3.1"/>
    <s v="T.07"/>
    <x v="4"/>
    <x v="58"/>
    <s v="T.07x9"/>
    <x v="23"/>
    <x v="14"/>
  </r>
  <r>
    <s v="5.3.2"/>
    <s v="A.01"/>
    <x v="1"/>
    <x v="59"/>
    <s v="A.01x4"/>
    <x v="35"/>
    <x v="19"/>
  </r>
  <r>
    <s v="5.3.2"/>
    <s v="A.04"/>
    <x v="0"/>
    <x v="59"/>
    <s v="A.04x3"/>
    <x v="54"/>
    <x v="28"/>
  </r>
  <r>
    <s v="5.3.2"/>
    <s v="A.04"/>
    <x v="1"/>
    <x v="59"/>
    <s v="A.04x4"/>
    <x v="55"/>
    <x v="28"/>
  </r>
  <r>
    <s v="5.3.2"/>
    <s v="A.05"/>
    <x v="0"/>
    <x v="59"/>
    <s v="A.05x3"/>
    <x v="0"/>
    <x v="0"/>
  </r>
  <r>
    <s v="5.3.2"/>
    <s v="A.05"/>
    <x v="1"/>
    <x v="59"/>
    <s v="A.05x4"/>
    <x v="1"/>
    <x v="0"/>
  </r>
  <r>
    <s v="5.3.2"/>
    <s v="A.06"/>
    <x v="0"/>
    <x v="59"/>
    <s v="A.06x3"/>
    <x v="4"/>
    <x v="1"/>
  </r>
  <r>
    <s v="5.3.2"/>
    <s v="A.08"/>
    <x v="0"/>
    <x v="59"/>
    <s v="A.08x3"/>
    <x v="48"/>
    <x v="26"/>
  </r>
  <r>
    <s v="5.3.2"/>
    <s v="A.08"/>
    <x v="1"/>
    <x v="59"/>
    <s v="A.08x4"/>
    <x v="49"/>
    <x v="26"/>
  </r>
  <r>
    <s v="5.3.2"/>
    <s v="A.09"/>
    <x v="1"/>
    <x v="59"/>
    <s v="A.09x4"/>
    <x v="6"/>
    <x v="3"/>
  </r>
  <r>
    <s v="5.3.2"/>
    <s v="B.01"/>
    <x v="0"/>
    <x v="59"/>
    <s v="B.01x3"/>
    <x v="65"/>
    <x v="32"/>
  </r>
  <r>
    <s v="5.3.2"/>
    <s v="B.04"/>
    <x v="0"/>
    <x v="59"/>
    <s v="B.04x3"/>
    <x v="72"/>
    <x v="35"/>
  </r>
  <r>
    <s v="5.3.2"/>
    <s v="B.05"/>
    <x v="0"/>
    <x v="59"/>
    <s v="B.05x3"/>
    <x v="73"/>
    <x v="33"/>
  </r>
  <r>
    <s v="5.3.2"/>
    <s v="D.01"/>
    <x v="1"/>
    <x v="59"/>
    <s v="D.01x4"/>
    <x v="92"/>
    <x v="43"/>
  </r>
  <r>
    <s v="5.3.2"/>
    <s v="D.02"/>
    <x v="1"/>
    <x v="59"/>
    <s v="D.02x4"/>
    <x v="93"/>
    <x v="44"/>
  </r>
  <r>
    <s v="5.3.2"/>
    <s v="D.06"/>
    <x v="3"/>
    <x v="59"/>
    <s v="D.06x2"/>
    <x v="94"/>
    <x v="45"/>
  </r>
  <r>
    <s v="5.3.2"/>
    <s v="D.06"/>
    <x v="0"/>
    <x v="59"/>
    <s v="D.06x3"/>
    <x v="95"/>
    <x v="45"/>
  </r>
  <r>
    <s v="5.3.2"/>
    <s v="D.06"/>
    <x v="1"/>
    <x v="59"/>
    <s v="D.06x4"/>
    <x v="96"/>
    <x v="45"/>
  </r>
  <r>
    <s v="5.3.2"/>
    <s v="D.07"/>
    <x v="0"/>
    <x v="59"/>
    <s v="D.07x3"/>
    <x v="98"/>
    <x v="46"/>
  </r>
  <r>
    <s v="5.3.2"/>
    <s v="D.07"/>
    <x v="1"/>
    <x v="59"/>
    <s v="D.07x4"/>
    <x v="99"/>
    <x v="46"/>
  </r>
  <r>
    <s v="5.3.2"/>
    <s v="D.10"/>
    <x v="0"/>
    <x v="59"/>
    <s v="D.10x3"/>
    <x v="12"/>
    <x v="6"/>
  </r>
  <r>
    <s v="5.3.2"/>
    <s v="D.10"/>
    <x v="1"/>
    <x v="59"/>
    <s v="D.10x4"/>
    <x v="13"/>
    <x v="6"/>
  </r>
  <r>
    <s v="5.3.2"/>
    <s v="D.11"/>
    <x v="0"/>
    <x v="59"/>
    <s v="D.11x3"/>
    <x v="31"/>
    <x v="17"/>
  </r>
  <r>
    <s v="5.3.2"/>
    <s v="D.11"/>
    <x v="1"/>
    <x v="59"/>
    <s v="D.11x4"/>
    <x v="32"/>
    <x v="17"/>
  </r>
  <r>
    <s v="5.3.2"/>
    <s v="E.03"/>
    <x v="0"/>
    <x v="59"/>
    <s v="E.03x3"/>
    <x v="44"/>
    <x v="24"/>
  </r>
  <r>
    <s v="5.3.2"/>
    <s v="E.03"/>
    <x v="1"/>
    <x v="59"/>
    <s v="E.03x4"/>
    <x v="45"/>
    <x v="24"/>
  </r>
  <r>
    <s v="5.3.2"/>
    <s v="E.06"/>
    <x v="0"/>
    <x v="59"/>
    <s v="E.06x3"/>
    <x v="39"/>
    <x v="21"/>
  </r>
  <r>
    <s v="5.3.2"/>
    <s v="E.06"/>
    <x v="1"/>
    <x v="59"/>
    <s v="E.06x4"/>
    <x v="40"/>
    <x v="21"/>
  </r>
  <r>
    <s v="5.3.2"/>
    <s v="E.08"/>
    <x v="0"/>
    <x v="59"/>
    <s v="E.08x3"/>
    <x v="15"/>
    <x v="7"/>
  </r>
  <r>
    <s v="5.3.2"/>
    <s v="E.08"/>
    <x v="1"/>
    <x v="59"/>
    <s v="E.08x4"/>
    <x v="16"/>
    <x v="7"/>
  </r>
  <r>
    <s v="5.3.2"/>
    <s v="T.01"/>
    <x v="4"/>
    <x v="59"/>
    <s v="T.01x9"/>
    <x v="17"/>
    <x v="8"/>
  </r>
  <r>
    <s v="5.3.2"/>
    <s v="T.02"/>
    <x v="4"/>
    <x v="59"/>
    <s v="T.02x9"/>
    <x v="18"/>
    <x v="9"/>
  </r>
  <r>
    <s v="5.3.2"/>
    <s v="T.03"/>
    <x v="4"/>
    <x v="59"/>
    <s v="T.03x9"/>
    <x v="19"/>
    <x v="10"/>
  </r>
  <r>
    <s v="5.3.2"/>
    <s v="T.04"/>
    <x v="4"/>
    <x v="59"/>
    <s v="T.04x9"/>
    <x v="20"/>
    <x v="11"/>
  </r>
  <r>
    <s v="5.3.2"/>
    <s v="T.05"/>
    <x v="4"/>
    <x v="59"/>
    <s v="T.05x9"/>
    <x v="21"/>
    <x v="12"/>
  </r>
  <r>
    <s v="5.3.2"/>
    <s v="T.06"/>
    <x v="4"/>
    <x v="59"/>
    <s v="T.06x9"/>
    <x v="22"/>
    <x v="13"/>
  </r>
  <r>
    <s v="5.3.2"/>
    <s v="T.07"/>
    <x v="4"/>
    <x v="59"/>
    <s v="T.07x9"/>
    <x v="23"/>
    <x v="14"/>
  </r>
  <r>
    <s v="5.3.3"/>
    <s v="A.01"/>
    <x v="1"/>
    <x v="60"/>
    <s v="A.01x4"/>
    <x v="35"/>
    <x v="19"/>
  </r>
  <r>
    <s v="5.3.3"/>
    <s v="A.05"/>
    <x v="0"/>
    <x v="60"/>
    <s v="A.05x3"/>
    <x v="0"/>
    <x v="0"/>
  </r>
  <r>
    <s v="5.3.3"/>
    <s v="A.06"/>
    <x v="0"/>
    <x v="60"/>
    <s v="A.06x3"/>
    <x v="4"/>
    <x v="1"/>
  </r>
  <r>
    <s v="5.3.3"/>
    <s v="A.08"/>
    <x v="0"/>
    <x v="60"/>
    <s v="A.08x3"/>
    <x v="48"/>
    <x v="26"/>
  </r>
  <r>
    <s v="5.3.3"/>
    <s v="A.08"/>
    <x v="1"/>
    <x v="60"/>
    <s v="A.08x4"/>
    <x v="49"/>
    <x v="26"/>
  </r>
  <r>
    <s v="5.3.3"/>
    <s v="B.04"/>
    <x v="0"/>
    <x v="60"/>
    <s v="B.04x3"/>
    <x v="72"/>
    <x v="35"/>
  </r>
  <r>
    <s v="5.3.3"/>
    <s v="B.06"/>
    <x v="0"/>
    <x v="60"/>
    <s v="B.06x3"/>
    <x v="10"/>
    <x v="5"/>
  </r>
  <r>
    <s v="5.3.3"/>
    <s v="B.06"/>
    <x v="1"/>
    <x v="60"/>
    <s v="B.06x4"/>
    <x v="11"/>
    <x v="5"/>
  </r>
  <r>
    <s v="5.3.3"/>
    <s v="D.07"/>
    <x v="0"/>
    <x v="60"/>
    <s v="D.07x3"/>
    <x v="98"/>
    <x v="46"/>
  </r>
  <r>
    <s v="5.3.3"/>
    <s v="D.07"/>
    <x v="1"/>
    <x v="60"/>
    <s v="D.07x4"/>
    <x v="99"/>
    <x v="46"/>
  </r>
  <r>
    <s v="5.3.3"/>
    <s v="D.10"/>
    <x v="0"/>
    <x v="60"/>
    <s v="D.10x3"/>
    <x v="12"/>
    <x v="6"/>
  </r>
  <r>
    <s v="5.3.3"/>
    <s v="D.10"/>
    <x v="1"/>
    <x v="60"/>
    <s v="D.10x4"/>
    <x v="13"/>
    <x v="6"/>
  </r>
  <r>
    <s v="5.3.3"/>
    <s v="D.11"/>
    <x v="0"/>
    <x v="60"/>
    <s v="D.11x3"/>
    <x v="31"/>
    <x v="17"/>
  </r>
  <r>
    <s v="5.3.3"/>
    <s v="D.11"/>
    <x v="1"/>
    <x v="60"/>
    <s v="D.11x4"/>
    <x v="32"/>
    <x v="17"/>
  </r>
  <r>
    <s v="5.3.3"/>
    <s v="E.06"/>
    <x v="0"/>
    <x v="60"/>
    <s v="E.06x3"/>
    <x v="39"/>
    <x v="21"/>
  </r>
  <r>
    <s v="5.3.3"/>
    <s v="E.06"/>
    <x v="1"/>
    <x v="60"/>
    <s v="E.06x4"/>
    <x v="40"/>
    <x v="21"/>
  </r>
  <r>
    <s v="5.3.3"/>
    <s v="E.08"/>
    <x v="0"/>
    <x v="60"/>
    <s v="E.08x3"/>
    <x v="15"/>
    <x v="7"/>
  </r>
  <r>
    <s v="5.3.3"/>
    <s v="E.08"/>
    <x v="1"/>
    <x v="60"/>
    <s v="E.08x4"/>
    <x v="16"/>
    <x v="7"/>
  </r>
  <r>
    <s v="5.3.3"/>
    <s v="T.01"/>
    <x v="4"/>
    <x v="60"/>
    <s v="T.01x9"/>
    <x v="17"/>
    <x v="8"/>
  </r>
  <r>
    <s v="5.3.3"/>
    <s v="T.02"/>
    <x v="4"/>
    <x v="60"/>
    <s v="T.02x9"/>
    <x v="18"/>
    <x v="9"/>
  </r>
  <r>
    <s v="5.3.3"/>
    <s v="T.03"/>
    <x v="4"/>
    <x v="60"/>
    <s v="T.03x9"/>
    <x v="19"/>
    <x v="10"/>
  </r>
  <r>
    <s v="5.3.3"/>
    <s v="T.04"/>
    <x v="4"/>
    <x v="60"/>
    <s v="T.04x9"/>
    <x v="20"/>
    <x v="11"/>
  </r>
  <r>
    <s v="5.3.3"/>
    <s v="T.05"/>
    <x v="4"/>
    <x v="60"/>
    <s v="T.05x9"/>
    <x v="21"/>
    <x v="12"/>
  </r>
  <r>
    <s v="5.3.3"/>
    <s v="T.06"/>
    <x v="4"/>
    <x v="60"/>
    <s v="T.06x9"/>
    <x v="22"/>
    <x v="13"/>
  </r>
  <r>
    <s v="5.3.3"/>
    <s v="T.07"/>
    <x v="4"/>
    <x v="60"/>
    <s v="T.07x9"/>
    <x v="23"/>
    <x v="14"/>
  </r>
  <r>
    <s v="5.3.4"/>
    <s v="A.01"/>
    <x v="1"/>
    <x v="61"/>
    <s v="A.01x4"/>
    <x v="35"/>
    <x v="19"/>
  </r>
  <r>
    <s v="5.3.4"/>
    <s v="A.05"/>
    <x v="0"/>
    <x v="61"/>
    <s v="A.05x3"/>
    <x v="0"/>
    <x v="0"/>
  </r>
  <r>
    <s v="5.3.4"/>
    <s v="A.06"/>
    <x v="0"/>
    <x v="61"/>
    <s v="A.06x3"/>
    <x v="4"/>
    <x v="1"/>
  </r>
  <r>
    <s v="5.3.4"/>
    <s v="A.08"/>
    <x v="0"/>
    <x v="61"/>
    <s v="A.08x3"/>
    <x v="48"/>
    <x v="26"/>
  </r>
  <r>
    <s v="5.3.4"/>
    <s v="A.08"/>
    <x v="1"/>
    <x v="61"/>
    <s v="A.08x4"/>
    <x v="49"/>
    <x v="26"/>
  </r>
  <r>
    <s v="5.3.4"/>
    <s v="B.04"/>
    <x v="0"/>
    <x v="61"/>
    <s v="B.04x3"/>
    <x v="72"/>
    <x v="35"/>
  </r>
  <r>
    <s v="5.3.4"/>
    <s v="B.06"/>
    <x v="0"/>
    <x v="61"/>
    <s v="B.06x3"/>
    <x v="10"/>
    <x v="5"/>
  </r>
  <r>
    <s v="5.3.4"/>
    <s v="B.06"/>
    <x v="1"/>
    <x v="61"/>
    <s v="B.06x4"/>
    <x v="11"/>
    <x v="5"/>
  </r>
  <r>
    <s v="5.3.4"/>
    <s v="D.07"/>
    <x v="0"/>
    <x v="61"/>
    <s v="D.07x3"/>
    <x v="98"/>
    <x v="46"/>
  </r>
  <r>
    <s v="5.3.4"/>
    <s v="D.07"/>
    <x v="1"/>
    <x v="61"/>
    <s v="D.07x4"/>
    <x v="99"/>
    <x v="46"/>
  </r>
  <r>
    <s v="5.3.4"/>
    <s v="D.10"/>
    <x v="0"/>
    <x v="61"/>
    <s v="D.10x3"/>
    <x v="12"/>
    <x v="6"/>
  </r>
  <r>
    <s v="5.3.4"/>
    <s v="D.10"/>
    <x v="1"/>
    <x v="61"/>
    <s v="D.10x4"/>
    <x v="13"/>
    <x v="6"/>
  </r>
  <r>
    <s v="5.3.4"/>
    <s v="D.11"/>
    <x v="0"/>
    <x v="61"/>
    <s v="D.11x3"/>
    <x v="31"/>
    <x v="17"/>
  </r>
  <r>
    <s v="5.3.4"/>
    <s v="D.11"/>
    <x v="1"/>
    <x v="61"/>
    <s v="D.11x4"/>
    <x v="32"/>
    <x v="17"/>
  </r>
  <r>
    <s v="5.3.4"/>
    <s v="E.06"/>
    <x v="0"/>
    <x v="61"/>
    <s v="E.06x3"/>
    <x v="39"/>
    <x v="21"/>
  </r>
  <r>
    <s v="5.3.4"/>
    <s v="E.06"/>
    <x v="1"/>
    <x v="61"/>
    <s v="E.06x4"/>
    <x v="40"/>
    <x v="21"/>
  </r>
  <r>
    <s v="5.3.4"/>
    <s v="E.08"/>
    <x v="0"/>
    <x v="61"/>
    <s v="E.08x3"/>
    <x v="15"/>
    <x v="7"/>
  </r>
  <r>
    <s v="5.3.4"/>
    <s v="E.08"/>
    <x v="1"/>
    <x v="61"/>
    <s v="E.08x4"/>
    <x v="16"/>
    <x v="7"/>
  </r>
  <r>
    <s v="5.3.4"/>
    <s v="T.01"/>
    <x v="4"/>
    <x v="61"/>
    <s v="T.01x9"/>
    <x v="17"/>
    <x v="8"/>
  </r>
  <r>
    <s v="5.3.4"/>
    <s v="T.02"/>
    <x v="4"/>
    <x v="61"/>
    <s v="T.02x9"/>
    <x v="18"/>
    <x v="9"/>
  </r>
  <r>
    <s v="5.3.4"/>
    <s v="T.03"/>
    <x v="4"/>
    <x v="61"/>
    <s v="T.03x9"/>
    <x v="19"/>
    <x v="10"/>
  </r>
  <r>
    <s v="5.3.4"/>
    <s v="T.04"/>
    <x v="4"/>
    <x v="61"/>
    <s v="T.04x9"/>
    <x v="20"/>
    <x v="11"/>
  </r>
  <r>
    <s v="5.3.4"/>
    <s v="T.05"/>
    <x v="4"/>
    <x v="61"/>
    <s v="T.05x9"/>
    <x v="21"/>
    <x v="12"/>
  </r>
  <r>
    <s v="5.3.4"/>
    <s v="T.06"/>
    <x v="4"/>
    <x v="61"/>
    <s v="T.06x9"/>
    <x v="22"/>
    <x v="13"/>
  </r>
  <r>
    <s v="5.3.4"/>
    <s v="T.07"/>
    <x v="4"/>
    <x v="61"/>
    <s v="T.07x9"/>
    <x v="23"/>
    <x v="14"/>
  </r>
  <r>
    <s v="5.3.5"/>
    <s v="A.01"/>
    <x v="1"/>
    <x v="62"/>
    <s v="A.01x4"/>
    <x v="35"/>
    <x v="19"/>
  </r>
  <r>
    <s v="5.3.5"/>
    <s v="D.02"/>
    <x v="1"/>
    <x v="62"/>
    <s v="D.02x4"/>
    <x v="93"/>
    <x v="44"/>
  </r>
  <r>
    <s v="5.3.5"/>
    <s v="D.06"/>
    <x v="3"/>
    <x v="62"/>
    <s v="D.06x2"/>
    <x v="94"/>
    <x v="45"/>
  </r>
  <r>
    <s v="5.3.5"/>
    <s v="D.06"/>
    <x v="0"/>
    <x v="62"/>
    <s v="D.06x3"/>
    <x v="95"/>
    <x v="45"/>
  </r>
  <r>
    <s v="5.3.5"/>
    <s v="D.06"/>
    <x v="1"/>
    <x v="62"/>
    <s v="D.06x4"/>
    <x v="96"/>
    <x v="45"/>
  </r>
  <r>
    <s v="5.3.5"/>
    <s v="D.07"/>
    <x v="0"/>
    <x v="62"/>
    <s v="D.07x3"/>
    <x v="98"/>
    <x v="46"/>
  </r>
  <r>
    <s v="5.3.5"/>
    <s v="D.07"/>
    <x v="1"/>
    <x v="62"/>
    <s v="D.07x4"/>
    <x v="99"/>
    <x v="46"/>
  </r>
  <r>
    <s v="5.3.5"/>
    <s v="D.10"/>
    <x v="0"/>
    <x v="62"/>
    <s v="D.10x3"/>
    <x v="12"/>
    <x v="6"/>
  </r>
  <r>
    <s v="5.3.5"/>
    <s v="D.10"/>
    <x v="1"/>
    <x v="62"/>
    <s v="D.10x4"/>
    <x v="13"/>
    <x v="6"/>
  </r>
  <r>
    <s v="5.3.5"/>
    <s v="D.11"/>
    <x v="0"/>
    <x v="62"/>
    <s v="D.11x3"/>
    <x v="31"/>
    <x v="17"/>
  </r>
  <r>
    <s v="5.3.5"/>
    <s v="D.11"/>
    <x v="1"/>
    <x v="62"/>
    <s v="D.11x4"/>
    <x v="32"/>
    <x v="17"/>
  </r>
  <r>
    <s v="5.3.5"/>
    <s v="E.02"/>
    <x v="3"/>
    <x v="62"/>
    <s v="E.02x2"/>
    <x v="88"/>
    <x v="41"/>
  </r>
  <r>
    <s v="5.3.5"/>
    <s v="E.02"/>
    <x v="0"/>
    <x v="62"/>
    <s v="E.02x3"/>
    <x v="89"/>
    <x v="41"/>
  </r>
  <r>
    <s v="5.3.5"/>
    <s v="E.02"/>
    <x v="1"/>
    <x v="62"/>
    <s v="E.02x4"/>
    <x v="90"/>
    <x v="41"/>
  </r>
  <r>
    <s v="5.3.5"/>
    <s v="E.03"/>
    <x v="3"/>
    <x v="62"/>
    <s v="E.03x2"/>
    <x v="60"/>
    <x v="24"/>
  </r>
  <r>
    <s v="5.3.5"/>
    <s v="E.03"/>
    <x v="0"/>
    <x v="62"/>
    <s v="E.03x3"/>
    <x v="44"/>
    <x v="24"/>
  </r>
  <r>
    <s v="5.3.5"/>
    <s v="E.03"/>
    <x v="1"/>
    <x v="62"/>
    <s v="E.03x4"/>
    <x v="45"/>
    <x v="24"/>
  </r>
  <r>
    <s v="5.3.5"/>
    <s v="E.06"/>
    <x v="3"/>
    <x v="62"/>
    <s v="E.06x2"/>
    <x v="38"/>
    <x v="21"/>
  </r>
  <r>
    <s v="5.3.5"/>
    <s v="E.06"/>
    <x v="0"/>
    <x v="62"/>
    <s v="E.06x3"/>
    <x v="39"/>
    <x v="21"/>
  </r>
  <r>
    <s v="5.3.5"/>
    <s v="E.06"/>
    <x v="1"/>
    <x v="62"/>
    <s v="E.06x4"/>
    <x v="40"/>
    <x v="21"/>
  </r>
  <r>
    <s v="5.3.5"/>
    <s v="E.09"/>
    <x v="1"/>
    <x v="62"/>
    <s v="E.09x4"/>
    <x v="41"/>
    <x v="22"/>
  </r>
  <r>
    <s v="5.3.5"/>
    <s v="T.01"/>
    <x v="4"/>
    <x v="62"/>
    <s v="T.01x9"/>
    <x v="17"/>
    <x v="8"/>
  </r>
  <r>
    <s v="5.3.5"/>
    <s v="T.02"/>
    <x v="4"/>
    <x v="62"/>
    <s v="T.02x9"/>
    <x v="18"/>
    <x v="9"/>
  </r>
  <r>
    <s v="5.3.5"/>
    <s v="T.03"/>
    <x v="4"/>
    <x v="62"/>
    <s v="T.03x9"/>
    <x v="19"/>
    <x v="10"/>
  </r>
  <r>
    <s v="5.3.5"/>
    <s v="T.04"/>
    <x v="4"/>
    <x v="62"/>
    <s v="T.04x9"/>
    <x v="20"/>
    <x v="11"/>
  </r>
  <r>
    <s v="5.3.5"/>
    <s v="T.05"/>
    <x v="4"/>
    <x v="62"/>
    <s v="T.05x9"/>
    <x v="21"/>
    <x v="12"/>
  </r>
  <r>
    <s v="5.3.5"/>
    <s v="T.06"/>
    <x v="4"/>
    <x v="62"/>
    <s v="T.06x9"/>
    <x v="22"/>
    <x v="13"/>
  </r>
  <r>
    <s v="5.3.5"/>
    <s v="T.07"/>
    <x v="4"/>
    <x v="62"/>
    <s v="T.07x9"/>
    <x v="23"/>
    <x v="14"/>
  </r>
  <r>
    <s v="5.4.1"/>
    <s v="A.01"/>
    <x v="1"/>
    <x v="63"/>
    <s v="A.01x4"/>
    <x v="35"/>
    <x v="19"/>
  </r>
  <r>
    <s v="5.4.1"/>
    <s v="D.01"/>
    <x v="1"/>
    <x v="63"/>
    <s v="D.01x4"/>
    <x v="92"/>
    <x v="43"/>
  </r>
  <r>
    <s v="5.4.1"/>
    <s v="D.02"/>
    <x v="1"/>
    <x v="63"/>
    <s v="D.02x4"/>
    <x v="93"/>
    <x v="44"/>
  </r>
  <r>
    <s v="5.4.1"/>
    <s v="D.10"/>
    <x v="0"/>
    <x v="63"/>
    <s v="D.10x3"/>
    <x v="12"/>
    <x v="6"/>
  </r>
  <r>
    <s v="5.4.1"/>
    <s v="D.10"/>
    <x v="1"/>
    <x v="63"/>
    <s v="D.10x4"/>
    <x v="13"/>
    <x v="6"/>
  </r>
  <r>
    <s v="5.4.1"/>
    <s v="E.09"/>
    <x v="1"/>
    <x v="63"/>
    <s v="E.09x4"/>
    <x v="41"/>
    <x v="22"/>
  </r>
  <r>
    <s v="5.4.1"/>
    <s v="T.01"/>
    <x v="4"/>
    <x v="63"/>
    <s v="T.01x9"/>
    <x v="17"/>
    <x v="8"/>
  </r>
  <r>
    <s v="5.4.1"/>
    <s v="T.02"/>
    <x v="4"/>
    <x v="63"/>
    <s v="T.02x9"/>
    <x v="18"/>
    <x v="9"/>
  </r>
  <r>
    <s v="5.4.1"/>
    <s v="T.03"/>
    <x v="4"/>
    <x v="63"/>
    <s v="T.03x9"/>
    <x v="19"/>
    <x v="10"/>
  </r>
  <r>
    <s v="5.4.1"/>
    <s v="T.04"/>
    <x v="4"/>
    <x v="63"/>
    <s v="T.04x9"/>
    <x v="20"/>
    <x v="11"/>
  </r>
  <r>
    <s v="5.4.1"/>
    <s v="T.05"/>
    <x v="4"/>
    <x v="63"/>
    <s v="T.05x9"/>
    <x v="21"/>
    <x v="12"/>
  </r>
  <r>
    <s v="5.4.1"/>
    <s v="T.06"/>
    <x v="4"/>
    <x v="63"/>
    <s v="T.06x9"/>
    <x v="22"/>
    <x v="13"/>
  </r>
  <r>
    <s v="5.4.1"/>
    <s v="T.07"/>
    <x v="4"/>
    <x v="63"/>
    <s v="T.07x9"/>
    <x v="23"/>
    <x v="14"/>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5"/>
    <m/>
    <x v="108"/>
    <x v="49"/>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n v="3"/>
    <x v="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1"/>
    <s v="A.06"/>
    <n v="1"/>
    <x v="0"/>
    <s v="A.06x1"/>
    <s v="het bijdragen aan het ontwerp van applicaties, aan generieke functionele specificaties en aan koppelvlakken"/>
    <x v="1"/>
    <n v="1"/>
    <s v="het bijdragen aan het ontwerp van applicaties, aan generieke functionele specificaties en aan koppelvlakken"/>
  </r>
  <r>
    <s v="1.1.1"/>
    <s v="A.06"/>
    <n v="2"/>
    <x v="0"/>
    <s v="A.06x2"/>
    <s v="het organiseren van de totale planning van het ontwerp van de applicatie"/>
    <x v="1"/>
    <n v="2"/>
    <s v="het organiseren van de totale planning van het ontwerp van de applicatie"/>
  </r>
  <r>
    <s v="1.1.1"/>
    <s v="A.06"/>
    <n v="3"/>
    <x v="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1"/>
    <s v="A.09"/>
    <n v="4"/>
    <x v="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1"/>
    <s v="B.02"/>
    <n v="2"/>
    <x v="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1"/>
    <s v="B.02"/>
    <n v="3"/>
    <x v="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1"/>
    <s v="B.02"/>
    <n v="4"/>
    <x v="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1"/>
    <s v="D.10"/>
    <n v="3"/>
    <x v="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1"/>
    <s v="D.10"/>
    <n v="4"/>
    <x v="0"/>
    <s v="D.10x4"/>
    <s v="de juiste informatiestructuur integreren in de organisatie-omgeving"/>
    <x v="6"/>
    <n v="4"/>
    <s v="de juiste informatiestructuur integreren in de organisatie-omgeving"/>
  </r>
  <r>
    <s v="1.1.1"/>
    <s v="E.08"/>
    <n v="2"/>
    <x v="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1"/>
    <s v="E.08"/>
    <n v="3"/>
    <x v="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1"/>
    <s v="E.08"/>
    <n v="4"/>
    <x v="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1"/>
    <s v="T.01"/>
    <n v="9"/>
    <x v="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1"/>
    <s v="T.03"/>
    <n v="9"/>
    <x v="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1"/>
    <s v="T.06"/>
    <n v="9"/>
    <x v="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1"/>
    <s v="T.07"/>
    <n v="9"/>
    <x v="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2"/>
    <s v="A.05"/>
    <n v="3"/>
    <x v="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2"/>
    <s v="A.06"/>
    <n v="1"/>
    <x v="1"/>
    <s v="A.06x1"/>
    <s v="het bijdragen aan het ontwerp van applicaties, aan generieke functionele specificaties en aan koppelvlakken"/>
    <x v="1"/>
    <n v="1"/>
    <s v="het bijdragen aan het ontwerp van applicaties, aan generieke functionele specificaties en aan koppelvlakken"/>
  </r>
  <r>
    <s v="1.1.2"/>
    <s v="A.06"/>
    <n v="2"/>
    <x v="1"/>
    <s v="A.06x2"/>
    <s v="het organiseren van de totale planning van het ontwerp van de applicatie"/>
    <x v="1"/>
    <n v="2"/>
    <s v="het organiseren van de totale planning van het ontwerp van de applicatie"/>
  </r>
  <r>
    <s v="1.1.2"/>
    <s v="A.06"/>
    <n v="3"/>
    <x v="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2"/>
    <s v="A.09"/>
    <n v="4"/>
    <x v="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2"/>
    <s v="A.10"/>
    <n v="2"/>
    <x v="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1.1.2"/>
    <s v="A.10"/>
    <n v="3"/>
    <x v="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1.2"/>
    <s v="A.10"/>
    <n v="4"/>
    <x v="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1.2"/>
    <s v="B.02"/>
    <n v="2"/>
    <x v="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2"/>
    <s v="B.02"/>
    <n v="3"/>
    <x v="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2"/>
    <s v="B.02"/>
    <n v="4"/>
    <x v="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2"/>
    <s v="B.03"/>
    <n v="1"/>
    <x v="1"/>
    <s v="B.03x1"/>
    <s v="het uitvoeren van eenvoudige testen op basis van gedetailleerde instructies"/>
    <x v="16"/>
    <n v="1"/>
    <s v="het uitvoeren van eenvoudige testen op basis van gedetailleerde instructies"/>
  </r>
  <r>
    <s v="1.1.2"/>
    <s v="B.03"/>
    <n v="2"/>
    <x v="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1.1.2"/>
    <s v="B.03"/>
    <n v="4"/>
    <x v="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1.1.2"/>
    <s v="D.10"/>
    <n v="3"/>
    <x v="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2"/>
    <s v="D.10"/>
    <n v="4"/>
    <x v="1"/>
    <s v="D.10x4"/>
    <s v="de juiste informatiestructuur integreren in de organisatie-omgeving"/>
    <x v="6"/>
    <n v="4"/>
    <s v="de juiste informatiestructuur integreren in de organisatie-omgeving"/>
  </r>
  <r>
    <s v="1.1.2"/>
    <s v="D.11"/>
    <n v="3"/>
    <x v="1"/>
    <s v="D.11x3"/>
    <s v="betrouwbare relaties met de klanten creëren en helpen in het identificeren van de klantbehoeften"/>
    <x v="17"/>
    <n v="3"/>
    <s v="betrouwbare relaties met de klanten creëren en helpen in het identificeren van de klantbehoeften"/>
  </r>
  <r>
    <s v="1.1.2"/>
    <s v="D.11"/>
    <n v="4"/>
    <x v="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2"/>
    <s v="E.07"/>
    <n v="3"/>
    <x v="1"/>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2"/>
    <s v="E.07"/>
    <n v="4"/>
    <x v="1"/>
    <s v="E.07x4"/>
    <s v="het organiseren en borgen van het plannen, beheren en implementeren van significante IV-wijzigingen in de organisatie "/>
    <x v="18"/>
    <n v="4"/>
    <s v="het organiseren en borgen van het plannen, beheren en implementeren van significante IV-wijzigingen in de organisatie "/>
  </r>
  <r>
    <s v="1.1.2"/>
    <s v="E.08"/>
    <n v="3"/>
    <x v="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2"/>
    <s v="E.08"/>
    <n v="4"/>
    <x v="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2"/>
    <s v="T.01"/>
    <n v="9"/>
    <x v="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2"/>
    <s v="T.03"/>
    <n v="9"/>
    <x v="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2"/>
    <s v="T.06"/>
    <n v="9"/>
    <x v="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2"/>
    <s v="T.07"/>
    <n v="9"/>
    <x v="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3"/>
    <s v="A.05"/>
    <n v="3"/>
    <x v="2"/>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3"/>
    <s v="A.06"/>
    <n v="1"/>
    <x v="2"/>
    <s v="A.06x1"/>
    <s v="het bijdragen aan het ontwerp van applicaties, aan generieke functionele specificaties en aan koppelvlakken"/>
    <x v="1"/>
    <n v="1"/>
    <s v="het bijdragen aan het ontwerp van applicaties, aan generieke functionele specificaties en aan koppelvlakken"/>
  </r>
  <r>
    <s v="1.1.3"/>
    <s v="A.06"/>
    <n v="2"/>
    <x v="2"/>
    <s v="A.06x2"/>
    <s v="het organiseren van de totale planning van het ontwerp van de applicatie"/>
    <x v="1"/>
    <n v="2"/>
    <s v="het organiseren van de totale planning van het ontwerp van de applicatie"/>
  </r>
  <r>
    <s v="1.1.3"/>
    <s v="A.06"/>
    <n v="3"/>
    <x v="2"/>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3"/>
    <s v="A.09"/>
    <n v="4"/>
    <x v="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3"/>
    <s v="B.02"/>
    <n v="2"/>
    <x v="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3"/>
    <s v="B.02"/>
    <n v="3"/>
    <x v="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3"/>
    <s v="B.02"/>
    <n v="4"/>
    <x v="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3"/>
    <s v="D.10"/>
    <n v="3"/>
    <x v="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3"/>
    <s v="D.10"/>
    <n v="4"/>
    <x v="2"/>
    <s v="D.10x4"/>
    <s v="de juiste informatiestructuur integreren in de organisatie-omgeving"/>
    <x v="6"/>
    <n v="4"/>
    <s v="de juiste informatiestructuur integreren in de organisatie-omgeving"/>
  </r>
  <r>
    <s v="1.1.3"/>
    <s v="E.08"/>
    <n v="2"/>
    <x v="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3"/>
    <s v="E.08"/>
    <n v="3"/>
    <x v="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3"/>
    <s v="E.08"/>
    <n v="4"/>
    <x v="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3"/>
    <s v="T.01"/>
    <n v="9"/>
    <x v="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3"/>
    <s v="T.03"/>
    <n v="9"/>
    <x v="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3"/>
    <s v="T.06"/>
    <n v="9"/>
    <x v="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3"/>
    <s v="T.07"/>
    <n v="9"/>
    <x v="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4"/>
    <s v="A.05"/>
    <n v="3"/>
    <x v="3"/>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4"/>
    <s v="A.09"/>
    <n v="4"/>
    <x v="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4"/>
    <s v="B.02"/>
    <n v="2"/>
    <x v="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4"/>
    <s v="B.02"/>
    <n v="3"/>
    <x v="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4"/>
    <s v="B.02"/>
    <n v="4"/>
    <x v="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4"/>
    <s v="E.07"/>
    <n v="3"/>
    <x v="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4"/>
    <s v="E.07"/>
    <n v="4"/>
    <x v="3"/>
    <s v="E.07x4"/>
    <s v="het organiseren en borgen van het plannen, beheren en implementeren van significante IV-wijzigingen in de organisatie "/>
    <x v="18"/>
    <n v="4"/>
    <s v="het organiseren en borgen van het plannen, beheren en implementeren van significante IV-wijzigingen in de organisatie "/>
  </r>
  <r>
    <s v="1.1.4"/>
    <s v="E.08"/>
    <n v="3"/>
    <x v="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4"/>
    <s v="E.08"/>
    <n v="4"/>
    <x v="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4"/>
    <s v="T.01"/>
    <n v="9"/>
    <x v="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4"/>
    <s v="T.03"/>
    <n v="9"/>
    <x v="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4"/>
    <s v="T.06"/>
    <n v="9"/>
    <x v="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4"/>
    <s v="T.07"/>
    <n v="9"/>
    <x v="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5"/>
    <s v="A.05"/>
    <n v="3"/>
    <x v="4"/>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5"/>
    <s v="A.09"/>
    <n v="4"/>
    <x v="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5"/>
    <s v="B.02"/>
    <n v="2"/>
    <x v="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5"/>
    <s v="B.02"/>
    <n v="3"/>
    <x v="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5"/>
    <s v="B.02"/>
    <n v="4"/>
    <x v="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5"/>
    <s v="E.07"/>
    <n v="3"/>
    <x v="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5"/>
    <s v="E.07"/>
    <n v="4"/>
    <x v="4"/>
    <s v="E.07x4"/>
    <s v="het organiseren en borgen van het plannen, beheren en implementeren van significante IV-wijzigingen in de organisatie "/>
    <x v="18"/>
    <n v="4"/>
    <s v="het organiseren en borgen van het plannen, beheren en implementeren van significante IV-wijzigingen in de organisatie "/>
  </r>
  <r>
    <s v="1.1.5"/>
    <s v="E.08"/>
    <n v="3"/>
    <x v="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5"/>
    <s v="E.08"/>
    <n v="4"/>
    <x v="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5"/>
    <s v="T.01"/>
    <n v="9"/>
    <x v="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5"/>
    <s v="T.03"/>
    <n v="9"/>
    <x v="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5"/>
    <s v="T.06"/>
    <n v="9"/>
    <x v="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5"/>
    <s v="T.07"/>
    <n v="9"/>
    <x v="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6"/>
    <s v="A.01"/>
    <n v="4"/>
    <x v="5"/>
    <s v="A.01x4"/>
    <s v="het organiseren en borgen van de bouw en implementatie van innovatieve IV oplossingen op de lange termijn"/>
    <x v="19"/>
    <n v="4"/>
    <s v="het organiseren en borgen van de bouw en implementatie van innovatieve IV oplossingen op de lange termijn"/>
  </r>
  <r>
    <s v="1.1.6"/>
    <s v="A.03"/>
    <n v="3"/>
    <x v="5"/>
    <s v="A.03x3"/>
    <s v="het gebruikmaken van specifieke (product)kennis voor marktanalyses"/>
    <x v="20"/>
    <n v="3"/>
    <s v="het gebruikmaken van specifieke (product)kennis voor marktanalyses"/>
  </r>
  <r>
    <s v="1.1.6"/>
    <s v="A.03"/>
    <n v="4"/>
    <x v="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1.6"/>
    <s v="A.05"/>
    <n v="3"/>
    <x v="5"/>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6"/>
    <s v="B.02"/>
    <n v="2"/>
    <x v="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6"/>
    <s v="B.02"/>
    <n v="3"/>
    <x v="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6"/>
    <s v="D.10"/>
    <n v="3"/>
    <x v="5"/>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6"/>
    <s v="D.10"/>
    <n v="4"/>
    <x v="5"/>
    <s v="D.10x4"/>
    <s v="de juiste informatiestructuur integreren in de organisatie-omgeving"/>
    <x v="6"/>
    <n v="4"/>
    <s v="de juiste informatiestructuur integreren in de organisatie-omgeving"/>
  </r>
  <r>
    <s v="1.1.6"/>
    <s v="D.11"/>
    <n v="3"/>
    <x v="5"/>
    <s v="D.11x3"/>
    <s v="betrouwbare relaties met de klanten creëren en helpen in het identificeren van de klantbehoeften"/>
    <x v="17"/>
    <n v="3"/>
    <s v="betrouwbare relaties met de klanten creëren en helpen in het identificeren van de klantbehoeften"/>
  </r>
  <r>
    <s v="1.1.6"/>
    <s v="D.11"/>
    <n v="4"/>
    <x v="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6"/>
    <s v="E.06"/>
    <n v="2"/>
    <x v="5"/>
    <s v="E.06x2"/>
    <s v="het communiceren over en het toezicht houden op de toepassing van het kwaliteitsbeleid in de organisatie"/>
    <x v="21"/>
    <n v="2"/>
    <s v="het communiceren over en het toezicht houden op de toepassing van het kwaliteitsbeleid in de organisatie"/>
  </r>
  <r>
    <s v="1.1.6"/>
    <s v="E.06"/>
    <n v="3"/>
    <x v="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1.6"/>
    <s v="E.07"/>
    <n v="3"/>
    <x v="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6"/>
    <s v="E.07"/>
    <n v="4"/>
    <x v="5"/>
    <s v="E.07x4"/>
    <s v="het organiseren en borgen van het plannen, beheren en implementeren van significante IV-wijzigingen in de organisatie "/>
    <x v="18"/>
    <n v="4"/>
    <s v="het organiseren en borgen van het plannen, beheren en implementeren van significante IV-wijzigingen in de organisatie "/>
  </r>
  <r>
    <s v="1.1.6"/>
    <s v="E.08"/>
    <n v="3"/>
    <x v="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6"/>
    <s v="E.08"/>
    <n v="4"/>
    <x v="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6"/>
    <s v="E.09"/>
    <n v="4"/>
    <x v="5"/>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1.6"/>
    <s v="T.01"/>
    <n v="9"/>
    <x v="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6"/>
    <s v="T.03"/>
    <n v="9"/>
    <x v="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6"/>
    <s v="T.06"/>
    <n v="9"/>
    <x v="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6"/>
    <s v="T.07"/>
    <n v="9"/>
    <x v="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1"/>
    <s v="A.01"/>
    <n v="4"/>
    <x v="6"/>
    <s v="A.01x4"/>
    <s v="het organiseren en borgen van de bouw en implementatie van innovatieve IV oplossingen op de lange termijn"/>
    <x v="19"/>
    <n v="4"/>
    <s v="het organiseren en borgen van de bouw en implementatie van innovatieve IV oplossingen op de lange termijn"/>
  </r>
  <r>
    <s v="1.2.1"/>
    <s v="A.03"/>
    <n v="4"/>
    <x v="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2.1"/>
    <s v="A.09"/>
    <n v="4"/>
    <x v="6"/>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1"/>
    <s v="D.11"/>
    <n v="3"/>
    <x v="6"/>
    <s v="D.11x3"/>
    <s v="betrouwbare relaties met de klanten creëren en helpen in het identificeren van de klantbehoeften"/>
    <x v="17"/>
    <n v="3"/>
    <s v="betrouwbare relaties met de klanten creëren en helpen in het identificeren van de klantbehoeften"/>
  </r>
  <r>
    <s v="1.2.1"/>
    <s v="D.11"/>
    <n v="4"/>
    <x v="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2.1"/>
    <s v="E.01"/>
    <n v="3"/>
    <x v="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2.1"/>
    <s v="E.01"/>
    <n v="4"/>
    <x v="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2.1"/>
    <s v="E.05"/>
    <n v="3"/>
    <x v="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1.2.1"/>
    <s v="E.05"/>
    <n v="4"/>
    <x v="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1.2.1"/>
    <s v="E.06"/>
    <n v="2"/>
    <x v="6"/>
    <s v="E.06x2"/>
    <s v="het communiceren over en het toezicht houden op de toepassing van het kwaliteitsbeleid in de organisatie"/>
    <x v="21"/>
    <n v="2"/>
    <s v="het communiceren over en het toezicht houden op de toepassing van het kwaliteitsbeleid in de organisatie"/>
  </r>
  <r>
    <s v="1.2.1"/>
    <s v="E.06"/>
    <n v="3"/>
    <x v="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2.1"/>
    <s v="E.07"/>
    <n v="3"/>
    <x v="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2.1"/>
    <s v="E.07"/>
    <n v="4"/>
    <x v="6"/>
    <s v="E.07x4"/>
    <s v="het organiseren en borgen van het plannen, beheren en implementeren van significante IV-wijzigingen in de organisatie "/>
    <x v="18"/>
    <n v="4"/>
    <s v="het organiseren en borgen van het plannen, beheren en implementeren van significante IV-wijzigingen in de organisatie "/>
  </r>
  <r>
    <s v="1.2.1"/>
    <s v="E.09"/>
    <n v="4"/>
    <x v="6"/>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2.1"/>
    <s v="T.01"/>
    <n v="9"/>
    <x v="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1"/>
    <s v="T.03"/>
    <n v="9"/>
    <x v="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1"/>
    <s v="T.06"/>
    <n v="9"/>
    <x v="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1"/>
    <s v="T.07"/>
    <n v="9"/>
    <x v="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2.2"/>
    <s v="A.08"/>
    <n v="3"/>
    <x v="7"/>
    <s v="A.08x3"/>
    <s v="het bevorderen van bewustzijn, trainingen en borging (via hulpmiddelen) voor duurzame ontwikkeling"/>
    <x v="26"/>
    <n v="3"/>
    <s v="het bevorderen van bewustzijn, trainingen en borging (via hulpmiddelen) voor duurzame ontwikkeling"/>
  </r>
  <r>
    <s v="1.2.2"/>
    <s v="A.08"/>
    <n v="4"/>
    <x v="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1.2.2"/>
    <s v="A.09"/>
    <n v="4"/>
    <x v="7"/>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2"/>
    <s v="A.10"/>
    <n v="3"/>
    <x v="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2.2"/>
    <s v="A.10"/>
    <n v="4"/>
    <x v="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2.2"/>
    <s v="D.05"/>
    <n v="2"/>
    <x v="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2.2"/>
    <s v="D.05"/>
    <n v="4"/>
    <x v="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2.2"/>
    <s v="T.01"/>
    <n v="9"/>
    <x v="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2"/>
    <s v="T.03"/>
    <n v="9"/>
    <x v="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2"/>
    <s v="T.06"/>
    <n v="9"/>
    <x v="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2"/>
    <s v="T.07"/>
    <n v="9"/>
    <x v="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3"/>
    <s v="A.01"/>
    <n v="4"/>
    <x v="8"/>
    <s v="A.01x4"/>
    <s v="het organiseren en borgen van de bouw en implementatie van innovatieve IV oplossingen op de lange termijn"/>
    <x v="19"/>
    <n v="4"/>
    <s v="het organiseren en borgen van de bouw en implementatie van innovatieve IV oplossingen op de lange termijn"/>
  </r>
  <r>
    <s v="1.2.3"/>
    <s v="D.10"/>
    <n v="3"/>
    <x v="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2.3"/>
    <s v="D.10"/>
    <n v="4"/>
    <x v="8"/>
    <s v="D.10x4"/>
    <s v="de juiste informatiestructuur integreren in de organisatie-omgeving"/>
    <x v="6"/>
    <n v="4"/>
    <s v="de juiste informatiestructuur integreren in de organisatie-omgeving"/>
  </r>
  <r>
    <s v="1.2.3"/>
    <s v="T.01"/>
    <n v="9"/>
    <x v="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3"/>
    <s v="T.03"/>
    <n v="9"/>
    <x v="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3"/>
    <s v="T.06"/>
    <n v="9"/>
    <x v="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3"/>
    <s v="T.07"/>
    <n v="9"/>
    <x v="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3.1"/>
    <s v="A.03"/>
    <n v="3"/>
    <x v="9"/>
    <s v="A.03x3"/>
    <s v="het gebruikmaken van specifieke (product)kennis voor marktanalyses"/>
    <x v="20"/>
    <n v="3"/>
    <s v="het gebruikmaken van specifieke (product)kennis voor marktanalyses"/>
  </r>
  <r>
    <s v="1.3.1"/>
    <s v="A.03"/>
    <n v="4"/>
    <x v="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3.1"/>
    <s v="A.04"/>
    <n v="2"/>
    <x v="9"/>
    <s v="A.04x2"/>
    <s v="het systematisch handelen om standaard productdocumentatie te onderhouden"/>
    <x v="28"/>
    <n v="2"/>
    <s v="het systematisch handelen om standaard productdocumentatie te onderhouden"/>
  </r>
  <r>
    <s v="1.3.1"/>
    <s v="A.04"/>
    <n v="3"/>
    <x v="9"/>
    <s v="A.04x3"/>
    <s v="het gebruikmaken van specifieke kennis om complexe documentatie te maken en te onderhouden"/>
    <x v="28"/>
    <n v="3"/>
    <s v="het gebruikmaken van specifieke kennis om complexe documentatie te maken en te onderhouden"/>
  </r>
  <r>
    <s v="1.3.1"/>
    <s v="A.04"/>
    <n v="4"/>
    <x v="9"/>
    <s v="A.04x4"/>
    <s v="het organiseren en borgen van het ontwikkelen en onderhouden van de planning"/>
    <x v="28"/>
    <n v="4"/>
    <s v="het organiseren en borgen van het ontwikkelen en onderhouden van de planning"/>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1.3.1"/>
    <s v="D.04"/>
    <n v="4"/>
    <x v="9"/>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1.3.1"/>
    <s v="D.05"/>
    <n v="2"/>
    <x v="9"/>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3.1"/>
    <s v="D.05"/>
    <n v="4"/>
    <x v="9"/>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3.1"/>
    <s v="D.08"/>
    <n v="3"/>
    <x v="9"/>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1.3.1"/>
    <s v="D.08"/>
    <n v="4"/>
    <x v="9"/>
    <s v="D.08x4"/>
    <s v="het organiseren en borgen van het naleven van contracten en het fungeren als laatste escalatiepunt"/>
    <x v="30"/>
    <n v="4"/>
    <s v="het organiseren en borgen van het naleven van contracten en het fungeren als laatste escalatiepunt"/>
  </r>
  <r>
    <s v="1.3.1"/>
    <s v="D.11"/>
    <n v="3"/>
    <x v="9"/>
    <s v="D.11x3"/>
    <s v="betrouwbare relaties met de klanten creëren en helpen in het identificeren van de klantbehoeften"/>
    <x v="17"/>
    <n v="3"/>
    <s v="betrouwbare relaties met de klanten creëren en helpen in het identificeren van de klantbehoeften"/>
  </r>
  <r>
    <s v="1.3.1"/>
    <s v="D.11"/>
    <n v="4"/>
    <x v="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3.1"/>
    <s v="E.01"/>
    <n v="3"/>
    <x v="9"/>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3.1"/>
    <s v="E.01"/>
    <n v="4"/>
    <x v="9"/>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3.1"/>
    <s v="E.03"/>
    <n v="2"/>
    <x v="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3.1"/>
    <s v="E.04"/>
    <n v="3"/>
    <x v="9"/>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1.3.1"/>
    <s v="T.01"/>
    <n v="9"/>
    <x v="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3.1"/>
    <s v="T.03"/>
    <n v="9"/>
    <x v="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3.1"/>
    <s v="T.06"/>
    <n v="9"/>
    <x v="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3.1"/>
    <s v="T.07"/>
    <n v="9"/>
    <x v="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1"/>
    <s v="A.06"/>
    <n v="1"/>
    <x v="10"/>
    <s v="A.06x1"/>
    <s v="het bijdragen aan het ontwerp van applicaties, aan generieke functionele specificaties en aan koppelvlakken"/>
    <x v="1"/>
    <n v="1"/>
    <s v="het bijdragen aan het ontwerp van applicaties, aan generieke functionele specificaties en aan koppelvlakken"/>
  </r>
  <r>
    <s v="2.1.1"/>
    <s v="A.06"/>
    <n v="2"/>
    <x v="10"/>
    <s v="A.06x2"/>
    <s v="het organiseren van de totale planning van het ontwerp van de applicatie"/>
    <x v="1"/>
    <n v="2"/>
    <s v="het organiseren van de totale planning van het ontwerp van de applicatie"/>
  </r>
  <r>
    <s v="2.1.1"/>
    <s v="A.06"/>
    <n v="3"/>
    <x v="1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1"/>
    <s v="A.10"/>
    <n v="2"/>
    <x v="1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1"/>
    <s v="A.10"/>
    <n v="4"/>
    <x v="1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1"/>
    <s v="B.01"/>
    <n v="1"/>
    <x v="10"/>
    <s v="B.01x1"/>
    <s v="het onder aansturing ontwikkelen, testen en documenteren van applicaties"/>
    <x v="32"/>
    <n v="1"/>
    <s v="het onder aansturing ontwikkelen, testen en documenteren van applicaties"/>
  </r>
  <r>
    <s v="2.1.1"/>
    <s v="B.01"/>
    <n v="2"/>
    <x v="10"/>
    <s v="B.01x2"/>
    <s v="het systematisch ontwikkelen en valideren van applicaties"/>
    <x v="32"/>
    <n v="2"/>
    <s v="het systematisch ontwikkelen en valideren van applicaties"/>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1.1"/>
    <s v="B.02"/>
    <n v="2"/>
    <x v="1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1"/>
    <s v="B.02"/>
    <n v="3"/>
    <x v="1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1"/>
    <s v="B.02"/>
    <n v="4"/>
    <x v="1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1"/>
    <s v="B.03"/>
    <n v="1"/>
    <x v="10"/>
    <s v="B.03x1"/>
    <s v="het uitvoeren van eenvoudige testen op basis van gedetailleerde instructies"/>
    <x v="16"/>
    <n v="1"/>
    <s v="het uitvoeren van eenvoudige testen op basis van gedetailleerde instructies"/>
  </r>
  <r>
    <s v="2.1.1"/>
    <s v="B.03"/>
    <n v="2"/>
    <x v="1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1"/>
    <s v="B.03"/>
    <n v="4"/>
    <x v="10"/>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1"/>
    <s v="B.05"/>
    <n v="1"/>
    <x v="10"/>
    <s v="B.05x1"/>
    <s v="het gebruiken en/of toepassen van standaarden om de documentatiestructuur te bepalen"/>
    <x v="33"/>
    <n v="1"/>
    <s v="het gebruiken en/of toepassen van standaarden om de documentatiestructuur te bepalen"/>
  </r>
  <r>
    <s v="2.1.1"/>
    <s v="B.05"/>
    <n v="2"/>
    <x v="10"/>
    <s v="B.05x2"/>
    <s v="het bepalen van documentatie-eisen op basis van het doel en de doelgroep"/>
    <x v="33"/>
    <n v="2"/>
    <s v="het bepalen van documentatie-eisen op basis van het doel en de doelgroep"/>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1"/>
    <s v="C.04"/>
    <n v="2"/>
    <x v="1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1"/>
    <s v="E.08"/>
    <n v="2"/>
    <x v="1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1"/>
    <s v="E.08"/>
    <n v="3"/>
    <x v="1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1"/>
    <s v="T.01"/>
    <n v="9"/>
    <x v="1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1"/>
    <s v="T.03"/>
    <n v="9"/>
    <x v="1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1"/>
    <s v="T.06"/>
    <n v="9"/>
    <x v="1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1"/>
    <s v="T.07"/>
    <n v="9"/>
    <x v="1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2"/>
    <s v="A.10"/>
    <n v="2"/>
    <x v="1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2"/>
    <s v="A.10"/>
    <n v="4"/>
    <x v="1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2"/>
    <s v="B.02"/>
    <n v="2"/>
    <x v="1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2"/>
    <s v="B.02"/>
    <n v="3"/>
    <x v="1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2"/>
    <s v="B.02"/>
    <n v="4"/>
    <x v="1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2"/>
    <s v="B.03"/>
    <n v="1"/>
    <x v="11"/>
    <s v="B.03x1"/>
    <s v="het uitvoeren van eenvoudige testen op basis van gedetailleerde instructies"/>
    <x v="16"/>
    <n v="1"/>
    <s v="het uitvoeren van eenvoudige testen op basis van gedetailleerde instructies"/>
  </r>
  <r>
    <s v="2.1.2"/>
    <s v="B.03"/>
    <n v="2"/>
    <x v="1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2"/>
    <s v="B.03"/>
    <n v="4"/>
    <x v="1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2"/>
    <s v="B.04"/>
    <n v="1"/>
    <x v="11"/>
    <s v="B.04x1"/>
    <s v="het onder aansturing verwijderen en/of installeren van IV-componenten op basis van gedetailleerde instructies"/>
    <x v="35"/>
    <n v="1"/>
    <s v="het onder aansturing verwijderen en/of installeren van IV-componenten op basis van gedetailleerde instructies"/>
  </r>
  <r>
    <s v="2.1.2"/>
    <s v="B.04"/>
    <n v="2"/>
    <x v="1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2"/>
    <s v="B.05"/>
    <n v="1"/>
    <x v="11"/>
    <s v="B.05x1"/>
    <s v="het gebruiken en/of toepassen van standaarden om de documentatiestructuur te bepalen"/>
    <x v="33"/>
    <n v="1"/>
    <s v="het gebruiken en/of toepassen van standaarden om de documentatiestructuur te bepalen"/>
  </r>
  <r>
    <s v="2.1.2"/>
    <s v="B.05"/>
    <n v="2"/>
    <x v="11"/>
    <s v="B.05x2"/>
    <s v="het bepalen van documentatie-eisen op basis van het doel en de doelgroep"/>
    <x v="33"/>
    <n v="2"/>
    <s v="het bepalen van documentatie-eisen op basis van het doel en de doelgroep"/>
  </r>
  <r>
    <s v="2.1.2"/>
    <s v="B.05"/>
    <n v="3"/>
    <x v="11"/>
    <s v="B.05x3"/>
    <s v="het detailniveau bepalen op basis van het doel en de doelgroep "/>
    <x v="33"/>
    <n v="3"/>
    <s v="het detailniveau bepalen op basis van het doel en de doelgroep "/>
  </r>
  <r>
    <s v="2.1.2"/>
    <s v="C.04"/>
    <n v="2"/>
    <x v="11"/>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2"/>
    <s v="E.08"/>
    <n v="2"/>
    <x v="1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2"/>
    <s v="E.08"/>
    <n v="3"/>
    <x v="1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2"/>
    <s v="E.08"/>
    <n v="4"/>
    <x v="1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2"/>
    <s v="T.01"/>
    <n v="9"/>
    <x v="1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2"/>
    <s v="T.03"/>
    <n v="9"/>
    <x v="1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2"/>
    <s v="T.06"/>
    <n v="9"/>
    <x v="1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2"/>
    <s v="T.07"/>
    <n v="9"/>
    <x v="1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3"/>
    <s v="B.02"/>
    <n v="2"/>
    <x v="1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3"/>
    <s v="B.02"/>
    <n v="3"/>
    <x v="1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4"/>
    <n v="1"/>
    <x v="12"/>
    <s v="B.04x1"/>
    <s v="het onder aansturing verwijderen en/of installeren van IV-componenten op basis van gedetailleerde instructies"/>
    <x v="35"/>
    <n v="1"/>
    <s v="het onder aansturing verwijderen en/of installeren van IV-componenten op basis van gedetailleerde instructies"/>
  </r>
  <r>
    <s v="2.1.3"/>
    <s v="B.04"/>
    <n v="2"/>
    <x v="12"/>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3"/>
    <s v="C.04"/>
    <n v="2"/>
    <x v="12"/>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E.03"/>
    <n v="2"/>
    <x v="1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8"/>
    <n v="2"/>
    <x v="1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3"/>
    <s v="E.08"/>
    <n v="3"/>
    <x v="1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T.01"/>
    <n v="9"/>
    <x v="1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3"/>
    <s v="T.03"/>
    <n v="9"/>
    <x v="1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3"/>
    <s v="T.06"/>
    <n v="9"/>
    <x v="1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3"/>
    <s v="T.07"/>
    <n v="9"/>
    <x v="1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4"/>
    <s v="A.06"/>
    <n v="1"/>
    <x v="13"/>
    <s v="A.06x1"/>
    <s v="het bijdragen aan het ontwerp van applicaties, aan generieke functionele specificaties en aan koppelvlakken"/>
    <x v="1"/>
    <n v="1"/>
    <s v="het bijdragen aan het ontwerp van applicaties, aan generieke functionele specificaties en aan koppelvlakken"/>
  </r>
  <r>
    <s v="2.1.4"/>
    <s v="A.06"/>
    <n v="2"/>
    <x v="13"/>
    <s v="A.06x2"/>
    <s v="het organiseren van de totale planning van het ontwerp van de applicatie"/>
    <x v="1"/>
    <n v="2"/>
    <s v="het organiseren van de totale planning van het ontwerp van de applicatie"/>
  </r>
  <r>
    <s v="2.1.4"/>
    <s v="A.06"/>
    <n v="3"/>
    <x v="13"/>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4"/>
    <s v="A.09"/>
    <n v="4"/>
    <x v="1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2.1.4"/>
    <s v="A.10"/>
    <n v="2"/>
    <x v="13"/>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4"/>
    <s v="A.10"/>
    <n v="4"/>
    <x v="13"/>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4"/>
    <s v="B.02"/>
    <n v="2"/>
    <x v="1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4"/>
    <s v="B.02"/>
    <n v="3"/>
    <x v="1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4"/>
    <s v="B.02"/>
    <n v="4"/>
    <x v="1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4"/>
    <s v="B.03"/>
    <n v="1"/>
    <x v="13"/>
    <s v="B.03x1"/>
    <s v="het uitvoeren van eenvoudige testen op basis van gedetailleerde instructies"/>
    <x v="16"/>
    <n v="1"/>
    <s v="het uitvoeren van eenvoudige testen op basis van gedetailleerde instructies"/>
  </r>
  <r>
    <s v="2.1.4"/>
    <s v="B.03"/>
    <n v="2"/>
    <x v="1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4"/>
    <s v="B.03"/>
    <n v="4"/>
    <x v="13"/>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4"/>
    <s v="B.04"/>
    <n v="1"/>
    <x v="13"/>
    <s v="B.04x1"/>
    <s v="het onder aansturing verwijderen en/of installeren van IV-componenten op basis van gedetailleerde instructies"/>
    <x v="35"/>
    <n v="1"/>
    <s v="het onder aansturing verwijderen en/of installeren van IV-componenten op basis van gedetailleerde instructies"/>
  </r>
  <r>
    <s v="2.1.4"/>
    <s v="B.04"/>
    <n v="2"/>
    <x v="1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4"/>
    <s v="C.02"/>
    <n v="2"/>
    <x v="1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2.1.4"/>
    <s v="C.02"/>
    <n v="3"/>
    <x v="1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2.1.4"/>
    <s v="D.10"/>
    <n v="3"/>
    <x v="1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2.1.4"/>
    <s v="D.10"/>
    <n v="4"/>
    <x v="13"/>
    <s v="D.10x4"/>
    <s v="de juiste informatiestructuur integreren in de organisatie-omgeving"/>
    <x v="6"/>
    <n v="4"/>
    <s v="de juiste informatiestructuur integreren in de organisatie-omgeving"/>
  </r>
  <r>
    <s v="2.1.4"/>
    <s v="T.01"/>
    <n v="9"/>
    <x v="1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4"/>
    <s v="T.03"/>
    <n v="9"/>
    <x v="1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4"/>
    <s v="T.06"/>
    <n v="9"/>
    <x v="1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4"/>
    <s v="T.07"/>
    <n v="9"/>
    <x v="1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2.1"/>
    <s v="A.06"/>
    <n v="1"/>
    <x v="14"/>
    <s v="A.06x1"/>
    <s v="het bijdragen aan het ontwerp van applicaties, aan generieke functionele specificaties en aan koppelvlakken"/>
    <x v="1"/>
    <n v="1"/>
    <s v="het bijdragen aan het ontwerp van applicaties, aan generieke functionele specificaties en aan koppelvlakken"/>
  </r>
  <r>
    <s v="2.2.1"/>
    <s v="A.06"/>
    <n v="2"/>
    <x v="14"/>
    <s v="A.06x2"/>
    <s v="het organiseren van de totale planning van het ontwerp van de applicatie"/>
    <x v="1"/>
    <n v="2"/>
    <s v="het organiseren van de totale planning van het ontwerp van de applicatie"/>
  </r>
  <r>
    <s v="2.2.1"/>
    <s v="A.06"/>
    <n v="3"/>
    <x v="1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2.1"/>
    <s v="A.10"/>
    <n v="2"/>
    <x v="14"/>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2.1"/>
    <s v="A.10"/>
    <n v="4"/>
    <x v="14"/>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2.1"/>
    <s v="B.01"/>
    <n v="1"/>
    <x v="14"/>
    <s v="B.01x1"/>
    <s v="het onder aansturing ontwikkelen, testen en documenteren van applicaties"/>
    <x v="32"/>
    <n v="1"/>
    <s v="het onder aansturing ontwikkelen, testen en documenteren van applicaties"/>
  </r>
  <r>
    <s v="2.2.1"/>
    <s v="B.01"/>
    <n v="2"/>
    <x v="14"/>
    <s v="B.01x2"/>
    <s v="het systematisch ontwikkelen en valideren van applicaties"/>
    <x v="32"/>
    <n v="2"/>
    <s v="het systematisch ontwikkelen en valideren van applicaties"/>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2.1"/>
    <s v="B.02"/>
    <n v="2"/>
    <x v="1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2.1"/>
    <s v="B.02"/>
    <n v="3"/>
    <x v="1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2.1"/>
    <s v="B.02"/>
    <n v="4"/>
    <x v="1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2.1"/>
    <s v="B.03"/>
    <n v="1"/>
    <x v="14"/>
    <s v="B.03x1"/>
    <s v="het uitvoeren van eenvoudige testen op basis van gedetailleerde instructies"/>
    <x v="16"/>
    <n v="1"/>
    <s v="het uitvoeren van eenvoudige testen op basis van gedetailleerde instructies"/>
  </r>
  <r>
    <s v="2.2.1"/>
    <s v="B.03"/>
    <n v="2"/>
    <x v="14"/>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2.1"/>
    <s v="B.03"/>
    <n v="4"/>
    <x v="14"/>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2.1"/>
    <s v="B.04"/>
    <n v="1"/>
    <x v="14"/>
    <s v="B.04x1"/>
    <s v="het onder aansturing verwijderen en/of installeren van IV-componenten op basis van gedetailleerde instructies"/>
    <x v="35"/>
    <n v="1"/>
    <s v="het onder aansturing verwijderen en/of installeren van IV-componenten op basis van gedetailleerde instructies"/>
  </r>
  <r>
    <s v="2.2.1"/>
    <s v="B.04"/>
    <n v="2"/>
    <x v="14"/>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2.1"/>
    <s v="B.05"/>
    <n v="1"/>
    <x v="14"/>
    <s v="B.05x1"/>
    <s v="het gebruiken en/of toepassen van standaarden om de documentatiestructuur te bepalen"/>
    <x v="33"/>
    <n v="1"/>
    <s v="het gebruiken en/of toepassen van standaarden om de documentatiestructuur te bepalen"/>
  </r>
  <r>
    <s v="2.2.1"/>
    <s v="B.05"/>
    <n v="2"/>
    <x v="14"/>
    <s v="B.05x2"/>
    <s v="het bepalen van documentatie-eisen op basis van het doel en de doelgroep"/>
    <x v="33"/>
    <n v="2"/>
    <s v="het bepalen van documentatie-eisen op basis van het doel en de doelgroep"/>
  </r>
  <r>
    <s v="2.2.1"/>
    <s v="B.05"/>
    <n v="3"/>
    <x v="14"/>
    <s v="B.05x3"/>
    <s v="het detailniveau bepalen op basis van het doel en de doelgroep "/>
    <x v="33"/>
    <n v="3"/>
    <s v="het detailniveau bepalen op basis van het doel en de doelgroep "/>
  </r>
  <r>
    <s v="2.2.1"/>
    <s v="E.03"/>
    <n v="2"/>
    <x v="14"/>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2.1"/>
    <s v="E.06"/>
    <n v="2"/>
    <x v="14"/>
    <s v="E.06x2"/>
    <s v="het communiceren over en het toezicht houden op de toepassing van het kwaliteitsbeleid in de organisatie"/>
    <x v="21"/>
    <n v="2"/>
    <s v="het communiceren over en het toezicht houden op de toepassing van het kwaliteitsbeleid in de organisatie"/>
  </r>
  <r>
    <s v="2.2.1"/>
    <s v="E.06"/>
    <n v="3"/>
    <x v="1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2.2.1"/>
    <s v="T.01"/>
    <n v="9"/>
    <x v="1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2.1"/>
    <s v="T.03"/>
    <n v="9"/>
    <x v="1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2.1"/>
    <s v="T.06"/>
    <n v="9"/>
    <x v="1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2.1"/>
    <s v="T.07"/>
    <n v="9"/>
    <x v="1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1"/>
    <s v="B.02"/>
    <n v="2"/>
    <x v="1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1"/>
    <s v="B.02"/>
    <n v="3"/>
    <x v="1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1"/>
    <s v="B.03"/>
    <n v="1"/>
    <x v="15"/>
    <s v="B.03x1"/>
    <s v="het uitvoeren van eenvoudige testen op basis van gedetailleerde instructies"/>
    <x v="16"/>
    <n v="1"/>
    <s v="het uitvoeren van eenvoudige testen op basis van gedetailleerde instructies"/>
  </r>
  <r>
    <s v="3.1.1"/>
    <s v="B.03"/>
    <n v="2"/>
    <x v="15"/>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1"/>
    <s v="B.04"/>
    <n v="1"/>
    <x v="15"/>
    <s v="B.04x1"/>
    <s v="het onder aansturing verwijderen en/of installeren van IV-componenten op basis van gedetailleerde instructies"/>
    <x v="35"/>
    <n v="1"/>
    <s v="het onder aansturing verwijderen en/of installeren van IV-componenten op basis van gedetailleerde instructies"/>
  </r>
  <r>
    <s v="3.1.1"/>
    <s v="B.04"/>
    <n v="2"/>
    <x v="15"/>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1"/>
    <s v="C.01"/>
    <n v="1"/>
    <x v="1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1"/>
    <s v="C.02"/>
    <n v="2"/>
    <x v="1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1"/>
    <s v="C.02"/>
    <n v="3"/>
    <x v="1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1"/>
    <s v="C.04"/>
    <n v="2"/>
    <x v="1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1"/>
    <s v="C.05"/>
    <n v="1"/>
    <x v="15"/>
    <s v="C.05x1"/>
    <s v="het uitvoeren van basale systeemoperaties"/>
    <x v="38"/>
    <n v="1"/>
    <s v="het uitvoeren van basale systeemoperaties"/>
  </r>
  <r>
    <s v="3.1.1"/>
    <s v="C.05"/>
    <n v="2"/>
    <x v="1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1"/>
    <s v="C.05"/>
    <n v="3"/>
    <x v="1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1"/>
    <s v="E.08"/>
    <n v="2"/>
    <x v="15"/>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1"/>
    <s v="E.08"/>
    <n v="3"/>
    <x v="1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1"/>
    <s v="E.08"/>
    <n v="4"/>
    <x v="1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1"/>
    <s v="T.01"/>
    <n v="9"/>
    <x v="1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1"/>
    <s v="T.03"/>
    <n v="9"/>
    <x v="1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1"/>
    <s v="T.06"/>
    <n v="9"/>
    <x v="1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1"/>
    <s v="T.07"/>
    <n v="9"/>
    <x v="1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2"/>
    <s v="A.02"/>
    <n v="3"/>
    <x v="16"/>
    <s v="A.02x3"/>
    <s v="de inhoud van de SLA garanderen"/>
    <x v="39"/>
    <n v="3"/>
    <s v="de inhoud van de SLA garanderen"/>
  </r>
  <r>
    <s v="3.1.2"/>
    <s v="A.02"/>
    <n v="4"/>
    <x v="1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1.2"/>
    <s v="B.02"/>
    <n v="2"/>
    <x v="16"/>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2"/>
    <s v="B.02"/>
    <n v="3"/>
    <x v="16"/>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2"/>
    <s v="B.02"/>
    <n v="4"/>
    <x v="16"/>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3.1.2"/>
    <s v="B.04"/>
    <n v="1"/>
    <x v="16"/>
    <s v="B.04x1"/>
    <s v="het onder aansturing verwijderen en/of installeren van IV-componenten op basis van gedetailleerde instructies"/>
    <x v="35"/>
    <n v="1"/>
    <s v="het onder aansturing verwijderen en/of installeren van IV-componenten op basis van gedetailleerde instructies"/>
  </r>
  <r>
    <s v="3.1.2"/>
    <s v="B.04"/>
    <n v="2"/>
    <x v="16"/>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2"/>
    <s v="C.02"/>
    <n v="2"/>
    <x v="1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2"/>
    <s v="C.02"/>
    <n v="3"/>
    <x v="1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2"/>
    <s v="C.03"/>
    <n v="1"/>
    <x v="16"/>
    <s v="C.03x1"/>
    <s v="het onder begeleiding vastleggen en bijhouden van bedrijfszekerheidsgegevens"/>
    <x v="40"/>
    <n v="1"/>
    <s v="het onder begeleiding vastleggen en bijhouden van bedrijfszekerheidsgegevens"/>
  </r>
  <r>
    <s v="3.1.2"/>
    <s v="C.03"/>
    <n v="2"/>
    <x v="1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2"/>
    <s v="C.05"/>
    <n v="1"/>
    <x v="16"/>
    <s v="C.05x1"/>
    <s v="het uitvoeren van basale systeemoperaties"/>
    <x v="38"/>
    <n v="1"/>
    <s v="het uitvoeren van basale systeemoperaties"/>
  </r>
  <r>
    <s v="3.1.2"/>
    <s v="C.05"/>
    <n v="2"/>
    <x v="1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2"/>
    <s v="C.05"/>
    <n v="3"/>
    <x v="1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2"/>
    <s v="E.02"/>
    <n v="2"/>
    <x v="1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1.2"/>
    <s v="E.03"/>
    <n v="2"/>
    <x v="16"/>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1.2"/>
    <s v="E.07"/>
    <n v="3"/>
    <x v="1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3.1.2"/>
    <s v="E.07"/>
    <n v="4"/>
    <x v="16"/>
    <s v="E.07x4"/>
    <s v="het organiseren en borgen van het plannen, beheren en implementeren van significante IV-wijzigingen in de organisatie "/>
    <x v="18"/>
    <n v="4"/>
    <s v="het organiseren en borgen van het plannen, beheren en implementeren van significante IV-wijzigingen in de organisatie "/>
  </r>
  <r>
    <s v="3.1.2"/>
    <s v="T.01"/>
    <n v="9"/>
    <x v="1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2"/>
    <s v="T.03"/>
    <n v="9"/>
    <x v="1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2"/>
    <s v="T.06"/>
    <n v="9"/>
    <x v="1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2"/>
    <s v="T.07"/>
    <n v="9"/>
    <x v="1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3"/>
    <s v="A.06"/>
    <n v="1"/>
    <x v="17"/>
    <s v="A.06x1"/>
    <s v="het bijdragen aan het ontwerp van applicaties, aan generieke functionele specificaties en aan koppelvlakken"/>
    <x v="1"/>
    <n v="1"/>
    <s v="het bijdragen aan het ontwerp van applicaties, aan generieke functionele specificaties en aan koppelvlakken"/>
  </r>
  <r>
    <s v="3.1.3"/>
    <s v="A.06"/>
    <n v="2"/>
    <x v="17"/>
    <s v="A.06x2"/>
    <s v="het organiseren van de totale planning van het ontwerp van de applicatie"/>
    <x v="1"/>
    <n v="2"/>
    <s v="het organiseren van de totale planning van het ontwerp van de applicatie"/>
  </r>
  <r>
    <s v="3.1.3"/>
    <s v="A.06"/>
    <n v="3"/>
    <x v="17"/>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3"/>
    <s v="A.10"/>
    <n v="2"/>
    <x v="17"/>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1.3"/>
    <s v="A.10"/>
    <n v="4"/>
    <x v="1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1.3"/>
    <s v="B.03"/>
    <n v="1"/>
    <x v="17"/>
    <s v="B.03x1"/>
    <s v="het uitvoeren van eenvoudige testen op basis van gedetailleerde instructies"/>
    <x v="16"/>
    <n v="1"/>
    <s v="het uitvoeren van eenvoudige testen op basis van gedetailleerde instructies"/>
  </r>
  <r>
    <s v="3.1.3"/>
    <s v="B.03"/>
    <n v="2"/>
    <x v="17"/>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3"/>
    <s v="B.04"/>
    <n v="1"/>
    <x v="17"/>
    <s v="B.04x1"/>
    <s v="het onder aansturing verwijderen en/of installeren van IV-componenten op basis van gedetailleerde instructies"/>
    <x v="35"/>
    <n v="1"/>
    <s v="het onder aansturing verwijderen en/of installeren van IV-componenten op basis van gedetailleerde instructies"/>
  </r>
  <r>
    <s v="3.1.3"/>
    <s v="B.04"/>
    <n v="2"/>
    <x v="1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3"/>
    <s v="C.01"/>
    <n v="1"/>
    <x v="1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3"/>
    <s v="C.03"/>
    <n v="1"/>
    <x v="17"/>
    <s v="C.03x1"/>
    <s v="het onder begeleiding vastleggen en bijhouden van bedrijfszekerheidsgegevens"/>
    <x v="40"/>
    <n v="1"/>
    <s v="het onder begeleiding vastleggen en bijhouden van bedrijfszekerheidsgegevens"/>
  </r>
  <r>
    <s v="3.1.3"/>
    <s v="C.03"/>
    <n v="2"/>
    <x v="1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3"/>
    <s v="C.04"/>
    <n v="2"/>
    <x v="1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3"/>
    <s v="D.11"/>
    <n v="3"/>
    <x v="17"/>
    <s v="D.11x3"/>
    <s v="betrouwbare relaties met de klanten creëren en helpen in het identificeren van de klantbehoeften"/>
    <x v="17"/>
    <n v="3"/>
    <s v="betrouwbare relaties met de klanten creëren en helpen in het identificeren van de klantbehoeften"/>
  </r>
  <r>
    <s v="3.1.3"/>
    <s v="D.11"/>
    <n v="4"/>
    <x v="1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1.3"/>
    <s v="T.01"/>
    <n v="9"/>
    <x v="1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3"/>
    <s v="T.03"/>
    <n v="9"/>
    <x v="1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3"/>
    <s v="T.06"/>
    <n v="9"/>
    <x v="1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3"/>
    <s v="T.07"/>
    <n v="9"/>
    <x v="1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4"/>
    <s v="B.02"/>
    <n v="2"/>
    <x v="18"/>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4"/>
    <s v="B.02"/>
    <n v="3"/>
    <x v="18"/>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4"/>
    <s v="B.03"/>
    <n v="1"/>
    <x v="18"/>
    <s v="B.03x1"/>
    <s v="het uitvoeren van eenvoudige testen op basis van gedetailleerde instructies"/>
    <x v="16"/>
    <n v="1"/>
    <s v="het uitvoeren van eenvoudige testen op basis van gedetailleerde instructies"/>
  </r>
  <r>
    <s v="3.1.4"/>
    <s v="B.03"/>
    <n v="2"/>
    <x v="18"/>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4"/>
    <s v="B.04"/>
    <n v="1"/>
    <x v="18"/>
    <s v="B.04x1"/>
    <s v="het onder aansturing verwijderen en/of installeren van IV-componenten op basis van gedetailleerde instructies"/>
    <x v="35"/>
    <n v="1"/>
    <s v="het onder aansturing verwijderen en/of installeren van IV-componenten op basis van gedetailleerde instructies"/>
  </r>
  <r>
    <s v="3.1.4"/>
    <s v="B.04"/>
    <n v="2"/>
    <x v="18"/>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4"/>
    <s v="C.01"/>
    <n v="1"/>
    <x v="18"/>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4"/>
    <s v="C.02"/>
    <n v="2"/>
    <x v="1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4"/>
    <s v="C.02"/>
    <n v="3"/>
    <x v="1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4"/>
    <s v="C.04"/>
    <n v="2"/>
    <x v="18"/>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4"/>
    <s v="C.05"/>
    <n v="1"/>
    <x v="18"/>
    <s v="C.05x1"/>
    <s v="het uitvoeren van basale systeemoperaties"/>
    <x v="38"/>
    <n v="1"/>
    <s v="het uitvoeren van basale systeemoperaties"/>
  </r>
  <r>
    <s v="3.1.4"/>
    <s v="C.05"/>
    <n v="2"/>
    <x v="18"/>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4"/>
    <s v="C.05"/>
    <n v="3"/>
    <x v="1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4"/>
    <s v="E.08"/>
    <n v="2"/>
    <x v="18"/>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4"/>
    <s v="E.08"/>
    <n v="3"/>
    <x v="18"/>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4"/>
    <s v="E.08"/>
    <n v="4"/>
    <x v="18"/>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4"/>
    <s v="T.01"/>
    <n v="9"/>
    <x v="1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4"/>
    <s v="T.03"/>
    <n v="9"/>
    <x v="1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4"/>
    <s v="T.06"/>
    <n v="9"/>
    <x v="1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4"/>
    <s v="T.07"/>
    <n v="9"/>
    <x v="1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5"/>
    <s v="B.02"/>
    <n v="2"/>
    <x v="1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5"/>
    <s v="B.02"/>
    <n v="3"/>
    <x v="1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5"/>
    <s v="B.03"/>
    <n v="1"/>
    <x v="19"/>
    <s v="B.03x1"/>
    <s v="het uitvoeren van eenvoudige testen op basis van gedetailleerde instructies"/>
    <x v="16"/>
    <n v="1"/>
    <s v="het uitvoeren van eenvoudige testen op basis van gedetailleerde instructies"/>
  </r>
  <r>
    <s v="3.1.5"/>
    <s v="B.03"/>
    <n v="2"/>
    <x v="1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5"/>
    <s v="B.04"/>
    <n v="1"/>
    <x v="19"/>
    <s v="B.04x1"/>
    <s v="het onder aansturing verwijderen en/of installeren van IV-componenten op basis van gedetailleerde instructies"/>
    <x v="35"/>
    <n v="1"/>
    <s v="het onder aansturing verwijderen en/of installeren van IV-componenten op basis van gedetailleerde instructies"/>
  </r>
  <r>
    <s v="3.1.5"/>
    <s v="B.04"/>
    <n v="2"/>
    <x v="1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5"/>
    <s v="C.03"/>
    <n v="1"/>
    <x v="19"/>
    <s v="C.03x1"/>
    <s v="het onder begeleiding vastleggen en bijhouden van bedrijfszekerheidsgegevens"/>
    <x v="40"/>
    <n v="1"/>
    <s v="het onder begeleiding vastleggen en bijhouden van bedrijfszekerheidsgegevens"/>
  </r>
  <r>
    <s v="3.1.5"/>
    <s v="C.03"/>
    <n v="2"/>
    <x v="1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5"/>
    <s v="C.04"/>
    <n v="2"/>
    <x v="1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5"/>
    <s v="C.05"/>
    <n v="1"/>
    <x v="19"/>
    <s v="C.05x1"/>
    <s v="het uitvoeren van basale systeemoperaties"/>
    <x v="38"/>
    <n v="1"/>
    <s v="het uitvoeren van basale systeemoperaties"/>
  </r>
  <r>
    <s v="3.1.5"/>
    <s v="C.05"/>
    <n v="2"/>
    <x v="19"/>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5"/>
    <s v="C.05"/>
    <n v="3"/>
    <x v="1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5"/>
    <s v="E.03"/>
    <n v="2"/>
    <x v="1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5"/>
    <s v="E.06"/>
    <n v="2"/>
    <x v="19"/>
    <s v="E.06x2"/>
    <s v="het communiceren over en het toezicht houden op de toepassing van het kwaliteitsbeleid in de organisatie"/>
    <x v="21"/>
    <n v="2"/>
    <s v="het communiceren over en het toezicht houden op de toepassing van het kwaliteitsbeleid in de organisatie"/>
  </r>
  <r>
    <s v="3.1.5"/>
    <s v="E.06"/>
    <n v="3"/>
    <x v="1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5"/>
    <s v="E.08"/>
    <n v="2"/>
    <x v="19"/>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5"/>
    <s v="E.08"/>
    <n v="3"/>
    <x v="1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5"/>
    <s v="T.01"/>
    <n v="9"/>
    <x v="1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5"/>
    <s v="T.03"/>
    <n v="9"/>
    <x v="1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5"/>
    <s v="T.06"/>
    <n v="9"/>
    <x v="1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5"/>
    <s v="T.07"/>
    <n v="9"/>
    <x v="1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6"/>
    <s v="A.06"/>
    <n v="1"/>
    <x v="20"/>
    <s v="A.06x1"/>
    <s v="het bijdragen aan het ontwerp van applicaties, aan generieke functionele specificaties en aan koppelvlakken"/>
    <x v="1"/>
    <n v="1"/>
    <s v="het bijdragen aan het ontwerp van applicaties, aan generieke functionele specificaties en aan koppelvlakken"/>
  </r>
  <r>
    <s v="3.1.6"/>
    <s v="A.06"/>
    <n v="2"/>
    <x v="20"/>
    <s v="A.06x2"/>
    <s v="het organiseren van de totale planning van het ontwerp van de applicatie"/>
    <x v="1"/>
    <n v="2"/>
    <s v="het organiseren van de totale planning van het ontwerp van de applicatie"/>
  </r>
  <r>
    <s v="3.1.6"/>
    <s v="A.06"/>
    <n v="3"/>
    <x v="2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6"/>
    <s v="B.01"/>
    <n v="1"/>
    <x v="20"/>
    <s v="B.01x1"/>
    <s v="het onder aansturing ontwikkelen, testen en documenteren van applicaties"/>
    <x v="32"/>
    <n v="1"/>
    <s v="het onder aansturing ontwikkelen, testen en documenteren van applicaties"/>
  </r>
  <r>
    <s v="3.1.6"/>
    <s v="B.01"/>
    <n v="2"/>
    <x v="20"/>
    <s v="B.01x2"/>
    <s v="het systematisch ontwikkelen en valideren van applicaties"/>
    <x v="32"/>
    <n v="2"/>
    <s v="het systematisch ontwikkelen en valideren van applicaties"/>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3.1.6"/>
    <s v="B.02"/>
    <n v="2"/>
    <x v="2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6"/>
    <s v="B.02"/>
    <n v="3"/>
    <x v="2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6"/>
    <s v="B.03"/>
    <n v="1"/>
    <x v="20"/>
    <s v="B.03x1"/>
    <s v="het uitvoeren van eenvoudige testen op basis van gedetailleerde instructies"/>
    <x v="16"/>
    <n v="1"/>
    <s v="het uitvoeren van eenvoudige testen op basis van gedetailleerde instructies"/>
  </r>
  <r>
    <s v="3.1.6"/>
    <s v="B.03"/>
    <n v="2"/>
    <x v="2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6"/>
    <s v="B.04"/>
    <n v="1"/>
    <x v="20"/>
    <s v="B.04x1"/>
    <s v="het onder aansturing verwijderen en/of installeren van IV-componenten op basis van gedetailleerde instructies"/>
    <x v="35"/>
    <n v="1"/>
    <s v="het onder aansturing verwijderen en/of installeren van IV-componenten op basis van gedetailleerde instructies"/>
  </r>
  <r>
    <s v="3.1.6"/>
    <s v="B.04"/>
    <n v="2"/>
    <x v="20"/>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6"/>
    <s v="B.05"/>
    <n v="1"/>
    <x v="20"/>
    <s v="B.05x1"/>
    <s v="het gebruiken en/of toepassen van standaarden om de documentatiestructuur te bepalen"/>
    <x v="33"/>
    <n v="1"/>
    <s v="het gebruiken en/of toepassen van standaarden om de documentatiestructuur te bepalen"/>
  </r>
  <r>
    <s v="3.1.6"/>
    <s v="B.05"/>
    <n v="2"/>
    <x v="20"/>
    <s v="B.05x2"/>
    <s v="het bepalen van documentatie-eisen op basis van het doel en de doelgroep"/>
    <x v="33"/>
    <n v="2"/>
    <s v="het bepalen van documentatie-eisen op basis van het doel en de doelgroep"/>
  </r>
  <r>
    <s v="3.1.6"/>
    <s v="B.05"/>
    <n v="3"/>
    <x v="20"/>
    <s v="B.05x3"/>
    <s v="het detailniveau bepalen op basis van het doel en de doelgroep "/>
    <x v="33"/>
    <n v="3"/>
    <s v="het detailniveau bepalen op basis van het doel en de doelgroep "/>
  </r>
  <r>
    <s v="3.1.6"/>
    <s v="C.04"/>
    <n v="2"/>
    <x v="2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6"/>
    <s v="C.05"/>
    <n v="1"/>
    <x v="20"/>
    <s v="C.05x1"/>
    <s v="het uitvoeren van basale systeemoperaties"/>
    <x v="38"/>
    <n v="1"/>
    <s v="het uitvoeren van basale systeemoperaties"/>
  </r>
  <r>
    <s v="3.1.6"/>
    <s v="C.05"/>
    <n v="2"/>
    <x v="20"/>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6"/>
    <s v="C.05"/>
    <n v="3"/>
    <x v="2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6"/>
    <s v="E.02"/>
    <n v="2"/>
    <x v="2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6"/>
    <s v="E.03"/>
    <n v="2"/>
    <x v="2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6"/>
    <s v="E.06"/>
    <n v="2"/>
    <x v="20"/>
    <s v="E.06x2"/>
    <s v="het communiceren over en het toezicht houden op de toepassing van het kwaliteitsbeleid in de organisatie"/>
    <x v="21"/>
    <n v="2"/>
    <s v="het communiceren over en het toezicht houden op de toepassing van het kwaliteitsbeleid in de organisatie"/>
  </r>
  <r>
    <s v="3.1.6"/>
    <s v="E.06"/>
    <n v="3"/>
    <x v="2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6"/>
    <s v="E.08"/>
    <n v="2"/>
    <x v="2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6"/>
    <s v="E.08"/>
    <n v="3"/>
    <x v="2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6"/>
    <s v="T.01"/>
    <n v="9"/>
    <x v="2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6"/>
    <s v="T.03"/>
    <n v="9"/>
    <x v="2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6"/>
    <s v="T.06"/>
    <n v="9"/>
    <x v="2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6"/>
    <s v="T.07"/>
    <n v="9"/>
    <x v="2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7"/>
    <s v="A.05"/>
    <n v="3"/>
    <x v="2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1.7"/>
    <s v="A.06"/>
    <n v="1"/>
    <x v="21"/>
    <s v="A.06x1"/>
    <s v="het bijdragen aan het ontwerp van applicaties, aan generieke functionele specificaties en aan koppelvlakken"/>
    <x v="1"/>
    <n v="1"/>
    <s v="het bijdragen aan het ontwerp van applicaties, aan generieke functionele specificaties en aan koppelvlakken"/>
  </r>
  <r>
    <s v="3.1.7"/>
    <s v="A.06"/>
    <n v="2"/>
    <x v="21"/>
    <s v="A.06x2"/>
    <s v="het organiseren van de totale planning van het ontwerp van de applicatie"/>
    <x v="1"/>
    <n v="2"/>
    <s v="het organiseren van de totale planning van het ontwerp van de applicatie"/>
  </r>
  <r>
    <s v="3.1.7"/>
    <s v="A.06"/>
    <n v="3"/>
    <x v="2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7"/>
    <s v="B.05"/>
    <n v="1"/>
    <x v="21"/>
    <s v="B.05x1"/>
    <s v="het gebruiken en/of toepassen van standaarden om de documentatiestructuur te bepalen"/>
    <x v="33"/>
    <n v="1"/>
    <s v="het gebruiken en/of toepassen van standaarden om de documentatiestructuur te bepalen"/>
  </r>
  <r>
    <s v="3.1.7"/>
    <s v="B.05"/>
    <n v="2"/>
    <x v="21"/>
    <s v="B.05x2"/>
    <s v="het bepalen van documentatie-eisen op basis van het doel en de doelgroep"/>
    <x v="33"/>
    <n v="2"/>
    <s v="het bepalen van documentatie-eisen op basis van het doel en de doelgroep"/>
  </r>
  <r>
    <s v="3.1.7"/>
    <s v="B.05"/>
    <n v="3"/>
    <x v="21"/>
    <s v="B.05x3"/>
    <s v="het detailniveau bepalen op basis van het doel en de doelgroep "/>
    <x v="33"/>
    <n v="3"/>
    <s v="het detailniveau bepalen op basis van het doel en de doelgroep "/>
  </r>
  <r>
    <s v="3.1.7"/>
    <s v="C.05"/>
    <n v="1"/>
    <x v="21"/>
    <s v="C.05x1"/>
    <s v="het uitvoeren van basale systeemoperaties"/>
    <x v="38"/>
    <n v="1"/>
    <s v="het uitvoeren van basale systeemoperaties"/>
  </r>
  <r>
    <s v="3.1.7"/>
    <s v="C.05"/>
    <n v="2"/>
    <x v="21"/>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7"/>
    <s v="C.05"/>
    <n v="3"/>
    <x v="2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7"/>
    <s v="D.10"/>
    <n v="3"/>
    <x v="2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7"/>
    <s v="E.06"/>
    <n v="2"/>
    <x v="21"/>
    <s v="E.06x2"/>
    <s v="het communiceren over en het toezicht houden op de toepassing van het kwaliteitsbeleid in de organisatie"/>
    <x v="21"/>
    <n v="2"/>
    <s v="het communiceren over en het toezicht houden op de toepassing van het kwaliteitsbeleid in de organisatie"/>
  </r>
  <r>
    <s v="3.1.7"/>
    <s v="E.06"/>
    <n v="3"/>
    <x v="2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7"/>
    <s v="E.08"/>
    <n v="2"/>
    <x v="2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7"/>
    <s v="E.08"/>
    <n v="3"/>
    <x v="2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7"/>
    <s v="T.01"/>
    <n v="9"/>
    <x v="2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7"/>
    <s v="T.03"/>
    <n v="9"/>
    <x v="2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7"/>
    <s v="T.06"/>
    <n v="9"/>
    <x v="2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7"/>
    <s v="T.07"/>
    <n v="9"/>
    <x v="2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8"/>
    <s v="B.05"/>
    <n v="1"/>
    <x v="22"/>
    <s v="B.05x1"/>
    <s v="het gebruiken en/of toepassen van standaarden om de documentatiestructuur te bepalen"/>
    <x v="33"/>
    <n v="1"/>
    <s v="het gebruiken en/of toepassen van standaarden om de documentatiestructuur te bepalen"/>
  </r>
  <r>
    <s v="3.1.8"/>
    <s v="B.05"/>
    <n v="2"/>
    <x v="22"/>
    <s v="B.05x2"/>
    <s v="het bepalen van documentatie-eisen op basis van het doel en de doelgroep"/>
    <x v="33"/>
    <n v="2"/>
    <s v="het bepalen van documentatie-eisen op basis van het doel en de doelgroep"/>
  </r>
  <r>
    <s v="3.1.8"/>
    <s v="B.05"/>
    <n v="3"/>
    <x v="22"/>
    <s v="B.05x3"/>
    <s v="het detailniveau bepalen op basis van het doel en de doelgroep "/>
    <x v="33"/>
    <n v="3"/>
    <s v="het detailniveau bepalen op basis van het doel en de doelgroep "/>
  </r>
  <r>
    <s v="3.1.8"/>
    <s v="C.01"/>
    <n v="1"/>
    <x v="22"/>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8"/>
    <s v="C.05"/>
    <n v="1"/>
    <x v="22"/>
    <s v="C.05x1"/>
    <s v="het uitvoeren van basale systeemoperaties"/>
    <x v="38"/>
    <n v="1"/>
    <s v="het uitvoeren van basale systeemoperaties"/>
  </r>
  <r>
    <s v="3.1.8"/>
    <s v="C.05"/>
    <n v="2"/>
    <x v="22"/>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8"/>
    <s v="C.05"/>
    <n v="3"/>
    <x v="22"/>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8"/>
    <s v="D.10"/>
    <n v="3"/>
    <x v="2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8"/>
    <s v="T.01"/>
    <n v="9"/>
    <x v="2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8"/>
    <s v="T.03"/>
    <n v="9"/>
    <x v="2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8"/>
    <s v="T.06"/>
    <n v="9"/>
    <x v="2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8"/>
    <s v="T.07"/>
    <n v="9"/>
    <x v="2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9"/>
    <s v="A.04"/>
    <n v="2"/>
    <x v="23"/>
    <s v="A.04x2"/>
    <s v="het systematisch handelen om standaard productdocumentatie te onderhouden"/>
    <x v="28"/>
    <n v="2"/>
    <s v="het systematisch handelen om standaard productdocumentatie te onderhouden"/>
  </r>
  <r>
    <s v="3.1.9"/>
    <s v="A.04"/>
    <n v="3"/>
    <x v="23"/>
    <s v="A.04x3"/>
    <s v="het gebruikmaken van specifieke kennis om complexe documentatie te maken en te onderhouden"/>
    <x v="28"/>
    <n v="3"/>
    <s v="het gebruikmaken van specifieke kennis om complexe documentatie te maken en te onderhouden"/>
  </r>
  <r>
    <s v="3.1.9"/>
    <s v="A.04"/>
    <n v="4"/>
    <x v="23"/>
    <s v="A.04x4"/>
    <s v="het organiseren en borgen van het ontwikkelen en onderhouden van de planning"/>
    <x v="28"/>
    <n v="4"/>
    <s v="het organiseren en borgen van het ontwikkelen en onderhouden van de planning"/>
  </r>
  <r>
    <s v="3.1.9"/>
    <s v="B.03"/>
    <n v="2"/>
    <x v="2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9"/>
    <s v="B.04"/>
    <n v="2"/>
    <x v="2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9"/>
    <s v="C.02"/>
    <n v="2"/>
    <x v="2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9"/>
    <s v="C.02"/>
    <n v="3"/>
    <x v="2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9"/>
    <s v="C.03"/>
    <n v="1"/>
    <x v="23"/>
    <s v="C.03x1"/>
    <s v="het onder begeleiding vastleggen en bijhouden van bedrijfszekerheidsgegevens"/>
    <x v="40"/>
    <n v="1"/>
    <s v="het onder begeleiding vastleggen en bijhouden van bedrijfszekerheidsgegevens"/>
  </r>
  <r>
    <s v="3.1.9"/>
    <s v="C.03"/>
    <n v="2"/>
    <x v="23"/>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9"/>
    <s v="D.11"/>
    <n v="3"/>
    <x v="23"/>
    <s v="D.11x3"/>
    <s v="betrouwbare relaties met de klanten creëren en helpen in het identificeren van de klantbehoeften"/>
    <x v="17"/>
    <n v="3"/>
    <s v="betrouwbare relaties met de klanten creëren en helpen in het identificeren van de klantbehoeften"/>
  </r>
  <r>
    <s v="3.1.9"/>
    <s v="E.05"/>
    <n v="3"/>
    <x v="2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1.9"/>
    <s v="E.06"/>
    <n v="2"/>
    <x v="23"/>
    <s v="E.06x2"/>
    <s v="het communiceren over en het toezicht houden op de toepassing van het kwaliteitsbeleid in de organisatie"/>
    <x v="21"/>
    <n v="2"/>
    <s v="het communiceren over en het toezicht houden op de toepassing van het kwaliteitsbeleid in de organisatie"/>
  </r>
  <r>
    <s v="3.1.9"/>
    <s v="E.06"/>
    <n v="3"/>
    <x v="2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9"/>
    <s v="T.01"/>
    <n v="9"/>
    <x v="2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9"/>
    <s v="T.03"/>
    <n v="9"/>
    <x v="2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9"/>
    <s v="T.06"/>
    <n v="9"/>
    <x v="2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9"/>
    <s v="T.07"/>
    <n v="9"/>
    <x v="2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1"/>
    <s v="B.05"/>
    <n v="1"/>
    <x v="24"/>
    <s v="B.05x1"/>
    <s v="het gebruiken en/of toepassen van standaarden om de documentatiestructuur te bepalen"/>
    <x v="33"/>
    <n v="1"/>
    <s v="het gebruiken en/of toepassen van standaarden om de documentatiestructuur te bepalen"/>
  </r>
  <r>
    <s v="3.2.1"/>
    <s v="B.05"/>
    <n v="2"/>
    <x v="24"/>
    <s v="B.05x2"/>
    <s v="het bepalen van documentatie-eisen op basis van het doel en de doelgroep"/>
    <x v="33"/>
    <n v="2"/>
    <s v="het bepalen van documentatie-eisen op basis van het doel en de doelgroep"/>
  </r>
  <r>
    <s v="3.2.1"/>
    <s v="B.05"/>
    <n v="3"/>
    <x v="24"/>
    <s v="B.05x3"/>
    <s v="het detailniveau bepalen op basis van het doel en de doelgroep "/>
    <x v="33"/>
    <n v="3"/>
    <s v="het detailniveau bepalen op basis van het doel en de doelgroep "/>
  </r>
  <r>
    <s v="3.2.1"/>
    <s v="C.01"/>
    <n v="1"/>
    <x v="24"/>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1"/>
    <s v="C.02"/>
    <n v="2"/>
    <x v="24"/>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1"/>
    <s v="C.02"/>
    <n v="3"/>
    <x v="2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1"/>
    <s v="C.05"/>
    <n v="1"/>
    <x v="24"/>
    <s v="C.05x1"/>
    <s v="het uitvoeren van basale systeemoperaties"/>
    <x v="38"/>
    <n v="1"/>
    <s v="het uitvoeren van basale systeemoperaties"/>
  </r>
  <r>
    <s v="3.2.1"/>
    <s v="C.05"/>
    <n v="2"/>
    <x v="24"/>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1"/>
    <s v="C.05"/>
    <n v="3"/>
    <x v="24"/>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1"/>
    <s v="D.10"/>
    <n v="3"/>
    <x v="2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2.1"/>
    <s v="D.11"/>
    <n v="3"/>
    <x v="24"/>
    <s v="D.11x3"/>
    <s v="betrouwbare relaties met de klanten creëren en helpen in het identificeren van de klantbehoeften"/>
    <x v="17"/>
    <n v="3"/>
    <s v="betrouwbare relaties met de klanten creëren en helpen in het identificeren van de klantbehoeften"/>
  </r>
  <r>
    <s v="3.2.1"/>
    <s v="E.05"/>
    <n v="3"/>
    <x v="2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2.1"/>
    <s v="E.06"/>
    <n v="2"/>
    <x v="24"/>
    <s v="E.06x2"/>
    <s v="het communiceren over en het toezicht houden op de toepassing van het kwaliteitsbeleid in de organisatie"/>
    <x v="21"/>
    <n v="2"/>
    <s v="het communiceren over en het toezicht houden op de toepassing van het kwaliteitsbeleid in de organisatie"/>
  </r>
  <r>
    <s v="3.2.1"/>
    <s v="E.06"/>
    <n v="3"/>
    <x v="2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1"/>
    <s v="T.01"/>
    <n v="9"/>
    <x v="2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1"/>
    <s v="T.03"/>
    <n v="9"/>
    <x v="2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1"/>
    <s v="T.06"/>
    <n v="9"/>
    <x v="2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1"/>
    <s v="T.07"/>
    <n v="9"/>
    <x v="2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2"/>
    <s v="B.05"/>
    <n v="1"/>
    <x v="25"/>
    <s v="B.05x1"/>
    <s v="het gebruiken en/of toepassen van standaarden om de documentatiestructuur te bepalen"/>
    <x v="33"/>
    <n v="1"/>
    <s v="het gebruiken en/of toepassen van standaarden om de documentatiestructuur te bepalen"/>
  </r>
  <r>
    <s v="3.2.2"/>
    <s v="B.05"/>
    <n v="2"/>
    <x v="25"/>
    <s v="B.05x2"/>
    <s v="het bepalen van documentatie-eisen op basis van het doel en de doelgroep"/>
    <x v="33"/>
    <n v="2"/>
    <s v="het bepalen van documentatie-eisen op basis van het doel en de doelgroep"/>
  </r>
  <r>
    <s v="3.2.2"/>
    <s v="C.01"/>
    <n v="1"/>
    <x v="2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2"/>
    <s v="C.02"/>
    <n v="2"/>
    <x v="2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2"/>
    <s v="C.03"/>
    <n v="2"/>
    <x v="25"/>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2"/>
    <s v="C.04"/>
    <n v="2"/>
    <x v="2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2"/>
    <s v="C.05"/>
    <n v="1"/>
    <x v="25"/>
    <s v="C.05x1"/>
    <s v="het uitvoeren van basale systeemoperaties"/>
    <x v="38"/>
    <n v="1"/>
    <s v="het uitvoeren van basale systeemoperaties"/>
  </r>
  <r>
    <s v="3.2.2"/>
    <s v="C.05"/>
    <n v="2"/>
    <x v="2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2"/>
    <s v="C.05"/>
    <n v="3"/>
    <x v="2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2"/>
    <s v="D.03"/>
    <n v="2"/>
    <x v="25"/>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3.2.2"/>
    <s v="T.01"/>
    <n v="9"/>
    <x v="2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2"/>
    <s v="T.03"/>
    <n v="9"/>
    <x v="2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2"/>
    <s v="T.06"/>
    <n v="9"/>
    <x v="2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2"/>
    <s v="T.07"/>
    <n v="9"/>
    <x v="2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3"/>
    <s v="B.05"/>
    <n v="1"/>
    <x v="26"/>
    <s v="B.05x1"/>
    <s v="het gebruiken en/of toepassen van standaarden om de documentatiestructuur te bepalen"/>
    <x v="33"/>
    <n v="1"/>
    <s v="het gebruiken en/of toepassen van standaarden om de documentatiestructuur te bepalen"/>
  </r>
  <r>
    <s v="3.2.3"/>
    <s v="B.05"/>
    <n v="2"/>
    <x v="26"/>
    <s v="B.05x2"/>
    <s v="het bepalen van documentatie-eisen op basis van het doel en de doelgroep"/>
    <x v="33"/>
    <n v="2"/>
    <s v="het bepalen van documentatie-eisen op basis van het doel en de doelgroep"/>
  </r>
  <r>
    <s v="3.2.3"/>
    <s v="B.05"/>
    <n v="3"/>
    <x v="26"/>
    <s v="B.05x3"/>
    <s v="het detailniveau bepalen op basis van het doel en de doelgroep "/>
    <x v="33"/>
    <n v="3"/>
    <s v="het detailniveau bepalen op basis van het doel en de doelgroep "/>
  </r>
  <r>
    <s v="3.2.3"/>
    <s v="C.01"/>
    <n v="1"/>
    <x v="26"/>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3"/>
    <s v="C.02"/>
    <n v="2"/>
    <x v="2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3"/>
    <s v="C.02"/>
    <n v="3"/>
    <x v="2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3"/>
    <s v="C.03"/>
    <n v="1"/>
    <x v="26"/>
    <s v="C.03x1"/>
    <s v="het onder begeleiding vastleggen en bijhouden van bedrijfszekerheidsgegevens"/>
    <x v="40"/>
    <n v="1"/>
    <s v="het onder begeleiding vastleggen en bijhouden van bedrijfszekerheidsgegevens"/>
  </r>
  <r>
    <s v="3.2.3"/>
    <s v="C.03"/>
    <n v="2"/>
    <x v="2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3"/>
    <s v="C.05"/>
    <n v="1"/>
    <x v="26"/>
    <s v="C.05x1"/>
    <s v="het uitvoeren van basale systeemoperaties"/>
    <x v="38"/>
    <n v="1"/>
    <s v="het uitvoeren van basale systeemoperaties"/>
  </r>
  <r>
    <s v="3.2.3"/>
    <s v="C.05"/>
    <n v="2"/>
    <x v="2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3"/>
    <s v="C.05"/>
    <n v="3"/>
    <x v="2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3"/>
    <s v="E.06"/>
    <n v="2"/>
    <x v="26"/>
    <s v="E.06x2"/>
    <s v="het communiceren over en het toezicht houden op de toepassing van het kwaliteitsbeleid in de organisatie"/>
    <x v="21"/>
    <n v="2"/>
    <s v="het communiceren over en het toezicht houden op de toepassing van het kwaliteitsbeleid in de organisatie"/>
  </r>
  <r>
    <s v="3.2.3"/>
    <s v="E.06"/>
    <n v="3"/>
    <x v="2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3"/>
    <s v="T.01"/>
    <n v="9"/>
    <x v="2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3"/>
    <s v="T.03"/>
    <n v="9"/>
    <x v="2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3"/>
    <s v="T.06"/>
    <n v="9"/>
    <x v="2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3"/>
    <s v="T.07"/>
    <n v="9"/>
    <x v="2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4"/>
    <s v="B.04"/>
    <n v="1"/>
    <x v="27"/>
    <s v="B.04x1"/>
    <s v="het onder aansturing verwijderen en/of installeren van IV-componenten op basis van gedetailleerde instructies"/>
    <x v="35"/>
    <n v="1"/>
    <s v="het onder aansturing verwijderen en/of installeren van IV-componenten op basis van gedetailleerde instructies"/>
  </r>
  <r>
    <s v="3.2.4"/>
    <s v="B.04"/>
    <n v="2"/>
    <x v="2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2.4"/>
    <s v="B.05"/>
    <n v="1"/>
    <x v="27"/>
    <s v="B.05x1"/>
    <s v="het gebruiken en/of toepassen van standaarden om de documentatiestructuur te bepalen"/>
    <x v="33"/>
    <n v="1"/>
    <s v="het gebruiken en/of toepassen van standaarden om de documentatiestructuur te bepalen"/>
  </r>
  <r>
    <s v="3.2.4"/>
    <s v="B.05"/>
    <n v="2"/>
    <x v="27"/>
    <s v="B.05x2"/>
    <s v="het bepalen van documentatie-eisen op basis van het doel en de doelgroep"/>
    <x v="33"/>
    <n v="2"/>
    <s v="het bepalen van documentatie-eisen op basis van het doel en de doelgroep"/>
  </r>
  <r>
    <s v="3.2.4"/>
    <s v="B.05"/>
    <n v="3"/>
    <x v="27"/>
    <s v="B.05x3"/>
    <s v="het detailniveau bepalen op basis van het doel en de doelgroep "/>
    <x v="33"/>
    <n v="3"/>
    <s v="het detailniveau bepalen op basis van het doel en de doelgroep "/>
  </r>
  <r>
    <s v="3.2.4"/>
    <s v="C.01"/>
    <n v="1"/>
    <x v="2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4"/>
    <s v="C.02"/>
    <n v="2"/>
    <x v="27"/>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4"/>
    <s v="C.02"/>
    <n v="3"/>
    <x v="2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4"/>
    <s v="C.03"/>
    <n v="1"/>
    <x v="27"/>
    <s v="C.03x1"/>
    <s v="het onder begeleiding vastleggen en bijhouden van bedrijfszekerheidsgegevens"/>
    <x v="40"/>
    <n v="1"/>
    <s v="het onder begeleiding vastleggen en bijhouden van bedrijfszekerheidsgegevens"/>
  </r>
  <r>
    <s v="3.2.4"/>
    <s v="C.03"/>
    <n v="2"/>
    <x v="2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4"/>
    <s v="C.04"/>
    <n v="2"/>
    <x v="2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2.4"/>
    <s v="C.05"/>
    <n v="1"/>
    <x v="27"/>
    <s v="C.05x1"/>
    <s v="het uitvoeren van basale systeemoperaties"/>
    <x v="38"/>
    <n v="1"/>
    <s v="het uitvoeren van basale systeemoperaties"/>
  </r>
  <r>
    <s v="3.2.4"/>
    <s v="C.05"/>
    <n v="2"/>
    <x v="27"/>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4"/>
    <s v="C.05"/>
    <n v="3"/>
    <x v="27"/>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4"/>
    <s v="E.02"/>
    <n v="2"/>
    <x v="27"/>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2.4"/>
    <s v="E.03"/>
    <n v="2"/>
    <x v="27"/>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2.4"/>
    <s v="T.01"/>
    <n v="9"/>
    <x v="2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4"/>
    <s v="T.03"/>
    <n v="9"/>
    <x v="2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4"/>
    <s v="T.06"/>
    <n v="9"/>
    <x v="2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4"/>
    <s v="T.07"/>
    <n v="9"/>
    <x v="2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1"/>
    <s v="A.02"/>
    <n v="3"/>
    <x v="28"/>
    <s v="A.02x3"/>
    <s v="de inhoud van de SLA garanderen"/>
    <x v="39"/>
    <n v="3"/>
    <s v="de inhoud van de SLA garanderen"/>
  </r>
  <r>
    <s v="3.3.1"/>
    <s v="A.02"/>
    <n v="4"/>
    <x v="2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3.1"/>
    <s v="A.04"/>
    <n v="2"/>
    <x v="28"/>
    <s v="A.04x2"/>
    <s v="het systematisch handelen om standaard productdocumentatie te onderhouden"/>
    <x v="28"/>
    <n v="2"/>
    <s v="het systematisch handelen om standaard productdocumentatie te onderhouden"/>
  </r>
  <r>
    <s v="3.3.1"/>
    <s v="A.04"/>
    <n v="3"/>
    <x v="28"/>
    <s v="A.04x3"/>
    <s v="het gebruikmaken van specifieke kennis om complexe documentatie te maken en te onderhouden"/>
    <x v="28"/>
    <n v="3"/>
    <s v="het gebruikmaken van specifieke kennis om complexe documentatie te maken en te onderhouden"/>
  </r>
  <r>
    <s v="3.3.1"/>
    <s v="A.04"/>
    <n v="4"/>
    <x v="28"/>
    <s v="A.04x4"/>
    <s v="het organiseren en borgen van het ontwikkelen en onderhouden van de planning"/>
    <x v="28"/>
    <n v="4"/>
    <s v="het organiseren en borgen van het ontwikkelen en onderhouden van de planning"/>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1"/>
    <s v="A.10"/>
    <n v="4"/>
    <x v="2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1"/>
    <s v="C.02"/>
    <n v="2"/>
    <x v="2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1"/>
    <s v="C.02"/>
    <n v="3"/>
    <x v="2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1"/>
    <s v="C.03"/>
    <n v="2"/>
    <x v="28"/>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1"/>
    <s v="C.05"/>
    <n v="3"/>
    <x v="2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1"/>
    <s v="D.05"/>
    <n v="2"/>
    <x v="2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3.3.1"/>
    <s v="D.05"/>
    <n v="4"/>
    <x v="2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3.3.1"/>
    <s v="D.10"/>
    <n v="3"/>
    <x v="2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3.1"/>
    <s v="D.10"/>
    <n v="4"/>
    <x v="28"/>
    <s v="D.10x4"/>
    <s v="de juiste informatiestructuur integreren in de organisatie-omgeving"/>
    <x v="6"/>
    <n v="4"/>
    <s v="de juiste informatiestructuur integreren in de organisatie-omgeving"/>
  </r>
  <r>
    <s v="3.3.1"/>
    <s v="D.11"/>
    <n v="3"/>
    <x v="28"/>
    <s v="D.11x3"/>
    <s v="betrouwbare relaties met de klanten creëren en helpen in het identificeren van de klantbehoeften"/>
    <x v="17"/>
    <n v="3"/>
    <s v="betrouwbare relaties met de klanten creëren en helpen in het identificeren van de klantbehoeften"/>
  </r>
  <r>
    <s v="3.3.1"/>
    <s v="D.11"/>
    <n v="4"/>
    <x v="2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3.1"/>
    <s v="E.02"/>
    <n v="2"/>
    <x v="28"/>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3.1"/>
    <s v="E.03"/>
    <n v="2"/>
    <x v="28"/>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3.1"/>
    <s v="E.06"/>
    <n v="2"/>
    <x v="28"/>
    <s v="E.06x2"/>
    <s v="het communiceren over en het toezicht houden op de toepassing van het kwaliteitsbeleid in de organisatie"/>
    <x v="21"/>
    <n v="2"/>
    <s v="het communiceren over en het toezicht houden op de toepassing van het kwaliteitsbeleid in de organisatie"/>
  </r>
  <r>
    <s v="3.3.1"/>
    <s v="E.06"/>
    <n v="3"/>
    <x v="28"/>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3.3.1"/>
    <s v="T.01"/>
    <n v="9"/>
    <x v="2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1"/>
    <s v="T.03"/>
    <n v="9"/>
    <x v="2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1"/>
    <s v="T.06"/>
    <n v="9"/>
    <x v="2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1"/>
    <s v="T.07"/>
    <n v="9"/>
    <x v="2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2"/>
    <s v="A.10"/>
    <n v="4"/>
    <x v="2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2"/>
    <s v="B.02"/>
    <n v="2"/>
    <x v="2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2"/>
    <s v="B.02"/>
    <n v="3"/>
    <x v="2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2"/>
    <s v="B.03"/>
    <n v="1"/>
    <x v="29"/>
    <s v="B.03x1"/>
    <s v="het uitvoeren van eenvoudige testen op basis van gedetailleerde instructies"/>
    <x v="16"/>
    <n v="1"/>
    <s v="het uitvoeren van eenvoudige testen op basis van gedetailleerde instructies"/>
  </r>
  <r>
    <s v="3.3.2"/>
    <s v="B.03"/>
    <n v="2"/>
    <x v="2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3.2"/>
    <s v="B.04"/>
    <n v="1"/>
    <x v="29"/>
    <s v="B.04x1"/>
    <s v="het onder aansturing verwijderen en/of installeren van IV-componenten op basis van gedetailleerde instructies"/>
    <x v="35"/>
    <n v="1"/>
    <s v="het onder aansturing verwijderen en/of installeren van IV-componenten op basis van gedetailleerde instructies"/>
  </r>
  <r>
    <s v="3.3.2"/>
    <s v="B.04"/>
    <n v="2"/>
    <x v="2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C.03"/>
    <n v="1"/>
    <x v="29"/>
    <s v="C.03x1"/>
    <s v="het onder begeleiding vastleggen en bijhouden van bedrijfszekerheidsgegevens"/>
    <x v="40"/>
    <n v="1"/>
    <s v="het onder begeleiding vastleggen en bijhouden van bedrijfszekerheidsgegevens"/>
  </r>
  <r>
    <s v="3.3.2"/>
    <s v="C.03"/>
    <n v="2"/>
    <x v="2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2"/>
    <s v="C.04"/>
    <n v="2"/>
    <x v="2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3.2"/>
    <s v="C.05"/>
    <n v="3"/>
    <x v="2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2"/>
    <s v="E.03"/>
    <n v="2"/>
    <x v="2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2"/>
    <s v="T.01"/>
    <n v="9"/>
    <x v="2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2"/>
    <s v="T.03"/>
    <n v="9"/>
    <x v="2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2"/>
    <s v="T.06"/>
    <n v="9"/>
    <x v="2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2"/>
    <s v="T.07"/>
    <n v="9"/>
    <x v="2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3"/>
    <s v="A.05"/>
    <n v="3"/>
    <x v="3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3"/>
    <s v="A.10"/>
    <n v="4"/>
    <x v="3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3"/>
    <s v="B.02"/>
    <n v="2"/>
    <x v="3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3"/>
    <s v="B.02"/>
    <n v="3"/>
    <x v="3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3"/>
    <s v="B.05"/>
    <n v="1"/>
    <x v="30"/>
    <s v="B.05x1"/>
    <s v="het gebruiken en/of toepassen van standaarden om de documentatiestructuur te bepalen"/>
    <x v="33"/>
    <n v="1"/>
    <s v="het gebruiken en/of toepassen van standaarden om de documentatiestructuur te bepalen"/>
  </r>
  <r>
    <s v="3.3.3"/>
    <s v="B.05"/>
    <n v="2"/>
    <x v="30"/>
    <s v="B.05x2"/>
    <s v="het bepalen van documentatie-eisen op basis van het doel en de doelgroep"/>
    <x v="33"/>
    <n v="2"/>
    <s v="het bepalen van documentatie-eisen op basis van het doel en de doelgroep"/>
  </r>
  <r>
    <s v="3.3.3"/>
    <s v="B.05"/>
    <n v="3"/>
    <x v="30"/>
    <s v="B.05x3"/>
    <s v="het detailniveau bepalen op basis van het doel en de doelgroep "/>
    <x v="33"/>
    <n v="3"/>
    <s v="het detailniveau bepalen op basis van het doel en de doelgroep "/>
  </r>
  <r>
    <s v="3.3.3"/>
    <s v="C.02"/>
    <n v="2"/>
    <x v="30"/>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3"/>
    <s v="C.02"/>
    <n v="3"/>
    <x v="30"/>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3"/>
    <s v="C.05"/>
    <n v="3"/>
    <x v="3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3"/>
    <s v="E.02"/>
    <n v="2"/>
    <x v="3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3"/>
    <s v="E.03"/>
    <n v="2"/>
    <x v="3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3"/>
    <s v="E.06"/>
    <n v="2"/>
    <x v="30"/>
    <s v="E.06x2"/>
    <s v="het communiceren over en het toezicht houden op de toepassing van het kwaliteitsbeleid in de organisatie"/>
    <x v="21"/>
    <n v="2"/>
    <s v="het communiceren over en het toezicht houden op de toepassing van het kwaliteitsbeleid in de organisatie"/>
  </r>
  <r>
    <s v="3.3.3"/>
    <s v="E.06"/>
    <n v="3"/>
    <x v="3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3"/>
    <s v="T.01"/>
    <n v="9"/>
    <x v="3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3"/>
    <s v="T.03"/>
    <n v="9"/>
    <x v="3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3"/>
    <s v="T.06"/>
    <n v="9"/>
    <x v="3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3"/>
    <s v="T.07"/>
    <n v="9"/>
    <x v="3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4"/>
    <s v="A.04"/>
    <n v="2"/>
    <x v="31"/>
    <s v="A.04x2"/>
    <s v="het systematisch handelen om standaard productdocumentatie te onderhouden"/>
    <x v="28"/>
    <n v="2"/>
    <s v="het systematisch handelen om standaard productdocumentatie te onderhouden"/>
  </r>
  <r>
    <s v="3.3.4"/>
    <s v="A.04"/>
    <n v="3"/>
    <x v="31"/>
    <s v="A.04x3"/>
    <s v="het gebruikmaken van specifieke kennis om complexe documentatie te maken en te onderhouden"/>
    <x v="28"/>
    <n v="3"/>
    <s v="het gebruikmaken van specifieke kennis om complexe documentatie te maken en te onderhouden"/>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4"/>
    <s v="A.10"/>
    <n v="4"/>
    <x v="3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4"/>
    <s v="B.04"/>
    <n v="1"/>
    <x v="31"/>
    <s v="B.04x1"/>
    <s v="het onder aansturing verwijderen en/of installeren van IV-componenten op basis van gedetailleerde instructies"/>
    <x v="35"/>
    <n v="1"/>
    <s v="het onder aansturing verwijderen en/of installeren van IV-componenten op basis van gedetailleerde instructies"/>
  </r>
  <r>
    <s v="3.3.4"/>
    <s v="B.04"/>
    <n v="2"/>
    <x v="3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4"/>
    <s v="C.01"/>
    <n v="1"/>
    <x v="3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3.4"/>
    <s v="C.02"/>
    <n v="2"/>
    <x v="31"/>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4"/>
    <s v="C.02"/>
    <n v="3"/>
    <x v="31"/>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4"/>
    <s v="C.03"/>
    <n v="1"/>
    <x v="31"/>
    <s v="C.03x1"/>
    <s v="het onder begeleiding vastleggen en bijhouden van bedrijfszekerheidsgegevens"/>
    <x v="40"/>
    <n v="1"/>
    <s v="het onder begeleiding vastleggen en bijhouden van bedrijfszekerheidsgegevens"/>
  </r>
  <r>
    <s v="3.3.4"/>
    <s v="C.03"/>
    <n v="2"/>
    <x v="31"/>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4"/>
    <s v="C.05"/>
    <n v="3"/>
    <x v="3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4"/>
    <s v="E.02"/>
    <n v="2"/>
    <x v="31"/>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4"/>
    <s v="E.06"/>
    <n v="2"/>
    <x v="31"/>
    <s v="E.06x2"/>
    <s v="het communiceren over en het toezicht houden op de toepassing van het kwaliteitsbeleid in de organisatie"/>
    <x v="21"/>
    <n v="2"/>
    <s v="het communiceren over en het toezicht houden op de toepassing van het kwaliteitsbeleid in de organisatie"/>
  </r>
  <r>
    <s v="3.3.4"/>
    <s v="E.06"/>
    <n v="3"/>
    <x v="3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4"/>
    <s v="T.01"/>
    <n v="9"/>
    <x v="3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4"/>
    <s v="T.03"/>
    <n v="9"/>
    <x v="3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4"/>
    <s v="T.06"/>
    <n v="9"/>
    <x v="3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4"/>
    <s v="T.07"/>
    <n v="9"/>
    <x v="3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1"/>
    <s v="A.01"/>
    <n v="4"/>
    <x v="32"/>
    <s v="A.01x4"/>
    <s v="het organiseren en borgen van de bouw en implementatie van innovatieve IV oplossingen op de lange termijn"/>
    <x v="19"/>
    <n v="4"/>
    <s v="het organiseren en borgen van de bouw en implementatie van innovatieve IV oplossingen op de lange termijn"/>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1"/>
    <s v="D.01"/>
    <n v="4"/>
    <x v="32"/>
    <s v="D.01x4"/>
    <s v="het gebruikmaken van specifieke kennis en van externe standaarden en best practices"/>
    <x v="43"/>
    <n v="4"/>
    <s v="het gebruikmaken van specifieke kennis en van externe standaarden en best practices"/>
  </r>
  <r>
    <s v="4.1.1"/>
    <s v="D.10"/>
    <n v="3"/>
    <x v="3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1"/>
    <s v="D.10"/>
    <n v="4"/>
    <x v="32"/>
    <s v="D.10x4"/>
    <s v="de juiste informatiestructuur integreren in de organisatie-omgeving"/>
    <x v="6"/>
    <n v="4"/>
    <s v="de juiste informatiestructuur integreren in de organisatie-omgeving"/>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1"/>
    <s v="E.08"/>
    <n v="3"/>
    <x v="3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1"/>
    <s v="E.08"/>
    <n v="4"/>
    <x v="3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1"/>
    <s v="E.09"/>
    <n v="4"/>
    <x v="3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1"/>
    <s v="T.01"/>
    <n v="9"/>
    <x v="3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1"/>
    <s v="T.03"/>
    <n v="9"/>
    <x v="3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1"/>
    <s v="T.06"/>
    <n v="9"/>
    <x v="3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1"/>
    <s v="T.07"/>
    <n v="9"/>
    <x v="3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2"/>
    <s v="A.01"/>
    <n v="4"/>
    <x v="33"/>
    <s v="A.01x4"/>
    <s v="het organiseren en borgen van de bouw en implementatie van innovatieve IV oplossingen op de lange termijn"/>
    <x v="19"/>
    <n v="4"/>
    <s v="het organiseren en borgen van de bouw en implementatie van innovatieve IV oplossingen op de lange termijn"/>
  </r>
  <r>
    <s v="4.1.2"/>
    <s v="C.02"/>
    <n v="3"/>
    <x v="3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1.2"/>
    <s v="D.01"/>
    <n v="4"/>
    <x v="33"/>
    <s v="D.01x4"/>
    <s v="het gebruikmaken van specifieke kennis en van externe standaarden en best practices"/>
    <x v="43"/>
    <n v="4"/>
    <s v="het gebruikmaken van specifieke kennis en van externe standaarden en best practices"/>
  </r>
  <r>
    <s v="4.1.2"/>
    <s v="D.02"/>
    <n v="4"/>
    <x v="3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1.2"/>
    <s v="D.10"/>
    <n v="3"/>
    <x v="3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2"/>
    <s v="D.10"/>
    <n v="4"/>
    <x v="33"/>
    <s v="D.10x4"/>
    <s v="de juiste informatiestructuur integreren in de organisatie-omgeving"/>
    <x v="6"/>
    <n v="4"/>
    <s v="de juiste informatiestructuur integreren in de organisatie-omgeving"/>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2"/>
    <s v="E.05"/>
    <n v="3"/>
    <x v="3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1.2"/>
    <s v="E.05"/>
    <n v="4"/>
    <x v="3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1.2"/>
    <s v="E.07"/>
    <n v="3"/>
    <x v="3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1.2"/>
    <s v="E.07"/>
    <n v="4"/>
    <x v="33"/>
    <s v="E.07x4"/>
    <s v="het organiseren en borgen van het plannen, beheren en implementeren van significante IV-wijzigingen in de organisatie "/>
    <x v="18"/>
    <n v="4"/>
    <s v="het organiseren en borgen van het plannen, beheren en implementeren van significante IV-wijzigingen in de organisatie "/>
  </r>
  <r>
    <s v="4.1.2"/>
    <s v="E.08"/>
    <n v="3"/>
    <x v="3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2"/>
    <s v="E.08"/>
    <n v="4"/>
    <x v="3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2"/>
    <s v="T.01"/>
    <n v="9"/>
    <x v="3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2"/>
    <s v="T.03"/>
    <n v="9"/>
    <x v="3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2"/>
    <s v="T.06"/>
    <n v="9"/>
    <x v="3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2"/>
    <s v="T.07"/>
    <n v="9"/>
    <x v="3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3"/>
    <s v="A.01"/>
    <n v="4"/>
    <x v="34"/>
    <s v="A.01x4"/>
    <s v="het organiseren en borgen van de bouw en implementatie van innovatieve IV oplossingen op de lange termijn"/>
    <x v="19"/>
    <n v="4"/>
    <s v="het organiseren en borgen van de bouw en implementatie van innovatieve IV oplossingen op de lange termijn"/>
  </r>
  <r>
    <s v="4.1.3"/>
    <s v="A.06"/>
    <n v="3"/>
    <x v="3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1.3"/>
    <s v="B.02"/>
    <n v="3"/>
    <x v="3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1.3"/>
    <s v="D.01"/>
    <n v="4"/>
    <x v="34"/>
    <s v="D.01x4"/>
    <s v="het gebruikmaken van specifieke kennis en van externe standaarden en best practices"/>
    <x v="43"/>
    <n v="4"/>
    <s v="het gebruikmaken van specifieke kennis en van externe standaarden en best practices"/>
  </r>
  <r>
    <s v="4.1.3"/>
    <s v="D.10"/>
    <n v="3"/>
    <x v="3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3"/>
    <s v="D.10"/>
    <n v="4"/>
    <x v="34"/>
    <s v="D.10x4"/>
    <s v="de juiste informatiestructuur integreren in de organisatie-omgeving"/>
    <x v="6"/>
    <n v="4"/>
    <s v="de juiste informatiestructuur integreren in de organisatie-omgeving"/>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3"/>
    <s v="E.08"/>
    <n v="3"/>
    <x v="3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3"/>
    <s v="E.08"/>
    <n v="4"/>
    <x v="3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3"/>
    <s v="E.09"/>
    <n v="4"/>
    <x v="3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3"/>
    <s v="T.01"/>
    <n v="9"/>
    <x v="3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3"/>
    <s v="T.03"/>
    <n v="9"/>
    <x v="3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3"/>
    <s v="T.06"/>
    <n v="9"/>
    <x v="3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3"/>
    <s v="T.07"/>
    <n v="9"/>
    <x v="3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1"/>
    <s v="A.01"/>
    <n v="4"/>
    <x v="35"/>
    <s v="A.01x4"/>
    <s v="het organiseren en borgen van de bouw en implementatie van innovatieve IV oplossingen op de lange termijn"/>
    <x v="19"/>
    <n v="4"/>
    <s v="het organiseren en borgen van de bouw en implementatie van innovatieve IV oplossingen op de lange termijn"/>
  </r>
  <r>
    <s v="4.2.1"/>
    <s v="A.02"/>
    <n v="3"/>
    <x v="35"/>
    <s v="A.02x3"/>
    <s v="de inhoud van de SLA garanderen"/>
    <x v="39"/>
    <n v="3"/>
    <s v="de inhoud van de SLA garanderen"/>
  </r>
  <r>
    <s v="4.2.1"/>
    <s v="A.02"/>
    <n v="4"/>
    <x v="35"/>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1"/>
    <s v="A.03"/>
    <n v="3"/>
    <x v="35"/>
    <s v="A.03x3"/>
    <s v="het gebruikmaken van specifieke (product)kennis voor marktanalyses"/>
    <x v="20"/>
    <n v="3"/>
    <s v="het gebruikmaken van specifieke (product)kennis voor marktanalyses"/>
  </r>
  <r>
    <s v="4.2.1"/>
    <s v="A.03"/>
    <n v="4"/>
    <x v="3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1"/>
    <s v="D.04"/>
    <n v="4"/>
    <x v="35"/>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1"/>
    <s v="D.08"/>
    <n v="3"/>
    <x v="35"/>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1"/>
    <s v="D.08"/>
    <n v="4"/>
    <x v="35"/>
    <s v="D.08x4"/>
    <s v="het organiseren en borgen van het naleven van contracten en het fungeren als laatste escalatiepunt"/>
    <x v="30"/>
    <n v="4"/>
    <s v="het organiseren en borgen van het naleven van contracten en het fungeren als laatste escalatiepunt"/>
  </r>
  <r>
    <s v="4.2.1"/>
    <s v="D.11"/>
    <n v="3"/>
    <x v="35"/>
    <s v="D.11x3"/>
    <s v="betrouwbare relaties met de klanten creëren en helpen in het identificeren van de klantbehoeften"/>
    <x v="17"/>
    <n v="3"/>
    <s v="betrouwbare relaties met de klanten creëren en helpen in het identificeren van de klantbehoeften"/>
  </r>
  <r>
    <s v="4.2.1"/>
    <s v="D.11"/>
    <n v="4"/>
    <x v="3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1"/>
    <s v="E.01"/>
    <n v="3"/>
    <x v="3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2.1"/>
    <s v="E.01"/>
    <n v="4"/>
    <x v="3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1"/>
    <s v="E.04"/>
    <n v="3"/>
    <x v="35"/>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1"/>
    <s v="T.01"/>
    <n v="9"/>
    <x v="3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1"/>
    <s v="T.03"/>
    <n v="9"/>
    <x v="3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1"/>
    <s v="T.06"/>
    <n v="9"/>
    <x v="3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1"/>
    <s v="T.07"/>
    <n v="9"/>
    <x v="3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2"/>
    <s v="A.02"/>
    <n v="3"/>
    <x v="36"/>
    <s v="A.02x3"/>
    <s v="de inhoud van de SLA garanderen"/>
    <x v="39"/>
    <n v="3"/>
    <s v="de inhoud van de SLA garanderen"/>
  </r>
  <r>
    <s v="4.2.2"/>
    <s v="A.02"/>
    <n v="4"/>
    <x v="3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2"/>
    <s v="D.04"/>
    <n v="4"/>
    <x v="36"/>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2"/>
    <s v="D.08"/>
    <n v="3"/>
    <x v="36"/>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2"/>
    <s v="D.08"/>
    <n v="4"/>
    <x v="36"/>
    <s v="D.08x4"/>
    <s v="het organiseren en borgen van het naleven van contracten en het fungeren als laatste escalatiepunt"/>
    <x v="30"/>
    <n v="4"/>
    <s v="het organiseren en borgen van het naleven van contracten en het fungeren als laatste escalatiepunt"/>
  </r>
  <r>
    <s v="4.2.2"/>
    <s v="D.11"/>
    <n v="3"/>
    <x v="36"/>
    <s v="D.11x3"/>
    <s v="betrouwbare relaties met de klanten creëren en helpen in het identificeren van de klantbehoeften"/>
    <x v="17"/>
    <n v="3"/>
    <s v="betrouwbare relaties met de klanten creëren en helpen in het identificeren van de klantbehoeften"/>
  </r>
  <r>
    <s v="4.2.2"/>
    <s v="D.11"/>
    <n v="4"/>
    <x v="3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2"/>
    <s v="E.04"/>
    <n v="3"/>
    <x v="3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2"/>
    <s v="T.01"/>
    <n v="9"/>
    <x v="3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2"/>
    <s v="T.03"/>
    <n v="9"/>
    <x v="3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2"/>
    <s v="T.06"/>
    <n v="9"/>
    <x v="3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2"/>
    <s v="T.07"/>
    <n v="9"/>
    <x v="3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3"/>
    <s v="A.02"/>
    <n v="3"/>
    <x v="37"/>
    <s v="A.02x3"/>
    <s v="de inhoud van de SLA garanderen"/>
    <x v="39"/>
    <n v="3"/>
    <s v="de inhoud van de SLA garanderen"/>
  </r>
  <r>
    <s v="4.2.3"/>
    <s v="A.02"/>
    <n v="4"/>
    <x v="3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3"/>
    <s v="A.03"/>
    <n v="3"/>
    <x v="37"/>
    <s v="A.03x3"/>
    <s v="het gebruikmaken van specifieke (product)kennis voor marktanalyses"/>
    <x v="20"/>
    <n v="3"/>
    <s v="het gebruikmaken van specifieke (product)kennis voor marktanalyses"/>
  </r>
  <r>
    <s v="4.2.3"/>
    <s v="A.03"/>
    <n v="4"/>
    <x v="3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3"/>
    <s v="D.04"/>
    <n v="4"/>
    <x v="3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3"/>
    <s v="D.05"/>
    <n v="2"/>
    <x v="3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2.3"/>
    <s v="D.05"/>
    <n v="4"/>
    <x v="3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2.3"/>
    <s v="D.08"/>
    <n v="3"/>
    <x v="3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3"/>
    <s v="D.08"/>
    <n v="4"/>
    <x v="37"/>
    <s v="D.08x4"/>
    <s v="het organiseren en borgen van het naleven van contracten en het fungeren als laatste escalatiepunt"/>
    <x v="30"/>
    <n v="4"/>
    <s v="het organiseren en borgen van het naleven van contracten en het fungeren als laatste escalatiepunt"/>
  </r>
  <r>
    <s v="4.2.3"/>
    <s v="D.11"/>
    <n v="3"/>
    <x v="37"/>
    <s v="D.11x3"/>
    <s v="betrouwbare relaties met de klanten creëren en helpen in het identificeren van de klantbehoeften"/>
    <x v="17"/>
    <n v="3"/>
    <s v="betrouwbare relaties met de klanten creëren en helpen in het identificeren van de klantbehoeften"/>
  </r>
  <r>
    <s v="4.2.3"/>
    <s v="D.11"/>
    <n v="4"/>
    <x v="3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3"/>
    <s v="E.04"/>
    <n v="3"/>
    <x v="3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3"/>
    <s v="T.01"/>
    <n v="9"/>
    <x v="3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3"/>
    <s v="T.03"/>
    <n v="9"/>
    <x v="3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3"/>
    <s v="T.06"/>
    <n v="9"/>
    <x v="3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3"/>
    <s v="T.07"/>
    <n v="9"/>
    <x v="3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4"/>
    <s v="A.01"/>
    <n v="4"/>
    <x v="38"/>
    <s v="A.01x4"/>
    <s v="het organiseren en borgen van de bouw en implementatie van innovatieve IV oplossingen op de lange termijn"/>
    <x v="19"/>
    <n v="4"/>
    <s v="het organiseren en borgen van de bouw en implementatie van innovatieve IV oplossingen op de lange termijn"/>
  </r>
  <r>
    <s v="4.2.4"/>
    <s v="A.02"/>
    <n v="4"/>
    <x v="3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4"/>
    <s v="A.03"/>
    <n v="4"/>
    <x v="3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4"/>
    <s v="D.04"/>
    <n v="4"/>
    <x v="3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4"/>
    <s v="D.08"/>
    <n v="3"/>
    <x v="3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4"/>
    <s v="D.08"/>
    <n v="4"/>
    <x v="38"/>
    <s v="D.08x4"/>
    <s v="het organiseren en borgen van het naleven van contracten en het fungeren als laatste escalatiepunt"/>
    <x v="30"/>
    <n v="4"/>
    <s v="het organiseren en borgen van het naleven van contracten en het fungeren als laatste escalatiepunt"/>
  </r>
  <r>
    <s v="4.2.4"/>
    <s v="D.11"/>
    <n v="3"/>
    <x v="38"/>
    <s v="D.11x3"/>
    <s v="betrouwbare relaties met de klanten creëren en helpen in het identificeren van de klantbehoeften"/>
    <x v="17"/>
    <n v="3"/>
    <s v="betrouwbare relaties met de klanten creëren en helpen in het identificeren van de klantbehoeften"/>
  </r>
  <r>
    <s v="4.2.4"/>
    <s v="D.11"/>
    <n v="4"/>
    <x v="3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4"/>
    <s v="E.01"/>
    <n v="4"/>
    <x v="3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2.4"/>
    <s v="E.04"/>
    <n v="3"/>
    <x v="38"/>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4"/>
    <s v="T.01"/>
    <n v="9"/>
    <x v="3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4"/>
    <s v="T.03"/>
    <n v="9"/>
    <x v="3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4"/>
    <s v="T.06"/>
    <n v="9"/>
    <x v="3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4"/>
    <s v="T.07"/>
    <n v="9"/>
    <x v="3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1"/>
    <s v="A.01"/>
    <n v="4"/>
    <x v="39"/>
    <s v="A.01x4"/>
    <s v="het organiseren en borgen van de bouw en implementatie van innovatieve IV oplossingen op de lange termijn"/>
    <x v="19"/>
    <n v="4"/>
    <s v="het organiseren en borgen van de bouw en implementatie van innovatieve IV oplossingen op de lange termijn"/>
  </r>
  <r>
    <s v="4.3.1"/>
    <s v="A.03"/>
    <n v="3"/>
    <x v="39"/>
    <s v="A.03x3"/>
    <s v="het gebruikmaken van specifieke (product)kennis voor marktanalyses"/>
    <x v="20"/>
    <n v="3"/>
    <s v="het gebruikmaken van specifieke (product)kennis voor marktanalyses"/>
  </r>
  <r>
    <s v="4.3.1"/>
    <s v="A.03"/>
    <n v="4"/>
    <x v="3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3.1"/>
    <s v="A.05"/>
    <n v="3"/>
    <x v="3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1"/>
    <s v="A.06"/>
    <n v="3"/>
    <x v="3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1"/>
    <s v="A.09"/>
    <n v="4"/>
    <x v="3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1"/>
    <s v="A.10"/>
    <n v="4"/>
    <x v="3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1"/>
    <s v="B.05"/>
    <n v="3"/>
    <x v="39"/>
    <s v="B.05x3"/>
    <s v="het detailniveau bepalen op basis van het doel en de doelgroep "/>
    <x v="33"/>
    <n v="3"/>
    <s v="het detailniveau bepalen op basis van het doel en de doelgroep "/>
  </r>
  <r>
    <s v="4.3.1"/>
    <s v="D.02"/>
    <n v="4"/>
    <x v="3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3.1"/>
    <s v="D.06"/>
    <n v="2"/>
    <x v="3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1"/>
    <s v="D.07"/>
    <n v="2"/>
    <x v="39"/>
    <s v="D.07x2"/>
    <s v="het zoeken en verzamelen van data; het voor analyses voorbereiden van data uit meerdere bronnen en formaten"/>
    <x v="46"/>
    <n v="2"/>
    <s v="het zoeken en verzamelen van data; het voor analyses voorbereiden van data uit meerdere bronnen en formaten"/>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1"/>
    <s v="D.10"/>
    <n v="3"/>
    <x v="3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1"/>
    <s v="D.10"/>
    <n v="4"/>
    <x v="39"/>
    <s v="D.10x4"/>
    <s v="de juiste informatiestructuur integreren in de organisatie-omgeving"/>
    <x v="6"/>
    <n v="4"/>
    <s v="de juiste informatiestructuur integreren in de organisatie-omgeving"/>
  </r>
  <r>
    <s v="4.3.1"/>
    <s v="D.11"/>
    <n v="3"/>
    <x v="39"/>
    <s v="D.11x3"/>
    <s v="betrouwbare relaties met de klanten creëren en helpen in het identificeren van de klantbehoeften"/>
    <x v="17"/>
    <n v="3"/>
    <s v="betrouwbare relaties met de klanten creëren en helpen in het identificeren van de klantbehoeften"/>
  </r>
  <r>
    <s v="4.3.1"/>
    <s v="D.11"/>
    <n v="4"/>
    <x v="3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1"/>
    <s v="E.05"/>
    <n v="3"/>
    <x v="39"/>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1"/>
    <s v="E.05"/>
    <n v="4"/>
    <x v="39"/>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1"/>
    <s v="E.06"/>
    <n v="3"/>
    <x v="3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3.1"/>
    <s v="E.07"/>
    <n v="3"/>
    <x v="39"/>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1"/>
    <s v="E.07"/>
    <n v="4"/>
    <x v="39"/>
    <s v="E.07x4"/>
    <s v="het organiseren en borgen van het plannen, beheren en implementeren van significante IV-wijzigingen in de organisatie "/>
    <x v="18"/>
    <n v="4"/>
    <s v="het organiseren en borgen van het plannen, beheren en implementeren van significante IV-wijzigingen in de organisatie "/>
  </r>
  <r>
    <s v="4.3.1"/>
    <s v="T.01"/>
    <n v="9"/>
    <x v="3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1"/>
    <s v="T.03"/>
    <n v="9"/>
    <x v="3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1"/>
    <s v="T.06"/>
    <n v="9"/>
    <x v="3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1"/>
    <s v="T.07"/>
    <n v="9"/>
    <x v="3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2"/>
    <s v="A.05"/>
    <n v="3"/>
    <x v="4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2"/>
    <s v="A.09"/>
    <n v="4"/>
    <x v="4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2"/>
    <s v="A.10"/>
    <n v="4"/>
    <x v="4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2"/>
    <s v="D.07"/>
    <n v="2"/>
    <x v="40"/>
    <s v="D.07x2"/>
    <s v="het zoeken en verzamelen van data; het voor analyses voorbereiden van data uit meerdere bronnen en formaten"/>
    <x v="46"/>
    <n v="2"/>
    <s v="het zoeken en verzamelen van data; het voor analyses voorbereiden van data uit meerdere bronnen en formaten"/>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2"/>
    <s v="D.10"/>
    <n v="3"/>
    <x v="4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2"/>
    <s v="D.10"/>
    <n v="4"/>
    <x v="40"/>
    <s v="D.10x4"/>
    <s v="de juiste informatiestructuur integreren in de organisatie-omgeving"/>
    <x v="6"/>
    <n v="4"/>
    <s v="de juiste informatiestructuur integreren in de organisatie-omgeving"/>
  </r>
  <r>
    <s v="4.3.2"/>
    <s v="D.11"/>
    <n v="3"/>
    <x v="40"/>
    <s v="D.11x3"/>
    <s v="betrouwbare relaties met de klanten creëren en helpen in het identificeren van de klantbehoeften"/>
    <x v="17"/>
    <n v="3"/>
    <s v="betrouwbare relaties met de klanten creëren en helpen in het identificeren van de klantbehoeften"/>
  </r>
  <r>
    <s v="4.3.2"/>
    <s v="D.11"/>
    <n v="4"/>
    <x v="4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2"/>
    <s v="E.05"/>
    <n v="3"/>
    <x v="40"/>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2"/>
    <s v="E.05"/>
    <n v="4"/>
    <x v="40"/>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2"/>
    <s v="E.07"/>
    <n v="3"/>
    <x v="40"/>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2"/>
    <s v="E.07"/>
    <n v="4"/>
    <x v="40"/>
    <s v="E.07x4"/>
    <s v="het organiseren en borgen van het plannen, beheren en implementeren van significante IV-wijzigingen in de organisatie "/>
    <x v="18"/>
    <n v="4"/>
    <s v="het organiseren en borgen van het plannen, beheren en implementeren van significante IV-wijzigingen in de organisatie "/>
  </r>
  <r>
    <s v="4.3.2"/>
    <s v="T.01"/>
    <n v="9"/>
    <x v="4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2"/>
    <s v="T.03"/>
    <n v="9"/>
    <x v="4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2"/>
    <s v="T.06"/>
    <n v="9"/>
    <x v="4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2"/>
    <s v="T.07"/>
    <n v="9"/>
    <x v="4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3"/>
    <s v="A.04"/>
    <n v="3"/>
    <x v="41"/>
    <s v="A.04x3"/>
    <s v="het gebruikmaken van specifieke kennis om complexe documentatie te maken en te onderhouden"/>
    <x v="28"/>
    <n v="3"/>
    <s v="het gebruikmaken van specifieke kennis om complexe documentatie te maken en te onderhouden"/>
  </r>
  <r>
    <s v="4.3.3"/>
    <s v="A.04"/>
    <n v="4"/>
    <x v="41"/>
    <s v="A.04x4"/>
    <s v="het organiseren en borgen van het ontwikkelen en onderhouden van de planning"/>
    <x v="28"/>
    <n v="4"/>
    <s v="het organiseren en borgen van het ontwikkelen en onderhouden van de planning"/>
  </r>
  <r>
    <s v="4.3.3"/>
    <s v="A.06"/>
    <n v="3"/>
    <x v="4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3"/>
    <s v="A.10"/>
    <n v="4"/>
    <x v="4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3"/>
    <s v="B.03"/>
    <n v="1"/>
    <x v="41"/>
    <s v="B.03x1"/>
    <s v="het uitvoeren van eenvoudige testen op basis van gedetailleerde instructies"/>
    <x v="16"/>
    <n v="1"/>
    <s v="het uitvoeren van eenvoudige testen op basis van gedetailleerde instructies"/>
  </r>
  <r>
    <s v="4.3.3"/>
    <s v="B.03"/>
    <n v="2"/>
    <x v="4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3"/>
    <s v="B.03"/>
    <n v="4"/>
    <x v="4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3"/>
    <s v="D.06"/>
    <n v="2"/>
    <x v="41"/>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3"/>
    <s v="D.07"/>
    <n v="2"/>
    <x v="41"/>
    <s v="D.07x2"/>
    <s v="het zoeken en verzamelen van data; het voor analyses voorbereiden van data uit meerdere bronnen en formaten"/>
    <x v="46"/>
    <n v="2"/>
    <s v="het zoeken en verzamelen van data; het voor analyses voorbereiden van data uit meerdere bronnen en formaten"/>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3"/>
    <s v="D.11"/>
    <n v="3"/>
    <x v="41"/>
    <s v="D.11x3"/>
    <s v="betrouwbare relaties met de klanten creëren en helpen in het identificeren van de klantbehoeften"/>
    <x v="17"/>
    <n v="3"/>
    <s v="betrouwbare relaties met de klanten creëren en helpen in het identificeren van de klantbehoeften"/>
  </r>
  <r>
    <s v="4.3.3"/>
    <s v="D.11"/>
    <n v="4"/>
    <x v="4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3"/>
    <s v="E.01"/>
    <n v="3"/>
    <x v="41"/>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3"/>
    <s v="E.01"/>
    <n v="4"/>
    <x v="41"/>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3"/>
    <s v="T.01"/>
    <n v="9"/>
    <x v="4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3"/>
    <s v="T.03"/>
    <n v="9"/>
    <x v="4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3"/>
    <s v="T.06"/>
    <n v="9"/>
    <x v="4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3"/>
    <s v="T.07"/>
    <n v="9"/>
    <x v="4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3.4"/>
    <s v="A.09"/>
    <n v="4"/>
    <x v="4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4"/>
    <s v="B.01"/>
    <n v="1"/>
    <x v="42"/>
    <s v="B.01x1"/>
    <s v="het onder aansturing ontwikkelen, testen en documenteren van applicaties"/>
    <x v="32"/>
    <n v="1"/>
    <s v="het onder aansturing ontwikkelen, testen en documenteren van applicaties"/>
  </r>
  <r>
    <s v="4.3.4"/>
    <s v="B.01"/>
    <n v="2"/>
    <x v="42"/>
    <s v="B.01x2"/>
    <s v="het systematisch ontwikkelen en valideren van applicaties"/>
    <x v="32"/>
    <n v="2"/>
    <s v="het systematisch ontwikkelen en valideren van applicaties"/>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3.4"/>
    <s v="B.03"/>
    <n v="1"/>
    <x v="42"/>
    <s v="B.03x1"/>
    <s v="het uitvoeren van eenvoudige testen op basis van gedetailleerde instructies"/>
    <x v="16"/>
    <n v="1"/>
    <s v="het uitvoeren van eenvoudige testen op basis van gedetailleerde instructies"/>
  </r>
  <r>
    <s v="4.3.4"/>
    <s v="B.03"/>
    <n v="2"/>
    <x v="42"/>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4"/>
    <s v="B.03"/>
    <n v="4"/>
    <x v="42"/>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4"/>
    <s v="D.07"/>
    <n v="2"/>
    <x v="42"/>
    <s v="D.07x2"/>
    <s v="het zoeken en verzamelen van data; het voor analyses voorbereiden van data uit meerdere bronnen en formaten"/>
    <x v="46"/>
    <n v="2"/>
    <s v="het zoeken en verzamelen van data; het voor analyses voorbereiden van data uit meerdere bronnen en formaten"/>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4"/>
    <s v="D.10"/>
    <n v="3"/>
    <x v="4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4"/>
    <s v="D.10"/>
    <n v="4"/>
    <x v="42"/>
    <s v="D.10x4"/>
    <s v="de juiste informatiestructuur integreren in de organisatie-omgeving"/>
    <x v="6"/>
    <n v="4"/>
    <s v="de juiste informatiestructuur integreren in de organisatie-omgeving"/>
  </r>
  <r>
    <s v="4.3.4"/>
    <s v="D.11"/>
    <n v="3"/>
    <x v="42"/>
    <s v="D.11x3"/>
    <s v="betrouwbare relaties met de klanten creëren en helpen in het identificeren van de klantbehoeften"/>
    <x v="17"/>
    <n v="3"/>
    <s v="betrouwbare relaties met de klanten creëren en helpen in het identificeren van de klantbehoeften"/>
  </r>
  <r>
    <s v="4.3.4"/>
    <s v="D.11"/>
    <n v="4"/>
    <x v="4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4"/>
    <s v="E.01"/>
    <n v="3"/>
    <x v="42"/>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4"/>
    <s v="E.01"/>
    <n v="4"/>
    <x v="42"/>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4"/>
    <s v="T.01"/>
    <n v="9"/>
    <x v="4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4"/>
    <s v="T.03"/>
    <n v="9"/>
    <x v="4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4"/>
    <s v="T.06"/>
    <n v="9"/>
    <x v="4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4"/>
    <s v="T.07"/>
    <n v="9"/>
    <x v="4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1"/>
    <s v="A.04"/>
    <n v="2"/>
    <x v="43"/>
    <s v="A.04x2"/>
    <s v="het systematisch handelen om standaard productdocumentatie te onderhouden"/>
    <x v="28"/>
    <n v="2"/>
    <s v="het systematisch handelen om standaard productdocumentatie te onderhouden"/>
  </r>
  <r>
    <s v="4.4.1"/>
    <s v="A.04"/>
    <n v="3"/>
    <x v="43"/>
    <s v="A.04x3"/>
    <s v="het gebruikmaken van specifieke kennis om complexe documentatie te maken en te onderhouden"/>
    <x v="28"/>
    <n v="3"/>
    <s v="het gebruikmaken van specifieke kennis om complexe documentatie te maken en te onderhouden"/>
  </r>
  <r>
    <s v="4.4.1"/>
    <s v="B.05"/>
    <n v="2"/>
    <x v="43"/>
    <s v="B.05x2"/>
    <s v="het bepalen van documentatie-eisen op basis van het doel en de doelgroep"/>
    <x v="33"/>
    <n v="2"/>
    <s v="het bepalen van documentatie-eisen op basis van het doel en de doelgroep"/>
  </r>
  <r>
    <s v="4.4.1"/>
    <s v="B.05"/>
    <n v="3"/>
    <x v="43"/>
    <s v="B.05x3"/>
    <s v="het detailniveau bepalen op basis van het doel en de doelgroep "/>
    <x v="33"/>
    <n v="3"/>
    <s v="het detailniveau bepalen op basis van het doel en de doelgroep "/>
  </r>
  <r>
    <s v="4.4.1"/>
    <s v="D.03"/>
    <n v="2"/>
    <x v="43"/>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1"/>
    <s v="D.09"/>
    <n v="2"/>
    <x v="43"/>
    <s v="D.09x2"/>
    <s v="het onderrichten van individuen en groepen, het geven van cursussen op instructieniveau"/>
    <x v="47"/>
    <n v="2"/>
    <s v="het onderrichten van individuen en groepen, het geven van cursussen op instructieniveau"/>
  </r>
  <r>
    <s v="4.4.1"/>
    <s v="D.09"/>
    <n v="3"/>
    <x v="43"/>
    <s v="D.09x3"/>
    <s v="het monitoren en het voldoen aan ontwikkelingsbehoeften van individuen en groepen"/>
    <x v="47"/>
    <n v="3"/>
    <s v="het monitoren en het voldoen aan ontwikkelingsbehoeften van individuen en groepen"/>
  </r>
  <r>
    <s v="4.4.1"/>
    <s v="D.11"/>
    <n v="3"/>
    <x v="43"/>
    <s v="D.11x3"/>
    <s v="betrouwbare relaties met de klanten creëren en helpen in het identificeren van de klantbehoeften"/>
    <x v="17"/>
    <n v="3"/>
    <s v="betrouwbare relaties met de klanten creëren en helpen in het identificeren van de klantbehoeften"/>
  </r>
  <r>
    <s v="4.4.1"/>
    <s v="T.01"/>
    <n v="9"/>
    <x v="4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1"/>
    <s v="T.03"/>
    <n v="9"/>
    <x v="4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1"/>
    <s v="T.06"/>
    <n v="9"/>
    <x v="4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1"/>
    <s v="T.07"/>
    <n v="9"/>
    <x v="4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4.2"/>
    <s v="D.01"/>
    <n v="4"/>
    <x v="44"/>
    <s v="D.01x4"/>
    <s v="het gebruikmaken van specifieke kennis en van externe standaarden en best practices"/>
    <x v="43"/>
    <n v="4"/>
    <s v="het gebruikmaken van specifieke kennis en van externe standaarden en best practices"/>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2"/>
    <s v="D.09"/>
    <n v="3"/>
    <x v="44"/>
    <s v="D.09x3"/>
    <s v="het monitoren en het voldoen aan ontwikkelingsbehoeften van individuen en groepen"/>
    <x v="47"/>
    <n v="3"/>
    <s v="het monitoren en het voldoen aan ontwikkelingsbehoeften van individuen en groepen"/>
  </r>
  <r>
    <s v="4.4.2"/>
    <s v="D.09"/>
    <n v="4"/>
    <x v="44"/>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4.2"/>
    <s v="E.05"/>
    <n v="3"/>
    <x v="4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4.2"/>
    <s v="E.05"/>
    <n v="4"/>
    <x v="4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4.2"/>
    <s v="E.07"/>
    <n v="3"/>
    <x v="4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2"/>
    <s v="E.07"/>
    <n v="4"/>
    <x v="44"/>
    <s v="E.07x4"/>
    <s v="het organiseren en borgen van het plannen, beheren en implementeren van significante IV-wijzigingen in de organisatie "/>
    <x v="18"/>
    <n v="4"/>
    <s v="het organiseren en borgen van het plannen, beheren en implementeren van significante IV-wijzigingen in de organisatie "/>
  </r>
  <r>
    <s v="4.4.2"/>
    <s v="T.01"/>
    <n v="9"/>
    <x v="4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2"/>
    <s v="T.03"/>
    <n v="9"/>
    <x v="4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2"/>
    <s v="T.06"/>
    <n v="9"/>
    <x v="4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2"/>
    <s v="T.07"/>
    <n v="9"/>
    <x v="4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3"/>
    <s v="D.03"/>
    <n v="4"/>
    <x v="45"/>
    <s v="D.03x4"/>
    <s v="het identificeren van trainings- en organisatiebehoeften, het identificeren en samenbrengen van organisatie-eisen, het selecteren en voorbereiden van een planning voor (noodzakelijke) trainingen"/>
    <x v="42"/>
    <n v="4"/>
    <s v="het identificeren van trainings- en organisatiebehoeften, het identificeren en samenbrengen van organisatie-eisen, het selecteren en voorbereiden van een planning voor (noodzakelijke) trainingen"/>
  </r>
  <r>
    <s v="4.4.3"/>
    <s v="D.09"/>
    <n v="3"/>
    <x v="45"/>
    <s v="D.09x3"/>
    <s v="het monitoren en het voldoen aan ontwikkelingsbehoeften van individuen en groepen"/>
    <x v="47"/>
    <n v="3"/>
    <s v="het monitoren en het voldoen aan ontwikkelingsbehoeften van individuen en groepen"/>
  </r>
  <r>
    <s v="4.4.3"/>
    <s v="D.09"/>
    <n v="4"/>
    <x v="45"/>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3"/>
    <s v="E.06"/>
    <n v="3"/>
    <x v="4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4.3"/>
    <s v="E.07"/>
    <n v="3"/>
    <x v="4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3"/>
    <s v="E.07"/>
    <n v="4"/>
    <x v="45"/>
    <s v="E.07x4"/>
    <s v="het organiseren en borgen van het plannen, beheren en implementeren van significante IV-wijzigingen in de organisatie "/>
    <x v="18"/>
    <n v="4"/>
    <s v="het organiseren en borgen van het plannen, beheren en implementeren van significante IV-wijzigingen in de organisatie "/>
  </r>
  <r>
    <s v="4.4.3"/>
    <s v="E.08"/>
    <n v="3"/>
    <x v="4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4.3"/>
    <s v="E.08"/>
    <n v="4"/>
    <x v="4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4.3"/>
    <s v="T.01"/>
    <n v="9"/>
    <x v="4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3"/>
    <s v="T.03"/>
    <n v="9"/>
    <x v="4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3"/>
    <s v="T.06"/>
    <n v="9"/>
    <x v="4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3"/>
    <s v="T.07"/>
    <n v="9"/>
    <x v="4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1"/>
    <s v="A.01"/>
    <n v="4"/>
    <x v="46"/>
    <s v="A.01x4"/>
    <s v="het organiseren en borgen van de bouw en implementatie van innovatieve IV oplossingen op de lange termijn"/>
    <x v="19"/>
    <n v="4"/>
    <s v="het organiseren en borgen van de bouw en implementatie van innovatieve IV oplossingen op de lange termijn"/>
  </r>
  <r>
    <s v="4.5.1"/>
    <s v="A.02"/>
    <n v="3"/>
    <x v="46"/>
    <s v="A.02x3"/>
    <s v="de inhoud van de SLA garanderen"/>
    <x v="39"/>
    <n v="3"/>
    <s v="de inhoud van de SLA garanderen"/>
  </r>
  <r>
    <s v="4.5.1"/>
    <s v="A.02"/>
    <n v="4"/>
    <x v="4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1"/>
    <s v="A.03"/>
    <n v="3"/>
    <x v="46"/>
    <s v="A.03x3"/>
    <s v="het gebruikmaken van specifieke (product)kennis voor marktanalyses"/>
    <x v="20"/>
    <n v="3"/>
    <s v="het gebruikmaken van specifieke (product)kennis voor marktanalyses"/>
  </r>
  <r>
    <s v="4.5.1"/>
    <s v="A.03"/>
    <n v="4"/>
    <x v="4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1"/>
    <s v="A.04"/>
    <n v="3"/>
    <x v="46"/>
    <s v="A.04x3"/>
    <s v="het gebruikmaken van specifieke kennis om complexe documentatie te maken en te onderhouden"/>
    <x v="28"/>
    <n v="3"/>
    <s v="het gebruikmaken van specifieke kennis om complexe documentatie te maken en te onderhouden"/>
  </r>
  <r>
    <s v="4.5.1"/>
    <s v="A.04"/>
    <n v="4"/>
    <x v="46"/>
    <s v="A.04x4"/>
    <s v="het organiseren en borgen van het ontwikkelen en onderhouden van de planning"/>
    <x v="28"/>
    <n v="4"/>
    <s v="het organiseren en borgen van het ontwikkelen en onderhouden van de planning"/>
  </r>
  <r>
    <s v="4.5.1"/>
    <s v="A.08"/>
    <n v="3"/>
    <x v="46"/>
    <s v="A.08x3"/>
    <s v="het bevorderen van bewustzijn, trainingen en borging (via hulpmiddelen) voor duurzame ontwikkeling"/>
    <x v="26"/>
    <n v="3"/>
    <s v="het bevorderen van bewustzijn, trainingen en borging (via hulpmiddelen) voor duurzame ontwikkeling"/>
  </r>
  <r>
    <s v="4.5.1"/>
    <s v="A.08"/>
    <n v="4"/>
    <x v="46"/>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1"/>
    <s v="A.10"/>
    <n v="4"/>
    <x v="46"/>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1"/>
    <s v="B.05"/>
    <n v="3"/>
    <x v="46"/>
    <s v="B.05x3"/>
    <s v="het detailniveau bepalen op basis van het doel en de doelgroep "/>
    <x v="33"/>
    <n v="3"/>
    <s v="het detailniveau bepalen op basis van het doel en de doelgroep "/>
  </r>
  <r>
    <s v="4.5.1"/>
    <s v="C.02"/>
    <n v="3"/>
    <x v="4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1"/>
    <s v="D.02"/>
    <n v="4"/>
    <x v="46"/>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1"/>
    <s v="D.05"/>
    <n v="2"/>
    <x v="46"/>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1"/>
    <s v="D.05"/>
    <n v="4"/>
    <x v="46"/>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1"/>
    <s v="D.10"/>
    <n v="3"/>
    <x v="4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1"/>
    <s v="D.10"/>
    <n v="4"/>
    <x v="46"/>
    <s v="D.10x4"/>
    <s v="de juiste informatiestructuur integreren in de organisatie-omgeving"/>
    <x v="6"/>
    <n v="4"/>
    <s v="de juiste informatiestructuur integreren in de organisatie-omgeving"/>
  </r>
  <r>
    <s v="4.5.1"/>
    <s v="D.11"/>
    <n v="3"/>
    <x v="46"/>
    <s v="D.11x3"/>
    <s v="betrouwbare relaties met de klanten creëren en helpen in het identificeren van de klantbehoeften"/>
    <x v="17"/>
    <n v="3"/>
    <s v="betrouwbare relaties met de klanten creëren en helpen in het identificeren van de klantbehoeften"/>
  </r>
  <r>
    <s v="4.5.1"/>
    <s v="D.11"/>
    <n v="4"/>
    <x v="4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1"/>
    <s v="E.01"/>
    <n v="3"/>
    <x v="4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1"/>
    <s v="E.01"/>
    <n v="4"/>
    <x v="4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1"/>
    <s v="E.05"/>
    <n v="3"/>
    <x v="4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1"/>
    <s v="E.05"/>
    <n v="4"/>
    <x v="4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1"/>
    <s v="E.06"/>
    <n v="3"/>
    <x v="4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1"/>
    <s v="T.01"/>
    <n v="9"/>
    <x v="4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1"/>
    <s v="T.03"/>
    <n v="9"/>
    <x v="4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1"/>
    <s v="T.06"/>
    <n v="9"/>
    <x v="4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1"/>
    <s v="T.07"/>
    <n v="9"/>
    <x v="4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2"/>
    <s v="A.01"/>
    <n v="4"/>
    <x v="47"/>
    <s v="A.01x4"/>
    <s v="het organiseren en borgen van de bouw en implementatie van innovatieve IV oplossingen op de lange termijn"/>
    <x v="19"/>
    <n v="4"/>
    <s v="het organiseren en borgen van de bouw en implementatie van innovatieve IV oplossingen op de lange termijn"/>
  </r>
  <r>
    <s v="4.5.2"/>
    <s v="A.02"/>
    <n v="3"/>
    <x v="47"/>
    <s v="A.02x3"/>
    <s v="de inhoud van de SLA garanderen"/>
    <x v="39"/>
    <n v="3"/>
    <s v="de inhoud van de SLA garanderen"/>
  </r>
  <r>
    <s v="4.5.2"/>
    <s v="A.02"/>
    <n v="4"/>
    <x v="4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2"/>
    <s v="A.03"/>
    <n v="3"/>
    <x v="47"/>
    <s v="A.03x3"/>
    <s v="het gebruikmaken van specifieke (product)kennis voor marktanalyses"/>
    <x v="20"/>
    <n v="3"/>
    <s v="het gebruikmaken van specifieke (product)kennis voor marktanalyses"/>
  </r>
  <r>
    <s v="4.5.2"/>
    <s v="A.03"/>
    <n v="4"/>
    <x v="4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2"/>
    <s v="A.04"/>
    <n v="3"/>
    <x v="47"/>
    <s v="A.04x3"/>
    <s v="het gebruikmaken van specifieke kennis om complexe documentatie te maken en te onderhouden"/>
    <x v="28"/>
    <n v="3"/>
    <s v="het gebruikmaken van specifieke kennis om complexe documentatie te maken en te onderhouden"/>
  </r>
  <r>
    <s v="4.5.2"/>
    <s v="A.04"/>
    <n v="4"/>
    <x v="47"/>
    <s v="A.04x4"/>
    <s v="het organiseren en borgen van het ontwikkelen en onderhouden van de planning"/>
    <x v="28"/>
    <n v="4"/>
    <s v="het organiseren en borgen van het ontwikkelen en onderhouden van de planning"/>
  </r>
  <r>
    <s v="4.5.2"/>
    <s v="A.05"/>
    <n v="3"/>
    <x v="47"/>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2"/>
    <s v="A.08"/>
    <n v="3"/>
    <x v="47"/>
    <s v="A.08x3"/>
    <s v="het bevorderen van bewustzijn, trainingen en borging (via hulpmiddelen) voor duurzame ontwikkeling"/>
    <x v="26"/>
    <n v="3"/>
    <s v="het bevorderen van bewustzijn, trainingen en borging (via hulpmiddelen) voor duurzame ontwikkeling"/>
  </r>
  <r>
    <s v="4.5.2"/>
    <s v="A.08"/>
    <n v="4"/>
    <x v="4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2"/>
    <s v="A.10"/>
    <n v="4"/>
    <x v="4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2"/>
    <s v="B.03"/>
    <n v="4"/>
    <x v="47"/>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5.2"/>
    <s v="B.05"/>
    <n v="3"/>
    <x v="47"/>
    <s v="B.05x3"/>
    <s v="het detailniveau bepalen op basis van het doel en de doelgroep "/>
    <x v="33"/>
    <n v="3"/>
    <s v="het detailniveau bepalen op basis van het doel en de doelgroep "/>
  </r>
  <r>
    <s v="4.5.2"/>
    <s v="C.02"/>
    <n v="3"/>
    <x v="4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5.2"/>
    <s v="D.02"/>
    <n v="4"/>
    <x v="47"/>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5.2"/>
    <s v="D.04"/>
    <n v="4"/>
    <x v="4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2"/>
    <s v="D.05"/>
    <n v="2"/>
    <x v="4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2"/>
    <s v="D.05"/>
    <n v="4"/>
    <x v="4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2"/>
    <s v="D.08"/>
    <n v="3"/>
    <x v="4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5.2"/>
    <s v="D.08"/>
    <n v="4"/>
    <x v="47"/>
    <s v="D.08x4"/>
    <s v="het organiseren en borgen van het naleven van contracten en het fungeren als laatste escalatiepunt"/>
    <x v="30"/>
    <n v="4"/>
    <s v="het organiseren en borgen van het naleven van contracten en het fungeren als laatste escalatiepunt"/>
  </r>
  <r>
    <s v="4.5.2"/>
    <s v="D.10"/>
    <n v="3"/>
    <x v="47"/>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2"/>
    <s v="D.10"/>
    <n v="4"/>
    <x v="47"/>
    <s v="D.10x4"/>
    <s v="de juiste informatiestructuur integreren in de organisatie-omgeving"/>
    <x v="6"/>
    <n v="4"/>
    <s v="de juiste informatiestructuur integreren in de organisatie-omgeving"/>
  </r>
  <r>
    <s v="4.5.2"/>
    <s v="D.11"/>
    <n v="3"/>
    <x v="47"/>
    <s v="D.11x3"/>
    <s v="betrouwbare relaties met de klanten creëren en helpen in het identificeren van de klantbehoeften"/>
    <x v="17"/>
    <n v="3"/>
    <s v="betrouwbare relaties met de klanten creëren en helpen in het identificeren van de klantbehoeften"/>
  </r>
  <r>
    <s v="4.5.2"/>
    <s v="D.11"/>
    <n v="4"/>
    <x v="4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2"/>
    <s v="E.01"/>
    <n v="3"/>
    <x v="47"/>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2"/>
    <s v="E.01"/>
    <n v="4"/>
    <x v="47"/>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2"/>
    <s v="E.04"/>
    <n v="3"/>
    <x v="4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5.2"/>
    <s v="E.05"/>
    <n v="3"/>
    <x v="47"/>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2"/>
    <s v="E.05"/>
    <n v="4"/>
    <x v="47"/>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2"/>
    <s v="E.06"/>
    <n v="3"/>
    <x v="4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2"/>
    <s v="E.07"/>
    <n v="4"/>
    <x v="47"/>
    <s v="E.07x4"/>
    <s v="het organiseren en borgen van het plannen, beheren en implementeren van significante IV-wijzigingen in de organisatie "/>
    <x v="18"/>
    <n v="4"/>
    <s v="het organiseren en borgen van het plannen, beheren en implementeren van significante IV-wijzigingen in de organisatie "/>
  </r>
  <r>
    <s v="4.5.2"/>
    <s v="E.08"/>
    <n v="3"/>
    <x v="47"/>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5.2"/>
    <s v="E.08"/>
    <n v="4"/>
    <x v="47"/>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5.2"/>
    <s v="T.01"/>
    <n v="9"/>
    <x v="4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2"/>
    <s v="T.03"/>
    <n v="9"/>
    <x v="4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2"/>
    <s v="T.06"/>
    <n v="9"/>
    <x v="4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2"/>
    <s v="T.07"/>
    <n v="9"/>
    <x v="4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3"/>
    <s v="A.01"/>
    <n v="4"/>
    <x v="48"/>
    <s v="A.01x4"/>
    <s v="het organiseren en borgen van de bouw en implementatie van innovatieve IV oplossingen op de lange termijn"/>
    <x v="19"/>
    <n v="4"/>
    <s v="het organiseren en borgen van de bouw en implementatie van innovatieve IV oplossingen op de lange termijn"/>
  </r>
  <r>
    <s v="4.5.3"/>
    <s v="A.02"/>
    <n v="4"/>
    <x v="4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3"/>
    <s v="A.03"/>
    <n v="4"/>
    <x v="4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3"/>
    <s v="A.04"/>
    <n v="4"/>
    <x v="48"/>
    <s v="A.04x4"/>
    <s v="het organiseren en borgen van het ontwikkelen en onderhouden van de planning"/>
    <x v="28"/>
    <n v="4"/>
    <s v="het organiseren en borgen van het ontwikkelen en onderhouden van de planning"/>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3"/>
    <s v="A.08"/>
    <n v="4"/>
    <x v="48"/>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3"/>
    <s v="A.09"/>
    <n v="4"/>
    <x v="4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3"/>
    <s v="A.10"/>
    <n v="4"/>
    <x v="4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3"/>
    <s v="D.01"/>
    <n v="4"/>
    <x v="48"/>
    <s v="D.01x4"/>
    <s v="het gebruikmaken van specifieke kennis en van externe standaarden en best practices"/>
    <x v="43"/>
    <n v="4"/>
    <s v="het gebruikmaken van specifieke kennis en van externe standaarden en best practices"/>
  </r>
  <r>
    <s v="4.5.3"/>
    <s v="D.02"/>
    <n v="4"/>
    <x v="4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3"/>
    <s v="D.04"/>
    <n v="4"/>
    <x v="4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3"/>
    <s v="D.05"/>
    <n v="2"/>
    <x v="4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3"/>
    <s v="D.05"/>
    <n v="4"/>
    <x v="4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3"/>
    <s v="D.08"/>
    <n v="4"/>
    <x v="48"/>
    <s v="D.08x4"/>
    <s v="het organiseren en borgen van het naleven van contracten en het fungeren als laatste escalatiepunt"/>
    <x v="30"/>
    <n v="4"/>
    <s v="het organiseren en borgen van het naleven van contracten en het fungeren als laatste escalatiepunt"/>
  </r>
  <r>
    <s v="4.5.3"/>
    <s v="D.09"/>
    <n v="4"/>
    <x v="48"/>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5.3"/>
    <s v="D.10"/>
    <n v="4"/>
    <x v="48"/>
    <s v="D.10x4"/>
    <s v="de juiste informatiestructuur integreren in de organisatie-omgeving"/>
    <x v="6"/>
    <n v="4"/>
    <s v="de juiste informatiestructuur integreren in de organisatie-omgeving"/>
  </r>
  <r>
    <s v="4.5.3"/>
    <s v="D.11"/>
    <n v="4"/>
    <x v="4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3"/>
    <s v="E.01"/>
    <n v="4"/>
    <x v="4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3"/>
    <s v="E.05"/>
    <n v="4"/>
    <x v="48"/>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3"/>
    <s v="E.07"/>
    <n v="4"/>
    <x v="48"/>
    <s v="E.07x4"/>
    <s v="het organiseren en borgen van het plannen, beheren en implementeren van significante IV-wijzigingen in de organisatie "/>
    <x v="18"/>
    <n v="4"/>
    <s v="het organiseren en borgen van het plannen, beheren en implementeren van significante IV-wijzigingen in de organisatie "/>
  </r>
  <r>
    <s v="4.5.3"/>
    <s v="T.01"/>
    <n v="9"/>
    <x v="4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3"/>
    <s v="T.03"/>
    <n v="9"/>
    <x v="4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3"/>
    <s v="T.06"/>
    <n v="9"/>
    <x v="4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3"/>
    <s v="T.07"/>
    <n v="9"/>
    <x v="4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1"/>
    <s v="A.05"/>
    <n v="3"/>
    <x v="4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1"/>
    <s v="A.06"/>
    <n v="1"/>
    <x v="49"/>
    <s v="A.06x1"/>
    <s v="het bijdragen aan het ontwerp van applicaties, aan generieke functionele specificaties en aan koppelvlakken"/>
    <x v="1"/>
    <n v="1"/>
    <s v="het bijdragen aan het ontwerp van applicaties, aan generieke functionele specificaties en aan koppelvlakken"/>
  </r>
  <r>
    <s v="4.6.1"/>
    <s v="A.06"/>
    <n v="2"/>
    <x v="49"/>
    <s v="A.06x2"/>
    <s v="het organiseren van de totale planning van het ontwerp van de applicatie"/>
    <x v="1"/>
    <n v="2"/>
    <s v="het organiseren van de totale planning van het ontwerp van de applicatie"/>
  </r>
  <r>
    <s v="4.6.1"/>
    <s v="A.06"/>
    <n v="3"/>
    <x v="4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6.1"/>
    <s v="A.09"/>
    <n v="4"/>
    <x v="4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1"/>
    <s v="B.01"/>
    <n v="1"/>
    <x v="49"/>
    <s v="B.01x1"/>
    <s v="het onder aansturing ontwikkelen, testen en documenteren van applicaties"/>
    <x v="32"/>
    <n v="1"/>
    <s v="het onder aansturing ontwikkelen, testen en documenteren van applicaties"/>
  </r>
  <r>
    <s v="4.6.1"/>
    <s v="B.01"/>
    <n v="2"/>
    <x v="49"/>
    <s v="B.01x2"/>
    <s v="het systematisch ontwikkelen en valideren van applicaties"/>
    <x v="32"/>
    <n v="2"/>
    <s v="het systematisch ontwikkelen en valideren van applicaties"/>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1"/>
    <s v="B.02"/>
    <n v="2"/>
    <x v="4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1"/>
    <s v="B.02"/>
    <n v="3"/>
    <x v="4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1"/>
    <s v="B.02"/>
    <n v="4"/>
    <x v="49"/>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1"/>
    <s v="C.01"/>
    <n v="1"/>
    <x v="49"/>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1"/>
    <s v="T.01"/>
    <n v="9"/>
    <x v="4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1"/>
    <s v="T.03"/>
    <n v="9"/>
    <x v="4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1"/>
    <s v="T.06"/>
    <n v="9"/>
    <x v="4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1"/>
    <s v="T.07"/>
    <n v="9"/>
    <x v="4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2"/>
    <s v="A.05"/>
    <n v="3"/>
    <x v="5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2"/>
    <s v="A.09"/>
    <n v="4"/>
    <x v="5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2"/>
    <s v="A.10"/>
    <n v="2"/>
    <x v="5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2"/>
    <s v="A.10"/>
    <n v="4"/>
    <x v="5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2"/>
    <s v="B.01"/>
    <n v="1"/>
    <x v="50"/>
    <s v="B.01x1"/>
    <s v="het onder aansturing ontwikkelen, testen en documenteren van applicaties"/>
    <x v="32"/>
    <n v="1"/>
    <s v="het onder aansturing ontwikkelen, testen en documenteren van applicaties"/>
  </r>
  <r>
    <s v="4.6.2"/>
    <s v="B.01"/>
    <n v="2"/>
    <x v="50"/>
    <s v="B.01x2"/>
    <s v="het systematisch ontwikkelen en valideren van applicaties"/>
    <x v="32"/>
    <n v="2"/>
    <s v="het systematisch ontwikkelen en valideren van applicaties"/>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2"/>
    <s v="B.02"/>
    <n v="2"/>
    <x v="5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2"/>
    <s v="B.02"/>
    <n v="3"/>
    <x v="5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2"/>
    <s v="B.02"/>
    <n v="4"/>
    <x v="5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4.6.2"/>
    <s v="C.01"/>
    <n v="1"/>
    <x v="50"/>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2"/>
    <s v="D.06"/>
    <n v="2"/>
    <x v="50"/>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6.2"/>
    <s v="D.07"/>
    <n v="2"/>
    <x v="50"/>
    <s v="D.07x2"/>
    <s v="het zoeken en verzamelen van data; het voor analyses voorbereiden van data uit meerdere bronnen en formaten"/>
    <x v="46"/>
    <n v="2"/>
    <s v="het zoeken en verzamelen van data; het voor analyses voorbereiden van data uit meerdere bronnen en formaten"/>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2"/>
    <s v="D.07"/>
    <n v="5"/>
    <x v="50"/>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2"/>
    <s v="T.01"/>
    <n v="9"/>
    <x v="5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2"/>
    <s v="T.03"/>
    <n v="9"/>
    <x v="5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2"/>
    <s v="T.06"/>
    <n v="9"/>
    <x v="5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2"/>
    <s v="T.07"/>
    <n v="9"/>
    <x v="5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9"/>
    <n v="4"/>
    <x v="5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3"/>
    <s v="A.10"/>
    <n v="2"/>
    <x v="5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3"/>
    <s v="A.10"/>
    <n v="4"/>
    <x v="5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3"/>
    <s v="B.01"/>
    <n v="1"/>
    <x v="51"/>
    <s v="B.01x1"/>
    <s v="het onder aansturing ontwikkelen, testen en documenteren van applicaties"/>
    <x v="32"/>
    <n v="1"/>
    <s v="het onder aansturing ontwikkelen, testen en documenteren van applicaties"/>
  </r>
  <r>
    <s v="4.6.3"/>
    <s v="B.01"/>
    <n v="2"/>
    <x v="51"/>
    <s v="B.01x2"/>
    <s v="het systematisch ontwikkelen en valideren van applicaties"/>
    <x v="32"/>
    <n v="2"/>
    <s v="het systematisch ontwikkelen en valideren van applicaties"/>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3"/>
    <s v="B.03"/>
    <n v="1"/>
    <x v="51"/>
    <s v="B.03x1"/>
    <s v="het uitvoeren van eenvoudige testen op basis van gedetailleerde instructies"/>
    <x v="16"/>
    <n v="1"/>
    <s v="het uitvoeren van eenvoudige testen op basis van gedetailleerde instructies"/>
  </r>
  <r>
    <s v="4.6.3"/>
    <s v="B.03"/>
    <n v="2"/>
    <x v="5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6.3"/>
    <s v="B.03"/>
    <n v="4"/>
    <x v="5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6.3"/>
    <s v="C.01"/>
    <n v="1"/>
    <x v="5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3"/>
    <s v="D.07"/>
    <n v="2"/>
    <x v="51"/>
    <s v="D.07x2"/>
    <s v="het zoeken en verzamelen van data; het voor analyses voorbereiden van data uit meerdere bronnen en formaten"/>
    <x v="46"/>
    <n v="2"/>
    <s v="het zoeken en verzamelen van data; het voor analyses voorbereiden van data uit meerdere bronnen en formaten"/>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3"/>
    <s v="D.07"/>
    <n v="5"/>
    <x v="51"/>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3"/>
    <s v="T.01"/>
    <n v="9"/>
    <x v="5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3"/>
    <s v="T.03"/>
    <n v="9"/>
    <x v="5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3"/>
    <s v="T.06"/>
    <n v="9"/>
    <x v="5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3"/>
    <s v="T.07"/>
    <n v="9"/>
    <x v="5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1"/>
    <s v="A.01"/>
    <n v="4"/>
    <x v="52"/>
    <s v="A.01x4"/>
    <s v="het organiseren en borgen van de bouw en implementatie van innovatieve IV oplossingen op de lange termijn"/>
    <x v="19"/>
    <n v="4"/>
    <s v="het organiseren en borgen van de bouw en implementatie van innovatieve IV oplossingen op de lange termijn"/>
  </r>
  <r>
    <s v="5.1.1"/>
    <s v="A.08"/>
    <n v="3"/>
    <x v="52"/>
    <s v="A.08x3"/>
    <s v="het bevorderen van bewustzijn, trainingen en borging (via hulpmiddelen) voor duurzame ontwikkeling"/>
    <x v="26"/>
    <n v="3"/>
    <s v="het bevorderen van bewustzijn, trainingen en borging (via hulpmiddelen) voor duurzame ontwikkeling"/>
  </r>
  <r>
    <s v="5.1.1"/>
    <s v="A.09"/>
    <n v="4"/>
    <x v="5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1"/>
    <s v="C.02"/>
    <n v="2"/>
    <x v="52"/>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5.1.1"/>
    <s v="C.02"/>
    <n v="3"/>
    <x v="52"/>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1"/>
    <s v="D.05"/>
    <n v="2"/>
    <x v="52"/>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1"/>
    <s v="D.05"/>
    <n v="4"/>
    <x v="52"/>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1"/>
    <s v="D.08"/>
    <n v="2"/>
    <x v="52"/>
    <s v="D.08x2"/>
    <s v="het systematisch monitoren van contracten en bij afwijkingen direct escaleren"/>
    <x v="30"/>
    <n v="2"/>
    <s v="het systematisch monitoren van contracten en bij afwijkingen direct escaleren"/>
  </r>
  <r>
    <s v="5.1.1"/>
    <s v="D.08"/>
    <n v="3"/>
    <x v="52"/>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1"/>
    <s v="D.08"/>
    <n v="4"/>
    <x v="52"/>
    <s v="D.08x4"/>
    <s v="het organiseren en borgen van het naleven van contracten en het fungeren als laatste escalatiepunt"/>
    <x v="30"/>
    <n v="4"/>
    <s v="het organiseren en borgen van het naleven van contracten en het fungeren als laatste escalatiepunt"/>
  </r>
  <r>
    <s v="5.1.1"/>
    <s v="D.10"/>
    <n v="3"/>
    <x v="5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1"/>
    <s v="D.10"/>
    <n v="4"/>
    <x v="52"/>
    <s v="D.10x4"/>
    <s v="de juiste informatiestructuur integreren in de organisatie-omgeving"/>
    <x v="6"/>
    <n v="4"/>
    <s v="de juiste informatiestructuur integreren in de organisatie-omgeving"/>
  </r>
  <r>
    <s v="5.1.1"/>
    <s v="D.11"/>
    <n v="3"/>
    <x v="52"/>
    <s v="D.11x3"/>
    <s v="betrouwbare relaties met de klanten creëren en helpen in het identificeren van de klantbehoeften"/>
    <x v="17"/>
    <n v="3"/>
    <s v="betrouwbare relaties met de klanten creëren en helpen in het identificeren van de klantbehoeften"/>
  </r>
  <r>
    <s v="5.1.1"/>
    <s v="D.11"/>
    <n v="4"/>
    <x v="5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1"/>
    <s v="E.02"/>
    <n v="2"/>
    <x v="5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1"/>
    <s v="E.03"/>
    <n v="2"/>
    <x v="5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1"/>
    <s v="E.06"/>
    <n v="2"/>
    <x v="52"/>
    <s v="E.06x2"/>
    <s v="het communiceren over en het toezicht houden op de toepassing van het kwaliteitsbeleid in de organisatie"/>
    <x v="21"/>
    <n v="2"/>
    <s v="het communiceren over en het toezicht houden op de toepassing van het kwaliteitsbeleid in de organisatie"/>
  </r>
  <r>
    <s v="5.1.1"/>
    <s v="E.06"/>
    <n v="3"/>
    <x v="5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1"/>
    <s v="E.07"/>
    <n v="3"/>
    <x v="52"/>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1"/>
    <s v="E.07"/>
    <n v="4"/>
    <x v="52"/>
    <s v="E.07x4"/>
    <s v="het organiseren en borgen van het plannen, beheren en implementeren van significante IV-wijzigingen in de organisatie "/>
    <x v="18"/>
    <n v="4"/>
    <s v="het organiseren en borgen van het plannen, beheren en implementeren van significante IV-wijzigingen in de organisatie "/>
  </r>
  <r>
    <s v="5.1.1"/>
    <s v="E.09"/>
    <n v="4"/>
    <x v="5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1"/>
    <s v="T.01"/>
    <n v="9"/>
    <x v="5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1"/>
    <s v="T.03"/>
    <n v="9"/>
    <x v="5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1"/>
    <s v="T.06"/>
    <n v="9"/>
    <x v="5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1"/>
    <s v="T.07"/>
    <n v="9"/>
    <x v="5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2"/>
    <s v="A.01"/>
    <n v="4"/>
    <x v="53"/>
    <s v="A.01x4"/>
    <s v="het organiseren en borgen van de bouw en implementatie van innovatieve IV oplossingen op de lange termijn"/>
    <x v="19"/>
    <n v="4"/>
    <s v="het organiseren en borgen van de bouw en implementatie van innovatieve IV oplossingen op de lange termijn"/>
  </r>
  <r>
    <s v="5.1.2"/>
    <s v="A.03"/>
    <n v="3"/>
    <x v="53"/>
    <s v="A.03x3"/>
    <s v="het gebruikmaken van specifieke (product)kennis voor marktanalyses"/>
    <x v="20"/>
    <n v="3"/>
    <s v="het gebruikmaken van specifieke (product)kennis voor marktanalyses"/>
  </r>
  <r>
    <s v="5.1.2"/>
    <s v="A.03"/>
    <n v="4"/>
    <x v="53"/>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2"/>
    <s v="A.08"/>
    <n v="3"/>
    <x v="53"/>
    <s v="A.08x3"/>
    <s v="het bevorderen van bewustzijn, trainingen en borging (via hulpmiddelen) voor duurzame ontwikkeling"/>
    <x v="26"/>
    <n v="3"/>
    <s v="het bevorderen van bewustzijn, trainingen en borging (via hulpmiddelen) voor duurzame ontwikkeling"/>
  </r>
  <r>
    <s v="5.1.2"/>
    <s v="A.08"/>
    <n v="4"/>
    <x v="53"/>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2"/>
    <s v="A.09"/>
    <n v="4"/>
    <x v="5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2"/>
    <s v="C.02"/>
    <n v="3"/>
    <x v="5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2"/>
    <s v="D.04"/>
    <n v="4"/>
    <x v="53"/>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2"/>
    <s v="D.05"/>
    <n v="2"/>
    <x v="53"/>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2"/>
    <s v="D.05"/>
    <n v="4"/>
    <x v="53"/>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2"/>
    <s v="D.08"/>
    <n v="3"/>
    <x v="53"/>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2"/>
    <s v="D.08"/>
    <n v="4"/>
    <x v="53"/>
    <s v="D.08x4"/>
    <s v="het organiseren en borgen van het naleven van contracten en het fungeren als laatste escalatiepunt"/>
    <x v="30"/>
    <n v="4"/>
    <s v="het organiseren en borgen van het naleven van contracten en het fungeren als laatste escalatiepunt"/>
  </r>
  <r>
    <s v="5.1.2"/>
    <s v="D.10"/>
    <n v="3"/>
    <x v="5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2"/>
    <s v="D.10"/>
    <n v="4"/>
    <x v="53"/>
    <s v="D.10x4"/>
    <s v="de juiste informatiestructuur integreren in de organisatie-omgeving"/>
    <x v="6"/>
    <n v="4"/>
    <s v="de juiste informatiestructuur integreren in de organisatie-omgeving"/>
  </r>
  <r>
    <s v="5.1.2"/>
    <s v="D.11"/>
    <n v="3"/>
    <x v="53"/>
    <s v="D.11x3"/>
    <s v="betrouwbare relaties met de klanten creëren en helpen in het identificeren van de klantbehoeften"/>
    <x v="17"/>
    <n v="3"/>
    <s v="betrouwbare relaties met de klanten creëren en helpen in het identificeren van de klantbehoeften"/>
  </r>
  <r>
    <s v="5.1.2"/>
    <s v="D.11"/>
    <n v="4"/>
    <x v="53"/>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2"/>
    <s v="E.01"/>
    <n v="3"/>
    <x v="53"/>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2"/>
    <s v="E.01"/>
    <n v="4"/>
    <x v="53"/>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2"/>
    <s v="E.05"/>
    <n v="3"/>
    <x v="5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2"/>
    <s v="E.05"/>
    <n v="4"/>
    <x v="5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2"/>
    <s v="E.06"/>
    <n v="3"/>
    <x v="5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2"/>
    <s v="E.07"/>
    <n v="3"/>
    <x v="5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2"/>
    <s v="E.07"/>
    <n v="4"/>
    <x v="53"/>
    <s v="E.07x4"/>
    <s v="het organiseren en borgen van het plannen, beheren en implementeren van significante IV-wijzigingen in de organisatie "/>
    <x v="18"/>
    <n v="4"/>
    <s v="het organiseren en borgen van het plannen, beheren en implementeren van significante IV-wijzigingen in de organisatie "/>
  </r>
  <r>
    <s v="5.1.2"/>
    <s v="E.09"/>
    <n v="4"/>
    <x v="5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2"/>
    <s v="T.01"/>
    <n v="9"/>
    <x v="5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2"/>
    <s v="T.03"/>
    <n v="9"/>
    <x v="5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2"/>
    <s v="T.06"/>
    <n v="9"/>
    <x v="5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2"/>
    <s v="T.07"/>
    <n v="9"/>
    <x v="5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3"/>
    <s v="A.01"/>
    <n v="4"/>
    <x v="54"/>
    <s v="A.01x4"/>
    <s v="het organiseren en borgen van de bouw en implementatie van innovatieve IV oplossingen op de lange termijn"/>
    <x v="19"/>
    <n v="4"/>
    <s v="het organiseren en borgen van de bouw en implementatie van innovatieve IV oplossingen op de lange termijn"/>
  </r>
  <r>
    <s v="5.1.3"/>
    <s v="A.02"/>
    <n v="3"/>
    <x v="54"/>
    <s v="A.02x3"/>
    <s v="de inhoud van de SLA garanderen"/>
    <x v="39"/>
    <n v="3"/>
    <s v="de inhoud van de SLA garanderen"/>
  </r>
  <r>
    <s v="5.1.3"/>
    <s v="A.02"/>
    <n v="4"/>
    <x v="54"/>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5.1.3"/>
    <s v="A.03"/>
    <n v="3"/>
    <x v="54"/>
    <s v="A.03x3"/>
    <s v="het gebruikmaken van specifieke (product)kennis voor marktanalyses"/>
    <x v="20"/>
    <n v="3"/>
    <s v="het gebruikmaken van specifieke (product)kennis voor marktanalyses"/>
  </r>
  <r>
    <s v="5.1.3"/>
    <s v="A.03"/>
    <n v="4"/>
    <x v="54"/>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3"/>
    <s v="A.08"/>
    <n v="3"/>
    <x v="54"/>
    <s v="A.08x3"/>
    <s v="het bevorderen van bewustzijn, trainingen en borging (via hulpmiddelen) voor duurzame ontwikkeling"/>
    <x v="26"/>
    <n v="3"/>
    <s v="het bevorderen van bewustzijn, trainingen en borging (via hulpmiddelen) voor duurzame ontwikkeling"/>
  </r>
  <r>
    <s v="5.1.3"/>
    <s v="A.08"/>
    <n v="4"/>
    <x v="54"/>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3"/>
    <s v="A.09"/>
    <n v="4"/>
    <x v="5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3"/>
    <s v="C.02"/>
    <n v="3"/>
    <x v="5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3"/>
    <s v="D.01"/>
    <n v="4"/>
    <x v="54"/>
    <s v="D.01x4"/>
    <s v="het gebruikmaken van specifieke kennis en van externe standaarden en best practices"/>
    <x v="43"/>
    <n v="4"/>
    <s v="het gebruikmaken van specifieke kennis en van externe standaarden en best practices"/>
  </r>
  <r>
    <s v="5.1.3"/>
    <s v="D.02"/>
    <n v="4"/>
    <x v="54"/>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3"/>
    <s v="D.04"/>
    <n v="4"/>
    <x v="54"/>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3"/>
    <s v="D.05"/>
    <n v="2"/>
    <x v="54"/>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3"/>
    <s v="D.05"/>
    <n v="4"/>
    <x v="54"/>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3"/>
    <s v="D.08"/>
    <n v="3"/>
    <x v="54"/>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3"/>
    <s v="D.08"/>
    <n v="4"/>
    <x v="54"/>
    <s v="D.08x4"/>
    <s v="het organiseren en borgen van het naleven van contracten en het fungeren als laatste escalatiepunt"/>
    <x v="30"/>
    <n v="4"/>
    <s v="het organiseren en borgen van het naleven van contracten en het fungeren als laatste escalatiepunt"/>
  </r>
  <r>
    <s v="5.1.3"/>
    <s v="D.10"/>
    <n v="3"/>
    <x v="5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3"/>
    <s v="D.10"/>
    <n v="4"/>
    <x v="54"/>
    <s v="D.10x4"/>
    <s v="de juiste informatiestructuur integreren in de organisatie-omgeving"/>
    <x v="6"/>
    <n v="4"/>
    <s v="de juiste informatiestructuur integreren in de organisatie-omgeving"/>
  </r>
  <r>
    <s v="5.1.3"/>
    <s v="D.11"/>
    <n v="3"/>
    <x v="54"/>
    <s v="D.11x3"/>
    <s v="betrouwbare relaties met de klanten creëren en helpen in het identificeren van de klantbehoeften"/>
    <x v="17"/>
    <n v="3"/>
    <s v="betrouwbare relaties met de klanten creëren en helpen in het identificeren van de klantbehoeften"/>
  </r>
  <r>
    <s v="5.1.3"/>
    <s v="D.11"/>
    <n v="4"/>
    <x v="54"/>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3"/>
    <s v="E.01"/>
    <n v="3"/>
    <x v="54"/>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3"/>
    <s v="E.01"/>
    <n v="4"/>
    <x v="54"/>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3"/>
    <s v="E.05"/>
    <n v="3"/>
    <x v="5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3"/>
    <s v="E.05"/>
    <n v="4"/>
    <x v="5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3"/>
    <s v="E.06"/>
    <n v="3"/>
    <x v="5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3"/>
    <s v="E.07"/>
    <n v="3"/>
    <x v="5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3"/>
    <s v="E.07"/>
    <n v="4"/>
    <x v="54"/>
    <s v="E.07x4"/>
    <s v="het organiseren en borgen van het plannen, beheren en implementeren van significante IV-wijzigingen in de organisatie "/>
    <x v="18"/>
    <n v="4"/>
    <s v="het organiseren en borgen van het plannen, beheren en implementeren van significante IV-wijzigingen in de organisatie "/>
  </r>
  <r>
    <s v="5.1.3"/>
    <s v="E.09"/>
    <n v="4"/>
    <x v="5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3"/>
    <s v="T.01"/>
    <n v="9"/>
    <x v="5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3"/>
    <s v="T.03"/>
    <n v="9"/>
    <x v="5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3"/>
    <s v="T.06"/>
    <n v="9"/>
    <x v="5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3"/>
    <s v="T.07"/>
    <n v="9"/>
    <x v="5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4"/>
    <s v="A.01"/>
    <n v="4"/>
    <x v="55"/>
    <s v="A.01x4"/>
    <s v="het organiseren en borgen van de bouw en implementatie van innovatieve IV oplossingen op de lange termijn"/>
    <x v="19"/>
    <n v="4"/>
    <s v="het organiseren en borgen van de bouw en implementatie van innovatieve IV oplossingen op de lange termijn"/>
  </r>
  <r>
    <s v="5.1.4"/>
    <s v="A.03"/>
    <n v="3"/>
    <x v="55"/>
    <s v="A.03x3"/>
    <s v="het gebruikmaken van specifieke (product)kennis voor marktanalyses"/>
    <x v="20"/>
    <n v="3"/>
    <s v="het gebruikmaken van specifieke (product)kennis voor marktanalyses"/>
  </r>
  <r>
    <s v="5.1.4"/>
    <s v="A.03"/>
    <n v="4"/>
    <x v="5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4"/>
    <s v="A.04"/>
    <n v="3"/>
    <x v="55"/>
    <s v="A.04x3"/>
    <s v="het gebruikmaken van specifieke kennis om complexe documentatie te maken en te onderhouden"/>
    <x v="28"/>
    <n v="3"/>
    <s v="het gebruikmaken van specifieke kennis om complexe documentatie te maken en te onderhouden"/>
  </r>
  <r>
    <s v="5.1.4"/>
    <s v="A.04"/>
    <n v="4"/>
    <x v="55"/>
    <s v="A.04x4"/>
    <s v="het organiseren en borgen van het ontwikkelen en onderhouden van de planning"/>
    <x v="28"/>
    <n v="4"/>
    <s v="het organiseren en borgen van het ontwikkelen en onderhouden van de planning"/>
  </r>
  <r>
    <s v="5.1.4"/>
    <s v="A.08"/>
    <n v="3"/>
    <x v="55"/>
    <s v="A.08x3"/>
    <s v="het bevorderen van bewustzijn, trainingen en borging (via hulpmiddelen) voor duurzame ontwikkeling"/>
    <x v="26"/>
    <n v="3"/>
    <s v="het bevorderen van bewustzijn, trainingen en borging (via hulpmiddelen) voor duurzame ontwikkeling"/>
  </r>
  <r>
    <s v="5.1.4"/>
    <s v="A.08"/>
    <n v="4"/>
    <x v="55"/>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4"/>
    <s v="A.09"/>
    <n v="4"/>
    <x v="55"/>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4"/>
    <s v="C.02"/>
    <n v="3"/>
    <x v="5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4"/>
    <s v="D.05"/>
    <n v="2"/>
    <x v="55"/>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4"/>
    <s v="D.05"/>
    <n v="4"/>
    <x v="55"/>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4"/>
    <s v="D.11"/>
    <n v="3"/>
    <x v="55"/>
    <s v="D.11x3"/>
    <s v="betrouwbare relaties met de klanten creëren en helpen in het identificeren van de klantbehoeften"/>
    <x v="17"/>
    <n v="3"/>
    <s v="betrouwbare relaties met de klanten creëren en helpen in het identificeren van de klantbehoeften"/>
  </r>
  <r>
    <s v="5.1.4"/>
    <s v="D.11"/>
    <n v="4"/>
    <x v="5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4"/>
    <s v="E.01"/>
    <n v="3"/>
    <x v="5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4"/>
    <s v="E.01"/>
    <n v="4"/>
    <x v="5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4"/>
    <s v="E.05"/>
    <n v="3"/>
    <x v="55"/>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4"/>
    <s v="E.05"/>
    <n v="4"/>
    <x v="55"/>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4"/>
    <s v="T.01"/>
    <n v="9"/>
    <x v="5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4"/>
    <s v="T.03"/>
    <n v="9"/>
    <x v="5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4"/>
    <s v="T.06"/>
    <n v="9"/>
    <x v="5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4"/>
    <s v="T.07"/>
    <n v="9"/>
    <x v="5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1"/>
    <s v="A.08"/>
    <n v="3"/>
    <x v="56"/>
    <s v="A.08x3"/>
    <s v="het bevorderen van bewustzijn, trainingen en borging (via hulpmiddelen) voor duurzame ontwikkeling"/>
    <x v="26"/>
    <n v="3"/>
    <s v="het bevorderen van bewustzijn, trainingen en borging (via hulpmiddelen) voor duurzame ontwikkeling"/>
  </r>
  <r>
    <s v="5.2.1"/>
    <s v="B.03"/>
    <n v="2"/>
    <x v="56"/>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5.2.1"/>
    <s v="C.04"/>
    <n v="2"/>
    <x v="56"/>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5.2.1"/>
    <s v="D.03"/>
    <n v="2"/>
    <x v="56"/>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5.2.1"/>
    <s v="D.09"/>
    <n v="2"/>
    <x v="56"/>
    <s v="D.09x2"/>
    <s v="het onderrichten van individuen en groepen, het geven van cursussen op instructieniveau"/>
    <x v="47"/>
    <n v="2"/>
    <s v="het onderrichten van individuen en groepen, het geven van cursussen op instructieniveau"/>
  </r>
  <r>
    <s v="5.2.1"/>
    <s v="D.09"/>
    <n v="3"/>
    <x v="56"/>
    <s v="D.09x3"/>
    <s v="het monitoren en het voldoen aan ontwikkelingsbehoeften van individuen en groepen"/>
    <x v="47"/>
    <n v="3"/>
    <s v="het monitoren en het voldoen aan ontwikkelingsbehoeften van individuen en groepen"/>
  </r>
  <r>
    <s v="5.2.1"/>
    <s v="D.10"/>
    <n v="3"/>
    <x v="5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2.1"/>
    <s v="E.02"/>
    <n v="2"/>
    <x v="5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1"/>
    <s v="E.04"/>
    <n v="3"/>
    <x v="5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5.2.1"/>
    <s v="E.05"/>
    <n v="3"/>
    <x v="5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2.1"/>
    <s v="E.06"/>
    <n v="2"/>
    <x v="56"/>
    <s v="E.06x2"/>
    <s v="het communiceren over en het toezicht houden op de toepassing van het kwaliteitsbeleid in de organisatie"/>
    <x v="21"/>
    <n v="2"/>
    <s v="het communiceren over en het toezicht houden op de toepassing van het kwaliteitsbeleid in de organisatie"/>
  </r>
  <r>
    <s v="5.2.1"/>
    <s v="E.06"/>
    <n v="3"/>
    <x v="5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1"/>
    <s v="T.01"/>
    <n v="9"/>
    <x v="5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1"/>
    <s v="T.03"/>
    <n v="9"/>
    <x v="5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1"/>
    <s v="T.06"/>
    <n v="9"/>
    <x v="5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1"/>
    <s v="T.07"/>
    <n v="9"/>
    <x v="5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2"/>
    <s v="A.04"/>
    <n v="3"/>
    <x v="57"/>
    <s v="A.04x3"/>
    <s v="het gebruikmaken van specifieke kennis om complexe documentatie te maken en te onderhouden"/>
    <x v="28"/>
    <n v="3"/>
    <s v="het gebruikmaken van specifieke kennis om complexe documentatie te maken en te onderhouden"/>
  </r>
  <r>
    <s v="5.2.2"/>
    <s v="A.04"/>
    <n v="4"/>
    <x v="57"/>
    <s v="A.04x4"/>
    <s v="het organiseren en borgen van het ontwikkelen en onderhouden van de planning"/>
    <x v="28"/>
    <n v="4"/>
    <s v="het organiseren en borgen van het ontwikkelen en onderhouden van de planning"/>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5.2.2"/>
    <s v="C.02"/>
    <n v="3"/>
    <x v="5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2.2"/>
    <s v="D.11"/>
    <n v="3"/>
    <x v="57"/>
    <s v="D.11x3"/>
    <s v="betrouwbare relaties met de klanten creëren en helpen in het identificeren van de klantbehoeften"/>
    <x v="17"/>
    <n v="3"/>
    <s v="betrouwbare relaties met de klanten creëren en helpen in het identificeren van de klantbehoeften"/>
  </r>
  <r>
    <s v="5.2.2"/>
    <s v="D.11"/>
    <n v="4"/>
    <x v="5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2.2"/>
    <s v="E.06"/>
    <n v="3"/>
    <x v="5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2.2"/>
    <s v="T.01"/>
    <n v="9"/>
    <x v="5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2"/>
    <s v="T.03"/>
    <n v="9"/>
    <x v="5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2"/>
    <s v="T.06"/>
    <n v="9"/>
    <x v="5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2"/>
    <s v="T.07"/>
    <n v="9"/>
    <x v="5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1"/>
    <s v="A.01"/>
    <n v="4"/>
    <x v="58"/>
    <s v="A.01x4"/>
    <s v="het organiseren en borgen van de bouw en implementatie van innovatieve IV oplossingen op de lange termijn"/>
    <x v="19"/>
    <n v="4"/>
    <s v="het organiseren en borgen van de bouw en implementatie van innovatieve IV oplossingen op de lange termijn"/>
  </r>
  <r>
    <s v="5.3.1"/>
    <s v="A.03"/>
    <n v="3"/>
    <x v="58"/>
    <s v="A.03x3"/>
    <s v="het gebruikmaken van specifieke (product)kennis voor marktanalyses"/>
    <x v="20"/>
    <n v="3"/>
    <s v="het gebruikmaken van specifieke (product)kennis voor marktanalyses"/>
  </r>
  <r>
    <s v="5.3.1"/>
    <s v="A.03"/>
    <n v="4"/>
    <x v="5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3.1"/>
    <s v="A.09"/>
    <n v="4"/>
    <x v="5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1"/>
    <s v="D.01"/>
    <n v="4"/>
    <x v="58"/>
    <s v="D.01x4"/>
    <s v="het gebruikmaken van specifieke kennis en van externe standaarden en best practices"/>
    <x v="43"/>
    <n v="4"/>
    <s v="het gebruikmaken van specifieke kennis en van externe standaarden en best practices"/>
  </r>
  <r>
    <s v="5.3.1"/>
    <s v="D.02"/>
    <n v="4"/>
    <x v="5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3.1"/>
    <s v="D.04"/>
    <n v="4"/>
    <x v="5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3.1"/>
    <s v="D.06"/>
    <n v="2"/>
    <x v="58"/>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1"/>
    <s v="D.08"/>
    <n v="3"/>
    <x v="5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3.1"/>
    <s v="D.08"/>
    <n v="4"/>
    <x v="58"/>
    <s v="D.08x4"/>
    <s v="het organiseren en borgen van het naleven van contracten en het fungeren als laatste escalatiepunt"/>
    <x v="30"/>
    <n v="4"/>
    <s v="het organiseren en borgen van het naleven van contracten en het fungeren als laatste escalatiepunt"/>
  </r>
  <r>
    <s v="5.3.1"/>
    <s v="D.10"/>
    <n v="3"/>
    <x v="5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1"/>
    <s v="D.10"/>
    <n v="4"/>
    <x v="58"/>
    <s v="D.10x4"/>
    <s v="de juiste informatiestructuur integreren in de organisatie-omgeving"/>
    <x v="6"/>
    <n v="4"/>
    <s v="de juiste informatiestructuur integreren in de organisatie-omgeving"/>
  </r>
  <r>
    <s v="5.3.1"/>
    <s v="D.11"/>
    <n v="3"/>
    <x v="58"/>
    <s v="D.11x3"/>
    <s v="betrouwbare relaties met de klanten creëren en helpen in het identificeren van de klantbehoeften"/>
    <x v="17"/>
    <n v="3"/>
    <s v="betrouwbare relaties met de klanten creëren en helpen in het identificeren van de klantbehoeften"/>
  </r>
  <r>
    <s v="5.3.1"/>
    <s v="D.11"/>
    <n v="4"/>
    <x v="5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1"/>
    <s v="E.01"/>
    <n v="3"/>
    <x v="58"/>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3.1"/>
    <s v="E.01"/>
    <n v="4"/>
    <x v="5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1"/>
    <s v="E.09"/>
    <n v="4"/>
    <x v="58"/>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1"/>
    <s v="T.01"/>
    <n v="9"/>
    <x v="5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1"/>
    <s v="T.03"/>
    <n v="9"/>
    <x v="5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1"/>
    <s v="T.06"/>
    <n v="9"/>
    <x v="5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1"/>
    <s v="T.07"/>
    <n v="9"/>
    <x v="5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2"/>
    <s v="A.01"/>
    <n v="4"/>
    <x v="59"/>
    <s v="A.01x4"/>
    <s v="het organiseren en borgen van de bouw en implementatie van innovatieve IV oplossingen op de lange termijn"/>
    <x v="19"/>
    <n v="4"/>
    <s v="het organiseren en borgen van de bouw en implementatie van innovatieve IV oplossingen op de lange termijn"/>
  </r>
  <r>
    <s v="5.3.2"/>
    <s v="A.04"/>
    <n v="3"/>
    <x v="59"/>
    <s v="A.04x3"/>
    <s v="het gebruikmaken van specifieke kennis om complexe documentatie te maken en te onderhouden"/>
    <x v="28"/>
    <n v="3"/>
    <s v="het gebruikmaken van specifieke kennis om complexe documentatie te maken en te onderhouden"/>
  </r>
  <r>
    <s v="5.3.2"/>
    <s v="A.04"/>
    <n v="4"/>
    <x v="59"/>
    <s v="A.04x4"/>
    <s v="het organiseren en borgen van het ontwikkelen en onderhouden van de planning"/>
    <x v="28"/>
    <n v="4"/>
    <s v="het organiseren en borgen van het ontwikkelen en onderhouden van de planning"/>
  </r>
  <r>
    <s v="5.3.2"/>
    <s v="A.05"/>
    <n v="3"/>
    <x v="5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5.3.2"/>
    <s v="A.06"/>
    <n v="3"/>
    <x v="5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2"/>
    <s v="A.08"/>
    <n v="3"/>
    <x v="59"/>
    <s v="A.08x3"/>
    <s v="het bevorderen van bewustzijn, trainingen en borging (via hulpmiddelen) voor duurzame ontwikkeling"/>
    <x v="26"/>
    <n v="3"/>
    <s v="het bevorderen van bewustzijn, trainingen en borging (via hulpmiddelen) voor duurzame ontwikkeling"/>
  </r>
  <r>
    <s v="5.3.2"/>
    <s v="A.08"/>
    <n v="4"/>
    <x v="59"/>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2"/>
    <s v="A.09"/>
    <n v="4"/>
    <x v="5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2"/>
    <s v="B.05"/>
    <n v="3"/>
    <x v="59"/>
    <s v="B.05x3"/>
    <s v="het detailniveau bepalen op basis van het doel en de doelgroep "/>
    <x v="33"/>
    <n v="3"/>
    <s v="het detailniveau bepalen op basis van het doel en de doelgroep "/>
  </r>
  <r>
    <s v="5.3.2"/>
    <s v="D.01"/>
    <n v="4"/>
    <x v="59"/>
    <s v="D.01x4"/>
    <s v="het gebruikmaken van specifieke kennis en van externe standaarden en best practices"/>
    <x v="43"/>
    <n v="4"/>
    <s v="het gebruikmaken van specifieke kennis en van externe standaarden en best practices"/>
  </r>
  <r>
    <s v="5.3.2"/>
    <s v="D.02"/>
    <n v="4"/>
    <x v="5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2"/>
    <s v="D.06"/>
    <n v="2"/>
    <x v="5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2"/>
    <s v="D.10"/>
    <n v="3"/>
    <x v="5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2"/>
    <s v="D.10"/>
    <n v="4"/>
    <x v="59"/>
    <s v="D.10x4"/>
    <s v="de juiste informatiestructuur integreren in de organisatie-omgeving"/>
    <x v="6"/>
    <n v="4"/>
    <s v="de juiste informatiestructuur integreren in de organisatie-omgeving"/>
  </r>
  <r>
    <s v="5.3.2"/>
    <s v="D.11"/>
    <n v="3"/>
    <x v="59"/>
    <s v="D.11x3"/>
    <s v="betrouwbare relaties met de klanten creëren en helpen in het identificeren van de klantbehoeften"/>
    <x v="17"/>
    <n v="3"/>
    <s v="betrouwbare relaties met de klanten creëren en helpen in het identificeren van de klantbehoeften"/>
  </r>
  <r>
    <s v="5.3.2"/>
    <s v="D.11"/>
    <n v="4"/>
    <x v="5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2"/>
    <s v="E.06"/>
    <n v="3"/>
    <x v="5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2"/>
    <s v="E.08"/>
    <n v="3"/>
    <x v="5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2"/>
    <s v="E.08"/>
    <n v="4"/>
    <x v="59"/>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2"/>
    <s v="T.01"/>
    <n v="9"/>
    <x v="5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2"/>
    <s v="T.03"/>
    <n v="9"/>
    <x v="5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2"/>
    <s v="T.06"/>
    <n v="9"/>
    <x v="5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2"/>
    <s v="T.07"/>
    <n v="9"/>
    <x v="5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3"/>
    <s v="A.01"/>
    <n v="4"/>
    <x v="60"/>
    <s v="A.01x4"/>
    <s v="het organiseren en borgen van de bouw en implementatie van innovatieve IV oplossingen op de lange termijn"/>
    <x v="19"/>
    <n v="4"/>
    <s v="het organiseren en borgen van de bouw en implementatie van innovatieve IV oplossingen op de lange termijn"/>
  </r>
  <r>
    <s v="5.3.3"/>
    <s v="A.05"/>
    <n v="3"/>
    <x v="6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3"/>
    <s v="A.06"/>
    <n v="3"/>
    <x v="6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3"/>
    <s v="A.08"/>
    <n v="3"/>
    <x v="60"/>
    <s v="A.08x3"/>
    <s v="het bevorderen van bewustzijn, trainingen en borging (via hulpmiddelen) voor duurzame ontwikkeling"/>
    <x v="26"/>
    <n v="3"/>
    <s v="het bevorderen van bewustzijn, trainingen en borging (via hulpmiddelen) voor duurzame ontwikkeling"/>
  </r>
  <r>
    <s v="5.3.3"/>
    <s v="A.08"/>
    <n v="4"/>
    <x v="60"/>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3"/>
    <s v="D.10"/>
    <n v="3"/>
    <x v="6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3"/>
    <s v="D.10"/>
    <n v="4"/>
    <x v="60"/>
    <s v="D.10x4"/>
    <s v="de juiste informatiestructuur integreren in de organisatie-omgeving"/>
    <x v="6"/>
    <n v="4"/>
    <s v="de juiste informatiestructuur integreren in de organisatie-omgeving"/>
  </r>
  <r>
    <s v="5.3.3"/>
    <s v="D.11"/>
    <n v="3"/>
    <x v="60"/>
    <s v="D.11x3"/>
    <s v="betrouwbare relaties met de klanten creëren en helpen in het identificeren van de klantbehoeften"/>
    <x v="17"/>
    <n v="3"/>
    <s v="betrouwbare relaties met de klanten creëren en helpen in het identificeren van de klantbehoeften"/>
  </r>
  <r>
    <s v="5.3.3"/>
    <s v="D.11"/>
    <n v="4"/>
    <x v="6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3"/>
    <s v="E.06"/>
    <n v="3"/>
    <x v="6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3"/>
    <s v="E.08"/>
    <n v="3"/>
    <x v="6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3"/>
    <s v="E.08"/>
    <n v="4"/>
    <x v="6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3"/>
    <s v="T.01"/>
    <n v="9"/>
    <x v="6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3"/>
    <s v="T.03"/>
    <n v="9"/>
    <x v="6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3"/>
    <s v="T.06"/>
    <n v="9"/>
    <x v="6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3"/>
    <s v="T.07"/>
    <n v="9"/>
    <x v="6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4"/>
    <s v="A.01"/>
    <n v="4"/>
    <x v="61"/>
    <s v="A.01x4"/>
    <s v="het organiseren en borgen van de bouw en implementatie van innovatieve IV oplossingen op de lange termijn"/>
    <x v="19"/>
    <n v="4"/>
    <s v="het organiseren en borgen van de bouw en implementatie van innovatieve IV oplossingen op de lange termijn"/>
  </r>
  <r>
    <s v="5.3.4"/>
    <s v="A.05"/>
    <n v="3"/>
    <x v="6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4"/>
    <s v="A.06"/>
    <n v="3"/>
    <x v="6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4"/>
    <s v="A.08"/>
    <n v="3"/>
    <x v="61"/>
    <s v="A.08x3"/>
    <s v="het bevorderen van bewustzijn, trainingen en borging (via hulpmiddelen) voor duurzame ontwikkeling"/>
    <x v="26"/>
    <n v="3"/>
    <s v="het bevorderen van bewustzijn, trainingen en borging (via hulpmiddelen) voor duurzame ontwikkeling"/>
  </r>
  <r>
    <s v="5.3.4"/>
    <s v="A.08"/>
    <n v="4"/>
    <x v="61"/>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4"/>
    <s v="D.10"/>
    <n v="3"/>
    <x v="6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4"/>
    <s v="D.10"/>
    <n v="4"/>
    <x v="61"/>
    <s v="D.10x4"/>
    <s v="de juiste informatiestructuur integreren in de organisatie-omgeving"/>
    <x v="6"/>
    <n v="4"/>
    <s v="de juiste informatiestructuur integreren in de organisatie-omgeving"/>
  </r>
  <r>
    <s v="5.3.4"/>
    <s v="D.11"/>
    <n v="3"/>
    <x v="61"/>
    <s v="D.11x3"/>
    <s v="betrouwbare relaties met de klanten creëren en helpen in het identificeren van de klantbehoeften"/>
    <x v="17"/>
    <n v="3"/>
    <s v="betrouwbare relaties met de klanten creëren en helpen in het identificeren van de klantbehoeften"/>
  </r>
  <r>
    <s v="5.3.4"/>
    <s v="D.11"/>
    <n v="4"/>
    <x v="6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4"/>
    <s v="E.06"/>
    <n v="3"/>
    <x v="6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4"/>
    <s v="E.08"/>
    <n v="3"/>
    <x v="6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4"/>
    <s v="E.08"/>
    <n v="4"/>
    <x v="6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4"/>
    <s v="T.01"/>
    <n v="9"/>
    <x v="6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4"/>
    <s v="T.03"/>
    <n v="9"/>
    <x v="6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4"/>
    <s v="T.06"/>
    <n v="9"/>
    <x v="6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4"/>
    <s v="T.07"/>
    <n v="9"/>
    <x v="6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5"/>
    <s v="A.01"/>
    <n v="4"/>
    <x v="62"/>
    <s v="A.01x4"/>
    <s v="het organiseren en borgen van de bouw en implementatie van innovatieve IV oplossingen op de lange termijn"/>
    <x v="19"/>
    <n v="4"/>
    <s v="het organiseren en borgen van de bouw en implementatie van innovatieve IV oplossingen op de lange termijn"/>
  </r>
  <r>
    <s v="5.3.5"/>
    <s v="D.02"/>
    <n v="4"/>
    <x v="62"/>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5"/>
    <s v="D.06"/>
    <n v="2"/>
    <x v="62"/>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5"/>
    <s v="D.10"/>
    <n v="3"/>
    <x v="6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5"/>
    <s v="D.10"/>
    <n v="4"/>
    <x v="62"/>
    <s v="D.10x4"/>
    <s v="de juiste informatiestructuur integreren in de organisatie-omgeving"/>
    <x v="6"/>
    <n v="4"/>
    <s v="de juiste informatiestructuur integreren in de organisatie-omgeving"/>
  </r>
  <r>
    <s v="5.3.5"/>
    <s v="D.11"/>
    <n v="3"/>
    <x v="62"/>
    <s v="D.11x3"/>
    <s v="betrouwbare relaties met de klanten creëren en helpen in het identificeren van de klantbehoeften"/>
    <x v="17"/>
    <n v="3"/>
    <s v="betrouwbare relaties met de klanten creëren en helpen in het identificeren van de klantbehoeften"/>
  </r>
  <r>
    <s v="5.3.5"/>
    <s v="D.11"/>
    <n v="4"/>
    <x v="6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5"/>
    <s v="E.02"/>
    <n v="2"/>
    <x v="6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5"/>
    <s v="E.03"/>
    <n v="2"/>
    <x v="6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5"/>
    <s v="E.06"/>
    <n v="2"/>
    <x v="62"/>
    <s v="E.06x2"/>
    <s v="het communiceren over en het toezicht houden op de toepassing van het kwaliteitsbeleid in de organisatie"/>
    <x v="21"/>
    <n v="2"/>
    <s v="het communiceren over en het toezicht houden op de toepassing van het kwaliteitsbeleid in de organisatie"/>
  </r>
  <r>
    <s v="5.3.5"/>
    <s v="E.06"/>
    <n v="3"/>
    <x v="6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5"/>
    <s v="E.09"/>
    <n v="4"/>
    <x v="6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5"/>
    <s v="T.01"/>
    <n v="9"/>
    <x v="6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5"/>
    <s v="T.03"/>
    <n v="9"/>
    <x v="6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5"/>
    <s v="T.06"/>
    <n v="9"/>
    <x v="6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5"/>
    <s v="T.07"/>
    <n v="9"/>
    <x v="6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4.1"/>
    <s v="A.01"/>
    <n v="4"/>
    <x v="63"/>
    <s v="A.01x4"/>
    <s v="het organiseren en borgen van de bouw en implementatie van innovatieve IV oplossingen op de lange termijn"/>
    <x v="19"/>
    <n v="4"/>
    <s v="het organiseren en borgen van de bouw en implementatie van innovatieve IV oplossingen op de lange termijn"/>
  </r>
  <r>
    <s v="5.4.1"/>
    <s v="D.01"/>
    <n v="4"/>
    <x v="63"/>
    <s v="D.01x4"/>
    <s v="het gebruikmaken van specifieke kennis en van externe standaarden en best practices"/>
    <x v="43"/>
    <n v="4"/>
    <s v="het gebruikmaken van specifieke kennis en van externe standaarden en best practices"/>
  </r>
  <r>
    <s v="5.4.1"/>
    <s v="D.02"/>
    <n v="4"/>
    <x v="6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4.1"/>
    <s v="D.10"/>
    <n v="3"/>
    <x v="6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4.1"/>
    <s v="D.10"/>
    <n v="4"/>
    <x v="63"/>
    <s v="D.10x4"/>
    <s v="de juiste informatiestructuur integreren in de organisatie-omgeving"/>
    <x v="6"/>
    <n v="4"/>
    <s v="de juiste informatiestructuur integreren in de organisatie-omgeving"/>
  </r>
  <r>
    <s v="5.4.1"/>
    <s v="E.09"/>
    <n v="4"/>
    <x v="6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4.1"/>
    <s v="T.01"/>
    <n v="9"/>
    <x v="6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4.1"/>
    <s v="T.03"/>
    <n v="9"/>
    <x v="6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4.1"/>
    <s v="T.06"/>
    <n v="9"/>
    <x v="6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4.1"/>
    <s v="T.07"/>
    <n v="9"/>
    <x v="6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5"/>
    <m/>
    <m/>
    <x v="49"/>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n v="3"/>
    <x v="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1"/>
    <s v="A.06"/>
    <n v="1"/>
    <x v="0"/>
    <s v="A.06x1"/>
    <s v="het bijdragen aan het ontwerp van applicaties, aan generieke functionele specificaties en aan koppelvlakken"/>
    <x v="1"/>
    <n v="1"/>
    <s v="het bijdragen aan het ontwerp van applicaties, aan generieke functionele specificaties en aan koppelvlakken"/>
  </r>
  <r>
    <s v="1.1.1"/>
    <s v="A.06"/>
    <n v="2"/>
    <x v="0"/>
    <s v="A.06x2"/>
    <s v="het organiseren van de totale planning van het ontwerp van de applicatie"/>
    <x v="1"/>
    <n v="2"/>
    <s v="het organiseren van de totale planning van het ontwerp van de applicatie"/>
  </r>
  <r>
    <s v="1.1.1"/>
    <s v="A.06"/>
    <n v="3"/>
    <x v="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1"/>
    <s v="A.09"/>
    <n v="4"/>
    <x v="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1"/>
    <s v="B.02"/>
    <n v="2"/>
    <x v="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1"/>
    <s v="B.02"/>
    <n v="3"/>
    <x v="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1"/>
    <s v="B.02"/>
    <n v="4"/>
    <x v="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1"/>
    <s v="D.10"/>
    <n v="3"/>
    <x v="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1"/>
    <s v="D.10"/>
    <n v="4"/>
    <x v="0"/>
    <s v="D.10x4"/>
    <s v="de juiste informatiestructuur integreren in de organisatie-omgeving"/>
    <x v="6"/>
    <n v="4"/>
    <s v="de juiste informatiestructuur integreren in de organisatie-omgeving"/>
  </r>
  <r>
    <s v="1.1.1"/>
    <s v="E.08"/>
    <n v="2"/>
    <x v="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1"/>
    <s v="E.08"/>
    <n v="3"/>
    <x v="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1"/>
    <s v="E.08"/>
    <n v="4"/>
    <x v="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1"/>
    <s v="T.01"/>
    <n v="9"/>
    <x v="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1"/>
    <s v="T.03"/>
    <n v="9"/>
    <x v="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1"/>
    <s v="T.06"/>
    <n v="9"/>
    <x v="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1"/>
    <s v="T.07"/>
    <n v="9"/>
    <x v="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2"/>
    <s v="A.05"/>
    <n v="3"/>
    <x v="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2"/>
    <s v="A.06"/>
    <n v="1"/>
    <x v="1"/>
    <s v="A.06x1"/>
    <s v="het bijdragen aan het ontwerp van applicaties, aan generieke functionele specificaties en aan koppelvlakken"/>
    <x v="1"/>
    <n v="1"/>
    <s v="het bijdragen aan het ontwerp van applicaties, aan generieke functionele specificaties en aan koppelvlakken"/>
  </r>
  <r>
    <s v="1.1.2"/>
    <s v="A.06"/>
    <n v="2"/>
    <x v="1"/>
    <s v="A.06x2"/>
    <s v="het organiseren van de totale planning van het ontwerp van de applicatie"/>
    <x v="1"/>
    <n v="2"/>
    <s v="het organiseren van de totale planning van het ontwerp van de applicatie"/>
  </r>
  <r>
    <s v="1.1.2"/>
    <s v="A.06"/>
    <n v="3"/>
    <x v="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2"/>
    <s v="A.09"/>
    <n v="4"/>
    <x v="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2"/>
    <s v="A.10"/>
    <n v="2"/>
    <x v="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1.1.2"/>
    <s v="A.10"/>
    <n v="3"/>
    <x v="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1.2"/>
    <s v="A.10"/>
    <n v="4"/>
    <x v="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1.2"/>
    <s v="B.02"/>
    <n v="2"/>
    <x v="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2"/>
    <s v="B.02"/>
    <n v="3"/>
    <x v="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2"/>
    <s v="B.02"/>
    <n v="4"/>
    <x v="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2"/>
    <s v="B.03"/>
    <n v="1"/>
    <x v="1"/>
    <s v="B.03x1"/>
    <s v="het uitvoeren van eenvoudige testen op basis van gedetailleerde instructies"/>
    <x v="16"/>
    <n v="1"/>
    <s v="het uitvoeren van eenvoudige testen op basis van gedetailleerde instructies"/>
  </r>
  <r>
    <s v="1.1.2"/>
    <s v="B.03"/>
    <n v="2"/>
    <x v="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1.1.2"/>
    <s v="B.03"/>
    <n v="4"/>
    <x v="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1.1.2"/>
    <s v="D.10"/>
    <n v="3"/>
    <x v="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2"/>
    <s v="D.10"/>
    <n v="4"/>
    <x v="1"/>
    <s v="D.10x4"/>
    <s v="de juiste informatiestructuur integreren in de organisatie-omgeving"/>
    <x v="6"/>
    <n v="4"/>
    <s v="de juiste informatiestructuur integreren in de organisatie-omgeving"/>
  </r>
  <r>
    <s v="1.1.2"/>
    <s v="D.11"/>
    <n v="3"/>
    <x v="1"/>
    <s v="D.11x3"/>
    <s v="betrouwbare relaties met de klanten creëren en helpen in het identificeren van de klantbehoeften"/>
    <x v="17"/>
    <n v="3"/>
    <s v="betrouwbare relaties met de klanten creëren en helpen in het identificeren van de klantbehoeften"/>
  </r>
  <r>
    <s v="1.1.2"/>
    <s v="D.11"/>
    <n v="4"/>
    <x v="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2"/>
    <s v="E.07"/>
    <n v="3"/>
    <x v="1"/>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2"/>
    <s v="E.07"/>
    <n v="4"/>
    <x v="1"/>
    <s v="E.07x4"/>
    <s v="het organiseren en borgen van het plannen, beheren en implementeren van significante IV-wijzigingen in de organisatie "/>
    <x v="18"/>
    <n v="4"/>
    <s v="het organiseren en borgen van het plannen, beheren en implementeren van significante IV-wijzigingen in de organisatie "/>
  </r>
  <r>
    <s v="1.1.2"/>
    <s v="E.08"/>
    <n v="3"/>
    <x v="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2"/>
    <s v="E.08"/>
    <n v="4"/>
    <x v="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2"/>
    <s v="T.01"/>
    <n v="9"/>
    <x v="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2"/>
    <s v="T.03"/>
    <n v="9"/>
    <x v="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2"/>
    <s v="T.06"/>
    <n v="9"/>
    <x v="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2"/>
    <s v="T.07"/>
    <n v="9"/>
    <x v="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3"/>
    <s v="A.05"/>
    <n v="3"/>
    <x v="2"/>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3"/>
    <s v="A.06"/>
    <n v="1"/>
    <x v="2"/>
    <s v="A.06x1"/>
    <s v="het bijdragen aan het ontwerp van applicaties, aan generieke functionele specificaties en aan koppelvlakken"/>
    <x v="1"/>
    <n v="1"/>
    <s v="het bijdragen aan het ontwerp van applicaties, aan generieke functionele specificaties en aan koppelvlakken"/>
  </r>
  <r>
    <s v="1.1.3"/>
    <s v="A.06"/>
    <n v="2"/>
    <x v="2"/>
    <s v="A.06x2"/>
    <s v="het organiseren van de totale planning van het ontwerp van de applicatie"/>
    <x v="1"/>
    <n v="2"/>
    <s v="het organiseren van de totale planning van het ontwerp van de applicatie"/>
  </r>
  <r>
    <s v="1.1.3"/>
    <s v="A.06"/>
    <n v="3"/>
    <x v="2"/>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3"/>
    <s v="A.09"/>
    <n v="4"/>
    <x v="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3"/>
    <s v="B.02"/>
    <n v="2"/>
    <x v="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3"/>
    <s v="B.02"/>
    <n v="3"/>
    <x v="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3"/>
    <s v="B.02"/>
    <n v="4"/>
    <x v="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3"/>
    <s v="D.10"/>
    <n v="3"/>
    <x v="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3"/>
    <s v="D.10"/>
    <n v="4"/>
    <x v="2"/>
    <s v="D.10x4"/>
    <s v="de juiste informatiestructuur integreren in de organisatie-omgeving"/>
    <x v="6"/>
    <n v="4"/>
    <s v="de juiste informatiestructuur integreren in de organisatie-omgeving"/>
  </r>
  <r>
    <s v="1.1.3"/>
    <s v="E.08"/>
    <n v="2"/>
    <x v="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1.1.3"/>
    <s v="E.08"/>
    <n v="3"/>
    <x v="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3"/>
    <s v="E.08"/>
    <n v="4"/>
    <x v="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3"/>
    <s v="T.01"/>
    <n v="9"/>
    <x v="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3"/>
    <s v="T.03"/>
    <n v="9"/>
    <x v="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3"/>
    <s v="T.06"/>
    <n v="9"/>
    <x v="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3"/>
    <s v="T.07"/>
    <n v="9"/>
    <x v="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4"/>
    <s v="A.05"/>
    <n v="3"/>
    <x v="3"/>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4"/>
    <s v="A.09"/>
    <n v="4"/>
    <x v="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4"/>
    <s v="B.02"/>
    <n v="2"/>
    <x v="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4"/>
    <s v="B.02"/>
    <n v="3"/>
    <x v="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4"/>
    <s v="B.02"/>
    <n v="4"/>
    <x v="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4"/>
    <s v="E.07"/>
    <n v="3"/>
    <x v="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4"/>
    <s v="E.07"/>
    <n v="4"/>
    <x v="3"/>
    <s v="E.07x4"/>
    <s v="het organiseren en borgen van het plannen, beheren en implementeren van significante IV-wijzigingen in de organisatie "/>
    <x v="18"/>
    <n v="4"/>
    <s v="het organiseren en borgen van het plannen, beheren en implementeren van significante IV-wijzigingen in de organisatie "/>
  </r>
  <r>
    <s v="1.1.4"/>
    <s v="E.08"/>
    <n v="3"/>
    <x v="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4"/>
    <s v="E.08"/>
    <n v="4"/>
    <x v="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4"/>
    <s v="T.01"/>
    <n v="9"/>
    <x v="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4"/>
    <s v="T.03"/>
    <n v="9"/>
    <x v="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4"/>
    <s v="T.06"/>
    <n v="9"/>
    <x v="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4"/>
    <s v="T.07"/>
    <n v="9"/>
    <x v="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5"/>
    <s v="A.05"/>
    <n v="3"/>
    <x v="4"/>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5"/>
    <s v="A.09"/>
    <n v="4"/>
    <x v="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1.5"/>
    <s v="B.02"/>
    <n v="2"/>
    <x v="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5"/>
    <s v="B.02"/>
    <n v="3"/>
    <x v="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5"/>
    <s v="B.02"/>
    <n v="4"/>
    <x v="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5"/>
    <s v="E.07"/>
    <n v="3"/>
    <x v="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5"/>
    <s v="E.07"/>
    <n v="4"/>
    <x v="4"/>
    <s v="E.07x4"/>
    <s v="het organiseren en borgen van het plannen, beheren en implementeren van significante IV-wijzigingen in de organisatie "/>
    <x v="18"/>
    <n v="4"/>
    <s v="het organiseren en borgen van het plannen, beheren en implementeren van significante IV-wijzigingen in de organisatie "/>
  </r>
  <r>
    <s v="1.1.5"/>
    <s v="E.08"/>
    <n v="3"/>
    <x v="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5"/>
    <s v="E.08"/>
    <n v="4"/>
    <x v="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5"/>
    <s v="T.01"/>
    <n v="9"/>
    <x v="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5"/>
    <s v="T.03"/>
    <n v="9"/>
    <x v="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5"/>
    <s v="T.06"/>
    <n v="9"/>
    <x v="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5"/>
    <s v="T.07"/>
    <n v="9"/>
    <x v="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1.6"/>
    <s v="A.01"/>
    <n v="4"/>
    <x v="5"/>
    <s v="A.01x4"/>
    <s v="het organiseren en borgen van de bouw en implementatie van innovatieve IV oplossingen op de lange termijn"/>
    <x v="19"/>
    <n v="4"/>
    <s v="het organiseren en borgen van de bouw en implementatie van innovatieve IV oplossingen op de lange termijn"/>
  </r>
  <r>
    <s v="1.1.6"/>
    <s v="A.03"/>
    <n v="3"/>
    <x v="5"/>
    <s v="A.03x3"/>
    <s v="het gebruikmaken van specifieke (product)kennis voor marktanalyses"/>
    <x v="20"/>
    <n v="3"/>
    <s v="het gebruikmaken van specifieke (product)kennis voor marktanalyses"/>
  </r>
  <r>
    <s v="1.1.6"/>
    <s v="A.03"/>
    <n v="4"/>
    <x v="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1.6"/>
    <s v="A.05"/>
    <n v="3"/>
    <x v="5"/>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1.6"/>
    <s v="B.02"/>
    <n v="2"/>
    <x v="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1.1.6"/>
    <s v="B.02"/>
    <n v="3"/>
    <x v="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1.1.6"/>
    <s v="D.10"/>
    <n v="3"/>
    <x v="5"/>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1.6"/>
    <s v="D.10"/>
    <n v="4"/>
    <x v="5"/>
    <s v="D.10x4"/>
    <s v="de juiste informatiestructuur integreren in de organisatie-omgeving"/>
    <x v="6"/>
    <n v="4"/>
    <s v="de juiste informatiestructuur integreren in de organisatie-omgeving"/>
  </r>
  <r>
    <s v="1.1.6"/>
    <s v="D.11"/>
    <n v="3"/>
    <x v="5"/>
    <s v="D.11x3"/>
    <s v="betrouwbare relaties met de klanten creëren en helpen in het identificeren van de klantbehoeften"/>
    <x v="17"/>
    <n v="3"/>
    <s v="betrouwbare relaties met de klanten creëren en helpen in het identificeren van de klantbehoeften"/>
  </r>
  <r>
    <s v="1.1.6"/>
    <s v="D.11"/>
    <n v="4"/>
    <x v="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1.6"/>
    <s v="E.06"/>
    <n v="2"/>
    <x v="5"/>
    <s v="E.06x2"/>
    <s v="het communiceren over en het toezicht houden op de toepassing van het kwaliteitsbeleid in de organisatie"/>
    <x v="21"/>
    <n v="2"/>
    <s v="het communiceren over en het toezicht houden op de toepassing van het kwaliteitsbeleid in de organisatie"/>
  </r>
  <r>
    <s v="1.1.6"/>
    <s v="E.06"/>
    <n v="3"/>
    <x v="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1.6"/>
    <s v="E.07"/>
    <n v="3"/>
    <x v="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1.6"/>
    <s v="E.07"/>
    <n v="4"/>
    <x v="5"/>
    <s v="E.07x4"/>
    <s v="het organiseren en borgen van het plannen, beheren en implementeren van significante IV-wijzigingen in de organisatie "/>
    <x v="18"/>
    <n v="4"/>
    <s v="het organiseren en borgen van het plannen, beheren en implementeren van significante IV-wijzigingen in de organisatie "/>
  </r>
  <r>
    <s v="1.1.6"/>
    <s v="E.08"/>
    <n v="3"/>
    <x v="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1.1.6"/>
    <s v="E.08"/>
    <n v="4"/>
    <x v="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1.1.6"/>
    <s v="E.09"/>
    <n v="4"/>
    <x v="5"/>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1.6"/>
    <s v="T.01"/>
    <n v="9"/>
    <x v="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1.6"/>
    <s v="T.03"/>
    <n v="9"/>
    <x v="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1.6"/>
    <s v="T.06"/>
    <n v="9"/>
    <x v="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1.6"/>
    <s v="T.07"/>
    <n v="9"/>
    <x v="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1"/>
    <s v="A.01"/>
    <n v="4"/>
    <x v="6"/>
    <s v="A.01x4"/>
    <s v="het organiseren en borgen van de bouw en implementatie van innovatieve IV oplossingen op de lange termijn"/>
    <x v="19"/>
    <n v="4"/>
    <s v="het organiseren en borgen van de bouw en implementatie van innovatieve IV oplossingen op de lange termijn"/>
  </r>
  <r>
    <s v="1.2.1"/>
    <s v="A.03"/>
    <n v="4"/>
    <x v="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2.1"/>
    <s v="A.09"/>
    <n v="4"/>
    <x v="6"/>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1"/>
    <s v="D.11"/>
    <n v="3"/>
    <x v="6"/>
    <s v="D.11x3"/>
    <s v="betrouwbare relaties met de klanten creëren en helpen in het identificeren van de klantbehoeften"/>
    <x v="17"/>
    <n v="3"/>
    <s v="betrouwbare relaties met de klanten creëren en helpen in het identificeren van de klantbehoeften"/>
  </r>
  <r>
    <s v="1.2.1"/>
    <s v="D.11"/>
    <n v="4"/>
    <x v="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2.1"/>
    <s v="E.01"/>
    <n v="3"/>
    <x v="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2.1"/>
    <s v="E.01"/>
    <n v="4"/>
    <x v="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2.1"/>
    <s v="E.05"/>
    <n v="3"/>
    <x v="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1.2.1"/>
    <s v="E.05"/>
    <n v="4"/>
    <x v="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1.2.1"/>
    <s v="E.06"/>
    <n v="2"/>
    <x v="6"/>
    <s v="E.06x2"/>
    <s v="het communiceren over en het toezicht houden op de toepassing van het kwaliteitsbeleid in de organisatie"/>
    <x v="21"/>
    <n v="2"/>
    <s v="het communiceren over en het toezicht houden op de toepassing van het kwaliteitsbeleid in de organisatie"/>
  </r>
  <r>
    <s v="1.2.1"/>
    <s v="E.06"/>
    <n v="3"/>
    <x v="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1.2.1"/>
    <s v="E.07"/>
    <n v="3"/>
    <x v="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1.2.1"/>
    <s v="E.07"/>
    <n v="4"/>
    <x v="6"/>
    <s v="E.07x4"/>
    <s v="het organiseren en borgen van het plannen, beheren en implementeren van significante IV-wijzigingen in de organisatie "/>
    <x v="18"/>
    <n v="4"/>
    <s v="het organiseren en borgen van het plannen, beheren en implementeren van significante IV-wijzigingen in de organisatie "/>
  </r>
  <r>
    <s v="1.2.1"/>
    <s v="E.09"/>
    <n v="4"/>
    <x v="6"/>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1.2.1"/>
    <s v="T.01"/>
    <n v="9"/>
    <x v="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1"/>
    <s v="T.03"/>
    <n v="9"/>
    <x v="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1"/>
    <s v="T.06"/>
    <n v="9"/>
    <x v="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1"/>
    <s v="T.07"/>
    <n v="9"/>
    <x v="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1.2.2"/>
    <s v="A.08"/>
    <n v="3"/>
    <x v="7"/>
    <s v="A.08x3"/>
    <s v="het bevorderen van bewustzijn, trainingen en borging (via hulpmiddelen) voor duurzame ontwikkeling"/>
    <x v="26"/>
    <n v="3"/>
    <s v="het bevorderen van bewustzijn, trainingen en borging (via hulpmiddelen) voor duurzame ontwikkeling"/>
  </r>
  <r>
    <s v="1.2.2"/>
    <s v="A.08"/>
    <n v="4"/>
    <x v="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1.2.2"/>
    <s v="A.09"/>
    <n v="4"/>
    <x v="7"/>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1.2.2"/>
    <s v="A.10"/>
    <n v="3"/>
    <x v="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1.2.2"/>
    <s v="A.10"/>
    <n v="4"/>
    <x v="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1.2.2"/>
    <s v="D.05"/>
    <n v="2"/>
    <x v="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2.2"/>
    <s v="D.05"/>
    <n v="4"/>
    <x v="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2.2"/>
    <s v="T.01"/>
    <n v="9"/>
    <x v="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2"/>
    <s v="T.03"/>
    <n v="9"/>
    <x v="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2"/>
    <s v="T.06"/>
    <n v="9"/>
    <x v="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2"/>
    <s v="T.07"/>
    <n v="9"/>
    <x v="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2.3"/>
    <s v="A.01"/>
    <n v="4"/>
    <x v="8"/>
    <s v="A.01x4"/>
    <s v="het organiseren en borgen van de bouw en implementatie van innovatieve IV oplossingen op de lange termijn"/>
    <x v="19"/>
    <n v="4"/>
    <s v="het organiseren en borgen van de bouw en implementatie van innovatieve IV oplossingen op de lange termijn"/>
  </r>
  <r>
    <s v="1.2.3"/>
    <s v="D.10"/>
    <n v="3"/>
    <x v="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1.2.3"/>
    <s v="D.10"/>
    <n v="4"/>
    <x v="8"/>
    <s v="D.10x4"/>
    <s v="de juiste informatiestructuur integreren in de organisatie-omgeving"/>
    <x v="6"/>
    <n v="4"/>
    <s v="de juiste informatiestructuur integreren in de organisatie-omgeving"/>
  </r>
  <r>
    <s v="1.2.3"/>
    <s v="T.01"/>
    <n v="9"/>
    <x v="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2.3"/>
    <s v="T.03"/>
    <n v="9"/>
    <x v="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2.3"/>
    <s v="T.06"/>
    <n v="9"/>
    <x v="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2.3"/>
    <s v="T.07"/>
    <n v="9"/>
    <x v="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1.3.1"/>
    <s v="A.03"/>
    <n v="3"/>
    <x v="9"/>
    <s v="A.03x3"/>
    <s v="het gebruikmaken van specifieke (product)kennis voor marktanalyses"/>
    <x v="20"/>
    <n v="3"/>
    <s v="het gebruikmaken van specifieke (product)kennis voor marktanalyses"/>
  </r>
  <r>
    <s v="1.3.1"/>
    <s v="A.03"/>
    <n v="4"/>
    <x v="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1.3.1"/>
    <s v="A.04"/>
    <n v="2"/>
    <x v="9"/>
    <s v="A.04x2"/>
    <s v="het systematisch handelen om standaard productdocumentatie te onderhouden"/>
    <x v="28"/>
    <n v="2"/>
    <s v="het systematisch handelen om standaard productdocumentatie te onderhouden"/>
  </r>
  <r>
    <s v="1.3.1"/>
    <s v="A.04"/>
    <n v="3"/>
    <x v="9"/>
    <s v="A.04x3"/>
    <s v="het gebruikmaken van specifieke kennis om complexe documentatie te maken en te onderhouden"/>
    <x v="28"/>
    <n v="3"/>
    <s v="het gebruikmaken van specifieke kennis om complexe documentatie te maken en te onderhouden"/>
  </r>
  <r>
    <s v="1.3.1"/>
    <s v="A.04"/>
    <n v="4"/>
    <x v="9"/>
    <s v="A.04x4"/>
    <s v="het organiseren en borgen van het ontwikkelen en onderhouden van de planning"/>
    <x v="28"/>
    <n v="4"/>
    <s v="het organiseren en borgen van het ontwikkelen en onderhouden van de planning"/>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1.3.1"/>
    <s v="D.04"/>
    <n v="4"/>
    <x v="9"/>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1.3.1"/>
    <s v="D.05"/>
    <n v="2"/>
    <x v="9"/>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1.3.1"/>
    <s v="D.05"/>
    <n v="4"/>
    <x v="9"/>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1.3.1"/>
    <s v="D.08"/>
    <n v="3"/>
    <x v="9"/>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1.3.1"/>
    <s v="D.08"/>
    <n v="4"/>
    <x v="9"/>
    <s v="D.08x4"/>
    <s v="het organiseren en borgen van het naleven van contracten en het fungeren als laatste escalatiepunt"/>
    <x v="30"/>
    <n v="4"/>
    <s v="het organiseren en borgen van het naleven van contracten en het fungeren als laatste escalatiepunt"/>
  </r>
  <r>
    <s v="1.3.1"/>
    <s v="D.11"/>
    <n v="3"/>
    <x v="9"/>
    <s v="D.11x3"/>
    <s v="betrouwbare relaties met de klanten creëren en helpen in het identificeren van de klantbehoeften"/>
    <x v="17"/>
    <n v="3"/>
    <s v="betrouwbare relaties met de klanten creëren en helpen in het identificeren van de klantbehoeften"/>
  </r>
  <r>
    <s v="1.3.1"/>
    <s v="D.11"/>
    <n v="4"/>
    <x v="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1.3.1"/>
    <s v="E.01"/>
    <n v="3"/>
    <x v="9"/>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1.3.1"/>
    <s v="E.01"/>
    <n v="4"/>
    <x v="9"/>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1.3.1"/>
    <s v="E.03"/>
    <n v="2"/>
    <x v="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1.3.1"/>
    <s v="E.04"/>
    <n v="3"/>
    <x v="9"/>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1.3.1"/>
    <s v="T.01"/>
    <n v="9"/>
    <x v="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1.3.1"/>
    <s v="T.03"/>
    <n v="9"/>
    <x v="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1.3.1"/>
    <s v="T.06"/>
    <n v="9"/>
    <x v="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1.3.1"/>
    <s v="T.07"/>
    <n v="9"/>
    <x v="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1"/>
    <s v="A.06"/>
    <n v="1"/>
    <x v="10"/>
    <s v="A.06x1"/>
    <s v="het bijdragen aan het ontwerp van applicaties, aan generieke functionele specificaties en aan koppelvlakken"/>
    <x v="1"/>
    <n v="1"/>
    <s v="het bijdragen aan het ontwerp van applicaties, aan generieke functionele specificaties en aan koppelvlakken"/>
  </r>
  <r>
    <s v="2.1.1"/>
    <s v="A.06"/>
    <n v="2"/>
    <x v="10"/>
    <s v="A.06x2"/>
    <s v="het organiseren van de totale planning van het ontwerp van de applicatie"/>
    <x v="1"/>
    <n v="2"/>
    <s v="het organiseren van de totale planning van het ontwerp van de applicatie"/>
  </r>
  <r>
    <s v="2.1.1"/>
    <s v="A.06"/>
    <n v="3"/>
    <x v="1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1"/>
    <s v="A.10"/>
    <n v="2"/>
    <x v="1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1"/>
    <s v="A.10"/>
    <n v="4"/>
    <x v="1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1"/>
    <s v="B.01"/>
    <n v="1"/>
    <x v="10"/>
    <s v="B.01x1"/>
    <s v="het onder aansturing ontwikkelen, testen en documenteren van applicaties"/>
    <x v="32"/>
    <n v="1"/>
    <s v="het onder aansturing ontwikkelen, testen en documenteren van applicaties"/>
  </r>
  <r>
    <s v="2.1.1"/>
    <s v="B.01"/>
    <n v="2"/>
    <x v="10"/>
    <s v="B.01x2"/>
    <s v="het systematisch ontwikkelen en valideren van applicaties"/>
    <x v="32"/>
    <n v="2"/>
    <s v="het systematisch ontwikkelen en valideren van applicaties"/>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1.1"/>
    <s v="B.02"/>
    <n v="2"/>
    <x v="1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1"/>
    <s v="B.02"/>
    <n v="3"/>
    <x v="1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1"/>
    <s v="B.02"/>
    <n v="4"/>
    <x v="1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1"/>
    <s v="B.03"/>
    <n v="1"/>
    <x v="10"/>
    <s v="B.03x1"/>
    <s v="het uitvoeren van eenvoudige testen op basis van gedetailleerde instructies"/>
    <x v="16"/>
    <n v="1"/>
    <s v="het uitvoeren van eenvoudige testen op basis van gedetailleerde instructies"/>
  </r>
  <r>
    <s v="2.1.1"/>
    <s v="B.03"/>
    <n v="2"/>
    <x v="1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1"/>
    <s v="B.03"/>
    <n v="4"/>
    <x v="10"/>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1"/>
    <s v="B.05"/>
    <n v="1"/>
    <x v="10"/>
    <s v="B.05x1"/>
    <s v="het gebruiken en/of toepassen van standaarden om de documentatiestructuur te bepalen"/>
    <x v="33"/>
    <n v="1"/>
    <s v="het gebruiken en/of toepassen van standaarden om de documentatiestructuur te bepalen"/>
  </r>
  <r>
    <s v="2.1.1"/>
    <s v="B.05"/>
    <n v="2"/>
    <x v="10"/>
    <s v="B.05x2"/>
    <s v="het bepalen van documentatie-eisen op basis van het doel en de doelgroep"/>
    <x v="33"/>
    <n v="2"/>
    <s v="het bepalen van documentatie-eisen op basis van het doel en de doelgroep"/>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1"/>
    <s v="C.04"/>
    <n v="2"/>
    <x v="1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1"/>
    <s v="E.08"/>
    <n v="2"/>
    <x v="1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1"/>
    <s v="E.08"/>
    <n v="3"/>
    <x v="1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1"/>
    <s v="T.01"/>
    <n v="9"/>
    <x v="1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1"/>
    <s v="T.03"/>
    <n v="9"/>
    <x v="1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1"/>
    <s v="T.06"/>
    <n v="9"/>
    <x v="1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1"/>
    <s v="T.07"/>
    <n v="9"/>
    <x v="1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2"/>
    <s v="A.10"/>
    <n v="2"/>
    <x v="1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2"/>
    <s v="A.10"/>
    <n v="4"/>
    <x v="1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2"/>
    <s v="B.02"/>
    <n v="2"/>
    <x v="11"/>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2"/>
    <s v="B.02"/>
    <n v="3"/>
    <x v="11"/>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2"/>
    <s v="B.02"/>
    <n v="4"/>
    <x v="11"/>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2"/>
    <s v="B.03"/>
    <n v="1"/>
    <x v="11"/>
    <s v="B.03x1"/>
    <s v="het uitvoeren van eenvoudige testen op basis van gedetailleerde instructies"/>
    <x v="16"/>
    <n v="1"/>
    <s v="het uitvoeren van eenvoudige testen op basis van gedetailleerde instructies"/>
  </r>
  <r>
    <s v="2.1.2"/>
    <s v="B.03"/>
    <n v="2"/>
    <x v="1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2"/>
    <s v="B.03"/>
    <n v="4"/>
    <x v="1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2"/>
    <s v="B.04"/>
    <n v="1"/>
    <x v="11"/>
    <s v="B.04x1"/>
    <s v="het onder aansturing verwijderen en/of installeren van IV-componenten op basis van gedetailleerde instructies"/>
    <x v="35"/>
    <n v="1"/>
    <s v="het onder aansturing verwijderen en/of installeren van IV-componenten op basis van gedetailleerde instructies"/>
  </r>
  <r>
    <s v="2.1.2"/>
    <s v="B.04"/>
    <n v="2"/>
    <x v="1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2"/>
    <s v="B.05"/>
    <n v="1"/>
    <x v="11"/>
    <s v="B.05x1"/>
    <s v="het gebruiken en/of toepassen van standaarden om de documentatiestructuur te bepalen"/>
    <x v="33"/>
    <n v="1"/>
    <s v="het gebruiken en/of toepassen van standaarden om de documentatiestructuur te bepalen"/>
  </r>
  <r>
    <s v="2.1.2"/>
    <s v="B.05"/>
    <n v="2"/>
    <x v="11"/>
    <s v="B.05x2"/>
    <s v="het bepalen van documentatie-eisen op basis van het doel en de doelgroep"/>
    <x v="33"/>
    <n v="2"/>
    <s v="het bepalen van documentatie-eisen op basis van het doel en de doelgroep"/>
  </r>
  <r>
    <s v="2.1.2"/>
    <s v="B.05"/>
    <n v="3"/>
    <x v="11"/>
    <s v="B.05x3"/>
    <s v="het detailniveau bepalen op basis van het doel en de doelgroep "/>
    <x v="33"/>
    <n v="3"/>
    <s v="het detailniveau bepalen op basis van het doel en de doelgroep "/>
  </r>
  <r>
    <s v="2.1.2"/>
    <s v="C.04"/>
    <n v="2"/>
    <x v="11"/>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2"/>
    <s v="E.08"/>
    <n v="2"/>
    <x v="1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2"/>
    <s v="E.08"/>
    <n v="3"/>
    <x v="1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2"/>
    <s v="E.08"/>
    <n v="4"/>
    <x v="1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2"/>
    <s v="T.01"/>
    <n v="9"/>
    <x v="1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2"/>
    <s v="T.03"/>
    <n v="9"/>
    <x v="1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2"/>
    <s v="T.06"/>
    <n v="9"/>
    <x v="1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2"/>
    <s v="T.07"/>
    <n v="9"/>
    <x v="1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3"/>
    <s v="B.02"/>
    <n v="2"/>
    <x v="12"/>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3"/>
    <s v="B.02"/>
    <n v="3"/>
    <x v="12"/>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2"/>
    <n v="4"/>
    <x v="12"/>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3"/>
    <s v="B.04"/>
    <n v="1"/>
    <x v="12"/>
    <s v="B.04x1"/>
    <s v="het onder aansturing verwijderen en/of installeren van IV-componenten op basis van gedetailleerde instructies"/>
    <x v="35"/>
    <n v="1"/>
    <s v="het onder aansturing verwijderen en/of installeren van IV-componenten op basis van gedetailleerde instructies"/>
  </r>
  <r>
    <s v="2.1.3"/>
    <s v="B.04"/>
    <n v="2"/>
    <x v="12"/>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3"/>
    <s v="C.04"/>
    <n v="2"/>
    <x v="12"/>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2.1.3"/>
    <s v="E.03"/>
    <n v="2"/>
    <x v="1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1.3"/>
    <s v="E.08"/>
    <n v="2"/>
    <x v="12"/>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2.1.3"/>
    <s v="E.08"/>
    <n v="3"/>
    <x v="1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E.08"/>
    <n v="4"/>
    <x v="1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2.1.3"/>
    <s v="T.01"/>
    <n v="9"/>
    <x v="1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3"/>
    <s v="T.03"/>
    <n v="9"/>
    <x v="1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3"/>
    <s v="T.06"/>
    <n v="9"/>
    <x v="1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3"/>
    <s v="T.07"/>
    <n v="9"/>
    <x v="1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1.4"/>
    <s v="A.06"/>
    <n v="1"/>
    <x v="13"/>
    <s v="A.06x1"/>
    <s v="het bijdragen aan het ontwerp van applicaties, aan generieke functionele specificaties en aan koppelvlakken"/>
    <x v="1"/>
    <n v="1"/>
    <s v="het bijdragen aan het ontwerp van applicaties, aan generieke functionele specificaties en aan koppelvlakken"/>
  </r>
  <r>
    <s v="2.1.4"/>
    <s v="A.06"/>
    <n v="2"/>
    <x v="13"/>
    <s v="A.06x2"/>
    <s v="het organiseren van de totale planning van het ontwerp van de applicatie"/>
    <x v="1"/>
    <n v="2"/>
    <s v="het organiseren van de totale planning van het ontwerp van de applicatie"/>
  </r>
  <r>
    <s v="2.1.4"/>
    <s v="A.06"/>
    <n v="3"/>
    <x v="13"/>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1.4"/>
    <s v="A.09"/>
    <n v="4"/>
    <x v="1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2.1.4"/>
    <s v="A.10"/>
    <n v="2"/>
    <x v="13"/>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1.4"/>
    <s v="A.10"/>
    <n v="4"/>
    <x v="13"/>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1.4"/>
    <s v="B.02"/>
    <n v="2"/>
    <x v="13"/>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1.4"/>
    <s v="B.02"/>
    <n v="3"/>
    <x v="13"/>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1.4"/>
    <s v="B.02"/>
    <n v="4"/>
    <x v="13"/>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1.4"/>
    <s v="B.03"/>
    <n v="1"/>
    <x v="13"/>
    <s v="B.03x1"/>
    <s v="het uitvoeren van eenvoudige testen op basis van gedetailleerde instructies"/>
    <x v="16"/>
    <n v="1"/>
    <s v="het uitvoeren van eenvoudige testen op basis van gedetailleerde instructies"/>
  </r>
  <r>
    <s v="2.1.4"/>
    <s v="B.03"/>
    <n v="2"/>
    <x v="1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1.4"/>
    <s v="B.03"/>
    <n v="4"/>
    <x v="13"/>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1.4"/>
    <s v="B.04"/>
    <n v="1"/>
    <x v="13"/>
    <s v="B.04x1"/>
    <s v="het onder aansturing verwijderen en/of installeren van IV-componenten op basis van gedetailleerde instructies"/>
    <x v="35"/>
    <n v="1"/>
    <s v="het onder aansturing verwijderen en/of installeren van IV-componenten op basis van gedetailleerde instructies"/>
  </r>
  <r>
    <s v="2.1.4"/>
    <s v="B.04"/>
    <n v="2"/>
    <x v="1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2.1.4"/>
    <s v="C.02"/>
    <n v="2"/>
    <x v="1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2.1.4"/>
    <s v="C.02"/>
    <n v="3"/>
    <x v="1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2.1.4"/>
    <s v="D.10"/>
    <n v="3"/>
    <x v="1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2.1.4"/>
    <s v="D.10"/>
    <n v="4"/>
    <x v="13"/>
    <s v="D.10x4"/>
    <s v="de juiste informatiestructuur integreren in de organisatie-omgeving"/>
    <x v="6"/>
    <n v="4"/>
    <s v="de juiste informatiestructuur integreren in de organisatie-omgeving"/>
  </r>
  <r>
    <s v="2.1.4"/>
    <s v="T.01"/>
    <n v="9"/>
    <x v="1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1.4"/>
    <s v="T.03"/>
    <n v="9"/>
    <x v="1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1.4"/>
    <s v="T.06"/>
    <n v="9"/>
    <x v="1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1.4"/>
    <s v="T.07"/>
    <n v="9"/>
    <x v="1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2.2.1"/>
    <s v="A.06"/>
    <n v="1"/>
    <x v="14"/>
    <s v="A.06x1"/>
    <s v="het bijdragen aan het ontwerp van applicaties, aan generieke functionele specificaties en aan koppelvlakken"/>
    <x v="1"/>
    <n v="1"/>
    <s v="het bijdragen aan het ontwerp van applicaties, aan generieke functionele specificaties en aan koppelvlakken"/>
  </r>
  <r>
    <s v="2.2.1"/>
    <s v="A.06"/>
    <n v="2"/>
    <x v="14"/>
    <s v="A.06x2"/>
    <s v="het organiseren van de totale planning van het ontwerp van de applicatie"/>
    <x v="1"/>
    <n v="2"/>
    <s v="het organiseren van de totale planning van het ontwerp van de applicatie"/>
  </r>
  <r>
    <s v="2.2.1"/>
    <s v="A.06"/>
    <n v="3"/>
    <x v="1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2.2.1"/>
    <s v="A.10"/>
    <n v="2"/>
    <x v="14"/>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2.2.1"/>
    <s v="A.10"/>
    <n v="4"/>
    <x v="14"/>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2.2.1"/>
    <s v="B.01"/>
    <n v="1"/>
    <x v="14"/>
    <s v="B.01x1"/>
    <s v="het onder aansturing ontwikkelen, testen en documenteren van applicaties"/>
    <x v="32"/>
    <n v="1"/>
    <s v="het onder aansturing ontwikkelen, testen en documenteren van applicaties"/>
  </r>
  <r>
    <s v="2.2.1"/>
    <s v="B.01"/>
    <n v="2"/>
    <x v="14"/>
    <s v="B.01x2"/>
    <s v="het systematisch ontwikkelen en valideren van applicaties"/>
    <x v="32"/>
    <n v="2"/>
    <s v="het systematisch ontwikkelen en valideren van applicaties"/>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2.2.1"/>
    <s v="B.02"/>
    <n v="2"/>
    <x v="14"/>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2.2.1"/>
    <s v="B.02"/>
    <n v="3"/>
    <x v="1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2.2.1"/>
    <s v="B.02"/>
    <n v="4"/>
    <x v="14"/>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2.2.1"/>
    <s v="B.03"/>
    <n v="1"/>
    <x v="14"/>
    <s v="B.03x1"/>
    <s v="het uitvoeren van eenvoudige testen op basis van gedetailleerde instructies"/>
    <x v="16"/>
    <n v="1"/>
    <s v="het uitvoeren van eenvoudige testen op basis van gedetailleerde instructies"/>
  </r>
  <r>
    <s v="2.2.1"/>
    <s v="B.03"/>
    <n v="2"/>
    <x v="14"/>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2.2.1"/>
    <s v="B.03"/>
    <n v="4"/>
    <x v="14"/>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2.2.1"/>
    <s v="B.04"/>
    <n v="1"/>
    <x v="14"/>
    <s v="B.04x1"/>
    <s v="het onder aansturing verwijderen en/of installeren van IV-componenten op basis van gedetailleerde instructies"/>
    <x v="35"/>
    <n v="1"/>
    <s v="het onder aansturing verwijderen en/of installeren van IV-componenten op basis van gedetailleerde instructies"/>
  </r>
  <r>
    <s v="2.2.1"/>
    <s v="B.04"/>
    <n v="2"/>
    <x v="14"/>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2.2.1"/>
    <s v="B.05"/>
    <n v="1"/>
    <x v="14"/>
    <s v="B.05x1"/>
    <s v="het gebruiken en/of toepassen van standaarden om de documentatiestructuur te bepalen"/>
    <x v="33"/>
    <n v="1"/>
    <s v="het gebruiken en/of toepassen van standaarden om de documentatiestructuur te bepalen"/>
  </r>
  <r>
    <s v="2.2.1"/>
    <s v="B.05"/>
    <n v="2"/>
    <x v="14"/>
    <s v="B.05x2"/>
    <s v="het bepalen van documentatie-eisen op basis van het doel en de doelgroep"/>
    <x v="33"/>
    <n v="2"/>
    <s v="het bepalen van documentatie-eisen op basis van het doel en de doelgroep"/>
  </r>
  <r>
    <s v="2.2.1"/>
    <s v="B.05"/>
    <n v="3"/>
    <x v="14"/>
    <s v="B.05x3"/>
    <s v="het detailniveau bepalen op basis van het doel en de doelgroep "/>
    <x v="33"/>
    <n v="3"/>
    <s v="het detailniveau bepalen op basis van het doel en de doelgroep "/>
  </r>
  <r>
    <s v="2.2.1"/>
    <s v="E.03"/>
    <n v="2"/>
    <x v="14"/>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2.2.1"/>
    <s v="E.06"/>
    <n v="2"/>
    <x v="14"/>
    <s v="E.06x2"/>
    <s v="het communiceren over en het toezicht houden op de toepassing van het kwaliteitsbeleid in de organisatie"/>
    <x v="21"/>
    <n v="2"/>
    <s v="het communiceren over en het toezicht houden op de toepassing van het kwaliteitsbeleid in de organisatie"/>
  </r>
  <r>
    <s v="2.2.1"/>
    <s v="E.06"/>
    <n v="3"/>
    <x v="1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2.2.1"/>
    <s v="T.01"/>
    <n v="9"/>
    <x v="1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2.2.1"/>
    <s v="T.03"/>
    <n v="9"/>
    <x v="1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2.2.1"/>
    <s v="T.06"/>
    <n v="9"/>
    <x v="1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2.2.1"/>
    <s v="T.07"/>
    <n v="9"/>
    <x v="1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1"/>
    <s v="B.02"/>
    <n v="2"/>
    <x v="15"/>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1"/>
    <s v="B.02"/>
    <n v="3"/>
    <x v="15"/>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1"/>
    <s v="B.03"/>
    <n v="1"/>
    <x v="15"/>
    <s v="B.03x1"/>
    <s v="het uitvoeren van eenvoudige testen op basis van gedetailleerde instructies"/>
    <x v="16"/>
    <n v="1"/>
    <s v="het uitvoeren van eenvoudige testen op basis van gedetailleerde instructies"/>
  </r>
  <r>
    <s v="3.1.1"/>
    <s v="B.03"/>
    <n v="2"/>
    <x v="15"/>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1"/>
    <s v="B.04"/>
    <n v="1"/>
    <x v="15"/>
    <s v="B.04x1"/>
    <s v="het onder aansturing verwijderen en/of installeren van IV-componenten op basis van gedetailleerde instructies"/>
    <x v="35"/>
    <n v="1"/>
    <s v="het onder aansturing verwijderen en/of installeren van IV-componenten op basis van gedetailleerde instructies"/>
  </r>
  <r>
    <s v="3.1.1"/>
    <s v="B.04"/>
    <n v="2"/>
    <x v="15"/>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1"/>
    <s v="C.01"/>
    <n v="1"/>
    <x v="1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1"/>
    <s v="C.02"/>
    <n v="2"/>
    <x v="1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1"/>
    <s v="C.02"/>
    <n v="3"/>
    <x v="1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1"/>
    <s v="C.04"/>
    <n v="2"/>
    <x v="1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1"/>
    <s v="C.05"/>
    <n v="1"/>
    <x v="15"/>
    <s v="C.05x1"/>
    <s v="het uitvoeren van basale systeemoperaties"/>
    <x v="38"/>
    <n v="1"/>
    <s v="het uitvoeren van basale systeemoperaties"/>
  </r>
  <r>
    <s v="3.1.1"/>
    <s v="C.05"/>
    <n v="2"/>
    <x v="1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1"/>
    <s v="C.05"/>
    <n v="3"/>
    <x v="1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1"/>
    <s v="E.08"/>
    <n v="2"/>
    <x v="15"/>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1"/>
    <s v="E.08"/>
    <n v="3"/>
    <x v="1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1"/>
    <s v="E.08"/>
    <n v="4"/>
    <x v="1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1"/>
    <s v="T.01"/>
    <n v="9"/>
    <x v="1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1"/>
    <s v="T.03"/>
    <n v="9"/>
    <x v="1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1"/>
    <s v="T.06"/>
    <n v="9"/>
    <x v="1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1"/>
    <s v="T.07"/>
    <n v="9"/>
    <x v="1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2"/>
    <s v="A.02"/>
    <n v="3"/>
    <x v="16"/>
    <s v="A.02x3"/>
    <s v="de inhoud van de SLA garanderen"/>
    <x v="39"/>
    <n v="3"/>
    <s v="de inhoud van de SLA garanderen"/>
  </r>
  <r>
    <s v="3.1.2"/>
    <s v="A.02"/>
    <n v="4"/>
    <x v="1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1.2"/>
    <s v="B.02"/>
    <n v="2"/>
    <x v="16"/>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2"/>
    <s v="B.02"/>
    <n v="3"/>
    <x v="16"/>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2"/>
    <s v="B.02"/>
    <n v="4"/>
    <x v="16"/>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3.1.2"/>
    <s v="B.04"/>
    <n v="1"/>
    <x v="16"/>
    <s v="B.04x1"/>
    <s v="het onder aansturing verwijderen en/of installeren van IV-componenten op basis van gedetailleerde instructies"/>
    <x v="35"/>
    <n v="1"/>
    <s v="het onder aansturing verwijderen en/of installeren van IV-componenten op basis van gedetailleerde instructies"/>
  </r>
  <r>
    <s v="3.1.2"/>
    <s v="B.04"/>
    <n v="2"/>
    <x v="16"/>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2"/>
    <s v="C.02"/>
    <n v="2"/>
    <x v="1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2"/>
    <s v="C.02"/>
    <n v="3"/>
    <x v="1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2"/>
    <s v="C.03"/>
    <n v="1"/>
    <x v="16"/>
    <s v="C.03x1"/>
    <s v="het onder begeleiding vastleggen en bijhouden van bedrijfszekerheidsgegevens"/>
    <x v="40"/>
    <n v="1"/>
    <s v="het onder begeleiding vastleggen en bijhouden van bedrijfszekerheidsgegevens"/>
  </r>
  <r>
    <s v="3.1.2"/>
    <s v="C.03"/>
    <n v="2"/>
    <x v="1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2"/>
    <s v="C.05"/>
    <n v="1"/>
    <x v="16"/>
    <s v="C.05x1"/>
    <s v="het uitvoeren van basale systeemoperaties"/>
    <x v="38"/>
    <n v="1"/>
    <s v="het uitvoeren van basale systeemoperaties"/>
  </r>
  <r>
    <s v="3.1.2"/>
    <s v="C.05"/>
    <n v="2"/>
    <x v="1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2"/>
    <s v="C.05"/>
    <n v="3"/>
    <x v="1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2"/>
    <s v="E.02"/>
    <n v="2"/>
    <x v="1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1.2"/>
    <s v="E.03"/>
    <n v="2"/>
    <x v="16"/>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1.2"/>
    <s v="E.07"/>
    <n v="3"/>
    <x v="16"/>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3.1.2"/>
    <s v="E.07"/>
    <n v="4"/>
    <x v="16"/>
    <s v="E.07x4"/>
    <s v="het organiseren en borgen van het plannen, beheren en implementeren van significante IV-wijzigingen in de organisatie "/>
    <x v="18"/>
    <n v="4"/>
    <s v="het organiseren en borgen van het plannen, beheren en implementeren van significante IV-wijzigingen in de organisatie "/>
  </r>
  <r>
    <s v="3.1.2"/>
    <s v="T.01"/>
    <n v="9"/>
    <x v="1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2"/>
    <s v="T.03"/>
    <n v="9"/>
    <x v="1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2"/>
    <s v="T.06"/>
    <n v="9"/>
    <x v="1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2"/>
    <s v="T.07"/>
    <n v="9"/>
    <x v="1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3"/>
    <s v="A.06"/>
    <n v="1"/>
    <x v="17"/>
    <s v="A.06x1"/>
    <s v="het bijdragen aan het ontwerp van applicaties, aan generieke functionele specificaties en aan koppelvlakken"/>
    <x v="1"/>
    <n v="1"/>
    <s v="het bijdragen aan het ontwerp van applicaties, aan generieke functionele specificaties en aan koppelvlakken"/>
  </r>
  <r>
    <s v="3.1.3"/>
    <s v="A.06"/>
    <n v="2"/>
    <x v="17"/>
    <s v="A.06x2"/>
    <s v="het organiseren van de totale planning van het ontwerp van de applicatie"/>
    <x v="1"/>
    <n v="2"/>
    <s v="het organiseren van de totale planning van het ontwerp van de applicatie"/>
  </r>
  <r>
    <s v="3.1.3"/>
    <s v="A.06"/>
    <n v="3"/>
    <x v="17"/>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3"/>
    <s v="A.10"/>
    <n v="2"/>
    <x v="17"/>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1.3"/>
    <s v="A.10"/>
    <n v="4"/>
    <x v="1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1.3"/>
    <s v="B.03"/>
    <n v="1"/>
    <x v="17"/>
    <s v="B.03x1"/>
    <s v="het uitvoeren van eenvoudige testen op basis van gedetailleerde instructies"/>
    <x v="16"/>
    <n v="1"/>
    <s v="het uitvoeren van eenvoudige testen op basis van gedetailleerde instructies"/>
  </r>
  <r>
    <s v="3.1.3"/>
    <s v="B.03"/>
    <n v="2"/>
    <x v="17"/>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3"/>
    <s v="B.04"/>
    <n v="1"/>
    <x v="17"/>
    <s v="B.04x1"/>
    <s v="het onder aansturing verwijderen en/of installeren van IV-componenten op basis van gedetailleerde instructies"/>
    <x v="35"/>
    <n v="1"/>
    <s v="het onder aansturing verwijderen en/of installeren van IV-componenten op basis van gedetailleerde instructies"/>
  </r>
  <r>
    <s v="3.1.3"/>
    <s v="B.04"/>
    <n v="2"/>
    <x v="1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3"/>
    <s v="C.01"/>
    <n v="1"/>
    <x v="1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3"/>
    <s v="C.03"/>
    <n v="1"/>
    <x v="17"/>
    <s v="C.03x1"/>
    <s v="het onder begeleiding vastleggen en bijhouden van bedrijfszekerheidsgegevens"/>
    <x v="40"/>
    <n v="1"/>
    <s v="het onder begeleiding vastleggen en bijhouden van bedrijfszekerheidsgegevens"/>
  </r>
  <r>
    <s v="3.1.3"/>
    <s v="C.03"/>
    <n v="2"/>
    <x v="1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3"/>
    <s v="C.04"/>
    <n v="2"/>
    <x v="1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3"/>
    <s v="D.11"/>
    <n v="3"/>
    <x v="17"/>
    <s v="D.11x3"/>
    <s v="betrouwbare relaties met de klanten creëren en helpen in het identificeren van de klantbehoeften"/>
    <x v="17"/>
    <n v="3"/>
    <s v="betrouwbare relaties met de klanten creëren en helpen in het identificeren van de klantbehoeften"/>
  </r>
  <r>
    <s v="3.1.3"/>
    <s v="D.11"/>
    <n v="4"/>
    <x v="1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1.3"/>
    <s v="T.01"/>
    <n v="9"/>
    <x v="1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3"/>
    <s v="T.03"/>
    <n v="9"/>
    <x v="1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3"/>
    <s v="T.06"/>
    <n v="9"/>
    <x v="1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3"/>
    <s v="T.07"/>
    <n v="9"/>
    <x v="1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4"/>
    <s v="B.02"/>
    <n v="2"/>
    <x v="18"/>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4"/>
    <s v="B.02"/>
    <n v="3"/>
    <x v="18"/>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4"/>
    <s v="B.03"/>
    <n v="1"/>
    <x v="18"/>
    <s v="B.03x1"/>
    <s v="het uitvoeren van eenvoudige testen op basis van gedetailleerde instructies"/>
    <x v="16"/>
    <n v="1"/>
    <s v="het uitvoeren van eenvoudige testen op basis van gedetailleerde instructies"/>
  </r>
  <r>
    <s v="3.1.4"/>
    <s v="B.03"/>
    <n v="2"/>
    <x v="18"/>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4"/>
    <s v="B.04"/>
    <n v="1"/>
    <x v="18"/>
    <s v="B.04x1"/>
    <s v="het onder aansturing verwijderen en/of installeren van IV-componenten op basis van gedetailleerde instructies"/>
    <x v="35"/>
    <n v="1"/>
    <s v="het onder aansturing verwijderen en/of installeren van IV-componenten op basis van gedetailleerde instructies"/>
  </r>
  <r>
    <s v="3.1.4"/>
    <s v="B.04"/>
    <n v="2"/>
    <x v="18"/>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4"/>
    <s v="C.01"/>
    <n v="1"/>
    <x v="18"/>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4"/>
    <s v="C.02"/>
    <n v="2"/>
    <x v="1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4"/>
    <s v="C.02"/>
    <n v="3"/>
    <x v="1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4"/>
    <s v="C.04"/>
    <n v="2"/>
    <x v="18"/>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n v="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r>
  <r>
    <s v="3.1.4"/>
    <s v="C.05"/>
    <n v="1"/>
    <x v="18"/>
    <s v="C.05x1"/>
    <s v="het uitvoeren van basale systeemoperaties"/>
    <x v="38"/>
    <n v="1"/>
    <s v="het uitvoeren van basale systeemoperaties"/>
  </r>
  <r>
    <s v="3.1.4"/>
    <s v="C.05"/>
    <n v="2"/>
    <x v="18"/>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4"/>
    <s v="C.05"/>
    <n v="3"/>
    <x v="1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4"/>
    <s v="E.08"/>
    <n v="2"/>
    <x v="18"/>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4"/>
    <s v="E.08"/>
    <n v="3"/>
    <x v="18"/>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4"/>
    <s v="E.08"/>
    <n v="4"/>
    <x v="18"/>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3.1.4"/>
    <s v="T.01"/>
    <n v="9"/>
    <x v="1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4"/>
    <s v="T.03"/>
    <n v="9"/>
    <x v="1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4"/>
    <s v="T.06"/>
    <n v="9"/>
    <x v="1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4"/>
    <s v="T.07"/>
    <n v="9"/>
    <x v="1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5"/>
    <s v="B.02"/>
    <n v="2"/>
    <x v="1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5"/>
    <s v="B.02"/>
    <n v="3"/>
    <x v="1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5"/>
    <s v="B.03"/>
    <n v="1"/>
    <x v="19"/>
    <s v="B.03x1"/>
    <s v="het uitvoeren van eenvoudige testen op basis van gedetailleerde instructies"/>
    <x v="16"/>
    <n v="1"/>
    <s v="het uitvoeren van eenvoudige testen op basis van gedetailleerde instructies"/>
  </r>
  <r>
    <s v="3.1.5"/>
    <s v="B.03"/>
    <n v="2"/>
    <x v="1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5"/>
    <s v="B.04"/>
    <n v="1"/>
    <x v="19"/>
    <s v="B.04x1"/>
    <s v="het onder aansturing verwijderen en/of installeren van IV-componenten op basis van gedetailleerde instructies"/>
    <x v="35"/>
    <n v="1"/>
    <s v="het onder aansturing verwijderen en/of installeren van IV-componenten op basis van gedetailleerde instructies"/>
  </r>
  <r>
    <s v="3.1.5"/>
    <s v="B.04"/>
    <n v="2"/>
    <x v="1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5"/>
    <s v="C.03"/>
    <n v="1"/>
    <x v="19"/>
    <s v="C.03x1"/>
    <s v="het onder begeleiding vastleggen en bijhouden van bedrijfszekerheidsgegevens"/>
    <x v="40"/>
    <n v="1"/>
    <s v="het onder begeleiding vastleggen en bijhouden van bedrijfszekerheidsgegevens"/>
  </r>
  <r>
    <s v="3.1.5"/>
    <s v="C.03"/>
    <n v="2"/>
    <x v="1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5"/>
    <s v="C.04"/>
    <n v="2"/>
    <x v="1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5"/>
    <s v="C.05"/>
    <n v="1"/>
    <x v="19"/>
    <s v="C.05x1"/>
    <s v="het uitvoeren van basale systeemoperaties"/>
    <x v="38"/>
    <n v="1"/>
    <s v="het uitvoeren van basale systeemoperaties"/>
  </r>
  <r>
    <s v="3.1.5"/>
    <s v="C.05"/>
    <n v="2"/>
    <x v="19"/>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5"/>
    <s v="C.05"/>
    <n v="3"/>
    <x v="1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5"/>
    <s v="E.03"/>
    <n v="2"/>
    <x v="1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5"/>
    <s v="E.06"/>
    <n v="2"/>
    <x v="19"/>
    <s v="E.06x2"/>
    <s v="het communiceren over en het toezicht houden op de toepassing van het kwaliteitsbeleid in de organisatie"/>
    <x v="21"/>
    <n v="2"/>
    <s v="het communiceren over en het toezicht houden op de toepassing van het kwaliteitsbeleid in de organisatie"/>
  </r>
  <r>
    <s v="3.1.5"/>
    <s v="E.06"/>
    <n v="3"/>
    <x v="1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5"/>
    <s v="E.08"/>
    <n v="2"/>
    <x v="19"/>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5"/>
    <s v="E.08"/>
    <n v="3"/>
    <x v="1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5"/>
    <s v="T.01"/>
    <n v="9"/>
    <x v="1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5"/>
    <s v="T.03"/>
    <n v="9"/>
    <x v="1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5"/>
    <s v="T.06"/>
    <n v="9"/>
    <x v="1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5"/>
    <s v="T.07"/>
    <n v="9"/>
    <x v="1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6"/>
    <s v="A.06"/>
    <n v="1"/>
    <x v="20"/>
    <s v="A.06x1"/>
    <s v="het bijdragen aan het ontwerp van applicaties, aan generieke functionele specificaties en aan koppelvlakken"/>
    <x v="1"/>
    <n v="1"/>
    <s v="het bijdragen aan het ontwerp van applicaties, aan generieke functionele specificaties en aan koppelvlakken"/>
  </r>
  <r>
    <s v="3.1.6"/>
    <s v="A.06"/>
    <n v="2"/>
    <x v="20"/>
    <s v="A.06x2"/>
    <s v="het organiseren van de totale planning van het ontwerp van de applicatie"/>
    <x v="1"/>
    <n v="2"/>
    <s v="het organiseren van de totale planning van het ontwerp van de applicatie"/>
  </r>
  <r>
    <s v="3.1.6"/>
    <s v="A.06"/>
    <n v="3"/>
    <x v="2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6"/>
    <s v="B.01"/>
    <n v="1"/>
    <x v="20"/>
    <s v="B.01x1"/>
    <s v="het onder aansturing ontwikkelen, testen en documenteren van applicaties"/>
    <x v="32"/>
    <n v="1"/>
    <s v="het onder aansturing ontwikkelen, testen en documenteren van applicaties"/>
  </r>
  <r>
    <s v="3.1.6"/>
    <s v="B.01"/>
    <n v="2"/>
    <x v="20"/>
    <s v="B.01x2"/>
    <s v="het systematisch ontwikkelen en valideren van applicaties"/>
    <x v="32"/>
    <n v="2"/>
    <s v="het systematisch ontwikkelen en valideren van applicaties"/>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3.1.6"/>
    <s v="B.02"/>
    <n v="2"/>
    <x v="2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1.6"/>
    <s v="B.02"/>
    <n v="3"/>
    <x v="2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1.6"/>
    <s v="B.03"/>
    <n v="1"/>
    <x v="20"/>
    <s v="B.03x1"/>
    <s v="het uitvoeren van eenvoudige testen op basis van gedetailleerde instructies"/>
    <x v="16"/>
    <n v="1"/>
    <s v="het uitvoeren van eenvoudige testen op basis van gedetailleerde instructies"/>
  </r>
  <r>
    <s v="3.1.6"/>
    <s v="B.03"/>
    <n v="2"/>
    <x v="20"/>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6"/>
    <s v="B.04"/>
    <n v="1"/>
    <x v="20"/>
    <s v="B.04x1"/>
    <s v="het onder aansturing verwijderen en/of installeren van IV-componenten op basis van gedetailleerde instructies"/>
    <x v="35"/>
    <n v="1"/>
    <s v="het onder aansturing verwijderen en/of installeren van IV-componenten op basis van gedetailleerde instructies"/>
  </r>
  <r>
    <s v="3.1.6"/>
    <s v="B.04"/>
    <n v="2"/>
    <x v="20"/>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6"/>
    <s v="B.05"/>
    <n v="1"/>
    <x v="20"/>
    <s v="B.05x1"/>
    <s v="het gebruiken en/of toepassen van standaarden om de documentatiestructuur te bepalen"/>
    <x v="33"/>
    <n v="1"/>
    <s v="het gebruiken en/of toepassen van standaarden om de documentatiestructuur te bepalen"/>
  </r>
  <r>
    <s v="3.1.6"/>
    <s v="B.05"/>
    <n v="2"/>
    <x v="20"/>
    <s v="B.05x2"/>
    <s v="het bepalen van documentatie-eisen op basis van het doel en de doelgroep"/>
    <x v="33"/>
    <n v="2"/>
    <s v="het bepalen van documentatie-eisen op basis van het doel en de doelgroep"/>
  </r>
  <r>
    <s v="3.1.6"/>
    <s v="B.05"/>
    <n v="3"/>
    <x v="20"/>
    <s v="B.05x3"/>
    <s v="het detailniveau bepalen op basis van het doel en de doelgroep "/>
    <x v="33"/>
    <n v="3"/>
    <s v="het detailniveau bepalen op basis van het doel en de doelgroep "/>
  </r>
  <r>
    <s v="3.1.6"/>
    <s v="C.04"/>
    <n v="2"/>
    <x v="20"/>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1.6"/>
    <s v="C.05"/>
    <n v="1"/>
    <x v="20"/>
    <s v="C.05x1"/>
    <s v="het uitvoeren van basale systeemoperaties"/>
    <x v="38"/>
    <n v="1"/>
    <s v="het uitvoeren van basale systeemoperaties"/>
  </r>
  <r>
    <s v="3.1.6"/>
    <s v="C.05"/>
    <n v="2"/>
    <x v="20"/>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6"/>
    <s v="C.05"/>
    <n v="3"/>
    <x v="2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6"/>
    <s v="E.02"/>
    <n v="2"/>
    <x v="2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1.6"/>
    <s v="E.03"/>
    <n v="2"/>
    <x v="2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1.6"/>
    <s v="E.06"/>
    <n v="2"/>
    <x v="20"/>
    <s v="E.06x2"/>
    <s v="het communiceren over en het toezicht houden op de toepassing van het kwaliteitsbeleid in de organisatie"/>
    <x v="21"/>
    <n v="2"/>
    <s v="het communiceren over en het toezicht houden op de toepassing van het kwaliteitsbeleid in de organisatie"/>
  </r>
  <r>
    <s v="3.1.6"/>
    <s v="E.06"/>
    <n v="3"/>
    <x v="2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6"/>
    <s v="E.08"/>
    <n v="2"/>
    <x v="20"/>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6"/>
    <s v="E.08"/>
    <n v="3"/>
    <x v="2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6"/>
    <s v="T.01"/>
    <n v="9"/>
    <x v="2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6"/>
    <s v="T.03"/>
    <n v="9"/>
    <x v="2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6"/>
    <s v="T.06"/>
    <n v="9"/>
    <x v="2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6"/>
    <s v="T.07"/>
    <n v="9"/>
    <x v="2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7"/>
    <s v="A.05"/>
    <n v="3"/>
    <x v="2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1.7"/>
    <s v="A.06"/>
    <n v="1"/>
    <x v="21"/>
    <s v="A.06x1"/>
    <s v="het bijdragen aan het ontwerp van applicaties, aan generieke functionele specificaties en aan koppelvlakken"/>
    <x v="1"/>
    <n v="1"/>
    <s v="het bijdragen aan het ontwerp van applicaties, aan generieke functionele specificaties en aan koppelvlakken"/>
  </r>
  <r>
    <s v="3.1.7"/>
    <s v="A.06"/>
    <n v="2"/>
    <x v="21"/>
    <s v="A.06x2"/>
    <s v="het organiseren van de totale planning van het ontwerp van de applicatie"/>
    <x v="1"/>
    <n v="2"/>
    <s v="het organiseren van de totale planning van het ontwerp van de applicatie"/>
  </r>
  <r>
    <s v="3.1.7"/>
    <s v="A.06"/>
    <n v="3"/>
    <x v="2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3.1.7"/>
    <s v="B.05"/>
    <n v="1"/>
    <x v="21"/>
    <s v="B.05x1"/>
    <s v="het gebruiken en/of toepassen van standaarden om de documentatiestructuur te bepalen"/>
    <x v="33"/>
    <n v="1"/>
    <s v="het gebruiken en/of toepassen van standaarden om de documentatiestructuur te bepalen"/>
  </r>
  <r>
    <s v="3.1.7"/>
    <s v="B.05"/>
    <n v="2"/>
    <x v="21"/>
    <s v="B.05x2"/>
    <s v="het bepalen van documentatie-eisen op basis van het doel en de doelgroep"/>
    <x v="33"/>
    <n v="2"/>
    <s v="het bepalen van documentatie-eisen op basis van het doel en de doelgroep"/>
  </r>
  <r>
    <s v="3.1.7"/>
    <s v="B.05"/>
    <n v="3"/>
    <x v="21"/>
    <s v="B.05x3"/>
    <s v="het detailniveau bepalen op basis van het doel en de doelgroep "/>
    <x v="33"/>
    <n v="3"/>
    <s v="het detailniveau bepalen op basis van het doel en de doelgroep "/>
  </r>
  <r>
    <s v="3.1.7"/>
    <s v="C.05"/>
    <n v="1"/>
    <x v="21"/>
    <s v="C.05x1"/>
    <s v="het uitvoeren van basale systeemoperaties"/>
    <x v="38"/>
    <n v="1"/>
    <s v="het uitvoeren van basale systeemoperaties"/>
  </r>
  <r>
    <s v="3.1.7"/>
    <s v="C.05"/>
    <n v="2"/>
    <x v="21"/>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7"/>
    <s v="C.05"/>
    <n v="3"/>
    <x v="2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7"/>
    <s v="D.10"/>
    <n v="3"/>
    <x v="2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7"/>
    <s v="E.06"/>
    <n v="2"/>
    <x v="21"/>
    <s v="E.06x2"/>
    <s v="het communiceren over en het toezicht houden op de toepassing van het kwaliteitsbeleid in de organisatie"/>
    <x v="21"/>
    <n v="2"/>
    <s v="het communiceren over en het toezicht houden op de toepassing van het kwaliteitsbeleid in de organisatie"/>
  </r>
  <r>
    <s v="3.1.7"/>
    <s v="E.06"/>
    <n v="3"/>
    <x v="2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7"/>
    <s v="E.08"/>
    <n v="2"/>
    <x v="21"/>
    <s v="E.08x2"/>
    <s v="het systematisch scannen van de omgeving om kwetsbaarheden en bedreigingen te identificeren en te bepalen, vast te leggen en het escaleren bij non-compliance"/>
    <x v="7"/>
    <n v="2"/>
    <s v="het systematisch scannen van de omgeving om kwetsbaarheden en bedreigingen te identificeren en te bepalen, vast te leggen en het escaleren bij non-compliance"/>
  </r>
  <r>
    <s v="3.1.7"/>
    <s v="E.08"/>
    <n v="3"/>
    <x v="2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3.1.7"/>
    <s v="T.01"/>
    <n v="9"/>
    <x v="2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7"/>
    <s v="T.03"/>
    <n v="9"/>
    <x v="2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7"/>
    <s v="T.06"/>
    <n v="9"/>
    <x v="2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7"/>
    <s v="T.07"/>
    <n v="9"/>
    <x v="2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8"/>
    <s v="B.05"/>
    <n v="1"/>
    <x v="22"/>
    <s v="B.05x1"/>
    <s v="het gebruiken en/of toepassen van standaarden om de documentatiestructuur te bepalen"/>
    <x v="33"/>
    <n v="1"/>
    <s v="het gebruiken en/of toepassen van standaarden om de documentatiestructuur te bepalen"/>
  </r>
  <r>
    <s v="3.1.8"/>
    <s v="B.05"/>
    <n v="2"/>
    <x v="22"/>
    <s v="B.05x2"/>
    <s v="het bepalen van documentatie-eisen op basis van het doel en de doelgroep"/>
    <x v="33"/>
    <n v="2"/>
    <s v="het bepalen van documentatie-eisen op basis van het doel en de doelgroep"/>
  </r>
  <r>
    <s v="3.1.8"/>
    <s v="B.05"/>
    <n v="3"/>
    <x v="22"/>
    <s v="B.05x3"/>
    <s v="het detailniveau bepalen op basis van het doel en de doelgroep "/>
    <x v="33"/>
    <n v="3"/>
    <s v="het detailniveau bepalen op basis van het doel en de doelgroep "/>
  </r>
  <r>
    <s v="3.1.8"/>
    <s v="C.01"/>
    <n v="1"/>
    <x v="22"/>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8"/>
    <s v="C.05"/>
    <n v="1"/>
    <x v="22"/>
    <s v="C.05x1"/>
    <s v="het uitvoeren van basale systeemoperaties"/>
    <x v="38"/>
    <n v="1"/>
    <s v="het uitvoeren van basale systeemoperaties"/>
  </r>
  <r>
    <s v="3.1.8"/>
    <s v="C.05"/>
    <n v="2"/>
    <x v="22"/>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1.8"/>
    <s v="C.05"/>
    <n v="3"/>
    <x v="22"/>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1.8"/>
    <s v="D.10"/>
    <n v="3"/>
    <x v="2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1.8"/>
    <s v="T.01"/>
    <n v="9"/>
    <x v="2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8"/>
    <s v="T.03"/>
    <n v="9"/>
    <x v="2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8"/>
    <s v="T.06"/>
    <n v="9"/>
    <x v="2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8"/>
    <s v="T.07"/>
    <n v="9"/>
    <x v="2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1.9"/>
    <s v="A.04"/>
    <n v="2"/>
    <x v="23"/>
    <s v="A.04x2"/>
    <s v="het systematisch handelen om standaard productdocumentatie te onderhouden"/>
    <x v="28"/>
    <n v="2"/>
    <s v="het systematisch handelen om standaard productdocumentatie te onderhouden"/>
  </r>
  <r>
    <s v="3.1.9"/>
    <s v="A.04"/>
    <n v="3"/>
    <x v="23"/>
    <s v="A.04x3"/>
    <s v="het gebruikmaken van specifieke kennis om complexe documentatie te maken en te onderhouden"/>
    <x v="28"/>
    <n v="3"/>
    <s v="het gebruikmaken van specifieke kennis om complexe documentatie te maken en te onderhouden"/>
  </r>
  <r>
    <s v="3.1.9"/>
    <s v="A.04"/>
    <n v="4"/>
    <x v="23"/>
    <s v="A.04x4"/>
    <s v="het organiseren en borgen van het ontwikkelen en onderhouden van de planning"/>
    <x v="28"/>
    <n v="4"/>
    <s v="het organiseren en borgen van het ontwikkelen en onderhouden van de planning"/>
  </r>
  <r>
    <s v="3.1.9"/>
    <s v="B.03"/>
    <n v="2"/>
    <x v="23"/>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3.1.9"/>
    <s v="B.04"/>
    <n v="2"/>
    <x v="23"/>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1.9"/>
    <s v="C.02"/>
    <n v="2"/>
    <x v="23"/>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1.9"/>
    <s v="C.02"/>
    <n v="3"/>
    <x v="2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1.9"/>
    <s v="C.03"/>
    <n v="1"/>
    <x v="23"/>
    <s v="C.03x1"/>
    <s v="het onder begeleiding vastleggen en bijhouden van bedrijfszekerheidsgegevens"/>
    <x v="40"/>
    <n v="1"/>
    <s v="het onder begeleiding vastleggen en bijhouden van bedrijfszekerheidsgegevens"/>
  </r>
  <r>
    <s v="3.1.9"/>
    <s v="C.03"/>
    <n v="2"/>
    <x v="23"/>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1.9"/>
    <s v="D.11"/>
    <n v="3"/>
    <x v="23"/>
    <s v="D.11x3"/>
    <s v="betrouwbare relaties met de klanten creëren en helpen in het identificeren van de klantbehoeften"/>
    <x v="17"/>
    <n v="3"/>
    <s v="betrouwbare relaties met de klanten creëren en helpen in het identificeren van de klantbehoeften"/>
  </r>
  <r>
    <s v="3.1.9"/>
    <s v="E.05"/>
    <n v="3"/>
    <x v="2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1.9"/>
    <s v="E.06"/>
    <n v="2"/>
    <x v="23"/>
    <s v="E.06x2"/>
    <s v="het communiceren over en het toezicht houden op de toepassing van het kwaliteitsbeleid in de organisatie"/>
    <x v="21"/>
    <n v="2"/>
    <s v="het communiceren over en het toezicht houden op de toepassing van het kwaliteitsbeleid in de organisatie"/>
  </r>
  <r>
    <s v="3.1.9"/>
    <s v="E.06"/>
    <n v="3"/>
    <x v="2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1.9"/>
    <s v="T.01"/>
    <n v="9"/>
    <x v="2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1.9"/>
    <s v="T.03"/>
    <n v="9"/>
    <x v="2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1.9"/>
    <s v="T.06"/>
    <n v="9"/>
    <x v="2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1.9"/>
    <s v="T.07"/>
    <n v="9"/>
    <x v="2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1"/>
    <s v="B.05"/>
    <n v="1"/>
    <x v="24"/>
    <s v="B.05x1"/>
    <s v="het gebruiken en/of toepassen van standaarden om de documentatiestructuur te bepalen"/>
    <x v="33"/>
    <n v="1"/>
    <s v="het gebruiken en/of toepassen van standaarden om de documentatiestructuur te bepalen"/>
  </r>
  <r>
    <s v="3.2.1"/>
    <s v="B.05"/>
    <n v="2"/>
    <x v="24"/>
    <s v="B.05x2"/>
    <s v="het bepalen van documentatie-eisen op basis van het doel en de doelgroep"/>
    <x v="33"/>
    <n v="2"/>
    <s v="het bepalen van documentatie-eisen op basis van het doel en de doelgroep"/>
  </r>
  <r>
    <s v="3.2.1"/>
    <s v="B.05"/>
    <n v="3"/>
    <x v="24"/>
    <s v="B.05x3"/>
    <s v="het detailniveau bepalen op basis van het doel en de doelgroep "/>
    <x v="33"/>
    <n v="3"/>
    <s v="het detailniveau bepalen op basis van het doel en de doelgroep "/>
  </r>
  <r>
    <s v="3.2.1"/>
    <s v="C.01"/>
    <n v="1"/>
    <x v="24"/>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1"/>
    <s v="C.02"/>
    <n v="2"/>
    <x v="24"/>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1"/>
    <s v="C.02"/>
    <n v="3"/>
    <x v="2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1"/>
    <s v="C.05"/>
    <n v="1"/>
    <x v="24"/>
    <s v="C.05x1"/>
    <s v="het uitvoeren van basale systeemoperaties"/>
    <x v="38"/>
    <n v="1"/>
    <s v="het uitvoeren van basale systeemoperaties"/>
  </r>
  <r>
    <s v="3.2.1"/>
    <s v="C.05"/>
    <n v="2"/>
    <x v="24"/>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1"/>
    <s v="C.05"/>
    <n v="3"/>
    <x v="24"/>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1"/>
    <s v="D.10"/>
    <n v="3"/>
    <x v="2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2.1"/>
    <s v="D.11"/>
    <n v="3"/>
    <x v="24"/>
    <s v="D.11x3"/>
    <s v="betrouwbare relaties met de klanten creëren en helpen in het identificeren van de klantbehoeften"/>
    <x v="17"/>
    <n v="3"/>
    <s v="betrouwbare relaties met de klanten creëren en helpen in het identificeren van de klantbehoeften"/>
  </r>
  <r>
    <s v="3.2.1"/>
    <s v="E.05"/>
    <n v="3"/>
    <x v="2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3.2.1"/>
    <s v="E.06"/>
    <n v="2"/>
    <x v="24"/>
    <s v="E.06x2"/>
    <s v="het communiceren over en het toezicht houden op de toepassing van het kwaliteitsbeleid in de organisatie"/>
    <x v="21"/>
    <n v="2"/>
    <s v="het communiceren over en het toezicht houden op de toepassing van het kwaliteitsbeleid in de organisatie"/>
  </r>
  <r>
    <s v="3.2.1"/>
    <s v="E.06"/>
    <n v="3"/>
    <x v="2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1"/>
    <s v="T.01"/>
    <n v="9"/>
    <x v="2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1"/>
    <s v="T.03"/>
    <n v="9"/>
    <x v="2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1"/>
    <s v="T.06"/>
    <n v="9"/>
    <x v="2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1"/>
    <s v="T.07"/>
    <n v="9"/>
    <x v="2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2"/>
    <s v="B.05"/>
    <n v="1"/>
    <x v="25"/>
    <s v="B.05x1"/>
    <s v="het gebruiken en/of toepassen van standaarden om de documentatiestructuur te bepalen"/>
    <x v="33"/>
    <n v="1"/>
    <s v="het gebruiken en/of toepassen van standaarden om de documentatiestructuur te bepalen"/>
  </r>
  <r>
    <s v="3.2.2"/>
    <s v="B.05"/>
    <n v="2"/>
    <x v="25"/>
    <s v="B.05x2"/>
    <s v="het bepalen van documentatie-eisen op basis van het doel en de doelgroep"/>
    <x v="33"/>
    <n v="2"/>
    <s v="het bepalen van documentatie-eisen op basis van het doel en de doelgroep"/>
  </r>
  <r>
    <s v="3.2.2"/>
    <s v="C.01"/>
    <n v="1"/>
    <x v="25"/>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2"/>
    <s v="C.02"/>
    <n v="2"/>
    <x v="25"/>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2"/>
    <s v="C.03"/>
    <n v="2"/>
    <x v="25"/>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2"/>
    <s v="C.04"/>
    <n v="2"/>
    <x v="25"/>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2"/>
    <s v="C.05"/>
    <n v="1"/>
    <x v="25"/>
    <s v="C.05x1"/>
    <s v="het uitvoeren van basale systeemoperaties"/>
    <x v="38"/>
    <n v="1"/>
    <s v="het uitvoeren van basale systeemoperaties"/>
  </r>
  <r>
    <s v="3.2.2"/>
    <s v="C.05"/>
    <n v="2"/>
    <x v="25"/>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2"/>
    <s v="C.05"/>
    <n v="3"/>
    <x v="25"/>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2"/>
    <s v="D.03"/>
    <n v="2"/>
    <x v="25"/>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3.2.2"/>
    <s v="T.01"/>
    <n v="9"/>
    <x v="2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2"/>
    <s v="T.03"/>
    <n v="9"/>
    <x v="2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2"/>
    <s v="T.06"/>
    <n v="9"/>
    <x v="2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2"/>
    <s v="T.07"/>
    <n v="9"/>
    <x v="2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3"/>
    <s v="B.05"/>
    <n v="1"/>
    <x v="26"/>
    <s v="B.05x1"/>
    <s v="het gebruiken en/of toepassen van standaarden om de documentatiestructuur te bepalen"/>
    <x v="33"/>
    <n v="1"/>
    <s v="het gebruiken en/of toepassen van standaarden om de documentatiestructuur te bepalen"/>
  </r>
  <r>
    <s v="3.2.3"/>
    <s v="B.05"/>
    <n v="2"/>
    <x v="26"/>
    <s v="B.05x2"/>
    <s v="het bepalen van documentatie-eisen op basis van het doel en de doelgroep"/>
    <x v="33"/>
    <n v="2"/>
    <s v="het bepalen van documentatie-eisen op basis van het doel en de doelgroep"/>
  </r>
  <r>
    <s v="3.2.3"/>
    <s v="B.05"/>
    <n v="3"/>
    <x v="26"/>
    <s v="B.05x3"/>
    <s v="het detailniveau bepalen op basis van het doel en de doelgroep "/>
    <x v="33"/>
    <n v="3"/>
    <s v="het detailniveau bepalen op basis van het doel en de doelgroep "/>
  </r>
  <r>
    <s v="3.2.3"/>
    <s v="C.01"/>
    <n v="1"/>
    <x v="26"/>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3"/>
    <s v="C.02"/>
    <n v="2"/>
    <x v="26"/>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3"/>
    <s v="C.02"/>
    <n v="3"/>
    <x v="2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3"/>
    <s v="C.03"/>
    <n v="1"/>
    <x v="26"/>
    <s v="C.03x1"/>
    <s v="het onder begeleiding vastleggen en bijhouden van bedrijfszekerheidsgegevens"/>
    <x v="40"/>
    <n v="1"/>
    <s v="het onder begeleiding vastleggen en bijhouden van bedrijfszekerheidsgegevens"/>
  </r>
  <r>
    <s v="3.2.3"/>
    <s v="C.03"/>
    <n v="2"/>
    <x v="26"/>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3"/>
    <s v="C.05"/>
    <n v="1"/>
    <x v="26"/>
    <s v="C.05x1"/>
    <s v="het uitvoeren van basale systeemoperaties"/>
    <x v="38"/>
    <n v="1"/>
    <s v="het uitvoeren van basale systeemoperaties"/>
  </r>
  <r>
    <s v="3.2.3"/>
    <s v="C.05"/>
    <n v="2"/>
    <x v="26"/>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3"/>
    <s v="C.05"/>
    <n v="3"/>
    <x v="26"/>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3"/>
    <s v="E.06"/>
    <n v="2"/>
    <x v="26"/>
    <s v="E.06x2"/>
    <s v="het communiceren over en het toezicht houden op de toepassing van het kwaliteitsbeleid in de organisatie"/>
    <x v="21"/>
    <n v="2"/>
    <s v="het communiceren over en het toezicht houden op de toepassing van het kwaliteitsbeleid in de organisatie"/>
  </r>
  <r>
    <s v="3.2.3"/>
    <s v="E.06"/>
    <n v="3"/>
    <x v="2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2.3"/>
    <s v="T.01"/>
    <n v="9"/>
    <x v="2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3"/>
    <s v="T.03"/>
    <n v="9"/>
    <x v="2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3"/>
    <s v="T.06"/>
    <n v="9"/>
    <x v="2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3"/>
    <s v="T.07"/>
    <n v="9"/>
    <x v="2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2.4"/>
    <s v="B.04"/>
    <n v="1"/>
    <x v="27"/>
    <s v="B.04x1"/>
    <s v="het onder aansturing verwijderen en/of installeren van IV-componenten op basis van gedetailleerde instructies"/>
    <x v="35"/>
    <n v="1"/>
    <s v="het onder aansturing verwijderen en/of installeren van IV-componenten op basis van gedetailleerde instructies"/>
  </r>
  <r>
    <s v="3.2.4"/>
    <s v="B.04"/>
    <n v="2"/>
    <x v="27"/>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2.4"/>
    <s v="B.05"/>
    <n v="1"/>
    <x v="27"/>
    <s v="B.05x1"/>
    <s v="het gebruiken en/of toepassen van standaarden om de documentatiestructuur te bepalen"/>
    <x v="33"/>
    <n v="1"/>
    <s v="het gebruiken en/of toepassen van standaarden om de documentatiestructuur te bepalen"/>
  </r>
  <r>
    <s v="3.2.4"/>
    <s v="B.05"/>
    <n v="2"/>
    <x v="27"/>
    <s v="B.05x2"/>
    <s v="het bepalen van documentatie-eisen op basis van het doel en de doelgroep"/>
    <x v="33"/>
    <n v="2"/>
    <s v="het bepalen van documentatie-eisen op basis van het doel en de doelgroep"/>
  </r>
  <r>
    <s v="3.2.4"/>
    <s v="B.05"/>
    <n v="3"/>
    <x v="27"/>
    <s v="B.05x3"/>
    <s v="het detailniveau bepalen op basis van het doel en de doelgroep "/>
    <x v="33"/>
    <n v="3"/>
    <s v="het detailniveau bepalen op basis van het doel en de doelgroep "/>
  </r>
  <r>
    <s v="3.2.4"/>
    <s v="C.01"/>
    <n v="1"/>
    <x v="27"/>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2.4"/>
    <s v="C.02"/>
    <n v="2"/>
    <x v="27"/>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2.4"/>
    <s v="C.02"/>
    <n v="3"/>
    <x v="2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2.4"/>
    <s v="C.03"/>
    <n v="1"/>
    <x v="27"/>
    <s v="C.03x1"/>
    <s v="het onder begeleiding vastleggen en bijhouden van bedrijfszekerheidsgegevens"/>
    <x v="40"/>
    <n v="1"/>
    <s v="het onder begeleiding vastleggen en bijhouden van bedrijfszekerheidsgegevens"/>
  </r>
  <r>
    <s v="3.2.4"/>
    <s v="C.03"/>
    <n v="2"/>
    <x v="27"/>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2.4"/>
    <s v="C.04"/>
    <n v="2"/>
    <x v="27"/>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2.4"/>
    <s v="C.05"/>
    <n v="1"/>
    <x v="27"/>
    <s v="C.05x1"/>
    <s v="het uitvoeren van basale systeemoperaties"/>
    <x v="38"/>
    <n v="1"/>
    <s v="het uitvoeren van basale systeemoperaties"/>
  </r>
  <r>
    <s v="3.2.4"/>
    <s v="C.05"/>
    <n v="2"/>
    <x v="27"/>
    <s v="C.05x2"/>
    <s v="het systematisch dagelijks beheer van operationele behoeften in de IT-systemen; het vermijden van serviceonderbrekingen conform de service- en IT-strategie"/>
    <x v="38"/>
    <n v="2"/>
    <s v="het systematisch dagelijks beheer van operationele behoeften in de IT-systemen; het vermijden van serviceonderbrekingen conform de service- en IT-strategie"/>
  </r>
  <r>
    <s v="3.2.4"/>
    <s v="C.05"/>
    <n v="3"/>
    <x v="27"/>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2.4"/>
    <s v="E.02"/>
    <n v="2"/>
    <x v="27"/>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2.4"/>
    <s v="E.03"/>
    <n v="2"/>
    <x v="27"/>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2.4"/>
    <s v="T.01"/>
    <n v="9"/>
    <x v="2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2.4"/>
    <s v="T.03"/>
    <n v="9"/>
    <x v="2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2.4"/>
    <s v="T.06"/>
    <n v="9"/>
    <x v="2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2.4"/>
    <s v="T.07"/>
    <n v="9"/>
    <x v="2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1"/>
    <s v="A.02"/>
    <n v="3"/>
    <x v="28"/>
    <s v="A.02x3"/>
    <s v="de inhoud van de SLA garanderen"/>
    <x v="39"/>
    <n v="3"/>
    <s v="de inhoud van de SLA garanderen"/>
  </r>
  <r>
    <s v="3.3.1"/>
    <s v="A.02"/>
    <n v="4"/>
    <x v="2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3.3.1"/>
    <s v="A.04"/>
    <n v="2"/>
    <x v="28"/>
    <s v="A.04x2"/>
    <s v="het systematisch handelen om standaard productdocumentatie te onderhouden"/>
    <x v="28"/>
    <n v="2"/>
    <s v="het systematisch handelen om standaard productdocumentatie te onderhouden"/>
  </r>
  <r>
    <s v="3.3.1"/>
    <s v="A.04"/>
    <n v="3"/>
    <x v="28"/>
    <s v="A.04x3"/>
    <s v="het gebruikmaken van specifieke kennis om complexe documentatie te maken en te onderhouden"/>
    <x v="28"/>
    <n v="3"/>
    <s v="het gebruikmaken van specifieke kennis om complexe documentatie te maken en te onderhouden"/>
  </r>
  <r>
    <s v="3.3.1"/>
    <s v="A.04"/>
    <n v="4"/>
    <x v="28"/>
    <s v="A.04x4"/>
    <s v="het organiseren en borgen van het ontwikkelen en onderhouden van de planning"/>
    <x v="28"/>
    <n v="4"/>
    <s v="het organiseren en borgen van het ontwikkelen en onderhouden van de planning"/>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1"/>
    <s v="A.10"/>
    <n v="4"/>
    <x v="2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1"/>
    <s v="C.02"/>
    <n v="2"/>
    <x v="28"/>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1"/>
    <s v="C.02"/>
    <n v="3"/>
    <x v="28"/>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1"/>
    <s v="C.03"/>
    <n v="2"/>
    <x v="28"/>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1"/>
    <s v="C.05"/>
    <n v="3"/>
    <x v="28"/>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1"/>
    <s v="D.05"/>
    <n v="2"/>
    <x v="2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3.3.1"/>
    <s v="D.05"/>
    <n v="4"/>
    <x v="2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3.3.1"/>
    <s v="D.10"/>
    <n v="3"/>
    <x v="2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3.3.1"/>
    <s v="D.10"/>
    <n v="4"/>
    <x v="28"/>
    <s v="D.10x4"/>
    <s v="de juiste informatiestructuur integreren in de organisatie-omgeving"/>
    <x v="6"/>
    <n v="4"/>
    <s v="de juiste informatiestructuur integreren in de organisatie-omgeving"/>
  </r>
  <r>
    <s v="3.3.1"/>
    <s v="D.11"/>
    <n v="3"/>
    <x v="28"/>
    <s v="D.11x3"/>
    <s v="betrouwbare relaties met de klanten creëren en helpen in het identificeren van de klantbehoeften"/>
    <x v="17"/>
    <n v="3"/>
    <s v="betrouwbare relaties met de klanten creëren en helpen in het identificeren van de klantbehoeften"/>
  </r>
  <r>
    <s v="3.3.1"/>
    <s v="D.11"/>
    <n v="4"/>
    <x v="2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3.3.1"/>
    <s v="E.02"/>
    <n v="2"/>
    <x v="28"/>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3.3.1"/>
    <s v="E.03"/>
    <n v="2"/>
    <x v="28"/>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3.3.1"/>
    <s v="E.06"/>
    <n v="2"/>
    <x v="28"/>
    <s v="E.06x2"/>
    <s v="het communiceren over en het toezicht houden op de toepassing van het kwaliteitsbeleid in de organisatie"/>
    <x v="21"/>
    <n v="2"/>
    <s v="het communiceren over en het toezicht houden op de toepassing van het kwaliteitsbeleid in de organisatie"/>
  </r>
  <r>
    <s v="3.3.1"/>
    <s v="E.06"/>
    <n v="3"/>
    <x v="28"/>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3.3.1"/>
    <s v="T.01"/>
    <n v="9"/>
    <x v="2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1"/>
    <s v="T.03"/>
    <n v="9"/>
    <x v="2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1"/>
    <s v="T.06"/>
    <n v="9"/>
    <x v="2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1"/>
    <s v="T.07"/>
    <n v="9"/>
    <x v="2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2"/>
    <s v="A.10"/>
    <n v="4"/>
    <x v="2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2"/>
    <s v="B.02"/>
    <n v="2"/>
    <x v="2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2"/>
    <s v="B.02"/>
    <n v="3"/>
    <x v="2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2"/>
    <s v="B.03"/>
    <n v="1"/>
    <x v="29"/>
    <s v="B.03x1"/>
    <s v="het uitvoeren van eenvoudige testen op basis van gedetailleerde instructies"/>
    <x v="16"/>
    <n v="1"/>
    <s v="het uitvoeren van eenvoudige testen op basis van gedetailleerde instructies"/>
  </r>
  <r>
    <s v="3.3.2"/>
    <s v="B.03"/>
    <n v="2"/>
    <x v="29"/>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3.3.2"/>
    <s v="B.04"/>
    <n v="1"/>
    <x v="29"/>
    <s v="B.04x1"/>
    <s v="het onder aansturing verwijderen en/of installeren van IV-componenten op basis van gedetailleerde instructies"/>
    <x v="35"/>
    <n v="1"/>
    <s v="het onder aansturing verwijderen en/of installeren van IV-componenten op basis van gedetailleerde instructies"/>
  </r>
  <r>
    <s v="3.3.2"/>
    <s v="B.04"/>
    <n v="2"/>
    <x v="29"/>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2"/>
    <s v="C.03"/>
    <n v="1"/>
    <x v="29"/>
    <s v="C.03x1"/>
    <s v="het onder begeleiding vastleggen en bijhouden van bedrijfszekerheidsgegevens"/>
    <x v="40"/>
    <n v="1"/>
    <s v="het onder begeleiding vastleggen en bijhouden van bedrijfszekerheidsgegevens"/>
  </r>
  <r>
    <s v="3.3.2"/>
    <s v="C.03"/>
    <n v="2"/>
    <x v="29"/>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2"/>
    <s v="C.04"/>
    <n v="2"/>
    <x v="29"/>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3.3.2"/>
    <s v="C.05"/>
    <n v="3"/>
    <x v="29"/>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2"/>
    <s v="E.03"/>
    <n v="2"/>
    <x v="29"/>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2"/>
    <s v="T.01"/>
    <n v="9"/>
    <x v="2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2"/>
    <s v="T.03"/>
    <n v="9"/>
    <x v="2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2"/>
    <s v="T.06"/>
    <n v="9"/>
    <x v="2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2"/>
    <s v="T.07"/>
    <n v="9"/>
    <x v="2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3"/>
    <s v="A.05"/>
    <n v="3"/>
    <x v="3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3"/>
    <s v="A.10"/>
    <n v="4"/>
    <x v="3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3"/>
    <s v="B.02"/>
    <n v="2"/>
    <x v="3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3.3.3"/>
    <s v="B.02"/>
    <n v="3"/>
    <x v="3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3.3.3"/>
    <s v="B.05"/>
    <n v="1"/>
    <x v="30"/>
    <s v="B.05x1"/>
    <s v="het gebruiken en/of toepassen van standaarden om de documentatiestructuur te bepalen"/>
    <x v="33"/>
    <n v="1"/>
    <s v="het gebruiken en/of toepassen van standaarden om de documentatiestructuur te bepalen"/>
  </r>
  <r>
    <s v="3.3.3"/>
    <s v="B.05"/>
    <n v="2"/>
    <x v="30"/>
    <s v="B.05x2"/>
    <s v="het bepalen van documentatie-eisen op basis van het doel en de doelgroep"/>
    <x v="33"/>
    <n v="2"/>
    <s v="het bepalen van documentatie-eisen op basis van het doel en de doelgroep"/>
  </r>
  <r>
    <s v="3.3.3"/>
    <s v="B.05"/>
    <n v="3"/>
    <x v="30"/>
    <s v="B.05x3"/>
    <s v="het detailniveau bepalen op basis van het doel en de doelgroep "/>
    <x v="33"/>
    <n v="3"/>
    <s v="het detailniveau bepalen op basis van het doel en de doelgroep "/>
  </r>
  <r>
    <s v="3.3.3"/>
    <s v="C.02"/>
    <n v="2"/>
    <x v="30"/>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3"/>
    <s v="C.02"/>
    <n v="3"/>
    <x v="30"/>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3"/>
    <s v="C.05"/>
    <n v="3"/>
    <x v="30"/>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3"/>
    <s v="E.02"/>
    <n v="2"/>
    <x v="30"/>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3"/>
    <s v="E.03"/>
    <n v="2"/>
    <x v="30"/>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3.3.3"/>
    <s v="E.06"/>
    <n v="2"/>
    <x v="30"/>
    <s v="E.06x2"/>
    <s v="het communiceren over en het toezicht houden op de toepassing van het kwaliteitsbeleid in de organisatie"/>
    <x v="21"/>
    <n v="2"/>
    <s v="het communiceren over en het toezicht houden op de toepassing van het kwaliteitsbeleid in de organisatie"/>
  </r>
  <r>
    <s v="3.3.3"/>
    <s v="E.06"/>
    <n v="3"/>
    <x v="3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3"/>
    <s v="T.01"/>
    <n v="9"/>
    <x v="3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3"/>
    <s v="T.03"/>
    <n v="9"/>
    <x v="3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3"/>
    <s v="T.06"/>
    <n v="9"/>
    <x v="3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3"/>
    <s v="T.07"/>
    <n v="9"/>
    <x v="3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3.3.4"/>
    <s v="A.04"/>
    <n v="2"/>
    <x v="31"/>
    <s v="A.04x2"/>
    <s v="het systematisch handelen om standaard productdocumentatie te onderhouden"/>
    <x v="28"/>
    <n v="2"/>
    <s v="het systematisch handelen om standaard productdocumentatie te onderhouden"/>
  </r>
  <r>
    <s v="3.3.4"/>
    <s v="A.04"/>
    <n v="3"/>
    <x v="31"/>
    <s v="A.04x3"/>
    <s v="het gebruikmaken van specifieke kennis om complexe documentatie te maken en te onderhouden"/>
    <x v="28"/>
    <n v="3"/>
    <s v="het gebruikmaken van specifieke kennis om complexe documentatie te maken en te onderhouden"/>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3.3.4"/>
    <s v="A.10"/>
    <n v="4"/>
    <x v="3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3.3.4"/>
    <s v="B.04"/>
    <n v="1"/>
    <x v="31"/>
    <s v="B.04x1"/>
    <s v="het onder aansturing verwijderen en/of installeren van IV-componenten op basis van gedetailleerde instructies"/>
    <x v="35"/>
    <n v="1"/>
    <s v="het onder aansturing verwijderen en/of installeren van IV-componenten op basis van gedetailleerde instructies"/>
  </r>
  <r>
    <s v="3.3.4"/>
    <s v="B.04"/>
    <n v="2"/>
    <x v="31"/>
    <s v="B.04x2"/>
    <s v="het systematisch handelen om systeemelementen te bouwen en/of deconstrueren; het identificeren van falende componenten en het vaststellen van de hoofdoorzaken van storingen; het bieden van ondersteuning aan minder ervaren collega's"/>
    <x v="35"/>
    <n v="2"/>
    <s v="het systematisch handelen om systeemelementen te bouwen en/of deconstrueren; het identificeren van falende componenten en het vaststellen van de hoofdoorzaken van storingen; het bieden van ondersteuning aan minder ervaren collega's"/>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3.3.4"/>
    <s v="C.01"/>
    <n v="1"/>
    <x v="3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3.3.4"/>
    <s v="C.02"/>
    <n v="2"/>
    <x v="31"/>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3.3.4"/>
    <s v="C.02"/>
    <n v="3"/>
    <x v="31"/>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3.3.4"/>
    <s v="C.03"/>
    <n v="1"/>
    <x v="31"/>
    <s v="C.03x1"/>
    <s v="het onder begeleiding vastleggen en bijhouden van bedrijfszekerheidsgegevens"/>
    <x v="40"/>
    <n v="1"/>
    <s v="het onder begeleiding vastleggen en bijhouden van bedrijfszekerheidsgegevens"/>
  </r>
  <r>
    <s v="3.3.4"/>
    <s v="C.03"/>
    <n v="2"/>
    <x v="31"/>
    <s v="C.03x2"/>
    <s v="het systematisch analyseren van productdata; het escaleren bij potentiële veiligheidsrisico’s; het nemen van actie om het serviceniveau (continu) te verbeteren "/>
    <x v="40"/>
    <n v="2"/>
    <s v="het systematisch analyseren van productdata; het escaleren bij potentiële veiligheidsrisico’s; het nemen van actie om het serviceniveau (continu) te verbeteren "/>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3.3.4"/>
    <s v="C.05"/>
    <n v="3"/>
    <x v="31"/>
    <s v="C.05x3"/>
    <s v="het optimaliseren van technische en cloud-ontwikkeling; het evalueren van systeemperformance en vragen/problemen van gebruikers; verantwoordelijk zijn voor tijdige vervanging van resources binnen het toegestane budget"/>
    <x v="38"/>
    <n v="3"/>
    <s v="het optimaliseren van technische en cloud-ontwikkeling; het evalueren van systeemperformance en vragen/problemen van gebruikers; verantwoordelijk zijn voor tijdige vervanging van resources binnen het toegestane budget"/>
  </r>
  <r>
    <s v="3.3.4"/>
    <s v="E.02"/>
    <n v="2"/>
    <x v="31"/>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3.3.4"/>
    <s v="E.06"/>
    <n v="2"/>
    <x v="31"/>
    <s v="E.06x2"/>
    <s v="het communiceren over en het toezicht houden op de toepassing van het kwaliteitsbeleid in de organisatie"/>
    <x v="21"/>
    <n v="2"/>
    <s v="het communiceren over en het toezicht houden op de toepassing van het kwaliteitsbeleid in de organisatie"/>
  </r>
  <r>
    <s v="3.3.4"/>
    <s v="E.06"/>
    <n v="3"/>
    <x v="3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3.3.4"/>
    <s v="T.01"/>
    <n v="9"/>
    <x v="3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3.3.4"/>
    <s v="T.03"/>
    <n v="9"/>
    <x v="3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3.3.4"/>
    <s v="T.06"/>
    <n v="9"/>
    <x v="3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3.3.4"/>
    <s v="T.07"/>
    <n v="9"/>
    <x v="3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1"/>
    <s v="A.01"/>
    <n v="4"/>
    <x v="32"/>
    <s v="A.01x4"/>
    <s v="het organiseren en borgen van de bouw en implementatie van innovatieve IV oplossingen op de lange termijn"/>
    <x v="19"/>
    <n v="4"/>
    <s v="het organiseren en borgen van de bouw en implementatie van innovatieve IV oplossingen op de lange termijn"/>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1"/>
    <s v="D.01"/>
    <n v="4"/>
    <x v="32"/>
    <s v="D.01x4"/>
    <s v="het gebruikmaken van specifieke kennis en van externe standaarden en best practices"/>
    <x v="43"/>
    <n v="4"/>
    <s v="het gebruikmaken van specifieke kennis en van externe standaarden en best practices"/>
  </r>
  <r>
    <s v="4.1.1"/>
    <s v="D.10"/>
    <n v="3"/>
    <x v="3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1"/>
    <s v="D.10"/>
    <n v="4"/>
    <x v="32"/>
    <s v="D.10x4"/>
    <s v="de juiste informatiestructuur integreren in de organisatie-omgeving"/>
    <x v="6"/>
    <n v="4"/>
    <s v="de juiste informatiestructuur integreren in de organisatie-omgeving"/>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1"/>
    <s v="E.08"/>
    <n v="3"/>
    <x v="32"/>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1"/>
    <s v="E.08"/>
    <n v="4"/>
    <x v="32"/>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1"/>
    <s v="E.09"/>
    <n v="4"/>
    <x v="3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1"/>
    <s v="T.01"/>
    <n v="9"/>
    <x v="3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1"/>
    <s v="T.03"/>
    <n v="9"/>
    <x v="3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1"/>
    <s v="T.06"/>
    <n v="9"/>
    <x v="3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1"/>
    <s v="T.07"/>
    <n v="9"/>
    <x v="3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2"/>
    <s v="A.01"/>
    <n v="4"/>
    <x v="33"/>
    <s v="A.01x4"/>
    <s v="het organiseren en borgen van de bouw en implementatie van innovatieve IV oplossingen op de lange termijn"/>
    <x v="19"/>
    <n v="4"/>
    <s v="het organiseren en borgen van de bouw en implementatie van innovatieve IV oplossingen op de lange termijn"/>
  </r>
  <r>
    <s v="4.1.2"/>
    <s v="C.02"/>
    <n v="3"/>
    <x v="3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1.2"/>
    <s v="D.01"/>
    <n v="4"/>
    <x v="33"/>
    <s v="D.01x4"/>
    <s v="het gebruikmaken van specifieke kennis en van externe standaarden en best practices"/>
    <x v="43"/>
    <n v="4"/>
    <s v="het gebruikmaken van specifieke kennis en van externe standaarden en best practices"/>
  </r>
  <r>
    <s v="4.1.2"/>
    <s v="D.02"/>
    <n v="4"/>
    <x v="3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1.2"/>
    <s v="D.10"/>
    <n v="3"/>
    <x v="3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2"/>
    <s v="D.10"/>
    <n v="4"/>
    <x v="33"/>
    <s v="D.10x4"/>
    <s v="de juiste informatiestructuur integreren in de organisatie-omgeving"/>
    <x v="6"/>
    <n v="4"/>
    <s v="de juiste informatiestructuur integreren in de organisatie-omgeving"/>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2"/>
    <s v="E.05"/>
    <n v="3"/>
    <x v="3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1.2"/>
    <s v="E.05"/>
    <n v="4"/>
    <x v="3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1.2"/>
    <s v="E.07"/>
    <n v="3"/>
    <x v="3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1.2"/>
    <s v="E.07"/>
    <n v="4"/>
    <x v="33"/>
    <s v="E.07x4"/>
    <s v="het organiseren en borgen van het plannen, beheren en implementeren van significante IV-wijzigingen in de organisatie "/>
    <x v="18"/>
    <n v="4"/>
    <s v="het organiseren en borgen van het plannen, beheren en implementeren van significante IV-wijzigingen in de organisatie "/>
  </r>
  <r>
    <s v="4.1.2"/>
    <s v="E.08"/>
    <n v="3"/>
    <x v="33"/>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2"/>
    <s v="E.08"/>
    <n v="4"/>
    <x v="33"/>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2"/>
    <s v="T.01"/>
    <n v="9"/>
    <x v="3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2"/>
    <s v="T.03"/>
    <n v="9"/>
    <x v="3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2"/>
    <s v="T.06"/>
    <n v="9"/>
    <x v="3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2"/>
    <s v="T.07"/>
    <n v="9"/>
    <x v="3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1.3"/>
    <s v="A.01"/>
    <n v="4"/>
    <x v="34"/>
    <s v="A.01x4"/>
    <s v="het organiseren en borgen van de bouw en implementatie van innovatieve IV oplossingen op de lange termijn"/>
    <x v="19"/>
    <n v="4"/>
    <s v="het organiseren en borgen van de bouw en implementatie van innovatieve IV oplossingen op de lange termijn"/>
  </r>
  <r>
    <s v="4.1.3"/>
    <s v="A.06"/>
    <n v="3"/>
    <x v="34"/>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1.3"/>
    <s v="B.02"/>
    <n v="3"/>
    <x v="34"/>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1.3"/>
    <s v="D.01"/>
    <n v="4"/>
    <x v="34"/>
    <s v="D.01x4"/>
    <s v="het gebruikmaken van specifieke kennis en van externe standaarden en best practices"/>
    <x v="43"/>
    <n v="4"/>
    <s v="het gebruikmaken van specifieke kennis en van externe standaarden en best practices"/>
  </r>
  <r>
    <s v="4.1.3"/>
    <s v="D.10"/>
    <n v="3"/>
    <x v="3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1.3"/>
    <s v="D.10"/>
    <n v="4"/>
    <x v="34"/>
    <s v="D.10x4"/>
    <s v="de juiste informatiestructuur integreren in de organisatie-omgeving"/>
    <x v="6"/>
    <n v="4"/>
    <s v="de juiste informatiestructuur integreren in de organisatie-omgeving"/>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1.3"/>
    <s v="E.08"/>
    <n v="3"/>
    <x v="34"/>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1.3"/>
    <s v="E.08"/>
    <n v="4"/>
    <x v="34"/>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1.3"/>
    <s v="E.09"/>
    <n v="4"/>
    <x v="3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4.1.3"/>
    <s v="T.01"/>
    <n v="9"/>
    <x v="3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1.3"/>
    <s v="T.03"/>
    <n v="9"/>
    <x v="3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1.3"/>
    <s v="T.06"/>
    <n v="9"/>
    <x v="3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1.3"/>
    <s v="T.07"/>
    <n v="9"/>
    <x v="3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1"/>
    <s v="A.01"/>
    <n v="4"/>
    <x v="35"/>
    <s v="A.01x4"/>
    <s v="het organiseren en borgen van de bouw en implementatie van innovatieve IV oplossingen op de lange termijn"/>
    <x v="19"/>
    <n v="4"/>
    <s v="het organiseren en borgen van de bouw en implementatie van innovatieve IV oplossingen op de lange termijn"/>
  </r>
  <r>
    <s v="4.2.1"/>
    <s v="A.02"/>
    <n v="3"/>
    <x v="35"/>
    <s v="A.02x3"/>
    <s v="de inhoud van de SLA garanderen"/>
    <x v="39"/>
    <n v="3"/>
    <s v="de inhoud van de SLA garanderen"/>
  </r>
  <r>
    <s v="4.2.1"/>
    <s v="A.02"/>
    <n v="4"/>
    <x v="35"/>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1"/>
    <s v="A.03"/>
    <n v="3"/>
    <x v="35"/>
    <s v="A.03x3"/>
    <s v="het gebruikmaken van specifieke (product)kennis voor marktanalyses"/>
    <x v="20"/>
    <n v="3"/>
    <s v="het gebruikmaken van specifieke (product)kennis voor marktanalyses"/>
  </r>
  <r>
    <s v="4.2.1"/>
    <s v="A.03"/>
    <n v="4"/>
    <x v="3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1"/>
    <s v="D.04"/>
    <n v="4"/>
    <x v="35"/>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1"/>
    <s v="D.08"/>
    <n v="3"/>
    <x v="35"/>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1"/>
    <s v="D.08"/>
    <n v="4"/>
    <x v="35"/>
    <s v="D.08x4"/>
    <s v="het organiseren en borgen van het naleven van contracten en het fungeren als laatste escalatiepunt"/>
    <x v="30"/>
    <n v="4"/>
    <s v="het organiseren en borgen van het naleven van contracten en het fungeren als laatste escalatiepunt"/>
  </r>
  <r>
    <s v="4.2.1"/>
    <s v="D.11"/>
    <n v="3"/>
    <x v="35"/>
    <s v="D.11x3"/>
    <s v="betrouwbare relaties met de klanten creëren en helpen in het identificeren van de klantbehoeften"/>
    <x v="17"/>
    <n v="3"/>
    <s v="betrouwbare relaties met de klanten creëren en helpen in het identificeren van de klantbehoeften"/>
  </r>
  <r>
    <s v="4.2.1"/>
    <s v="D.11"/>
    <n v="4"/>
    <x v="3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1"/>
    <s v="E.01"/>
    <n v="3"/>
    <x v="3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2.1"/>
    <s v="E.01"/>
    <n v="4"/>
    <x v="3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1"/>
    <s v="E.04"/>
    <n v="3"/>
    <x v="35"/>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1"/>
    <s v="T.01"/>
    <n v="9"/>
    <x v="3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1"/>
    <s v="T.03"/>
    <n v="9"/>
    <x v="3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1"/>
    <s v="T.06"/>
    <n v="9"/>
    <x v="3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1"/>
    <s v="T.07"/>
    <n v="9"/>
    <x v="3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2"/>
    <s v="A.02"/>
    <n v="3"/>
    <x v="36"/>
    <s v="A.02x3"/>
    <s v="de inhoud van de SLA garanderen"/>
    <x v="39"/>
    <n v="3"/>
    <s v="de inhoud van de SLA garanderen"/>
  </r>
  <r>
    <s v="4.2.2"/>
    <s v="A.02"/>
    <n v="4"/>
    <x v="3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2"/>
    <s v="D.04"/>
    <n v="4"/>
    <x v="36"/>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2"/>
    <s v="D.08"/>
    <n v="3"/>
    <x v="36"/>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2"/>
    <s v="D.08"/>
    <n v="4"/>
    <x v="36"/>
    <s v="D.08x4"/>
    <s v="het organiseren en borgen van het naleven van contracten en het fungeren als laatste escalatiepunt"/>
    <x v="30"/>
    <n v="4"/>
    <s v="het organiseren en borgen van het naleven van contracten en het fungeren als laatste escalatiepunt"/>
  </r>
  <r>
    <s v="4.2.2"/>
    <s v="D.11"/>
    <n v="3"/>
    <x v="36"/>
    <s v="D.11x3"/>
    <s v="betrouwbare relaties met de klanten creëren en helpen in het identificeren van de klantbehoeften"/>
    <x v="17"/>
    <n v="3"/>
    <s v="betrouwbare relaties met de klanten creëren en helpen in het identificeren van de klantbehoeften"/>
  </r>
  <r>
    <s v="4.2.2"/>
    <s v="D.11"/>
    <n v="4"/>
    <x v="3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2"/>
    <s v="E.04"/>
    <n v="3"/>
    <x v="3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2"/>
    <s v="T.01"/>
    <n v="9"/>
    <x v="3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2"/>
    <s v="T.03"/>
    <n v="9"/>
    <x v="3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2"/>
    <s v="T.06"/>
    <n v="9"/>
    <x v="3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2"/>
    <s v="T.07"/>
    <n v="9"/>
    <x v="3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3"/>
    <s v="A.02"/>
    <n v="3"/>
    <x v="37"/>
    <s v="A.02x3"/>
    <s v="de inhoud van de SLA garanderen"/>
    <x v="39"/>
    <n v="3"/>
    <s v="de inhoud van de SLA garanderen"/>
  </r>
  <r>
    <s v="4.2.3"/>
    <s v="A.02"/>
    <n v="4"/>
    <x v="3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3"/>
    <s v="A.03"/>
    <n v="3"/>
    <x v="37"/>
    <s v="A.03x3"/>
    <s v="het gebruikmaken van specifieke (product)kennis voor marktanalyses"/>
    <x v="20"/>
    <n v="3"/>
    <s v="het gebruikmaken van specifieke (product)kennis voor marktanalyses"/>
  </r>
  <r>
    <s v="4.2.3"/>
    <s v="A.03"/>
    <n v="4"/>
    <x v="3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3"/>
    <s v="D.04"/>
    <n v="4"/>
    <x v="3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3"/>
    <s v="D.05"/>
    <n v="2"/>
    <x v="3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2.3"/>
    <s v="D.05"/>
    <n v="4"/>
    <x v="3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2.3"/>
    <s v="D.08"/>
    <n v="3"/>
    <x v="3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3"/>
    <s v="D.08"/>
    <n v="4"/>
    <x v="37"/>
    <s v="D.08x4"/>
    <s v="het organiseren en borgen van het naleven van contracten en het fungeren als laatste escalatiepunt"/>
    <x v="30"/>
    <n v="4"/>
    <s v="het organiseren en borgen van het naleven van contracten en het fungeren als laatste escalatiepunt"/>
  </r>
  <r>
    <s v="4.2.3"/>
    <s v="D.11"/>
    <n v="3"/>
    <x v="37"/>
    <s v="D.11x3"/>
    <s v="betrouwbare relaties met de klanten creëren en helpen in het identificeren van de klantbehoeften"/>
    <x v="17"/>
    <n v="3"/>
    <s v="betrouwbare relaties met de klanten creëren en helpen in het identificeren van de klantbehoeften"/>
  </r>
  <r>
    <s v="4.2.3"/>
    <s v="D.11"/>
    <n v="4"/>
    <x v="3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3"/>
    <s v="E.04"/>
    <n v="3"/>
    <x v="3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3"/>
    <s v="T.01"/>
    <n v="9"/>
    <x v="3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3"/>
    <s v="T.03"/>
    <n v="9"/>
    <x v="3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3"/>
    <s v="T.06"/>
    <n v="9"/>
    <x v="3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3"/>
    <s v="T.07"/>
    <n v="9"/>
    <x v="3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2.4"/>
    <s v="A.01"/>
    <n v="4"/>
    <x v="38"/>
    <s v="A.01x4"/>
    <s v="het organiseren en borgen van de bouw en implementatie van innovatieve IV oplossingen op de lange termijn"/>
    <x v="19"/>
    <n v="4"/>
    <s v="het organiseren en borgen van de bouw en implementatie van innovatieve IV oplossingen op de lange termijn"/>
  </r>
  <r>
    <s v="4.2.4"/>
    <s v="A.02"/>
    <n v="4"/>
    <x v="3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2.4"/>
    <s v="A.03"/>
    <n v="4"/>
    <x v="3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2.4"/>
    <s v="D.04"/>
    <n v="4"/>
    <x v="3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2.4"/>
    <s v="D.08"/>
    <n v="3"/>
    <x v="3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2.4"/>
    <s v="D.08"/>
    <n v="4"/>
    <x v="38"/>
    <s v="D.08x4"/>
    <s v="het organiseren en borgen van het naleven van contracten en het fungeren als laatste escalatiepunt"/>
    <x v="30"/>
    <n v="4"/>
    <s v="het organiseren en borgen van het naleven van contracten en het fungeren als laatste escalatiepunt"/>
  </r>
  <r>
    <s v="4.2.4"/>
    <s v="D.11"/>
    <n v="3"/>
    <x v="38"/>
    <s v="D.11x3"/>
    <s v="betrouwbare relaties met de klanten creëren en helpen in het identificeren van de klantbehoeften"/>
    <x v="17"/>
    <n v="3"/>
    <s v="betrouwbare relaties met de klanten creëren en helpen in het identificeren van de klantbehoeften"/>
  </r>
  <r>
    <s v="4.2.4"/>
    <s v="D.11"/>
    <n v="4"/>
    <x v="3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2.4"/>
    <s v="E.01"/>
    <n v="4"/>
    <x v="3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2.4"/>
    <s v="E.04"/>
    <n v="3"/>
    <x v="38"/>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2.4"/>
    <s v="T.01"/>
    <n v="9"/>
    <x v="3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2.4"/>
    <s v="T.03"/>
    <n v="9"/>
    <x v="3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2.4"/>
    <s v="T.06"/>
    <n v="9"/>
    <x v="3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2.4"/>
    <s v="T.07"/>
    <n v="9"/>
    <x v="3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1"/>
    <s v="A.01"/>
    <n v="4"/>
    <x v="39"/>
    <s v="A.01x4"/>
    <s v="het organiseren en borgen van de bouw en implementatie van innovatieve IV oplossingen op de lange termijn"/>
    <x v="19"/>
    <n v="4"/>
    <s v="het organiseren en borgen van de bouw en implementatie van innovatieve IV oplossingen op de lange termijn"/>
  </r>
  <r>
    <s v="4.3.1"/>
    <s v="A.03"/>
    <n v="3"/>
    <x v="39"/>
    <s v="A.03x3"/>
    <s v="het gebruikmaken van specifieke (product)kennis voor marktanalyses"/>
    <x v="20"/>
    <n v="3"/>
    <s v="het gebruikmaken van specifieke (product)kennis voor marktanalyses"/>
  </r>
  <r>
    <s v="4.3.1"/>
    <s v="A.03"/>
    <n v="4"/>
    <x v="39"/>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3.1"/>
    <s v="A.05"/>
    <n v="3"/>
    <x v="3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1"/>
    <s v="A.06"/>
    <n v="3"/>
    <x v="3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1"/>
    <s v="A.09"/>
    <n v="4"/>
    <x v="3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1"/>
    <s v="A.10"/>
    <n v="4"/>
    <x v="39"/>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1"/>
    <s v="B.05"/>
    <n v="3"/>
    <x v="39"/>
    <s v="B.05x3"/>
    <s v="het detailniveau bepalen op basis van het doel en de doelgroep "/>
    <x v="33"/>
    <n v="3"/>
    <s v="het detailniveau bepalen op basis van het doel en de doelgroep "/>
  </r>
  <r>
    <s v="4.3.1"/>
    <s v="D.02"/>
    <n v="4"/>
    <x v="3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3.1"/>
    <s v="D.06"/>
    <n v="2"/>
    <x v="3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1"/>
    <s v="D.07"/>
    <n v="2"/>
    <x v="39"/>
    <s v="D.07x2"/>
    <s v="het zoeken en verzamelen van data; het voor analyses voorbereiden van data uit meerdere bronnen en formaten"/>
    <x v="46"/>
    <n v="2"/>
    <s v="het zoeken en verzamelen van data; het voor analyses voorbereiden van data uit meerdere bronnen en formaten"/>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1"/>
    <s v="D.10"/>
    <n v="3"/>
    <x v="3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1"/>
    <s v="D.10"/>
    <n v="4"/>
    <x v="39"/>
    <s v="D.10x4"/>
    <s v="de juiste informatiestructuur integreren in de organisatie-omgeving"/>
    <x v="6"/>
    <n v="4"/>
    <s v="de juiste informatiestructuur integreren in de organisatie-omgeving"/>
  </r>
  <r>
    <s v="4.3.1"/>
    <s v="D.11"/>
    <n v="3"/>
    <x v="39"/>
    <s v="D.11x3"/>
    <s v="betrouwbare relaties met de klanten creëren en helpen in het identificeren van de klantbehoeften"/>
    <x v="17"/>
    <n v="3"/>
    <s v="betrouwbare relaties met de klanten creëren en helpen in het identificeren van de klantbehoeften"/>
  </r>
  <r>
    <s v="4.3.1"/>
    <s v="D.11"/>
    <n v="4"/>
    <x v="3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1"/>
    <s v="E.05"/>
    <n v="3"/>
    <x v="39"/>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1"/>
    <s v="E.05"/>
    <n v="4"/>
    <x v="39"/>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1"/>
    <s v="E.06"/>
    <n v="3"/>
    <x v="3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3.1"/>
    <s v="E.07"/>
    <n v="3"/>
    <x v="39"/>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1"/>
    <s v="E.07"/>
    <n v="4"/>
    <x v="39"/>
    <s v="E.07x4"/>
    <s v="het organiseren en borgen van het plannen, beheren en implementeren van significante IV-wijzigingen in de organisatie "/>
    <x v="18"/>
    <n v="4"/>
    <s v="het organiseren en borgen van het plannen, beheren en implementeren van significante IV-wijzigingen in de organisatie "/>
  </r>
  <r>
    <s v="4.3.1"/>
    <s v="T.01"/>
    <n v="9"/>
    <x v="3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1"/>
    <s v="T.03"/>
    <n v="9"/>
    <x v="3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1"/>
    <s v="T.06"/>
    <n v="9"/>
    <x v="3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1"/>
    <s v="T.07"/>
    <n v="9"/>
    <x v="3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2"/>
    <s v="A.05"/>
    <n v="3"/>
    <x v="4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3.2"/>
    <s v="A.09"/>
    <n v="4"/>
    <x v="4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2"/>
    <s v="A.10"/>
    <n v="4"/>
    <x v="4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2"/>
    <s v="D.07"/>
    <n v="2"/>
    <x v="40"/>
    <s v="D.07x2"/>
    <s v="het zoeken en verzamelen van data; het voor analyses voorbereiden van data uit meerdere bronnen en formaten"/>
    <x v="46"/>
    <n v="2"/>
    <s v="het zoeken en verzamelen van data; het voor analyses voorbereiden van data uit meerdere bronnen en formaten"/>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2"/>
    <s v="D.10"/>
    <n v="3"/>
    <x v="4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2"/>
    <s v="D.10"/>
    <n v="4"/>
    <x v="40"/>
    <s v="D.10x4"/>
    <s v="de juiste informatiestructuur integreren in de organisatie-omgeving"/>
    <x v="6"/>
    <n v="4"/>
    <s v="de juiste informatiestructuur integreren in de organisatie-omgeving"/>
  </r>
  <r>
    <s v="4.3.2"/>
    <s v="D.11"/>
    <n v="3"/>
    <x v="40"/>
    <s v="D.11x3"/>
    <s v="betrouwbare relaties met de klanten creëren en helpen in het identificeren van de klantbehoeften"/>
    <x v="17"/>
    <n v="3"/>
    <s v="betrouwbare relaties met de klanten creëren en helpen in het identificeren van de klantbehoeften"/>
  </r>
  <r>
    <s v="4.3.2"/>
    <s v="D.11"/>
    <n v="4"/>
    <x v="4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3.2"/>
    <s v="E.05"/>
    <n v="3"/>
    <x v="40"/>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3.2"/>
    <s v="E.05"/>
    <n v="4"/>
    <x v="40"/>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3.2"/>
    <s v="E.07"/>
    <n v="3"/>
    <x v="40"/>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3.2"/>
    <s v="E.07"/>
    <n v="4"/>
    <x v="40"/>
    <s v="E.07x4"/>
    <s v="het organiseren en borgen van het plannen, beheren en implementeren van significante IV-wijzigingen in de organisatie "/>
    <x v="18"/>
    <n v="4"/>
    <s v="het organiseren en borgen van het plannen, beheren en implementeren van significante IV-wijzigingen in de organisatie "/>
  </r>
  <r>
    <s v="4.3.2"/>
    <s v="T.01"/>
    <n v="9"/>
    <x v="4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2"/>
    <s v="T.03"/>
    <n v="9"/>
    <x v="4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2"/>
    <s v="T.06"/>
    <n v="9"/>
    <x v="4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2"/>
    <s v="T.07"/>
    <n v="9"/>
    <x v="4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3"/>
    <s v="A.04"/>
    <n v="3"/>
    <x v="41"/>
    <s v="A.04x3"/>
    <s v="het gebruikmaken van specifieke kennis om complexe documentatie te maken en te onderhouden"/>
    <x v="28"/>
    <n v="3"/>
    <s v="het gebruikmaken van specifieke kennis om complexe documentatie te maken en te onderhouden"/>
  </r>
  <r>
    <s v="4.3.3"/>
    <s v="A.04"/>
    <n v="4"/>
    <x v="41"/>
    <s v="A.04x4"/>
    <s v="het organiseren en borgen van het ontwikkelen en onderhouden van de planning"/>
    <x v="28"/>
    <n v="4"/>
    <s v="het organiseren en borgen van het ontwikkelen en onderhouden van de planning"/>
  </r>
  <r>
    <s v="4.3.3"/>
    <s v="A.06"/>
    <n v="3"/>
    <x v="4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3.3"/>
    <s v="A.10"/>
    <n v="4"/>
    <x v="4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3.3"/>
    <s v="B.03"/>
    <n v="1"/>
    <x v="41"/>
    <s v="B.03x1"/>
    <s v="het uitvoeren van eenvoudige testen op basis van gedetailleerde instructies"/>
    <x v="16"/>
    <n v="1"/>
    <s v="het uitvoeren van eenvoudige testen op basis van gedetailleerde instructies"/>
  </r>
  <r>
    <s v="4.3.3"/>
    <s v="B.03"/>
    <n v="2"/>
    <x v="4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3"/>
    <s v="B.03"/>
    <n v="4"/>
    <x v="4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3"/>
    <s v="D.06"/>
    <n v="2"/>
    <x v="41"/>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3.3"/>
    <s v="D.07"/>
    <n v="2"/>
    <x v="41"/>
    <s v="D.07x2"/>
    <s v="het zoeken en verzamelen van data; het voor analyses voorbereiden van data uit meerdere bronnen en formaten"/>
    <x v="46"/>
    <n v="2"/>
    <s v="het zoeken en verzamelen van data; het voor analyses voorbereiden van data uit meerdere bronnen en formaten"/>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3"/>
    <s v="D.11"/>
    <n v="3"/>
    <x v="41"/>
    <s v="D.11x3"/>
    <s v="betrouwbare relaties met de klanten creëren en helpen in het identificeren van de klantbehoeften"/>
    <x v="17"/>
    <n v="3"/>
    <s v="betrouwbare relaties met de klanten creëren en helpen in het identificeren van de klantbehoeften"/>
  </r>
  <r>
    <s v="4.3.3"/>
    <s v="D.11"/>
    <n v="4"/>
    <x v="4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3"/>
    <s v="E.01"/>
    <n v="3"/>
    <x v="41"/>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3"/>
    <s v="E.01"/>
    <n v="4"/>
    <x v="41"/>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3"/>
    <s v="T.01"/>
    <n v="9"/>
    <x v="4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3"/>
    <s v="T.03"/>
    <n v="9"/>
    <x v="4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3"/>
    <s v="T.06"/>
    <n v="9"/>
    <x v="4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3"/>
    <s v="T.07"/>
    <n v="9"/>
    <x v="4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3.4"/>
    <s v="A.09"/>
    <n v="4"/>
    <x v="4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3.4"/>
    <s v="B.01"/>
    <n v="1"/>
    <x v="42"/>
    <s v="B.01x1"/>
    <s v="het onder aansturing ontwikkelen, testen en documenteren van applicaties"/>
    <x v="32"/>
    <n v="1"/>
    <s v="het onder aansturing ontwikkelen, testen en documenteren van applicaties"/>
  </r>
  <r>
    <s v="4.3.4"/>
    <s v="B.01"/>
    <n v="2"/>
    <x v="42"/>
    <s v="B.01x2"/>
    <s v="het systematisch ontwikkelen en valideren van applicaties"/>
    <x v="32"/>
    <n v="2"/>
    <s v="het systematisch ontwikkelen en valideren van applicaties"/>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3.4"/>
    <s v="B.03"/>
    <n v="1"/>
    <x v="42"/>
    <s v="B.03x1"/>
    <s v="het uitvoeren van eenvoudige testen op basis van gedetailleerde instructies"/>
    <x v="16"/>
    <n v="1"/>
    <s v="het uitvoeren van eenvoudige testen op basis van gedetailleerde instructies"/>
  </r>
  <r>
    <s v="4.3.4"/>
    <s v="B.03"/>
    <n v="2"/>
    <x v="42"/>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3.4"/>
    <s v="B.03"/>
    <n v="4"/>
    <x v="42"/>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3.4"/>
    <s v="D.07"/>
    <n v="2"/>
    <x v="42"/>
    <s v="D.07x2"/>
    <s v="het zoeken en verzamelen van data; het voor analyses voorbereiden van data uit meerdere bronnen en formaten"/>
    <x v="46"/>
    <n v="2"/>
    <s v="het zoeken en verzamelen van data; het voor analyses voorbereiden van data uit meerdere bronnen en formaten"/>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3.4"/>
    <s v="D.10"/>
    <n v="3"/>
    <x v="4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3.4"/>
    <s v="D.10"/>
    <n v="4"/>
    <x v="42"/>
    <s v="D.10x4"/>
    <s v="de juiste informatiestructuur integreren in de organisatie-omgeving"/>
    <x v="6"/>
    <n v="4"/>
    <s v="de juiste informatiestructuur integreren in de organisatie-omgeving"/>
  </r>
  <r>
    <s v="4.3.4"/>
    <s v="D.11"/>
    <n v="3"/>
    <x v="42"/>
    <s v="D.11x3"/>
    <s v="betrouwbare relaties met de klanten creëren en helpen in het identificeren van de klantbehoeften"/>
    <x v="17"/>
    <n v="3"/>
    <s v="betrouwbare relaties met de klanten creëren en helpen in het identificeren van de klantbehoeften"/>
  </r>
  <r>
    <s v="4.3.4"/>
    <s v="D.11"/>
    <n v="4"/>
    <x v="4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3.4"/>
    <s v="E.01"/>
    <n v="3"/>
    <x v="42"/>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3.4"/>
    <s v="E.01"/>
    <n v="4"/>
    <x v="42"/>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3.4"/>
    <s v="T.01"/>
    <n v="9"/>
    <x v="4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3.4"/>
    <s v="T.03"/>
    <n v="9"/>
    <x v="4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3.4"/>
    <s v="T.06"/>
    <n v="9"/>
    <x v="4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3.4"/>
    <s v="T.07"/>
    <n v="9"/>
    <x v="4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1"/>
    <s v="A.04"/>
    <n v="2"/>
    <x v="43"/>
    <s v="A.04x2"/>
    <s v="het systematisch handelen om standaard productdocumentatie te onderhouden"/>
    <x v="28"/>
    <n v="2"/>
    <s v="het systematisch handelen om standaard productdocumentatie te onderhouden"/>
  </r>
  <r>
    <s v="4.4.1"/>
    <s v="A.04"/>
    <n v="3"/>
    <x v="43"/>
    <s v="A.04x3"/>
    <s v="het gebruikmaken van specifieke kennis om complexe documentatie te maken en te onderhouden"/>
    <x v="28"/>
    <n v="3"/>
    <s v="het gebruikmaken van specifieke kennis om complexe documentatie te maken en te onderhouden"/>
  </r>
  <r>
    <s v="4.4.1"/>
    <s v="B.05"/>
    <n v="2"/>
    <x v="43"/>
    <s v="B.05x2"/>
    <s v="het bepalen van documentatie-eisen op basis van het doel en de doelgroep"/>
    <x v="33"/>
    <n v="2"/>
    <s v="het bepalen van documentatie-eisen op basis van het doel en de doelgroep"/>
  </r>
  <r>
    <s v="4.4.1"/>
    <s v="B.05"/>
    <n v="3"/>
    <x v="43"/>
    <s v="B.05x3"/>
    <s v="het detailniveau bepalen op basis van het doel en de doelgroep "/>
    <x v="33"/>
    <n v="3"/>
    <s v="het detailniveau bepalen op basis van het doel en de doelgroep "/>
  </r>
  <r>
    <s v="4.4.1"/>
    <s v="D.03"/>
    <n v="2"/>
    <x v="43"/>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1"/>
    <s v="D.09"/>
    <n v="2"/>
    <x v="43"/>
    <s v="D.09x2"/>
    <s v="het onderrichten van individuen en groepen, het geven van cursussen op instructieniveau"/>
    <x v="47"/>
    <n v="2"/>
    <s v="het onderrichten van individuen en groepen, het geven van cursussen op instructieniveau"/>
  </r>
  <r>
    <s v="4.4.1"/>
    <s v="D.09"/>
    <n v="3"/>
    <x v="43"/>
    <s v="D.09x3"/>
    <s v="het monitoren en het voldoen aan ontwikkelingsbehoeften van individuen en groepen"/>
    <x v="47"/>
    <n v="3"/>
    <s v="het monitoren en het voldoen aan ontwikkelingsbehoeften van individuen en groepen"/>
  </r>
  <r>
    <s v="4.4.1"/>
    <s v="D.11"/>
    <n v="3"/>
    <x v="43"/>
    <s v="D.11x3"/>
    <s v="betrouwbare relaties met de klanten creëren en helpen in het identificeren van de klantbehoeften"/>
    <x v="17"/>
    <n v="3"/>
    <s v="betrouwbare relaties met de klanten creëren en helpen in het identificeren van de klantbehoeften"/>
  </r>
  <r>
    <s v="4.4.1"/>
    <s v="T.01"/>
    <n v="9"/>
    <x v="4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1"/>
    <s v="T.03"/>
    <n v="9"/>
    <x v="4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1"/>
    <s v="T.06"/>
    <n v="9"/>
    <x v="4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1"/>
    <s v="T.07"/>
    <n v="9"/>
    <x v="4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4.2"/>
    <s v="D.01"/>
    <n v="4"/>
    <x v="44"/>
    <s v="D.01x4"/>
    <s v="het gebruikmaken van specifieke kennis en van externe standaarden en best practices"/>
    <x v="43"/>
    <n v="4"/>
    <s v="het gebruikmaken van specifieke kennis en van externe standaarden en best practices"/>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2"/>
    <s v="D.09"/>
    <n v="3"/>
    <x v="44"/>
    <s v="D.09x3"/>
    <s v="het monitoren en het voldoen aan ontwikkelingsbehoeften van individuen en groepen"/>
    <x v="47"/>
    <n v="3"/>
    <s v="het monitoren en het voldoen aan ontwikkelingsbehoeften van individuen en groepen"/>
  </r>
  <r>
    <s v="4.4.2"/>
    <s v="D.09"/>
    <n v="4"/>
    <x v="44"/>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4.2"/>
    <s v="E.05"/>
    <n v="3"/>
    <x v="4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4.2"/>
    <s v="E.05"/>
    <n v="4"/>
    <x v="4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4.2"/>
    <s v="E.07"/>
    <n v="3"/>
    <x v="4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2"/>
    <s v="E.07"/>
    <n v="4"/>
    <x v="44"/>
    <s v="E.07x4"/>
    <s v="het organiseren en borgen van het plannen, beheren en implementeren van significante IV-wijzigingen in de organisatie "/>
    <x v="18"/>
    <n v="4"/>
    <s v="het organiseren en borgen van het plannen, beheren en implementeren van significante IV-wijzigingen in de organisatie "/>
  </r>
  <r>
    <s v="4.4.2"/>
    <s v="T.01"/>
    <n v="9"/>
    <x v="4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2"/>
    <s v="T.03"/>
    <n v="9"/>
    <x v="4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2"/>
    <s v="T.06"/>
    <n v="9"/>
    <x v="4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2"/>
    <s v="T.07"/>
    <n v="9"/>
    <x v="4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4.4.3"/>
    <s v="D.03"/>
    <n v="4"/>
    <x v="45"/>
    <s v="D.03x4"/>
    <s v="het identificeren van trainings- en organisatiebehoeften, het identificeren en samenbrengen van organisatie-eisen, het selecteren en voorbereiden van een planning voor (noodzakelijke) trainingen"/>
    <x v="42"/>
    <n v="4"/>
    <s v="het identificeren van trainings- en organisatiebehoeften, het identificeren en samenbrengen van organisatie-eisen, het selecteren en voorbereiden van een planning voor (noodzakelijke) trainingen"/>
  </r>
  <r>
    <s v="4.4.3"/>
    <s v="D.09"/>
    <n v="3"/>
    <x v="45"/>
    <s v="D.09x3"/>
    <s v="het monitoren en het voldoen aan ontwikkelingsbehoeften van individuen en groepen"/>
    <x v="47"/>
    <n v="3"/>
    <s v="het monitoren en het voldoen aan ontwikkelingsbehoeften van individuen en groepen"/>
  </r>
  <r>
    <s v="4.4.3"/>
    <s v="D.09"/>
    <n v="4"/>
    <x v="45"/>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4.3"/>
    <s v="E.06"/>
    <n v="3"/>
    <x v="45"/>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4.3"/>
    <s v="E.07"/>
    <n v="3"/>
    <x v="45"/>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4.4.3"/>
    <s v="E.07"/>
    <n v="4"/>
    <x v="45"/>
    <s v="E.07x4"/>
    <s v="het organiseren en borgen van het plannen, beheren en implementeren van significante IV-wijzigingen in de organisatie "/>
    <x v="18"/>
    <n v="4"/>
    <s v="het organiseren en borgen van het plannen, beheren en implementeren van significante IV-wijzigingen in de organisatie "/>
  </r>
  <r>
    <s v="4.4.3"/>
    <s v="E.08"/>
    <n v="3"/>
    <x v="45"/>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4.3"/>
    <s v="E.08"/>
    <n v="4"/>
    <x v="45"/>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4.3"/>
    <s v="T.01"/>
    <n v="9"/>
    <x v="4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4.3"/>
    <s v="T.03"/>
    <n v="9"/>
    <x v="4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4.3"/>
    <s v="T.06"/>
    <n v="9"/>
    <x v="4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4.3"/>
    <s v="T.07"/>
    <n v="9"/>
    <x v="4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1"/>
    <s v="A.01"/>
    <n v="4"/>
    <x v="46"/>
    <s v="A.01x4"/>
    <s v="het organiseren en borgen van de bouw en implementatie van innovatieve IV oplossingen op de lange termijn"/>
    <x v="19"/>
    <n v="4"/>
    <s v="het organiseren en borgen van de bouw en implementatie van innovatieve IV oplossingen op de lange termijn"/>
  </r>
  <r>
    <s v="4.5.1"/>
    <s v="A.02"/>
    <n v="3"/>
    <x v="46"/>
    <s v="A.02x3"/>
    <s v="de inhoud van de SLA garanderen"/>
    <x v="39"/>
    <n v="3"/>
    <s v="de inhoud van de SLA garanderen"/>
  </r>
  <r>
    <s v="4.5.1"/>
    <s v="A.02"/>
    <n v="4"/>
    <x v="46"/>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1"/>
    <s v="A.03"/>
    <n v="3"/>
    <x v="46"/>
    <s v="A.03x3"/>
    <s v="het gebruikmaken van specifieke (product)kennis voor marktanalyses"/>
    <x v="20"/>
    <n v="3"/>
    <s v="het gebruikmaken van specifieke (product)kennis voor marktanalyses"/>
  </r>
  <r>
    <s v="4.5.1"/>
    <s v="A.03"/>
    <n v="4"/>
    <x v="46"/>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1"/>
    <s v="A.04"/>
    <n v="3"/>
    <x v="46"/>
    <s v="A.04x3"/>
    <s v="het gebruikmaken van specifieke kennis om complexe documentatie te maken en te onderhouden"/>
    <x v="28"/>
    <n v="3"/>
    <s v="het gebruikmaken van specifieke kennis om complexe documentatie te maken en te onderhouden"/>
  </r>
  <r>
    <s v="4.5.1"/>
    <s v="A.04"/>
    <n v="4"/>
    <x v="46"/>
    <s v="A.04x4"/>
    <s v="het organiseren en borgen van het ontwikkelen en onderhouden van de planning"/>
    <x v="28"/>
    <n v="4"/>
    <s v="het organiseren en borgen van het ontwikkelen en onderhouden van de planning"/>
  </r>
  <r>
    <s v="4.5.1"/>
    <s v="A.08"/>
    <n v="3"/>
    <x v="46"/>
    <s v="A.08x3"/>
    <s v="het bevorderen van bewustzijn, trainingen en borging (via hulpmiddelen) voor duurzame ontwikkeling"/>
    <x v="26"/>
    <n v="3"/>
    <s v="het bevorderen van bewustzijn, trainingen en borging (via hulpmiddelen) voor duurzame ontwikkeling"/>
  </r>
  <r>
    <s v="4.5.1"/>
    <s v="A.08"/>
    <n v="4"/>
    <x v="46"/>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1"/>
    <s v="A.10"/>
    <n v="4"/>
    <x v="46"/>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1"/>
    <s v="B.05"/>
    <n v="3"/>
    <x v="46"/>
    <s v="B.05x3"/>
    <s v="het detailniveau bepalen op basis van het doel en de doelgroep "/>
    <x v="33"/>
    <n v="3"/>
    <s v="het detailniveau bepalen op basis van het doel en de doelgroep "/>
  </r>
  <r>
    <s v="4.5.1"/>
    <s v="C.02"/>
    <n v="3"/>
    <x v="46"/>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1"/>
    <s v="D.02"/>
    <n v="4"/>
    <x v="46"/>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1"/>
    <s v="D.05"/>
    <n v="2"/>
    <x v="46"/>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1"/>
    <s v="D.05"/>
    <n v="4"/>
    <x v="46"/>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1"/>
    <s v="D.10"/>
    <n v="3"/>
    <x v="4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1"/>
    <s v="D.10"/>
    <n v="4"/>
    <x v="46"/>
    <s v="D.10x4"/>
    <s v="de juiste informatiestructuur integreren in de organisatie-omgeving"/>
    <x v="6"/>
    <n v="4"/>
    <s v="de juiste informatiestructuur integreren in de organisatie-omgeving"/>
  </r>
  <r>
    <s v="4.5.1"/>
    <s v="D.11"/>
    <n v="3"/>
    <x v="46"/>
    <s v="D.11x3"/>
    <s v="betrouwbare relaties met de klanten creëren en helpen in het identificeren van de klantbehoeften"/>
    <x v="17"/>
    <n v="3"/>
    <s v="betrouwbare relaties met de klanten creëren en helpen in het identificeren van de klantbehoeften"/>
  </r>
  <r>
    <s v="4.5.1"/>
    <s v="D.11"/>
    <n v="4"/>
    <x v="46"/>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1"/>
    <s v="E.01"/>
    <n v="3"/>
    <x v="46"/>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1"/>
    <s v="E.01"/>
    <n v="4"/>
    <x v="46"/>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1"/>
    <s v="E.05"/>
    <n v="3"/>
    <x v="4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1"/>
    <s v="E.05"/>
    <n v="4"/>
    <x v="46"/>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1"/>
    <s v="E.06"/>
    <n v="3"/>
    <x v="4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1"/>
    <s v="T.01"/>
    <n v="9"/>
    <x v="4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1"/>
    <s v="T.03"/>
    <n v="9"/>
    <x v="4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1"/>
    <s v="T.06"/>
    <n v="9"/>
    <x v="4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1"/>
    <s v="T.07"/>
    <n v="9"/>
    <x v="4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2"/>
    <s v="A.01"/>
    <n v="4"/>
    <x v="47"/>
    <s v="A.01x4"/>
    <s v="het organiseren en borgen van de bouw en implementatie van innovatieve IV oplossingen op de lange termijn"/>
    <x v="19"/>
    <n v="4"/>
    <s v="het organiseren en borgen van de bouw en implementatie van innovatieve IV oplossingen op de lange termijn"/>
  </r>
  <r>
    <s v="4.5.2"/>
    <s v="A.02"/>
    <n v="3"/>
    <x v="47"/>
    <s v="A.02x3"/>
    <s v="de inhoud van de SLA garanderen"/>
    <x v="39"/>
    <n v="3"/>
    <s v="de inhoud van de SLA garanderen"/>
  </r>
  <r>
    <s v="4.5.2"/>
    <s v="A.02"/>
    <n v="4"/>
    <x v="47"/>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2"/>
    <s v="A.03"/>
    <n v="3"/>
    <x v="47"/>
    <s v="A.03x3"/>
    <s v="het gebruikmaken van specifieke (product)kennis voor marktanalyses"/>
    <x v="20"/>
    <n v="3"/>
    <s v="het gebruikmaken van specifieke (product)kennis voor marktanalyses"/>
  </r>
  <r>
    <s v="4.5.2"/>
    <s v="A.03"/>
    <n v="4"/>
    <x v="47"/>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2"/>
    <s v="A.04"/>
    <n v="3"/>
    <x v="47"/>
    <s v="A.04x3"/>
    <s v="het gebruikmaken van specifieke kennis om complexe documentatie te maken en te onderhouden"/>
    <x v="28"/>
    <n v="3"/>
    <s v="het gebruikmaken van specifieke kennis om complexe documentatie te maken en te onderhouden"/>
  </r>
  <r>
    <s v="4.5.2"/>
    <s v="A.04"/>
    <n v="4"/>
    <x v="47"/>
    <s v="A.04x4"/>
    <s v="het organiseren en borgen van het ontwikkelen en onderhouden van de planning"/>
    <x v="28"/>
    <n v="4"/>
    <s v="het organiseren en borgen van het ontwikkelen en onderhouden van de planning"/>
  </r>
  <r>
    <s v="4.5.2"/>
    <s v="A.05"/>
    <n v="3"/>
    <x v="47"/>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2"/>
    <s v="A.08"/>
    <n v="3"/>
    <x v="47"/>
    <s v="A.08x3"/>
    <s v="het bevorderen van bewustzijn, trainingen en borging (via hulpmiddelen) voor duurzame ontwikkeling"/>
    <x v="26"/>
    <n v="3"/>
    <s v="het bevorderen van bewustzijn, trainingen en borging (via hulpmiddelen) voor duurzame ontwikkeling"/>
  </r>
  <r>
    <s v="4.5.2"/>
    <s v="A.08"/>
    <n v="4"/>
    <x v="47"/>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2"/>
    <s v="A.10"/>
    <n v="4"/>
    <x v="47"/>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5.2"/>
    <s v="B.03"/>
    <n v="4"/>
    <x v="47"/>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5.2"/>
    <s v="B.05"/>
    <n v="3"/>
    <x v="47"/>
    <s v="B.05x3"/>
    <s v="het detailniveau bepalen op basis van het doel en de doelgroep "/>
    <x v="33"/>
    <n v="3"/>
    <s v="het detailniveau bepalen op basis van het doel en de doelgroep "/>
  </r>
  <r>
    <s v="4.5.2"/>
    <s v="C.02"/>
    <n v="3"/>
    <x v="4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n v="3"/>
    <s v="het opzetten van roosters voor operationele taken; het beheren van kosten en budget op basis van interne procedures en externe beperkingen; het vaststellen van het optimaal benodigde aantal fte voor de infrastructuur van het informatiesysteem"/>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4.5.2"/>
    <s v="D.02"/>
    <n v="4"/>
    <x v="47"/>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4.5.2"/>
    <s v="D.04"/>
    <n v="4"/>
    <x v="47"/>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2"/>
    <s v="D.05"/>
    <n v="2"/>
    <x v="47"/>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2"/>
    <s v="D.05"/>
    <n v="4"/>
    <x v="47"/>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2"/>
    <s v="D.08"/>
    <n v="3"/>
    <x v="47"/>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4.5.2"/>
    <s v="D.08"/>
    <n v="4"/>
    <x v="47"/>
    <s v="D.08x4"/>
    <s v="het organiseren en borgen van het naleven van contracten en het fungeren als laatste escalatiepunt"/>
    <x v="30"/>
    <n v="4"/>
    <s v="het organiseren en borgen van het naleven van contracten en het fungeren als laatste escalatiepunt"/>
  </r>
  <r>
    <s v="4.5.2"/>
    <s v="D.10"/>
    <n v="3"/>
    <x v="47"/>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4.5.2"/>
    <s v="D.10"/>
    <n v="4"/>
    <x v="47"/>
    <s v="D.10x4"/>
    <s v="de juiste informatiestructuur integreren in de organisatie-omgeving"/>
    <x v="6"/>
    <n v="4"/>
    <s v="de juiste informatiestructuur integreren in de organisatie-omgeving"/>
  </r>
  <r>
    <s v="4.5.2"/>
    <s v="D.11"/>
    <n v="3"/>
    <x v="47"/>
    <s v="D.11x3"/>
    <s v="betrouwbare relaties met de klanten creëren en helpen in het identificeren van de klantbehoeften"/>
    <x v="17"/>
    <n v="3"/>
    <s v="betrouwbare relaties met de klanten creëren en helpen in het identificeren van de klantbehoeften"/>
  </r>
  <r>
    <s v="4.5.2"/>
    <s v="D.11"/>
    <n v="4"/>
    <x v="4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2"/>
    <s v="E.01"/>
    <n v="3"/>
    <x v="47"/>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4.5.2"/>
    <s v="E.01"/>
    <n v="4"/>
    <x v="47"/>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2"/>
    <s v="E.04"/>
    <n v="3"/>
    <x v="47"/>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n v="4"/>
    <s v="het organiseren en borgen van stakeholdermanagement; het autoriseren van investeringen in nieuwe en bestaande relaties; het voortouw nemen in het ontwerpen van werkbare procedures om positieve relaties te kunnen onderhouden met organisaties "/>
  </r>
  <r>
    <s v="4.5.2"/>
    <s v="E.05"/>
    <n v="3"/>
    <x v="47"/>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4.5.2"/>
    <s v="E.05"/>
    <n v="4"/>
    <x v="47"/>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2"/>
    <s v="E.06"/>
    <n v="3"/>
    <x v="4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4.5.2"/>
    <s v="E.07"/>
    <n v="4"/>
    <x v="47"/>
    <s v="E.07x4"/>
    <s v="het organiseren en borgen van het plannen, beheren en implementeren van significante IV-wijzigingen in de organisatie "/>
    <x v="18"/>
    <n v="4"/>
    <s v="het organiseren en borgen van het plannen, beheren en implementeren van significante IV-wijzigingen in de organisatie "/>
  </r>
  <r>
    <s v="4.5.2"/>
    <s v="E.08"/>
    <n v="3"/>
    <x v="47"/>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4.5.2"/>
    <s v="E.08"/>
    <n v="4"/>
    <x v="47"/>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4.5.2"/>
    <s v="T.01"/>
    <n v="9"/>
    <x v="4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2"/>
    <s v="T.03"/>
    <n v="9"/>
    <x v="4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2"/>
    <s v="T.06"/>
    <n v="9"/>
    <x v="4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2"/>
    <s v="T.07"/>
    <n v="9"/>
    <x v="4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5.3"/>
    <s v="A.01"/>
    <n v="4"/>
    <x v="48"/>
    <s v="A.01x4"/>
    <s v="het organiseren en borgen van de bouw en implementatie van innovatieve IV oplossingen op de lange termijn"/>
    <x v="19"/>
    <n v="4"/>
    <s v="het organiseren en borgen van de bouw en implementatie van innovatieve IV oplossingen op de lange termijn"/>
  </r>
  <r>
    <s v="4.5.3"/>
    <s v="A.02"/>
    <n v="4"/>
    <x v="48"/>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4.5.3"/>
    <s v="A.03"/>
    <n v="4"/>
    <x v="4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4.5.3"/>
    <s v="A.04"/>
    <n v="4"/>
    <x v="48"/>
    <s v="A.04x4"/>
    <s v="het organiseren en borgen van het ontwikkelen en onderhouden van de planning"/>
    <x v="28"/>
    <n v="4"/>
    <s v="het organiseren en borgen van het ontwikkelen en onderhouden van de planning"/>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5.3"/>
    <s v="A.08"/>
    <n v="4"/>
    <x v="48"/>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4.5.3"/>
    <s v="A.09"/>
    <n v="4"/>
    <x v="4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5.3"/>
    <s v="A.10"/>
    <n v="4"/>
    <x v="48"/>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5.3"/>
    <s v="D.01"/>
    <n v="4"/>
    <x v="48"/>
    <s v="D.01x4"/>
    <s v="het gebruikmaken van specifieke kennis en van externe standaarden en best practices"/>
    <x v="43"/>
    <n v="4"/>
    <s v="het gebruikmaken van specifieke kennis en van externe standaarden en best practices"/>
  </r>
  <r>
    <s v="4.5.3"/>
    <s v="D.02"/>
    <n v="4"/>
    <x v="4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4.5.3"/>
    <s v="D.04"/>
    <n v="4"/>
    <x v="4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4.5.3"/>
    <s v="D.05"/>
    <n v="2"/>
    <x v="48"/>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4.5.3"/>
    <s v="D.05"/>
    <n v="4"/>
    <x v="48"/>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4.5.3"/>
    <s v="D.08"/>
    <n v="4"/>
    <x v="48"/>
    <s v="D.08x4"/>
    <s v="het organiseren en borgen van het naleven van contracten en het fungeren als laatste escalatiepunt"/>
    <x v="30"/>
    <n v="4"/>
    <s v="het organiseren en borgen van het naleven van contracten en het fungeren als laatste escalatiepunt"/>
  </r>
  <r>
    <s v="4.5.3"/>
    <s v="D.09"/>
    <n v="4"/>
    <x v="48"/>
    <s v="D.09x4"/>
    <s v="het proactief ontwikkelen van organisatorische processen om te voldoen aan ontwikkelingsbehoeften van individuen en groepen "/>
    <x v="47"/>
    <n v="4"/>
    <s v="het proactief ontwikkelen van organisatorische processen om te voldoen aan ontwikkelingsbehoeften van individuen en groepen "/>
  </r>
  <r>
    <s v="4.5.3"/>
    <s v="D.10"/>
    <n v="4"/>
    <x v="48"/>
    <s v="D.10x4"/>
    <s v="de juiste informatiestructuur integreren in de organisatie-omgeving"/>
    <x v="6"/>
    <n v="4"/>
    <s v="de juiste informatiestructuur integreren in de organisatie-omgeving"/>
  </r>
  <r>
    <s v="4.5.3"/>
    <s v="D.11"/>
    <n v="4"/>
    <x v="4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4.5.3"/>
    <s v="E.01"/>
    <n v="4"/>
    <x v="4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4.5.3"/>
    <s v="E.05"/>
    <n v="4"/>
    <x v="48"/>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4.5.3"/>
    <s v="E.07"/>
    <n v="4"/>
    <x v="48"/>
    <s v="E.07x4"/>
    <s v="het organiseren en borgen van het plannen, beheren en implementeren van significante IV-wijzigingen in de organisatie "/>
    <x v="18"/>
    <n v="4"/>
    <s v="het organiseren en borgen van het plannen, beheren en implementeren van significante IV-wijzigingen in de organisatie "/>
  </r>
  <r>
    <s v="4.5.3"/>
    <s v="T.01"/>
    <n v="9"/>
    <x v="4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5.3"/>
    <s v="T.03"/>
    <n v="9"/>
    <x v="4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5.3"/>
    <s v="T.06"/>
    <n v="9"/>
    <x v="4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5.3"/>
    <s v="T.07"/>
    <n v="9"/>
    <x v="4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1"/>
    <s v="A.05"/>
    <n v="3"/>
    <x v="4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1"/>
    <s v="A.06"/>
    <n v="1"/>
    <x v="49"/>
    <s v="A.06x1"/>
    <s v="het bijdragen aan het ontwerp van applicaties, aan generieke functionele specificaties en aan koppelvlakken"/>
    <x v="1"/>
    <n v="1"/>
    <s v="het bijdragen aan het ontwerp van applicaties, aan generieke functionele specificaties en aan koppelvlakken"/>
  </r>
  <r>
    <s v="4.6.1"/>
    <s v="A.06"/>
    <n v="2"/>
    <x v="49"/>
    <s v="A.06x2"/>
    <s v="het organiseren van de totale planning van het ontwerp van de applicatie"/>
    <x v="1"/>
    <n v="2"/>
    <s v="het organiseren van de totale planning van het ontwerp van de applicatie"/>
  </r>
  <r>
    <s v="4.6.1"/>
    <s v="A.06"/>
    <n v="3"/>
    <x v="4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4.6.1"/>
    <s v="A.09"/>
    <n v="4"/>
    <x v="4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1"/>
    <s v="B.01"/>
    <n v="1"/>
    <x v="49"/>
    <s v="B.01x1"/>
    <s v="het onder aansturing ontwikkelen, testen en documenteren van applicaties"/>
    <x v="32"/>
    <n v="1"/>
    <s v="het onder aansturing ontwikkelen, testen en documenteren van applicaties"/>
  </r>
  <r>
    <s v="4.6.1"/>
    <s v="B.01"/>
    <n v="2"/>
    <x v="49"/>
    <s v="B.01x2"/>
    <s v="het systematisch ontwikkelen en valideren van applicaties"/>
    <x v="32"/>
    <n v="2"/>
    <s v="het systematisch ontwikkelen en valideren van applicaties"/>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1"/>
    <s v="B.02"/>
    <n v="2"/>
    <x v="49"/>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1"/>
    <s v="B.02"/>
    <n v="3"/>
    <x v="49"/>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1"/>
    <s v="B.02"/>
    <n v="4"/>
    <x v="49"/>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1"/>
    <s v="C.01"/>
    <n v="1"/>
    <x v="49"/>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1"/>
    <s v="T.01"/>
    <n v="9"/>
    <x v="4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1"/>
    <s v="T.03"/>
    <n v="9"/>
    <x v="4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1"/>
    <s v="T.06"/>
    <n v="9"/>
    <x v="4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1"/>
    <s v="T.07"/>
    <n v="9"/>
    <x v="4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2"/>
    <s v="A.05"/>
    <n v="3"/>
    <x v="5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2"/>
    <s v="A.09"/>
    <n v="4"/>
    <x v="50"/>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2"/>
    <s v="A.10"/>
    <n v="2"/>
    <x v="50"/>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2"/>
    <s v="A.10"/>
    <n v="4"/>
    <x v="50"/>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2"/>
    <s v="B.01"/>
    <n v="1"/>
    <x v="50"/>
    <s v="B.01x1"/>
    <s v="het onder aansturing ontwikkelen, testen en documenteren van applicaties"/>
    <x v="32"/>
    <n v="1"/>
    <s v="het onder aansturing ontwikkelen, testen en documenteren van applicaties"/>
  </r>
  <r>
    <s v="4.6.2"/>
    <s v="B.01"/>
    <n v="2"/>
    <x v="50"/>
    <s v="B.01x2"/>
    <s v="het systematisch ontwikkelen en valideren van applicaties"/>
    <x v="32"/>
    <n v="2"/>
    <s v="het systematisch ontwikkelen en valideren van applicaties"/>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2"/>
    <s v="B.02"/>
    <n v="2"/>
    <x v="50"/>
    <s v="B.02x2"/>
    <s v="het systematisch handelen om de verenigbaarheid van soft- en hardwarespecificatie te identificeren, het documenteren van alle activiteiten, afwijkingen en correcties tijdens het installeren"/>
    <x v="4"/>
    <n v="2"/>
    <s v="het systematisch handelen om de verenigbaarheid van soft- en hardwarespecificatie te identificeren, het documenteren van alle activiteiten, afwijkingen en correcties tijdens het installeren"/>
  </r>
  <r>
    <s v="4.6.2"/>
    <s v="B.02"/>
    <n v="3"/>
    <x v="50"/>
    <s v="B.02x3"/>
    <s v="verantwoordelijk zijn voor eigen acties en die van anderen in het integratieproces, het naleven van de toepasbare normen en wijzigingsprocedures om de integriteit te bewaren van de gehele functionaliteit en betrouwbaarheid"/>
    <x v="4"/>
    <n v="3"/>
    <s v="verantwoordelijk zijn voor eigen acties en die van anderen in het integratieproces, het naleven van de toepasbare normen en wijzigingsprocedures om de integriteit te bewaren van de gehele functionaliteit en betrouwbaarheid"/>
  </r>
  <r>
    <s v="4.6.2"/>
    <s v="B.02"/>
    <n v="4"/>
    <x v="50"/>
    <s v="B.02x4"/>
    <s v="het gebruikmaken van uiteenlopende specifieke kennis voor het creëren van een proces voor de gehele integratiecyclus, inclusief het opzetten van interne standaarden; het organiseren en borgen van resources voor integratieprogramma’s "/>
    <x v="4"/>
    <n v="4"/>
    <s v="het gebruikmaken van uiteenlopende specifieke kennis voor het creëren van een proces voor de gehele integratiecyclus, inclusief het opzetten van interne standaarden; het organiseren en borgen van resources voor integratieprogramma’s "/>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4.6.2"/>
    <s v="C.01"/>
    <n v="1"/>
    <x v="50"/>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2"/>
    <s v="D.06"/>
    <n v="2"/>
    <x v="50"/>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4.6.2"/>
    <s v="D.07"/>
    <n v="2"/>
    <x v="50"/>
    <s v="D.07x2"/>
    <s v="het zoeken en verzamelen van data; het voor analyses voorbereiden van data uit meerdere bronnen en formaten"/>
    <x v="46"/>
    <n v="2"/>
    <s v="het zoeken en verzamelen van data; het voor analyses voorbereiden van data uit meerdere bronnen en formaten"/>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2"/>
    <s v="D.07"/>
    <n v="5"/>
    <x v="50"/>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2"/>
    <s v="T.01"/>
    <n v="9"/>
    <x v="5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2"/>
    <s v="T.03"/>
    <n v="9"/>
    <x v="5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2"/>
    <s v="T.06"/>
    <n v="9"/>
    <x v="5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2"/>
    <s v="T.07"/>
    <n v="9"/>
    <x v="5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n v="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r>
  <r>
    <s v="4.6.3"/>
    <s v="A.09"/>
    <n v="4"/>
    <x v="51"/>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4.6.3"/>
    <s v="A.10"/>
    <n v="2"/>
    <x v="51"/>
    <s v="A.10x2"/>
    <s v="het toepassen van digitale interface-opties (web, mobiel, Internet of things) en richtlijnen om bruikbaarheid voor iedereen te bereiken"/>
    <x v="15"/>
    <n v="2"/>
    <s v="het toepassen van digitale interface-opties (web, mobiel, Internet of things) en richtlijnen om bruikbaarheid voor iedereen te bereiken"/>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n v="3"/>
    <s v="het bewerkstelligen en cultiveren van relaties met klanten en gebruikers om hun taken, behoeften en doelen te begrijpen; het gebruiken van een breed scala aan specialistische methoden om belangrijke gebruikersbetrokkenheid te krijgen"/>
  </r>
  <r>
    <s v="4.6.3"/>
    <s v="A.10"/>
    <n v="4"/>
    <x v="51"/>
    <s v="A.10x4"/>
    <s v="het bieden van deskundige begeleiding om continue verbetering te garanderen en een succesvolle omnichannel gebruikerervaring te bewerkstelligen"/>
    <x v="15"/>
    <n v="4"/>
    <s v="het bieden van deskundige begeleiding om continue verbetering te garanderen en een succesvolle omnichannel gebruikerervaring te bewerkstelligen"/>
  </r>
  <r>
    <s v="4.6.3"/>
    <s v="B.01"/>
    <n v="1"/>
    <x v="51"/>
    <s v="B.01x1"/>
    <s v="het onder aansturing ontwikkelen, testen en documenteren van applicaties"/>
    <x v="32"/>
    <n v="1"/>
    <s v="het onder aansturing ontwikkelen, testen en documenteren van applicaties"/>
  </r>
  <r>
    <s v="4.6.3"/>
    <s v="B.01"/>
    <n v="2"/>
    <x v="51"/>
    <s v="B.01x2"/>
    <s v="het systematisch ontwikkelen en valideren van applicaties"/>
    <x v="32"/>
    <n v="2"/>
    <s v="het systematisch ontwikkelen en valideren van applicaties"/>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4.6.3"/>
    <s v="B.03"/>
    <n v="1"/>
    <x v="51"/>
    <s v="B.03x1"/>
    <s v="het uitvoeren van eenvoudige testen op basis van gedetailleerde instructies"/>
    <x v="16"/>
    <n v="1"/>
    <s v="het uitvoeren van eenvoudige testen op basis van gedetailleerde instructies"/>
  </r>
  <r>
    <s v="4.6.3"/>
    <s v="B.03"/>
    <n v="2"/>
    <x v="51"/>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4.6.3"/>
    <s v="B.03"/>
    <n v="4"/>
    <x v="51"/>
    <s v="B.03x4"/>
    <s v="het gebruikmaken van uiteenlopende specifieke kennis om een proces te ontwerpen voor het gehele testtraject, inclusief het vaststellen van interne teststandaarden en het geven van deskundige begeleiding en advies aan het testteam"/>
    <x v="16"/>
    <n v="4"/>
    <s v="het gebruikmaken van uiteenlopende specifieke kennis om een proces te ontwerpen voor het gehele testtraject, inclusief het vaststellen van interne teststandaarden en het geven van deskundige begeleiding en advies aan het testteam"/>
  </r>
  <r>
    <s v="4.6.3"/>
    <s v="C.01"/>
    <n v="1"/>
    <x v="51"/>
    <s v="C.01x1"/>
    <s v="de interactie met gebruikers; het toepassen van basale productkennis om verzoeken van gebruikers te beantwoorden; het oplossen van incidenten en het opvolgen van voorgeschreven procedures"/>
    <x v="37"/>
    <n v="1"/>
    <s v="de interactie met gebruikers; het toepassen van basale productkennis om verzoeken van gebruikers te beantwoorden; het oplossen van incidenten en het opvolgen van voorgeschreven procedures"/>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n v="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4.6.3"/>
    <s v="D.07"/>
    <n v="2"/>
    <x v="51"/>
    <s v="D.07x2"/>
    <s v="het zoeken en verzamelen van data; het voor analyses voorbereiden van data uit meerdere bronnen en formaten"/>
    <x v="46"/>
    <n v="2"/>
    <s v="het zoeken en verzamelen van data; het voor analyses voorbereiden van data uit meerdere bronnen en formaten"/>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4.6.3"/>
    <s v="D.07"/>
    <n v="5"/>
    <x v="51"/>
    <s v="D.07x5"/>
    <s v="het bieden van leiderschap om te optimaliseren hoe data in de organisatie wordt gebruikt om innovatie te bevorderen; het gebruiken van data voor procesverbetering en om de bedrijfsstrategie te voeden en/of te ontwikkelen"/>
    <x v="46"/>
    <n v="5"/>
    <s v="het bieden van leiderschap om te optimaliseren hoe data in de organisatie wordt gebruikt om innovatie te bevorderen; het gebruiken van data voor procesverbetering en om de bedrijfsstrategie te voeden en/of te ontwikkelen"/>
  </r>
  <r>
    <s v="4.6.3"/>
    <s v="T.01"/>
    <n v="9"/>
    <x v="5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4.6.3"/>
    <s v="T.03"/>
    <n v="9"/>
    <x v="5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4.6.3"/>
    <s v="T.06"/>
    <n v="9"/>
    <x v="5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4.6.3"/>
    <s v="T.07"/>
    <n v="9"/>
    <x v="5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1"/>
    <s v="A.01"/>
    <n v="4"/>
    <x v="52"/>
    <s v="A.01x4"/>
    <s v="het organiseren en borgen van de bouw en implementatie van innovatieve IV oplossingen op de lange termijn"/>
    <x v="19"/>
    <n v="4"/>
    <s v="het organiseren en borgen van de bouw en implementatie van innovatieve IV oplossingen op de lange termijn"/>
  </r>
  <r>
    <s v="5.1.1"/>
    <s v="A.08"/>
    <n v="3"/>
    <x v="52"/>
    <s v="A.08x3"/>
    <s v="het bevorderen van bewustzijn, trainingen en borging (via hulpmiddelen) voor duurzame ontwikkeling"/>
    <x v="26"/>
    <n v="3"/>
    <s v="het bevorderen van bewustzijn, trainingen en borging (via hulpmiddelen) voor duurzame ontwikkeling"/>
  </r>
  <r>
    <s v="5.1.1"/>
    <s v="A.09"/>
    <n v="4"/>
    <x v="52"/>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1"/>
    <s v="C.02"/>
    <n v="2"/>
    <x v="52"/>
    <s v="C.02x2"/>
    <s v="het systematisch handelen om tijdens wijzigingen te reageren op de dagelijkse operationele behoefte; het voorkomen van serviceonderbrekingen en de samenhang met SLA en informatiebeveiligingsvereisten handhaven"/>
    <x v="36"/>
    <n v="2"/>
    <s v="het systematisch handelen om tijdens wijzigingen te reageren op de dagelijkse operationele behoefte; het voorkomen van serviceonderbrekingen en de samenhang met SLA en informatiebeveiligingsvereisten handhaven"/>
  </r>
  <r>
    <s v="5.1.1"/>
    <s v="C.02"/>
    <n v="3"/>
    <x v="52"/>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1"/>
    <s v="D.05"/>
    <n v="2"/>
    <x v="52"/>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1"/>
    <s v="D.05"/>
    <n v="4"/>
    <x v="52"/>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1"/>
    <s v="D.08"/>
    <n v="2"/>
    <x v="52"/>
    <s v="D.08x2"/>
    <s v="het systematisch monitoren van contracten en bij afwijkingen direct escaleren"/>
    <x v="30"/>
    <n v="2"/>
    <s v="het systematisch monitoren van contracten en bij afwijkingen direct escaleren"/>
  </r>
  <r>
    <s v="5.1.1"/>
    <s v="D.08"/>
    <n v="3"/>
    <x v="52"/>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1"/>
    <s v="D.08"/>
    <n v="4"/>
    <x v="52"/>
    <s v="D.08x4"/>
    <s v="het organiseren en borgen van het naleven van contracten en het fungeren als laatste escalatiepunt"/>
    <x v="30"/>
    <n v="4"/>
    <s v="het organiseren en borgen van het naleven van contracten en het fungeren als laatste escalatiepunt"/>
  </r>
  <r>
    <s v="5.1.1"/>
    <s v="D.10"/>
    <n v="3"/>
    <x v="5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1"/>
    <s v="D.10"/>
    <n v="4"/>
    <x v="52"/>
    <s v="D.10x4"/>
    <s v="de juiste informatiestructuur integreren in de organisatie-omgeving"/>
    <x v="6"/>
    <n v="4"/>
    <s v="de juiste informatiestructuur integreren in de organisatie-omgeving"/>
  </r>
  <r>
    <s v="5.1.1"/>
    <s v="D.11"/>
    <n v="3"/>
    <x v="52"/>
    <s v="D.11x3"/>
    <s v="betrouwbare relaties met de klanten creëren en helpen in het identificeren van de klantbehoeften"/>
    <x v="17"/>
    <n v="3"/>
    <s v="betrouwbare relaties met de klanten creëren en helpen in het identificeren van de klantbehoeften"/>
  </r>
  <r>
    <s v="5.1.1"/>
    <s v="D.11"/>
    <n v="4"/>
    <x v="5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1"/>
    <s v="E.02"/>
    <n v="2"/>
    <x v="5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1"/>
    <s v="E.03"/>
    <n v="2"/>
    <x v="5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1"/>
    <s v="E.06"/>
    <n v="2"/>
    <x v="52"/>
    <s v="E.06x2"/>
    <s v="het communiceren over en het toezicht houden op de toepassing van het kwaliteitsbeleid in de organisatie"/>
    <x v="21"/>
    <n v="2"/>
    <s v="het communiceren over en het toezicht houden op de toepassing van het kwaliteitsbeleid in de organisatie"/>
  </r>
  <r>
    <s v="5.1.1"/>
    <s v="E.06"/>
    <n v="3"/>
    <x v="5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1"/>
    <s v="E.07"/>
    <n v="3"/>
    <x v="52"/>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1"/>
    <s v="E.07"/>
    <n v="4"/>
    <x v="52"/>
    <s v="E.07x4"/>
    <s v="het organiseren en borgen van het plannen, beheren en implementeren van significante IV-wijzigingen in de organisatie "/>
    <x v="18"/>
    <n v="4"/>
    <s v="het organiseren en borgen van het plannen, beheren en implementeren van significante IV-wijzigingen in de organisatie "/>
  </r>
  <r>
    <s v="5.1.1"/>
    <s v="E.09"/>
    <n v="4"/>
    <x v="5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1"/>
    <s v="T.01"/>
    <n v="9"/>
    <x v="5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1"/>
    <s v="T.03"/>
    <n v="9"/>
    <x v="5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1"/>
    <s v="T.06"/>
    <n v="9"/>
    <x v="5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1"/>
    <s v="T.07"/>
    <n v="9"/>
    <x v="5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2"/>
    <s v="A.01"/>
    <n v="4"/>
    <x v="53"/>
    <s v="A.01x4"/>
    <s v="het organiseren en borgen van de bouw en implementatie van innovatieve IV oplossingen op de lange termijn"/>
    <x v="19"/>
    <n v="4"/>
    <s v="het organiseren en borgen van de bouw en implementatie van innovatieve IV oplossingen op de lange termijn"/>
  </r>
  <r>
    <s v="5.1.2"/>
    <s v="A.03"/>
    <n v="3"/>
    <x v="53"/>
    <s v="A.03x3"/>
    <s v="het gebruikmaken van specifieke (product)kennis voor marktanalyses"/>
    <x v="20"/>
    <n v="3"/>
    <s v="het gebruikmaken van specifieke (product)kennis voor marktanalyses"/>
  </r>
  <r>
    <s v="5.1.2"/>
    <s v="A.03"/>
    <n v="4"/>
    <x v="53"/>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2"/>
    <s v="A.08"/>
    <n v="3"/>
    <x v="53"/>
    <s v="A.08x3"/>
    <s v="het bevorderen van bewustzijn, trainingen en borging (via hulpmiddelen) voor duurzame ontwikkeling"/>
    <x v="26"/>
    <n v="3"/>
    <s v="het bevorderen van bewustzijn, trainingen en borging (via hulpmiddelen) voor duurzame ontwikkeling"/>
  </r>
  <r>
    <s v="5.1.2"/>
    <s v="A.08"/>
    <n v="4"/>
    <x v="53"/>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2"/>
    <s v="A.09"/>
    <n v="4"/>
    <x v="53"/>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2"/>
    <s v="C.02"/>
    <n v="3"/>
    <x v="53"/>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2"/>
    <s v="D.04"/>
    <n v="4"/>
    <x v="53"/>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2"/>
    <s v="D.05"/>
    <n v="2"/>
    <x v="53"/>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2"/>
    <s v="D.05"/>
    <n v="4"/>
    <x v="53"/>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2"/>
    <s v="D.08"/>
    <n v="3"/>
    <x v="53"/>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2"/>
    <s v="D.08"/>
    <n v="4"/>
    <x v="53"/>
    <s v="D.08x4"/>
    <s v="het organiseren en borgen van het naleven van contracten en het fungeren als laatste escalatiepunt"/>
    <x v="30"/>
    <n v="4"/>
    <s v="het organiseren en borgen van het naleven van contracten en het fungeren als laatste escalatiepunt"/>
  </r>
  <r>
    <s v="5.1.2"/>
    <s v="D.10"/>
    <n v="3"/>
    <x v="5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2"/>
    <s v="D.10"/>
    <n v="4"/>
    <x v="53"/>
    <s v="D.10x4"/>
    <s v="de juiste informatiestructuur integreren in de organisatie-omgeving"/>
    <x v="6"/>
    <n v="4"/>
    <s v="de juiste informatiestructuur integreren in de organisatie-omgeving"/>
  </r>
  <r>
    <s v="5.1.2"/>
    <s v="D.11"/>
    <n v="3"/>
    <x v="53"/>
    <s v="D.11x3"/>
    <s v="betrouwbare relaties met de klanten creëren en helpen in het identificeren van de klantbehoeften"/>
    <x v="17"/>
    <n v="3"/>
    <s v="betrouwbare relaties met de klanten creëren en helpen in het identificeren van de klantbehoeften"/>
  </r>
  <r>
    <s v="5.1.2"/>
    <s v="D.11"/>
    <n v="4"/>
    <x v="53"/>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2"/>
    <s v="E.01"/>
    <n v="3"/>
    <x v="53"/>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2"/>
    <s v="E.01"/>
    <n v="4"/>
    <x v="53"/>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2"/>
    <s v="E.05"/>
    <n v="3"/>
    <x v="53"/>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2"/>
    <s v="E.05"/>
    <n v="4"/>
    <x v="53"/>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2"/>
    <s v="E.06"/>
    <n v="3"/>
    <x v="53"/>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2"/>
    <s v="E.07"/>
    <n v="3"/>
    <x v="53"/>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2"/>
    <s v="E.07"/>
    <n v="4"/>
    <x v="53"/>
    <s v="E.07x4"/>
    <s v="het organiseren en borgen van het plannen, beheren en implementeren van significante IV-wijzigingen in de organisatie "/>
    <x v="18"/>
    <n v="4"/>
    <s v="het organiseren en borgen van het plannen, beheren en implementeren van significante IV-wijzigingen in de organisatie "/>
  </r>
  <r>
    <s v="5.1.2"/>
    <s v="E.09"/>
    <n v="4"/>
    <x v="5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2"/>
    <s v="T.01"/>
    <n v="9"/>
    <x v="5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2"/>
    <s v="T.03"/>
    <n v="9"/>
    <x v="5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2"/>
    <s v="T.06"/>
    <n v="9"/>
    <x v="5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2"/>
    <s v="T.07"/>
    <n v="9"/>
    <x v="5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3"/>
    <s v="A.01"/>
    <n v="4"/>
    <x v="54"/>
    <s v="A.01x4"/>
    <s v="het organiseren en borgen van de bouw en implementatie van innovatieve IV oplossingen op de lange termijn"/>
    <x v="19"/>
    <n v="4"/>
    <s v="het organiseren en borgen van de bouw en implementatie van innovatieve IV oplossingen op de lange termijn"/>
  </r>
  <r>
    <s v="5.1.3"/>
    <s v="A.02"/>
    <n v="3"/>
    <x v="54"/>
    <s v="A.02x3"/>
    <s v="de inhoud van de SLA garanderen"/>
    <x v="39"/>
    <n v="3"/>
    <s v="de inhoud van de SLA garanderen"/>
  </r>
  <r>
    <s v="5.1.3"/>
    <s v="A.02"/>
    <n v="4"/>
    <x v="54"/>
    <s v="A.02x4"/>
    <s v="het onderhandelen over herziening van SLA’s in overeenstemming met de organisatiedoelstellingen en het garanderen van het succes van de geplande resultaten"/>
    <x v="39"/>
    <n v="4"/>
    <s v="het onderhandelen over herziening van SLA’s in overeenstemming met de organisatiedoelstellingen en het garanderen van het succes van de geplande resultaten"/>
  </r>
  <r>
    <s v="5.1.3"/>
    <s v="A.03"/>
    <n v="3"/>
    <x v="54"/>
    <s v="A.03x3"/>
    <s v="het gebruikmaken van specifieke (product)kennis voor marktanalyses"/>
    <x v="20"/>
    <n v="3"/>
    <s v="het gebruikmaken van specifieke (product)kennis voor marktanalyses"/>
  </r>
  <r>
    <s v="5.1.3"/>
    <s v="A.03"/>
    <n v="4"/>
    <x v="54"/>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3"/>
    <s v="A.08"/>
    <n v="3"/>
    <x v="54"/>
    <s v="A.08x3"/>
    <s v="het bevorderen van bewustzijn, trainingen en borging (via hulpmiddelen) voor duurzame ontwikkeling"/>
    <x v="26"/>
    <n v="3"/>
    <s v="het bevorderen van bewustzijn, trainingen en borging (via hulpmiddelen) voor duurzame ontwikkeling"/>
  </r>
  <r>
    <s v="5.1.3"/>
    <s v="A.08"/>
    <n v="4"/>
    <x v="54"/>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3"/>
    <s v="A.09"/>
    <n v="4"/>
    <x v="54"/>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3"/>
    <s v="C.02"/>
    <n v="3"/>
    <x v="54"/>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3"/>
    <s v="D.01"/>
    <n v="4"/>
    <x v="54"/>
    <s v="D.01x4"/>
    <s v="het gebruikmaken van specifieke kennis en van externe standaarden en best practices"/>
    <x v="43"/>
    <n v="4"/>
    <s v="het gebruikmaken van specifieke kennis en van externe standaarden en best practices"/>
  </r>
  <r>
    <s v="5.1.3"/>
    <s v="D.02"/>
    <n v="4"/>
    <x v="54"/>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1.3"/>
    <s v="D.04"/>
    <n v="4"/>
    <x v="54"/>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1.3"/>
    <s v="D.05"/>
    <n v="2"/>
    <x v="54"/>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3"/>
    <s v="D.05"/>
    <n v="4"/>
    <x v="54"/>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3"/>
    <s v="D.08"/>
    <n v="3"/>
    <x v="54"/>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1.3"/>
    <s v="D.08"/>
    <n v="4"/>
    <x v="54"/>
    <s v="D.08x4"/>
    <s v="het organiseren en borgen van het naleven van contracten en het fungeren als laatste escalatiepunt"/>
    <x v="30"/>
    <n v="4"/>
    <s v="het organiseren en borgen van het naleven van contracten en het fungeren als laatste escalatiepunt"/>
  </r>
  <r>
    <s v="5.1.3"/>
    <s v="D.10"/>
    <n v="3"/>
    <x v="54"/>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1.3"/>
    <s v="D.10"/>
    <n v="4"/>
    <x v="54"/>
    <s v="D.10x4"/>
    <s v="de juiste informatiestructuur integreren in de organisatie-omgeving"/>
    <x v="6"/>
    <n v="4"/>
    <s v="de juiste informatiestructuur integreren in de organisatie-omgeving"/>
  </r>
  <r>
    <s v="5.1.3"/>
    <s v="D.11"/>
    <n v="3"/>
    <x v="54"/>
    <s v="D.11x3"/>
    <s v="betrouwbare relaties met de klanten creëren en helpen in het identificeren van de klantbehoeften"/>
    <x v="17"/>
    <n v="3"/>
    <s v="betrouwbare relaties met de klanten creëren en helpen in het identificeren van de klantbehoeften"/>
  </r>
  <r>
    <s v="5.1.3"/>
    <s v="D.11"/>
    <n v="4"/>
    <x v="54"/>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3"/>
    <s v="E.01"/>
    <n v="3"/>
    <x v="54"/>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3"/>
    <s v="E.01"/>
    <n v="4"/>
    <x v="54"/>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3"/>
    <s v="E.05"/>
    <n v="3"/>
    <x v="54"/>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3"/>
    <s v="E.05"/>
    <n v="4"/>
    <x v="54"/>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3"/>
    <s v="E.06"/>
    <n v="3"/>
    <x v="54"/>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1.3"/>
    <s v="E.07"/>
    <n v="3"/>
    <x v="54"/>
    <s v="E.07x3"/>
    <s v="het evalueren van wijzigingseisen en het gebruiken van specifieke vaardigheden om potentiële methoden en standaarden te identificeren die ingezet kunnen worden"/>
    <x v="18"/>
    <n v="3"/>
    <s v="het evalueren van wijzigingseisen en het gebruiken van specifieke vaardigheden om potentiële methoden en standaarden te identificeren die ingezet kunnen worden"/>
  </r>
  <r>
    <s v="5.1.3"/>
    <s v="E.07"/>
    <n v="4"/>
    <x v="54"/>
    <s v="E.07x4"/>
    <s v="het organiseren en borgen van het plannen, beheren en implementeren van significante IV-wijzigingen in de organisatie "/>
    <x v="18"/>
    <n v="4"/>
    <s v="het organiseren en borgen van het plannen, beheren en implementeren van significante IV-wijzigingen in de organisatie "/>
  </r>
  <r>
    <s v="5.1.3"/>
    <s v="E.09"/>
    <n v="4"/>
    <x v="54"/>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1.3"/>
    <s v="T.01"/>
    <n v="9"/>
    <x v="54"/>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3"/>
    <s v="T.03"/>
    <n v="9"/>
    <x v="54"/>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3"/>
    <s v="T.06"/>
    <n v="9"/>
    <x v="54"/>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3"/>
    <s v="T.07"/>
    <n v="9"/>
    <x v="54"/>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1.4"/>
    <s v="A.01"/>
    <n v="4"/>
    <x v="55"/>
    <s v="A.01x4"/>
    <s v="het organiseren en borgen van de bouw en implementatie van innovatieve IV oplossingen op de lange termijn"/>
    <x v="19"/>
    <n v="4"/>
    <s v="het organiseren en borgen van de bouw en implementatie van innovatieve IV oplossingen op de lange termijn"/>
  </r>
  <r>
    <s v="5.1.4"/>
    <s v="A.03"/>
    <n v="3"/>
    <x v="55"/>
    <s v="A.03x3"/>
    <s v="het gebruikmaken van specifieke (product)kennis voor marktanalyses"/>
    <x v="20"/>
    <n v="3"/>
    <s v="het gebruikmaken van specifieke (product)kennis voor marktanalyses"/>
  </r>
  <r>
    <s v="5.1.4"/>
    <s v="A.03"/>
    <n v="4"/>
    <x v="55"/>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1.4"/>
    <s v="A.04"/>
    <n v="3"/>
    <x v="55"/>
    <s v="A.04x3"/>
    <s v="het gebruikmaken van specifieke kennis om complexe documentatie te maken en te onderhouden"/>
    <x v="28"/>
    <n v="3"/>
    <s v="het gebruikmaken van specifieke kennis om complexe documentatie te maken en te onderhouden"/>
  </r>
  <r>
    <s v="5.1.4"/>
    <s v="A.04"/>
    <n v="4"/>
    <x v="55"/>
    <s v="A.04x4"/>
    <s v="het organiseren en borgen van het ontwikkelen en onderhouden van de planning"/>
    <x v="28"/>
    <n v="4"/>
    <s v="het organiseren en borgen van het ontwikkelen en onderhouden van de planning"/>
  </r>
  <r>
    <s v="5.1.4"/>
    <s v="A.08"/>
    <n v="3"/>
    <x v="55"/>
    <s v="A.08x3"/>
    <s v="het bevorderen van bewustzijn, trainingen en borging (via hulpmiddelen) voor duurzame ontwikkeling"/>
    <x v="26"/>
    <n v="3"/>
    <s v="het bevorderen van bewustzijn, trainingen en borging (via hulpmiddelen) voor duurzame ontwikkeling"/>
  </r>
  <r>
    <s v="5.1.4"/>
    <s v="A.08"/>
    <n v="4"/>
    <x v="55"/>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1.4"/>
    <s v="A.09"/>
    <n v="4"/>
    <x v="55"/>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1.4"/>
    <s v="C.02"/>
    <n v="3"/>
    <x v="55"/>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1.4"/>
    <s v="D.05"/>
    <n v="2"/>
    <x v="55"/>
    <s v="D.05x2"/>
    <s v="het samenwerken in de totstandkoming van proposals/voorstellen in overeenstemming met de bedrijfscapaciteit en klantbehoeften"/>
    <x v="27"/>
    <n v="2"/>
    <s v="het samenwerken in de totstandkoming van proposals/voorstellen in overeenstemming met de bedrijfscapaciteit en klantbehoeften"/>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n v="3"/>
    <s v="het op creatieve wijze ontwikkelen van proposals/voorstellen in complexe situaties; het waar nodig aanpassen van oplossingen in een complexe technische en juridische omgeving, waarbij de haalbaarheid, legitimiteit en technische validiteit worden zekergesteld"/>
  </r>
  <r>
    <s v="5.1.4"/>
    <s v="D.05"/>
    <n v="4"/>
    <x v="55"/>
    <s v="D.05x4"/>
    <s v="het reviewen en implementeren van een passende verkoopstrategie om de organisatiedoeleinden te behalen; het bepalen en alloceren van doelen om de marktcondities aan te pakken; het coördineren van multidisciplinaire teams"/>
    <x v="27"/>
    <n v="4"/>
    <s v="het reviewen en implementeren van een passende verkoopstrategie om de organisatiedoeleinden te behalen; het bepalen en alloceren van doelen om de marktcondities aan te pakken; het coördineren van multidisciplinaire teams"/>
  </r>
  <r>
    <s v="5.1.4"/>
    <s v="D.11"/>
    <n v="3"/>
    <x v="55"/>
    <s v="D.11x3"/>
    <s v="betrouwbare relaties met de klanten creëren en helpen in het identificeren van de klantbehoeften"/>
    <x v="17"/>
    <n v="3"/>
    <s v="betrouwbare relaties met de klanten creëren en helpen in het identificeren van de klantbehoeften"/>
  </r>
  <r>
    <s v="5.1.4"/>
    <s v="D.11"/>
    <n v="4"/>
    <x v="55"/>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1.4"/>
    <s v="E.01"/>
    <n v="3"/>
    <x v="55"/>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1.4"/>
    <s v="E.01"/>
    <n v="4"/>
    <x v="55"/>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1.4"/>
    <s v="E.05"/>
    <n v="3"/>
    <x v="55"/>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1.4"/>
    <s v="E.05"/>
    <n v="4"/>
    <x v="55"/>
    <s v="E.05x4"/>
    <s v="het organiseren en borgen van innovatieve implementaties / verbeteringen die bijdragen aan grotere efficiëntie; het aantonen aan de directie dat de organisatie voordeel heeft van potentiële wijzigingen"/>
    <x v="25"/>
    <n v="4"/>
    <s v="het organiseren en borgen van innovatieve implementaties / verbeteringen die bijdragen aan grotere efficiëntie; het aantonen aan de directie dat de organisatie voordeel heeft van potentiële wijzigingen"/>
  </r>
  <r>
    <s v="5.1.4"/>
    <s v="T.01"/>
    <n v="9"/>
    <x v="55"/>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1.4"/>
    <s v="T.03"/>
    <n v="9"/>
    <x v="55"/>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1.4"/>
    <s v="T.06"/>
    <n v="9"/>
    <x v="55"/>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1.4"/>
    <s v="T.07"/>
    <n v="9"/>
    <x v="55"/>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1"/>
    <s v="A.08"/>
    <n v="3"/>
    <x v="56"/>
    <s v="A.08x3"/>
    <s v="het bevorderen van bewustzijn, trainingen en borging (via hulpmiddelen) voor duurzame ontwikkeling"/>
    <x v="26"/>
    <n v="3"/>
    <s v="het bevorderen van bewustzijn, trainingen en borging (via hulpmiddelen) voor duurzame ontwikkeling"/>
  </r>
  <r>
    <s v="5.2.1"/>
    <s v="B.03"/>
    <n v="2"/>
    <x v="56"/>
    <s v="B.03x2"/>
    <s v="opzetten van testprogramma’s en het bouwen van testscripts zodat potentiële kwetsbaarheden aan stresstests onderworpen kunnen worden; op analytische wijze documenteren en rapporteren van de uitkomsten"/>
    <x v="16"/>
    <n v="2"/>
    <s v="opzetten van testprogramma’s en het bouwen van testscripts zodat potentiële kwetsbaarheden aan stresstests onderworpen kunnen worden; op analytische wijze documenteren en rapporteren van de uitkomsten"/>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n v="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r>
  <r>
    <s v="5.2.1"/>
    <s v="C.04"/>
    <n v="2"/>
    <x v="56"/>
    <s v="C.04x2"/>
    <s v="het identificeren en classificeren van soorten incident- en service-interrupties; het vastleggen en catalogiseren van incidenten op basis van oorzaak en oplossing"/>
    <x v="34"/>
    <n v="2"/>
    <s v="het identificeren en classificeren van soorten incident- en service-interrupties; het vastleggen en catalogiseren van incidenten op basis van oorzaak en oplossing"/>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n v="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r>
  <r>
    <s v="5.2.1"/>
    <s v="D.03"/>
    <n v="2"/>
    <x v="56"/>
    <s v="D.03x2"/>
    <s v="het identificeren van trainings- en organisatiebehoeften; het identificeren en samenbrengen van organisatie-eisen; het selecteren en voorbereiden van een planning voor (noodzakelijke) trainingen"/>
    <x v="42"/>
    <n v="2"/>
    <s v="het identificeren van trainings- en organisatiebehoeften; het identificeren en samenbrengen van organisatie-eisen; het selecteren en voorbereiden van een planning voor (noodzakelijke) trainingen"/>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n v="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r>
  <r>
    <s v="5.2.1"/>
    <s v="D.09"/>
    <n v="2"/>
    <x v="56"/>
    <s v="D.09x2"/>
    <s v="het onderrichten van individuen en groepen, het geven van cursussen op instructieniveau"/>
    <x v="47"/>
    <n v="2"/>
    <s v="het onderrichten van individuen en groepen, het geven van cursussen op instructieniveau"/>
  </r>
  <r>
    <s v="5.2.1"/>
    <s v="D.09"/>
    <n v="3"/>
    <x v="56"/>
    <s v="D.09x3"/>
    <s v="het monitoren en het voldoen aan ontwikkelingsbehoeften van individuen en groepen"/>
    <x v="47"/>
    <n v="3"/>
    <s v="het monitoren en het voldoen aan ontwikkelingsbehoeften van individuen en groepen"/>
  </r>
  <r>
    <s v="5.2.1"/>
    <s v="D.10"/>
    <n v="3"/>
    <x v="56"/>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2.1"/>
    <s v="E.02"/>
    <n v="2"/>
    <x v="56"/>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1"/>
    <s v="E.04"/>
    <n v="3"/>
    <x v="56"/>
    <s v="E.04x3"/>
    <s v="de verantwoording nemen voor eigen acties en die van anderen in het onderhouden van contacten met een gelimiteerd aantal stakeholders"/>
    <x v="31"/>
    <n v="3"/>
    <s v="de verantwoording nemen voor eigen acties en die van anderen in het onderhouden van contacten met een gelimiteerd aantal stakeholders"/>
  </r>
  <r>
    <s v="5.2.1"/>
    <s v="E.05"/>
    <n v="3"/>
    <x v="56"/>
    <s v="E.05x3"/>
    <s v="het toepassen van specifieke kennis om bestaande IV-processen en oplossingen te onderzoeken, zodat potentiële verbeteringen / innovaties bepaald kunnen worden en  aanbevelingen kunnen worden opgesteld"/>
    <x v="25"/>
    <n v="3"/>
    <s v="het toepassen van specifieke kennis om bestaande IV-processen en oplossingen te onderzoeken, zodat potentiële verbeteringen / innovaties bepaald kunnen worden en  aanbevelingen kunnen worden opgesteld"/>
  </r>
  <r>
    <s v="5.2.1"/>
    <s v="E.06"/>
    <n v="2"/>
    <x v="56"/>
    <s v="E.06x2"/>
    <s v="het communiceren over en het toezicht houden op de toepassing van het kwaliteitsbeleid in de organisatie"/>
    <x v="21"/>
    <n v="2"/>
    <s v="het communiceren over en het toezicht houden op de toepassing van het kwaliteitsbeleid in de organisatie"/>
  </r>
  <r>
    <s v="5.2.1"/>
    <s v="E.06"/>
    <n v="3"/>
    <x v="56"/>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1"/>
    <s v="T.01"/>
    <n v="9"/>
    <x v="56"/>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1"/>
    <s v="T.03"/>
    <n v="9"/>
    <x v="56"/>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1"/>
    <s v="T.06"/>
    <n v="9"/>
    <x v="56"/>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1"/>
    <s v="T.07"/>
    <n v="9"/>
    <x v="56"/>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2.2"/>
    <s v="A.04"/>
    <n v="3"/>
    <x v="57"/>
    <s v="A.04x3"/>
    <s v="het gebruikmaken van specifieke kennis om complexe documentatie te maken en te onderhouden"/>
    <x v="28"/>
    <n v="3"/>
    <s v="het gebruikmaken van specifieke kennis om complexe documentatie te maken en te onderhouden"/>
  </r>
  <r>
    <s v="5.2.2"/>
    <s v="A.04"/>
    <n v="4"/>
    <x v="57"/>
    <s v="A.04x4"/>
    <s v="het organiseren en borgen van het ontwikkelen en onderhouden van de planning"/>
    <x v="28"/>
    <n v="4"/>
    <s v="het organiseren en borgen van het ontwikkelen en onderhouden van de planning"/>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n v="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r>
  <r>
    <s v="5.2.2"/>
    <s v="C.02"/>
    <n v="3"/>
    <x v="57"/>
    <s v="C.02x3"/>
    <s v="het zorgen voor de integriteit van het systeem door het toepassen van functionele updates, software- of hardwaretoevoegingen en het inregelen van onderhoudsactiviteiten; het voldoen aan de budgeteisen "/>
    <x v="36"/>
    <n v="3"/>
    <s v="het zorgen voor de integriteit van het systeem door het toepassen van functionele updates, software- of hardwaretoevoegingen en het inregelen van onderhoudsactiviteiten; het voldoen aan de budgeteisen "/>
  </r>
  <r>
    <s v="5.2.2"/>
    <s v="D.11"/>
    <n v="3"/>
    <x v="57"/>
    <s v="D.11x3"/>
    <s v="betrouwbare relaties met de klanten creëren en helpen in het identificeren van de klantbehoeften"/>
    <x v="17"/>
    <n v="3"/>
    <s v="betrouwbare relaties met de klanten creëren en helpen in het identificeren van de klantbehoeften"/>
  </r>
  <r>
    <s v="5.2.2"/>
    <s v="D.11"/>
    <n v="4"/>
    <x v="57"/>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2.2"/>
    <s v="E.06"/>
    <n v="3"/>
    <x v="57"/>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2.2"/>
    <s v="T.01"/>
    <n v="9"/>
    <x v="57"/>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2.2"/>
    <s v="T.03"/>
    <n v="9"/>
    <x v="57"/>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2.2"/>
    <s v="T.06"/>
    <n v="9"/>
    <x v="57"/>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2.2"/>
    <s v="T.07"/>
    <n v="9"/>
    <x v="57"/>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1"/>
    <s v="A.01"/>
    <n v="4"/>
    <x v="58"/>
    <s v="A.01x4"/>
    <s v="het organiseren en borgen van de bouw en implementatie van innovatieve IV oplossingen op de lange termijn"/>
    <x v="19"/>
    <n v="4"/>
    <s v="het organiseren en borgen van de bouw en implementatie van innovatieve IV oplossingen op de lange termijn"/>
  </r>
  <r>
    <s v="5.3.1"/>
    <s v="A.03"/>
    <n v="3"/>
    <x v="58"/>
    <s v="A.03x3"/>
    <s v="het gebruikmaken van specifieke (product)kennis voor marktanalyses"/>
    <x v="20"/>
    <n v="3"/>
    <s v="het gebruikmaken van specifieke (product)kennis voor marktanalyses"/>
  </r>
  <r>
    <s v="5.3.1"/>
    <s v="A.03"/>
    <n v="4"/>
    <x v="58"/>
    <s v="A.03x4"/>
    <s v="het organiseren en borgen van een informatiesysteemstrategie die voldoet aan de vereisten van de organisatie, inclusief risico’s en kansen"/>
    <x v="20"/>
    <n v="4"/>
    <s v="het organiseren en borgen van een informatiesysteemstrategie die voldoet aan de vereisten van de organisatie, inclusief risico’s en kansen"/>
  </r>
  <r>
    <s v="5.3.1"/>
    <s v="A.09"/>
    <n v="4"/>
    <x v="58"/>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1"/>
    <s v="D.01"/>
    <n v="4"/>
    <x v="58"/>
    <s v="D.01x4"/>
    <s v="het gebruikmaken van specifieke kennis en van externe standaarden en best practices"/>
    <x v="43"/>
    <n v="4"/>
    <s v="het gebruikmaken van specifieke kennis en van externe standaarden en best practices"/>
  </r>
  <r>
    <s v="5.3.1"/>
    <s v="D.02"/>
    <n v="4"/>
    <x v="58"/>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n v="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r>
  <r>
    <s v="5.3.1"/>
    <s v="D.04"/>
    <n v="4"/>
    <x v="58"/>
    <s v="D.04x4"/>
    <s v="het organiseren en borgen van het inkoopbeleid van de organisatie en het aanbevelen van procesverbeteringen; het toepassen van praktijkervaring en kennis op het gebied van inkoop om de beste besluiten te kunnen nemen  "/>
    <x v="29"/>
    <n v="4"/>
    <s v="het organiseren en borgen van het inkoopbeleid van de organisatie en het aanbevelen van procesverbeteringen; het toepassen van praktijkervaring en kennis op het gebied van inkoop om de beste besluiten te kunnen nemen  "/>
  </r>
  <r>
    <s v="5.3.1"/>
    <s v="D.06"/>
    <n v="2"/>
    <x v="58"/>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1"/>
    <s v="D.08"/>
    <n v="3"/>
    <x v="58"/>
    <s v="D.08x3"/>
    <s v="het evalueren van contractprestaties op basis van prestatie-indicatoren en het borgen van de prestaties van de volledige supply chain; het invloed uitoefenen op (nieuwe) contractbesprekingen"/>
    <x v="30"/>
    <n v="3"/>
    <s v="het evalueren van contractprestaties op basis van prestatie-indicatoren en het borgen van de prestaties van de volledige supply chain; het invloed uitoefenen op (nieuwe) contractbesprekingen"/>
  </r>
  <r>
    <s v="5.3.1"/>
    <s v="D.08"/>
    <n v="4"/>
    <x v="58"/>
    <s v="D.08x4"/>
    <s v="het organiseren en borgen van het naleven van contracten en het fungeren als laatste escalatiepunt"/>
    <x v="30"/>
    <n v="4"/>
    <s v="het organiseren en borgen van het naleven van contracten en het fungeren als laatste escalatiepunt"/>
  </r>
  <r>
    <s v="5.3.1"/>
    <s v="D.10"/>
    <n v="3"/>
    <x v="58"/>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1"/>
    <s v="D.10"/>
    <n v="4"/>
    <x v="58"/>
    <s v="D.10x4"/>
    <s v="de juiste informatiestructuur integreren in de organisatie-omgeving"/>
    <x v="6"/>
    <n v="4"/>
    <s v="de juiste informatiestructuur integreren in de organisatie-omgeving"/>
  </r>
  <r>
    <s v="5.3.1"/>
    <s v="D.11"/>
    <n v="3"/>
    <x v="58"/>
    <s v="D.11x3"/>
    <s v="betrouwbare relaties met de klanten creëren en helpen in het identificeren van de klantbehoeften"/>
    <x v="17"/>
    <n v="3"/>
    <s v="betrouwbare relaties met de klanten creëren en helpen in het identificeren van de klantbehoeften"/>
  </r>
  <r>
    <s v="5.3.1"/>
    <s v="D.11"/>
    <n v="4"/>
    <x v="58"/>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1"/>
    <s v="E.01"/>
    <n v="3"/>
    <x v="58"/>
    <s v="E.01x3"/>
    <s v="het gebruikmaken van vaardigheden om kortetermijnprognoses te bieden met behulp van input uit de markt; het beoordelen van de productie- en verkoopcapaciteiten van de organisatie"/>
    <x v="23"/>
    <n v="3"/>
    <s v="het gebruikmaken van vaardigheden om kortetermijnprognoses te bieden met behulp van input uit de markt; het beoordelen van de productie- en verkoopcapaciteiten van de organisatie"/>
  </r>
  <r>
    <s v="5.3.1"/>
    <s v="E.01"/>
    <n v="4"/>
    <x v="58"/>
    <s v="E.01x4"/>
    <s v="de verantwoordelijkheid nemen voor het ontwikkelen van langetermijnprognoses; het identificeren en evalueren van input uit de wijde omgeving, inclusief de politieke en sociale context"/>
    <x v="23"/>
    <n v="4"/>
    <s v="de verantwoordelijkheid nemen voor het ontwikkelen van langetermijnprognoses; het identificeren en evalueren van input uit de wijde omgeving, inclusief de politieke en sociale context"/>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1"/>
    <s v="E.09"/>
    <n v="4"/>
    <x v="58"/>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1"/>
    <s v="T.01"/>
    <n v="9"/>
    <x v="58"/>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1"/>
    <s v="T.03"/>
    <n v="9"/>
    <x v="58"/>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1"/>
    <s v="T.06"/>
    <n v="9"/>
    <x v="58"/>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1"/>
    <s v="T.07"/>
    <n v="9"/>
    <x v="58"/>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2"/>
    <s v="A.01"/>
    <n v="4"/>
    <x v="59"/>
    <s v="A.01x4"/>
    <s v="het organiseren en borgen van de bouw en implementatie van innovatieve IV oplossingen op de lange termijn"/>
    <x v="19"/>
    <n v="4"/>
    <s v="het organiseren en borgen van de bouw en implementatie van innovatieve IV oplossingen op de lange termijn"/>
  </r>
  <r>
    <s v="5.3.2"/>
    <s v="A.04"/>
    <n v="3"/>
    <x v="59"/>
    <s v="A.04x3"/>
    <s v="het gebruikmaken van specifieke kennis om complexe documentatie te maken en te onderhouden"/>
    <x v="28"/>
    <n v="3"/>
    <s v="het gebruikmaken van specifieke kennis om complexe documentatie te maken en te onderhouden"/>
  </r>
  <r>
    <s v="5.3.2"/>
    <s v="A.04"/>
    <n v="4"/>
    <x v="59"/>
    <s v="A.04x4"/>
    <s v="het organiseren en borgen van het ontwikkelen en onderhouden van de planning"/>
    <x v="28"/>
    <n v="4"/>
    <s v="het organiseren en borgen van het ontwikkelen en onderhouden van de planning"/>
  </r>
  <r>
    <s v="5.3.2"/>
    <s v="A.05"/>
    <n v="3"/>
    <x v="59"/>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n v="4"/>
    <s v="het vanuit een brede verantwoordelijkheid definiëren van een strategie zodat IV-technologie conform de behoeften van de organisatie geïmplementeerd wordt, rekening houdend met de huidige IV-platformen, legacy en de laatste innovatieve ontwikkelingen"/>
  </r>
  <r>
    <s v="5.3.2"/>
    <s v="A.06"/>
    <n v="3"/>
    <x v="59"/>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2"/>
    <s v="A.08"/>
    <n v="3"/>
    <x v="59"/>
    <s v="A.08x3"/>
    <s v="het bevorderen van bewustzijn, trainingen en borging (via hulpmiddelen) voor duurzame ontwikkeling"/>
    <x v="26"/>
    <n v="3"/>
    <s v="het bevorderen van bewustzijn, trainingen en borging (via hulpmiddelen) voor duurzame ontwikkeling"/>
  </r>
  <r>
    <s v="5.3.2"/>
    <s v="A.08"/>
    <n v="4"/>
    <x v="59"/>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2"/>
    <s v="A.09"/>
    <n v="4"/>
    <x v="59"/>
    <s v="A.09x4"/>
    <s v="het inzetten van onafhankelijk denken en technologische kennis om verschillende concepten te integreren, zodat unieke oplossingen ontstaan"/>
    <x v="3"/>
    <n v="4"/>
    <s v="het inzetten van onafhankelijk denken en technologische kennis om verschillende concepten te integreren, zodat unieke oplossingen ontstaan"/>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n v="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2"/>
    <s v="B.05"/>
    <n v="3"/>
    <x v="59"/>
    <s v="B.05x3"/>
    <s v="het detailniveau bepalen op basis van het doel en de doelgroep "/>
    <x v="33"/>
    <n v="3"/>
    <s v="het detailniveau bepalen op basis van het doel en de doelgroep "/>
  </r>
  <r>
    <s v="5.3.2"/>
    <s v="D.01"/>
    <n v="4"/>
    <x v="59"/>
    <s v="D.01x4"/>
    <s v="het gebruikmaken van specifieke kennis en van externe standaarden en best practices"/>
    <x v="43"/>
    <n v="4"/>
    <s v="het gebruikmaken van specifieke kennis en van externe standaarden en best practices"/>
  </r>
  <r>
    <s v="5.3.2"/>
    <s v="D.02"/>
    <n v="4"/>
    <x v="59"/>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2"/>
    <s v="D.06"/>
    <n v="2"/>
    <x v="59"/>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2"/>
    <s v="D.10"/>
    <n v="3"/>
    <x v="59"/>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2"/>
    <s v="D.10"/>
    <n v="4"/>
    <x v="59"/>
    <s v="D.10x4"/>
    <s v="de juiste informatiestructuur integreren in de organisatie-omgeving"/>
    <x v="6"/>
    <n v="4"/>
    <s v="de juiste informatiestructuur integreren in de organisatie-omgeving"/>
  </r>
  <r>
    <s v="5.3.2"/>
    <s v="D.11"/>
    <n v="3"/>
    <x v="59"/>
    <s v="D.11x3"/>
    <s v="betrouwbare relaties met de klanten creëren en helpen in het identificeren van de klantbehoeften"/>
    <x v="17"/>
    <n v="3"/>
    <s v="betrouwbare relaties met de klanten creëren en helpen in het identificeren van de klantbehoeften"/>
  </r>
  <r>
    <s v="5.3.2"/>
    <s v="D.11"/>
    <n v="4"/>
    <x v="59"/>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2"/>
    <s v="E.06"/>
    <n v="3"/>
    <x v="59"/>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2"/>
    <s v="E.08"/>
    <n v="3"/>
    <x v="59"/>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2"/>
    <s v="E.08"/>
    <n v="4"/>
    <x v="59"/>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2"/>
    <s v="T.01"/>
    <n v="9"/>
    <x v="59"/>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2"/>
    <s v="T.03"/>
    <n v="9"/>
    <x v="59"/>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2"/>
    <s v="T.06"/>
    <n v="9"/>
    <x v="59"/>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2"/>
    <s v="T.07"/>
    <n v="9"/>
    <x v="59"/>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3"/>
    <s v="A.01"/>
    <n v="4"/>
    <x v="60"/>
    <s v="A.01x4"/>
    <s v="het organiseren en borgen van de bouw en implementatie van innovatieve IV oplossingen op de lange termijn"/>
    <x v="19"/>
    <n v="4"/>
    <s v="het organiseren en borgen van de bouw en implementatie van innovatieve IV oplossingen op de lange termijn"/>
  </r>
  <r>
    <s v="5.3.3"/>
    <s v="A.05"/>
    <n v="3"/>
    <x v="60"/>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3"/>
    <s v="A.06"/>
    <n v="3"/>
    <x v="60"/>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3"/>
    <s v="A.08"/>
    <n v="3"/>
    <x v="60"/>
    <s v="A.08x3"/>
    <s v="het bevorderen van bewustzijn, trainingen en borging (via hulpmiddelen) voor duurzame ontwikkeling"/>
    <x v="26"/>
    <n v="3"/>
    <s v="het bevorderen van bewustzijn, trainingen en borging (via hulpmiddelen) voor duurzame ontwikkeling"/>
  </r>
  <r>
    <s v="5.3.3"/>
    <s v="A.08"/>
    <n v="4"/>
    <x v="60"/>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3"/>
    <s v="D.10"/>
    <n v="3"/>
    <x v="60"/>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3"/>
    <s v="D.10"/>
    <n v="4"/>
    <x v="60"/>
    <s v="D.10x4"/>
    <s v="de juiste informatiestructuur integreren in de organisatie-omgeving"/>
    <x v="6"/>
    <n v="4"/>
    <s v="de juiste informatiestructuur integreren in de organisatie-omgeving"/>
  </r>
  <r>
    <s v="5.3.3"/>
    <s v="D.11"/>
    <n v="3"/>
    <x v="60"/>
    <s v="D.11x3"/>
    <s v="betrouwbare relaties met de klanten creëren en helpen in het identificeren van de klantbehoeften"/>
    <x v="17"/>
    <n v="3"/>
    <s v="betrouwbare relaties met de klanten creëren en helpen in het identificeren van de klantbehoeften"/>
  </r>
  <r>
    <s v="5.3.3"/>
    <s v="D.11"/>
    <n v="4"/>
    <x v="60"/>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3"/>
    <s v="E.06"/>
    <n v="3"/>
    <x v="60"/>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3"/>
    <s v="E.08"/>
    <n v="3"/>
    <x v="60"/>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3"/>
    <s v="E.08"/>
    <n v="4"/>
    <x v="60"/>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3"/>
    <s v="T.01"/>
    <n v="9"/>
    <x v="60"/>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3"/>
    <s v="T.03"/>
    <n v="9"/>
    <x v="60"/>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3"/>
    <s v="T.06"/>
    <n v="9"/>
    <x v="60"/>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3"/>
    <s v="T.07"/>
    <n v="9"/>
    <x v="60"/>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4"/>
    <s v="A.01"/>
    <n v="4"/>
    <x v="61"/>
    <s v="A.01x4"/>
    <s v="het organiseren en borgen van de bouw en implementatie van innovatieve IV oplossingen op de lange termijn"/>
    <x v="19"/>
    <n v="4"/>
    <s v="het organiseren en borgen van de bouw en implementatie van innovatieve IV oplossingen op de lange termijn"/>
  </r>
  <r>
    <s v="5.3.4"/>
    <s v="A.05"/>
    <n v="3"/>
    <x v="61"/>
    <s v="A.05x3"/>
    <s v="het gebruikmaken van specifieke kennis om relevante IV-technologie en -specificaties te definiëren die kunnen worden ingezet bij de bouw van meerdere IV-projecten, toepassingen en/of infrastructuurverbeteringen"/>
    <x v="0"/>
    <n v="3"/>
    <s v="het gebruikmaken van specifieke kennis om relevante IV-technologie en -specificaties te definiëren die kunnen worden ingezet bij de bouw van meerdere IV-projecten, toepassingen en/of infrastructuurverbeteringen"/>
  </r>
  <r>
    <s v="5.3.4"/>
    <s v="A.06"/>
    <n v="3"/>
    <x v="61"/>
    <s v="A.06x3"/>
    <s v="de verantwoordelijkheid nemen voor eigen acties en die van anderen om te garanderen dat de applicatie op een correcte manier is geïntegreerd in een complexe omgeving en voldoet aan de behoeften van gebruikers / klanten "/>
    <x v="1"/>
    <n v="3"/>
    <s v="de verantwoordelijkheid nemen voor eigen acties en die van anderen om te garanderen dat de applicatie op een correcte manier is geïntegreerd in een complexe omgeving en voldoet aan de behoeften van gebruikers / klanten "/>
  </r>
  <r>
    <s v="5.3.4"/>
    <s v="A.08"/>
    <n v="3"/>
    <x v="61"/>
    <s v="A.08x3"/>
    <s v="het bevorderen van bewustzijn, trainingen en borging (via hulpmiddelen) voor duurzame ontwikkeling"/>
    <x v="26"/>
    <n v="3"/>
    <s v="het bevorderen van bewustzijn, trainingen en borging (via hulpmiddelen) voor duurzame ontwikkeling"/>
  </r>
  <r>
    <s v="5.3.4"/>
    <s v="A.08"/>
    <n v="4"/>
    <x v="61"/>
    <s v="A.08x4"/>
    <s v="het bepalen van doel en strategie voor duurzame ontwikkeling van informatiesystemen in overeenstemming met het duurzaamheidsbeleid van de organisatie"/>
    <x v="26"/>
    <n v="4"/>
    <s v="het bepalen van doel en strategie voor duurzame ontwikkeling van informatiesystemen in overeenstemming met het duurzaamheidsbeleid van de organisatie"/>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n v="3"/>
    <s v="verantwoordelijk zijn voor eigen acties en die van anderen voor het leveren van oplossingen en het initiëren van uitgebreide communicatie met belanghebbenden; het gebruiken van specifieke kennis om de juiste oplossing te bewerkstelligen door advies en begeleiding te geven"/>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n v="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n v="4"/>
    <s v="het omgaan met complexiteit door het ontwikkelen van standaarden en architectuur ter ondersteuning van samenhangende productontwikkeling; het opzetten van systeemeisen voor ontwerp en het identificeren van welke systeemeisen bij welke systeemcomponent behoren"/>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4"/>
    <s v="D.10"/>
    <n v="3"/>
    <x v="61"/>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4"/>
    <s v="D.10"/>
    <n v="4"/>
    <x v="61"/>
    <s v="D.10x4"/>
    <s v="de juiste informatiestructuur integreren in de organisatie-omgeving"/>
    <x v="6"/>
    <n v="4"/>
    <s v="de juiste informatiestructuur integreren in de organisatie-omgeving"/>
  </r>
  <r>
    <s v="5.3.4"/>
    <s v="D.11"/>
    <n v="3"/>
    <x v="61"/>
    <s v="D.11x3"/>
    <s v="betrouwbare relaties met de klanten creëren en helpen in het identificeren van de klantbehoeften"/>
    <x v="17"/>
    <n v="3"/>
    <s v="betrouwbare relaties met de klanten creëren en helpen in het identificeren van de klantbehoeften"/>
  </r>
  <r>
    <s v="5.3.4"/>
    <s v="D.11"/>
    <n v="4"/>
    <x v="61"/>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4"/>
    <s v="E.06"/>
    <n v="3"/>
    <x v="61"/>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4"/>
    <s v="E.08"/>
    <n v="3"/>
    <x v="61"/>
    <s v="E.08x3"/>
    <s v="het evalueren van indicatoren en maatregelen op het gebied van securitymanagement en bepalen of ze aan de normen voldoen; het onderzoeken van inbreuken op de beveiliging en het nemen van correctiemaatregelen "/>
    <x v="7"/>
    <n v="3"/>
    <s v="het evalueren van indicatoren en maatregelen op het gebied van securitymanagement en bepalen of ze aan de normen voldoen; het onderzoeken van inbreuken op de beveiliging en het nemen van correctiemaatregelen "/>
  </r>
  <r>
    <s v="5.3.4"/>
    <s v="E.08"/>
    <n v="4"/>
    <x v="61"/>
    <s v="E.08x4"/>
    <s v="het organiseren en borgen dat de integriteit, vertrouwelijkheid en beschikbaarheid van gegevens zijn opgeslagen in de Informatiesystemen en dat ze voldoen aan alle wettelijke vereisten"/>
    <x v="7"/>
    <n v="4"/>
    <s v="het organiseren en borgen dat de integriteit, vertrouwelijkheid en beschikbaarheid van gegevens zijn opgeslagen in de Informatiesystemen en dat ze voldoen aan alle wettelijke vereisten"/>
  </r>
  <r>
    <s v="5.3.4"/>
    <s v="T.01"/>
    <n v="9"/>
    <x v="61"/>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4"/>
    <s v="T.03"/>
    <n v="9"/>
    <x v="61"/>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4"/>
    <s v="T.06"/>
    <n v="9"/>
    <x v="61"/>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4"/>
    <s v="T.07"/>
    <n v="9"/>
    <x v="61"/>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3.5"/>
    <s v="A.01"/>
    <n v="4"/>
    <x v="62"/>
    <s v="A.01x4"/>
    <s v="het organiseren en borgen van de bouw en implementatie van innovatieve IV oplossingen op de lange termijn"/>
    <x v="19"/>
    <n v="4"/>
    <s v="het organiseren en borgen van de bouw en implementatie van innovatieve IV oplossingen op de lange termijn"/>
  </r>
  <r>
    <s v="5.3.5"/>
    <s v="D.02"/>
    <n v="4"/>
    <x v="62"/>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3.5"/>
    <s v="D.06"/>
    <n v="2"/>
    <x v="62"/>
    <s v="D.06x2"/>
    <s v="het begrijpen en toepassen van digitale marketingtactieken om een geïntegreerd en effectief digitaal marketingplan te ontwikkelen, gebruikmakend van gebieden als search, beeldscherm, e-mail, sociale media en mobiele marketing"/>
    <x v="45"/>
    <n v="2"/>
    <s v="het begrijpen en toepassen van digitale marketingtactieken om een geïntegreerd en effectief digitaal marketingplan te ontwikkelen, gebruikmakend van gebieden als search, beeldscherm, e-mail, sociale media en mobiele marketing"/>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n v="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n v="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n v="3"/>
    <s v="het ontwerpen en creëren van data-analysetools om de organisatorische datalevenscyclus te ondersteunen; het verifiëren van de waarheidsgetrouwheid van de data; het verwerken en visualiseren van data-analyseresultaten binnen het domein"/>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n v="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r>
  <r>
    <s v="5.3.5"/>
    <s v="D.10"/>
    <n v="3"/>
    <x v="62"/>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3.5"/>
    <s v="D.10"/>
    <n v="4"/>
    <x v="62"/>
    <s v="D.10x4"/>
    <s v="de juiste informatiestructuur integreren in de organisatie-omgeving"/>
    <x v="6"/>
    <n v="4"/>
    <s v="de juiste informatiestructuur integreren in de organisatie-omgeving"/>
  </r>
  <r>
    <s v="5.3.5"/>
    <s v="D.11"/>
    <n v="3"/>
    <x v="62"/>
    <s v="D.11x3"/>
    <s v="betrouwbare relaties met de klanten creëren en helpen in het identificeren van de klantbehoeften"/>
    <x v="17"/>
    <n v="3"/>
    <s v="betrouwbare relaties met de klanten creëren en helpen in het identificeren van de klantbehoeften"/>
  </r>
  <r>
    <s v="5.3.5"/>
    <s v="D.11"/>
    <n v="4"/>
    <x v="62"/>
    <s v="D.11x4"/>
    <s v="het organiseren en ondersteunen van strategische besluiten van de organisaties, het helpen van organisaties om nieuwe IV-oplossingen te bedenken; het bevorderen van partnerschappen en het creëren van waardeproposities"/>
    <x v="17"/>
    <n v="4"/>
    <s v="het organiseren en ondersteunen van strategische besluiten van de organisaties, het helpen van organisaties om nieuwe IV-oplossingen te bedenken; het bevorderen van partnerschappen en het creëren van waardeproposities"/>
  </r>
  <r>
    <s v="5.3.5"/>
    <s v="E.02"/>
    <n v="2"/>
    <x v="62"/>
    <s v="E.02x2"/>
    <s v="het begrijpen en toepassen van projectmanagementprincipes, inclusief het toepassen van methodes, hulpmiddelen en processen om eenvoudige projecten te leiden en de kosten en ‘waste’ te minimaliseren "/>
    <x v="41"/>
    <n v="2"/>
    <s v="het begrijpen en toepassen van projectmanagementprincipes, inclusief het toepassen van methodes, hulpmiddelen en processen om eenvoudige projecten te leiden en de kosten en ‘waste’ te minimaliseren "/>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n v="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n v="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r>
  <r>
    <s v="5.3.5"/>
    <s v="E.03"/>
    <n v="2"/>
    <x v="62"/>
    <s v="E.03x2"/>
    <s v="het begrijpen en toepassen van de principes van risicomanagement en het onderzoeken van IV-oplossingen om geïdentificeerde risico’s te mitigeren"/>
    <x v="24"/>
    <n v="2"/>
    <s v="het begrijpen en toepassen van de principes van risicomanagement en het onderzoeken van IV-oplossingen om geïdentificeerde risico’s te mitigeren"/>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n v="3"/>
    <s v="het in staat zijn de juiste acties te ondernemen om de veiligheid te borgen en risicoblootstelling te vermijden; het evalueren, managen en garanderen van de validering van uitzonderingen; het uitvoeren van audits uit op IV-processen en -omgeving"/>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n v="4"/>
    <s v="het organiseren en borgen van het definiëren en toepasbaar maken van beleid voor risicobeheer door rekening te houden met alle mogelijke beperkingen, waaronder technische, economische en politieke kwesties en daarbij taken te delegeren"/>
  </r>
  <r>
    <s v="5.3.5"/>
    <s v="E.06"/>
    <n v="2"/>
    <x v="62"/>
    <s v="E.06x2"/>
    <s v="het communiceren over en het toezicht houden op de toepassing van het kwaliteitsbeleid in de organisatie"/>
    <x v="21"/>
    <n v="2"/>
    <s v="het communiceren over en het toezicht houden op de toepassing van het kwaliteitsbeleid in de organisatie"/>
  </r>
  <r>
    <s v="5.3.5"/>
    <s v="E.06"/>
    <n v="3"/>
    <x v="62"/>
    <s v="E.06x3"/>
    <s v="het evalueren van kwaliteitsindicatoren en processen op basis van het kwaliteitsbeleid en indien nodig het voorstellen van herstelacties"/>
    <x v="21"/>
    <n v="3"/>
    <s v="het evalueren van kwaliteitsindicatoren en processen op basis van het kwaliteitsbeleid en indien nodig het voorstellen van herstelacties"/>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n v="4"/>
    <s v="het evalueren en inschatten in hoeverre aan kwaliteitseisen is voldaan en het organiseren en borgen dat het kwaliteitsbeleid wordt geïmplementeerd; het tonen van multifunctioneel leiderschap voor het stellen en overtreffen van kwaliteitsnormen"/>
  </r>
  <r>
    <s v="5.3.5"/>
    <s v="E.09"/>
    <n v="4"/>
    <x v="62"/>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3.5"/>
    <s v="T.01"/>
    <n v="9"/>
    <x v="62"/>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3.5"/>
    <s v="T.03"/>
    <n v="9"/>
    <x v="62"/>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3.5"/>
    <s v="T.06"/>
    <n v="9"/>
    <x v="62"/>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3.5"/>
    <s v="T.07"/>
    <n v="9"/>
    <x v="62"/>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s v="5.4.1"/>
    <s v="A.01"/>
    <n v="4"/>
    <x v="63"/>
    <s v="A.01x4"/>
    <s v="het organiseren en borgen van de bouw en implementatie van innovatieve IV oplossingen op de lange termijn"/>
    <x v="19"/>
    <n v="4"/>
    <s v="het organiseren en borgen van de bouw en implementatie van innovatieve IV oplossingen op de lange termijn"/>
  </r>
  <r>
    <s v="5.4.1"/>
    <s v="D.01"/>
    <n v="4"/>
    <x v="63"/>
    <s v="D.01x4"/>
    <s v="het gebruikmaken van specifieke kennis en van externe standaarden en best practices"/>
    <x v="43"/>
    <n v="4"/>
    <s v="het gebruikmaken van specifieke kennis en van externe standaarden en best practices"/>
  </r>
  <r>
    <s v="5.4.1"/>
    <s v="D.02"/>
    <n v="4"/>
    <x v="63"/>
    <s v="D.02x4"/>
    <s v="het gebruiken van uiteenlopende specifieke kennis en het zorgen dat daarvan gebruik wordt gemaakt; het autoriseren van externe standaarden en best practices "/>
    <x v="44"/>
    <n v="4"/>
    <s v="het gebruiken van uiteenlopende specifieke kennis en het zorgen dat daarvan gebruik wordt gemaakt; het autoriseren van externe standaarden en best practices "/>
  </r>
  <r>
    <s v="5.4.1"/>
    <s v="D.10"/>
    <n v="3"/>
    <x v="63"/>
    <s v="D.10x3"/>
    <s v="het analyseren van bedrijfsprocessen en bijbehorende informatie-eisen en het daarmee voorzien in de meest geschikte informatiestructuur"/>
    <x v="6"/>
    <n v="3"/>
    <s v="het analyseren van bedrijfsprocessen en bijbehorende informatie-eisen en het daarmee voorzien in de meest geschikte informatiestructuur"/>
  </r>
  <r>
    <s v="5.4.1"/>
    <s v="D.10"/>
    <n v="4"/>
    <x v="63"/>
    <s v="D.10x4"/>
    <s v="de juiste informatiestructuur integreren in de organisatie-omgeving"/>
    <x v="6"/>
    <n v="4"/>
    <s v="de juiste informatiestructuur integreren in de organisatie-omgeving"/>
  </r>
  <r>
    <s v="5.4.1"/>
    <s v="E.09"/>
    <n v="4"/>
    <x v="63"/>
    <s v="E.09x4"/>
    <s v="het organiseren en borgen van governancestrategie voor informatiesystemen door relevante processen over de gehele IV-infrastructuur te communiceren, uit te dragen en te beheersen"/>
    <x v="22"/>
    <n v="4"/>
    <s v="het organiseren en borgen van governancestrategie voor informatiesystemen door relevante processen over de gehele IV-infrastructuur te communiceren, uit te dragen en te beheersen"/>
  </r>
  <r>
    <s v="5.4.1"/>
    <s v="T.01"/>
    <n v="9"/>
    <x v="63"/>
    <s v="T.01x9"/>
    <s v="Toegankelijkheid is van toepassing op het ontwerp van producten, apparaten, services of omgevingen om ervoor te zorgen dat ze voor iedereen bruikbaar zijn, ongeacht hun persoonlijke capaciteiten"/>
    <x v="8"/>
    <n v="9"/>
    <s v="Toegankelijkheid is van toepassing op het ontwerp van producten, apparaten, services of omgevingen om ervoor te zorgen dat ze voor iedereen bruikbaar zijn, ongeacht hun persoonlijke capaciteiten"/>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n v="9"/>
    <s v="Ethiek in ICT behandelt de procedures, waarden en praktijken die ICT en haar gerelateerde disciplines beheersen zonder de integriteit, morele waarden of overtuigingen van een individu, organisatie of de mensheid: professioneel gedrag in de ICT"/>
  </r>
  <r>
    <s v="5.4.1"/>
    <s v="T.03"/>
    <n v="9"/>
    <x v="63"/>
    <s v="T.03x9"/>
    <s v="Er zijn veel wetten die direct of indirect relevant zijn voor de ICT-industrie, zoals copyright, naleving van octrooien, voorkomen van plagiaat en bescherming van intellectueel eigendom"/>
    <x v="10"/>
    <n v="9"/>
    <s v="Er zijn veel wetten die direct of indirect relevant zijn voor de ICT-industrie, zoals copyright, naleving van octrooien, voorkomen van plagiaat en bescherming van intellectueel eigendom"/>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n v="9"/>
    <s v="Privacy is het vermogen van een organisatie of individu te bepalen welke gegevens met derden kunnen worden gedeeld: bijvoorbeeld de algemene verordening gegevensbescherming (AVG) over gegevensbescherming en privacy voor alle individuen"/>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n v="9"/>
    <s v="Beveiliging omvat (1) informatiebeveiliging: beschermen tegen ongeautoriseerde toegang, gebruik, openbaarmaking, verstoring, wijziging, inzage, inspectie, opname of verwoesting en (2) IT-beveiliging: ongeoorloofde toegang tot computers, netwerken en data voorkomen"/>
  </r>
  <r>
    <s v="5.4.1"/>
    <s v="T.06"/>
    <n v="9"/>
    <x v="63"/>
    <s v="T.06x9"/>
    <s v="Duurzaamheid staat voor het voldoen aan behoeften zonder de toekomst in gevaar te brengen en kan worden gecategoriseerd als ecologische, sociale of economische duurzaamheid"/>
    <x v="13"/>
    <n v="9"/>
    <s v="Duurzaamheid staat voor het voldoen aan behoeften zonder de toekomst in gevaar te brengen en kan worden gecategoriseerd als ecologische, sociale of economische duurzaamheid"/>
  </r>
  <r>
    <s v="5.4.1"/>
    <s v="T.07"/>
    <n v="9"/>
    <x v="63"/>
    <s v="T.07x9"/>
    <s v="Bruikbaarheid is de kwaliteit van een product, dienst of systeem, zoals ervaren door eindgebruikers, voor specifiek te bereiken doelen, effectief, efficiënt en bevredigend in een vooraf bepaalde context"/>
    <x v="14"/>
    <n v="9"/>
    <s v="Bruikbaarheid is de kwaliteit van een product, dienst of systeem, zoals ervaren door eindgebruikers, voor specifiek te bereiken doelen, effectief, efficiënt en bevredigend in een vooraf bepaalde context"/>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4"/>
    <s v=""/>
    <s v=""/>
    <x v="48"/>
    <s v=""/>
    <s v=""/>
  </r>
  <r>
    <m/>
    <m/>
    <m/>
    <x v="65"/>
    <m/>
    <m/>
    <x v="49"/>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n v="3"/>
    <x v="0"/>
    <s v="A.05x3"/>
    <s v="het gebruikmaken van specifieke kennis om relevante IV-technologie en -specificaties te definiëren die kunnen worden ingezet bij de bouw van meerdere IV-projecten, toepassingen en/of infrastructuurverbeteringen"/>
    <x v="0"/>
  </r>
  <r>
    <s v="1.1.1"/>
    <s v="A.05"/>
    <n v="4"/>
    <x v="0"/>
    <s v="A.05x4"/>
    <s v="het vanuit een brede verantwoordelijkheid definiëren van een strategie zodat IV-technologie conform de behoeften van de organisatie geïmplementeerd wordt, rekening houdend met de huidige IV-platformen, legacy en de laatste innovatieve ontwikkelingen"/>
    <x v="0"/>
  </r>
  <r>
    <s v="1.1.1"/>
    <s v="A.06"/>
    <n v="1"/>
    <x v="0"/>
    <s v="A.06x1"/>
    <s v="het bijdragen aan het ontwerp van applicaties, aan generieke functionele specificaties en aan koppelvlakken"/>
    <x v="1"/>
  </r>
  <r>
    <s v="1.1.1"/>
    <s v="A.06"/>
    <n v="2"/>
    <x v="0"/>
    <s v="A.06x2"/>
    <s v="het organiseren van de totale planning van het ontwerp van de applicatie"/>
    <x v="1"/>
  </r>
  <r>
    <s v="1.1.1"/>
    <s v="A.06"/>
    <n v="3"/>
    <x v="0"/>
    <s v="A.06x3"/>
    <s v="de verantwoordelijkheid nemen voor eigen acties en die van anderen om te garanderen dat de applicatie op een correcte manier is geïntegreerd in een complexe omgeving en voldoet aan de behoeften van gebruikers / klanten "/>
    <x v="1"/>
  </r>
  <r>
    <s v="1.1.1"/>
    <s v="A.07"/>
    <n v="4"/>
    <x v="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1"/>
    <s v="A.09"/>
    <n v="4"/>
    <x v="0"/>
    <s v="A.09x4"/>
    <s v="het inzetten van onafhankelijk denken en technologische kennis om verschillende concepten te integreren, zodat unieke oplossingen ontstaan"/>
    <x v="3"/>
  </r>
  <r>
    <s v="1.1.1"/>
    <s v="B.02"/>
    <n v="2"/>
    <x v="0"/>
    <s v="B.02x2"/>
    <s v="het systematisch handelen om de verenigbaarheid van soft- en hardwarespecificatie te identificeren, het documenteren van alle activiteiten, afwijkingen en correcties tijdens het installeren"/>
    <x v="4"/>
  </r>
  <r>
    <s v="1.1.1"/>
    <s v="B.02"/>
    <n v="3"/>
    <x v="0"/>
    <s v="B.02x3"/>
    <s v="verantwoordelijk zijn voor eigen acties en die van anderen in het integratieproces, het naleven van de toepasbare normen en wijzigingsprocedures om de integriteit te bewaren van de gehele functionaliteit en betrouwbaarheid"/>
    <x v="4"/>
  </r>
  <r>
    <s v="1.1.1"/>
    <s v="B.02"/>
    <n v="4"/>
    <x v="0"/>
    <s v="B.02x4"/>
    <s v="het gebruikmaken van uiteenlopende specifieke kennis voor het creëren van een proces voor de gehele integratiecyclus, inclusief het opzetten van interne standaarden; het organiseren en borgen van resources voor integratieprogramma’s "/>
    <x v="4"/>
  </r>
  <r>
    <s v="1.1.1"/>
    <s v="B.06"/>
    <n v="3"/>
    <x v="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1"/>
    <s v="B.06"/>
    <n v="4"/>
    <x v="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1"/>
    <s v="D.10"/>
    <n v="3"/>
    <x v="0"/>
    <s v="D.10x3"/>
    <s v="het analyseren van bedrijfsprocessen en bijbehorende informatie-eisen en het daarmee voorzien in de meest geschikte informatiestructuur"/>
    <x v="6"/>
  </r>
  <r>
    <s v="1.1.1"/>
    <s v="D.10"/>
    <n v="4"/>
    <x v="0"/>
    <s v="D.10x4"/>
    <s v="de juiste informatiestructuur integreren in de organisatie-omgeving"/>
    <x v="6"/>
  </r>
  <r>
    <s v="1.1.1"/>
    <s v="E.08"/>
    <n v="2"/>
    <x v="0"/>
    <s v="E.08x2"/>
    <s v="het systematisch scannen van de omgeving om kwetsbaarheden en bedreigingen te identificeren en te bepalen, vast te leggen en het escaleren bij non-compliance"/>
    <x v="7"/>
  </r>
  <r>
    <s v="1.1.1"/>
    <s v="E.08"/>
    <n v="3"/>
    <x v="0"/>
    <s v="E.08x3"/>
    <s v="het evalueren van indicatoren en maatregelen op het gebied van securitymanagement en bepalen of ze aan de normen voldoen; het onderzoeken van inbreuken op de beveiliging en het nemen van correctiemaatregelen "/>
    <x v="7"/>
  </r>
  <r>
    <s v="1.1.1"/>
    <s v="E.08"/>
    <n v="4"/>
    <x v="0"/>
    <s v="E.08x4"/>
    <s v="het organiseren en borgen dat de integriteit, vertrouwelijkheid en beschikbaarheid van gegevens zijn opgeslagen in de Informatiesystemen en dat ze voldoen aan alle wettelijke vereisten"/>
    <x v="7"/>
  </r>
  <r>
    <s v="1.1.1"/>
    <s v="T.01"/>
    <n v="9"/>
    <x v="0"/>
    <s v="T.01x9"/>
    <s v="Toegankelijkheid is van toepassing op het ontwerp van producten, apparaten, services of omgevingen om ervoor te zorgen dat ze voor iedereen bruikbaar zijn, ongeacht hun persoonlijke capaciteiten"/>
    <x v="8"/>
  </r>
  <r>
    <s v="1.1.1"/>
    <s v="T.02"/>
    <n v="9"/>
    <x v="0"/>
    <s v="T.02x9"/>
    <s v="Ethiek in ICT behandelt de procedures, waarden en praktijken die ICT en haar gerelateerde disciplines beheersen zonder de integriteit, morele waarden of overtuigingen van een individu, organisatie of de mensheid: professioneel gedrag in de ICT"/>
    <x v="9"/>
  </r>
  <r>
    <s v="1.1.1"/>
    <s v="T.03"/>
    <n v="9"/>
    <x v="0"/>
    <s v="T.03x9"/>
    <s v="Er zijn veel wetten die direct of indirect relevant zijn voor de ICT-industrie, zoals copyright, naleving van octrooien, voorkomen van plagiaat en bescherming van intellectueel eigendom"/>
    <x v="10"/>
  </r>
  <r>
    <s v="1.1.1"/>
    <s v="T.04"/>
    <n v="9"/>
    <x v="0"/>
    <s v="T.04x9"/>
    <s v="Privacy is het vermogen van een organisatie of individu te bepalen welke gegevens met derden kunnen worden gedeeld: bijvoorbeeld de algemene verordening gegevensbescherming (AVG) over gegevensbescherming en privacy voor alle individuen"/>
    <x v="11"/>
  </r>
  <r>
    <s v="1.1.1"/>
    <s v="T.05"/>
    <n v="9"/>
    <x v="0"/>
    <s v="T.05x9"/>
    <s v="Beveiliging omvat (1) informatiebeveiliging: beschermen tegen ongeautoriseerde toegang, gebruik, openbaarmaking, verstoring, wijziging, inzage, inspectie, opname of verwoesting en (2) IT-beveiliging: ongeoorloofde toegang tot computers, netwerken en data voorkomen"/>
    <x v="12"/>
  </r>
  <r>
    <s v="1.1.1"/>
    <s v="T.06"/>
    <n v="9"/>
    <x v="0"/>
    <s v="T.06x9"/>
    <s v="Duurzaamheid staat voor het voldoen aan behoeften zonder de toekomst in gevaar te brengen en kan worden gecategoriseerd als ecologische, sociale of economische duurzaamheid"/>
    <x v="13"/>
  </r>
  <r>
    <s v="1.1.1"/>
    <s v="T.07"/>
    <n v="9"/>
    <x v="0"/>
    <s v="T.07x9"/>
    <s v="Bruikbaarheid is de kwaliteit van een product, dienst of systeem, zoals ervaren door eindgebruikers, voor specifiek te bereiken doelen, effectief, efficiënt en bevredigend in een vooraf bepaalde context"/>
    <x v="14"/>
  </r>
  <r>
    <s v="1.1.2"/>
    <s v="A.05"/>
    <n v="3"/>
    <x v="1"/>
    <s v="A.05x3"/>
    <s v="het gebruikmaken van specifieke kennis om relevante IV-technologie en -specificaties te definiëren die kunnen worden ingezet bij de bouw van meerdere IV-projecten, toepassingen en/of infrastructuurverbeteringen"/>
    <x v="0"/>
  </r>
  <r>
    <s v="1.1.2"/>
    <s v="A.05"/>
    <n v="4"/>
    <x v="1"/>
    <s v="A.05x4"/>
    <s v="het vanuit een brede verantwoordelijkheid definiëren van een strategie zodat IV-technologie conform de behoeften van de organisatie geïmplementeerd wordt, rekening houdend met de huidige IV-platformen, legacy en de laatste innovatieve ontwikkelingen"/>
    <x v="0"/>
  </r>
  <r>
    <s v="1.1.2"/>
    <s v="A.06"/>
    <n v="1"/>
    <x v="1"/>
    <s v="A.06x1"/>
    <s v="het bijdragen aan het ontwerp van applicaties, aan generieke functionele specificaties en aan koppelvlakken"/>
    <x v="1"/>
  </r>
  <r>
    <s v="1.1.2"/>
    <s v="A.06"/>
    <n v="2"/>
    <x v="1"/>
    <s v="A.06x2"/>
    <s v="het organiseren van de totale planning van het ontwerp van de applicatie"/>
    <x v="1"/>
  </r>
  <r>
    <s v="1.1.2"/>
    <s v="A.06"/>
    <n v="3"/>
    <x v="1"/>
    <s v="A.06x3"/>
    <s v="de verantwoordelijkheid nemen voor eigen acties en die van anderen om te garanderen dat de applicatie op een correcte manier is geïntegreerd in een complexe omgeving en voldoet aan de behoeften van gebruikers / klanten "/>
    <x v="1"/>
  </r>
  <r>
    <s v="1.1.2"/>
    <s v="A.09"/>
    <n v="4"/>
    <x v="1"/>
    <s v="A.09x4"/>
    <s v="het inzetten van onafhankelijk denken en technologische kennis om verschillende concepten te integreren, zodat unieke oplossingen ontstaan"/>
    <x v="3"/>
  </r>
  <r>
    <s v="1.1.2"/>
    <s v="A.10"/>
    <n v="2"/>
    <x v="1"/>
    <s v="A.10x2"/>
    <s v="het toepassen van digitale interface-opties (web, mobiel, Internet of things) en richtlijnen om bruikbaarheid voor iedereen te bereiken"/>
    <x v="15"/>
  </r>
  <r>
    <s v="1.1.2"/>
    <s v="A.10"/>
    <n v="3"/>
    <x v="1"/>
    <s v="A.10x3"/>
    <s v="het bewerkstelligen en cultiveren van relaties met klanten en gebruikers om hun taken, behoeften en doelen te begrijpen; het gebruiken van een breed scala aan specialistische methoden om belangrijke gebruikersbetrokkenheid te krijgen"/>
    <x v="15"/>
  </r>
  <r>
    <s v="1.1.2"/>
    <s v="A.10"/>
    <n v="4"/>
    <x v="1"/>
    <s v="A.10x4"/>
    <s v="het bieden van deskundige begeleiding om continue verbetering te garanderen en een succesvolle omnichannel gebruikerervaring te bewerkstelligen"/>
    <x v="15"/>
  </r>
  <r>
    <s v="1.1.2"/>
    <s v="B.02"/>
    <n v="2"/>
    <x v="1"/>
    <s v="B.02x2"/>
    <s v="het systematisch handelen om de verenigbaarheid van soft- en hardwarespecificatie te identificeren, het documenteren van alle activiteiten, afwijkingen en correcties tijdens het installeren"/>
    <x v="4"/>
  </r>
  <r>
    <s v="1.1.2"/>
    <s v="B.02"/>
    <n v="3"/>
    <x v="1"/>
    <s v="B.02x3"/>
    <s v="verantwoordelijk zijn voor eigen acties en die van anderen in het integratieproces, het naleven van de toepasbare normen en wijzigingsprocedures om de integriteit te bewaren van de gehele functionaliteit en betrouwbaarheid"/>
    <x v="4"/>
  </r>
  <r>
    <s v="1.1.2"/>
    <s v="B.02"/>
    <n v="4"/>
    <x v="1"/>
    <s v="B.02x4"/>
    <s v="het gebruikmaken van uiteenlopende specifieke kennis voor het creëren van een proces voor de gehele integratiecyclus, inclusief het opzetten van interne standaarden; het organiseren en borgen van resources voor integratieprogramma’s "/>
    <x v="4"/>
  </r>
  <r>
    <s v="1.1.2"/>
    <s v="B.03"/>
    <n v="1"/>
    <x v="1"/>
    <s v="B.03x1"/>
    <s v="het uitvoeren van eenvoudige testen op basis van gedetailleerde instructies"/>
    <x v="16"/>
  </r>
  <r>
    <s v="1.1.2"/>
    <s v="B.03"/>
    <n v="2"/>
    <x v="1"/>
    <s v="B.03x2"/>
    <s v="opzetten van testprogramma’s en het bouwen van testscripts zodat potentiële kwetsbaarheden aan stresstests onderworpen kunnen worden; op analytische wijze documenteren en rapporteren van de uitkomsten"/>
    <x v="16"/>
  </r>
  <r>
    <s v="1.1.2"/>
    <s v="B.03"/>
    <n v="3"/>
    <x v="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1.1.2"/>
    <s v="B.03"/>
    <n v="4"/>
    <x v="1"/>
    <s v="B.03x4"/>
    <s v="het gebruikmaken van uiteenlopende specifieke kennis om een proces te ontwerpen voor het gehele testtraject, inclusief het vaststellen van interne teststandaarden en het geven van deskundige begeleiding en advies aan het testteam"/>
    <x v="16"/>
  </r>
  <r>
    <s v="1.1.2"/>
    <s v="D.10"/>
    <n v="3"/>
    <x v="1"/>
    <s v="D.10x3"/>
    <s v="het analyseren van bedrijfsprocessen en bijbehorende informatie-eisen en het daarmee voorzien in de meest geschikte informatiestructuur"/>
    <x v="6"/>
  </r>
  <r>
    <s v="1.1.2"/>
    <s v="D.10"/>
    <n v="4"/>
    <x v="1"/>
    <s v="D.10x4"/>
    <s v="de juiste informatiestructuur integreren in de organisatie-omgeving"/>
    <x v="6"/>
  </r>
  <r>
    <s v="1.1.2"/>
    <s v="D.11"/>
    <n v="3"/>
    <x v="1"/>
    <s v="D.11x3"/>
    <s v="betrouwbare relaties met de klanten creëren en helpen in het identificeren van de klantbehoeften"/>
    <x v="17"/>
  </r>
  <r>
    <s v="1.1.2"/>
    <s v="D.11"/>
    <n v="4"/>
    <x v="1"/>
    <s v="D.11x4"/>
    <s v="het organiseren en ondersteunen van strategische besluiten van de organisaties, het helpen van organisaties om nieuwe IV-oplossingen te bedenken; het bevorderen van partnerschappen en het creëren van waardeproposities"/>
    <x v="17"/>
  </r>
  <r>
    <s v="1.1.2"/>
    <s v="E.07"/>
    <n v="3"/>
    <x v="1"/>
    <s v="E.07x3"/>
    <s v="het evalueren van wijzigingseisen en het gebruiken van specifieke vaardigheden om potentiële methoden en standaarden te identificeren die ingezet kunnen worden"/>
    <x v="18"/>
  </r>
  <r>
    <s v="1.1.2"/>
    <s v="E.07"/>
    <n v="4"/>
    <x v="1"/>
    <s v="E.07x4"/>
    <s v="het organiseren en borgen van het plannen, beheren en implementeren van significante IV-wijzigingen in de organisatie "/>
    <x v="18"/>
  </r>
  <r>
    <s v="1.1.2"/>
    <s v="E.08"/>
    <n v="3"/>
    <x v="1"/>
    <s v="E.08x3"/>
    <s v="het evalueren van indicatoren en maatregelen op het gebied van securitymanagement en bepalen of ze aan de normen voldoen; het onderzoeken van inbreuken op de beveiliging en het nemen van correctiemaatregelen "/>
    <x v="7"/>
  </r>
  <r>
    <s v="1.1.2"/>
    <s v="E.08"/>
    <n v="4"/>
    <x v="1"/>
    <s v="E.08x4"/>
    <s v="het organiseren en borgen dat de integriteit, vertrouwelijkheid en beschikbaarheid van gegevens zijn opgeslagen in de Informatiesystemen en dat ze voldoen aan alle wettelijke vereisten"/>
    <x v="7"/>
  </r>
  <r>
    <s v="1.1.2"/>
    <s v="T.01"/>
    <n v="9"/>
    <x v="1"/>
    <s v="T.01x9"/>
    <s v="Toegankelijkheid is van toepassing op het ontwerp van producten, apparaten, services of omgevingen om ervoor te zorgen dat ze voor iedereen bruikbaar zijn, ongeacht hun persoonlijke capaciteiten"/>
    <x v="8"/>
  </r>
  <r>
    <s v="1.1.2"/>
    <s v="T.02"/>
    <n v="9"/>
    <x v="1"/>
    <s v="T.02x9"/>
    <s v="Ethiek in ICT behandelt de procedures, waarden en praktijken die ICT en haar gerelateerde disciplines beheersen zonder de integriteit, morele waarden of overtuigingen van een individu, organisatie of de mensheid: professioneel gedrag in de ICT"/>
    <x v="9"/>
  </r>
  <r>
    <s v="1.1.2"/>
    <s v="T.03"/>
    <n v="9"/>
    <x v="1"/>
    <s v="T.03x9"/>
    <s v="Er zijn veel wetten die direct of indirect relevant zijn voor de ICT-industrie, zoals copyright, naleving van octrooien, voorkomen van plagiaat en bescherming van intellectueel eigendom"/>
    <x v="10"/>
  </r>
  <r>
    <s v="1.1.2"/>
    <s v="T.04"/>
    <n v="9"/>
    <x v="1"/>
    <s v="T.04x9"/>
    <s v="Privacy is het vermogen van een organisatie of individu te bepalen welke gegevens met derden kunnen worden gedeeld: bijvoorbeeld de algemene verordening gegevensbescherming (AVG) over gegevensbescherming en privacy voor alle individuen"/>
    <x v="11"/>
  </r>
  <r>
    <s v="1.1.2"/>
    <s v="T.05"/>
    <n v="9"/>
    <x v="1"/>
    <s v="T.05x9"/>
    <s v="Beveiliging omvat (1) informatiebeveiliging: beschermen tegen ongeautoriseerde toegang, gebruik, openbaarmaking, verstoring, wijziging, inzage, inspectie, opname of verwoesting en (2) IT-beveiliging: ongeoorloofde toegang tot computers, netwerken en data voorkomen"/>
    <x v="12"/>
  </r>
  <r>
    <s v="1.1.2"/>
    <s v="T.06"/>
    <n v="9"/>
    <x v="1"/>
    <s v="T.06x9"/>
    <s v="Duurzaamheid staat voor het voldoen aan behoeften zonder de toekomst in gevaar te brengen en kan worden gecategoriseerd als ecologische, sociale of economische duurzaamheid"/>
    <x v="13"/>
  </r>
  <r>
    <s v="1.1.2"/>
    <s v="T.07"/>
    <n v="9"/>
    <x v="1"/>
    <s v="T.07x9"/>
    <s v="Bruikbaarheid is de kwaliteit van een product, dienst of systeem, zoals ervaren door eindgebruikers, voor specifiek te bereiken doelen, effectief, efficiënt en bevredigend in een vooraf bepaalde context"/>
    <x v="14"/>
  </r>
  <r>
    <s v="1.1.3"/>
    <s v="A.05"/>
    <n v="3"/>
    <x v="2"/>
    <s v="A.05x3"/>
    <s v="het gebruikmaken van specifieke kennis om relevante IV-technologie en -specificaties te definiëren die kunnen worden ingezet bij de bouw van meerdere IV-projecten, toepassingen en/of infrastructuurverbeteringen"/>
    <x v="0"/>
  </r>
  <r>
    <s v="1.1.3"/>
    <s v="A.05"/>
    <n v="4"/>
    <x v="2"/>
    <s v="A.05x4"/>
    <s v="het vanuit een brede verantwoordelijkheid definiëren van een strategie zodat IV-technologie conform de behoeften van de organisatie geïmplementeerd wordt, rekening houdend met de huidige IV-platformen, legacy en de laatste innovatieve ontwikkelingen"/>
    <x v="0"/>
  </r>
  <r>
    <s v="1.1.3"/>
    <s v="A.06"/>
    <n v="1"/>
    <x v="2"/>
    <s v="A.06x1"/>
    <s v="het bijdragen aan het ontwerp van applicaties, aan generieke functionele specificaties en aan koppelvlakken"/>
    <x v="1"/>
  </r>
  <r>
    <s v="1.1.3"/>
    <s v="A.06"/>
    <n v="2"/>
    <x v="2"/>
    <s v="A.06x2"/>
    <s v="het organiseren van de totale planning van het ontwerp van de applicatie"/>
    <x v="1"/>
  </r>
  <r>
    <s v="1.1.3"/>
    <s v="A.06"/>
    <n v="3"/>
    <x v="2"/>
    <s v="A.06x3"/>
    <s v="de verantwoordelijkheid nemen voor eigen acties en die van anderen om te garanderen dat de applicatie op een correcte manier is geïntegreerd in een complexe omgeving en voldoet aan de behoeften van gebruikers / klanten "/>
    <x v="1"/>
  </r>
  <r>
    <s v="1.1.3"/>
    <s v="A.07"/>
    <n v="4"/>
    <x v="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3"/>
    <s v="A.09"/>
    <n v="4"/>
    <x v="2"/>
    <s v="A.09x4"/>
    <s v="het inzetten van onafhankelijk denken en technologische kennis om verschillende concepten te integreren, zodat unieke oplossingen ontstaan"/>
    <x v="3"/>
  </r>
  <r>
    <s v="1.1.3"/>
    <s v="B.02"/>
    <n v="2"/>
    <x v="2"/>
    <s v="B.02x2"/>
    <s v="het systematisch handelen om de verenigbaarheid van soft- en hardwarespecificatie te identificeren, het documenteren van alle activiteiten, afwijkingen en correcties tijdens het installeren"/>
    <x v="4"/>
  </r>
  <r>
    <s v="1.1.3"/>
    <s v="B.02"/>
    <n v="3"/>
    <x v="2"/>
    <s v="B.02x3"/>
    <s v="verantwoordelijk zijn voor eigen acties en die van anderen in het integratieproces, het naleven van de toepasbare normen en wijzigingsprocedures om de integriteit te bewaren van de gehele functionaliteit en betrouwbaarheid"/>
    <x v="4"/>
  </r>
  <r>
    <s v="1.1.3"/>
    <s v="B.02"/>
    <n v="4"/>
    <x v="2"/>
    <s v="B.02x4"/>
    <s v="het gebruikmaken van uiteenlopende specifieke kennis voor het creëren van een proces voor de gehele integratiecyclus, inclusief het opzetten van interne standaarden; het organiseren en borgen van resources voor integratieprogramma’s "/>
    <x v="4"/>
  </r>
  <r>
    <s v="1.1.3"/>
    <s v="B.06"/>
    <n v="3"/>
    <x v="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3"/>
    <s v="B.06"/>
    <n v="4"/>
    <x v="2"/>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3"/>
    <s v="D.10"/>
    <n v="3"/>
    <x v="2"/>
    <s v="D.10x3"/>
    <s v="het analyseren van bedrijfsprocessen en bijbehorende informatie-eisen en het daarmee voorzien in de meest geschikte informatiestructuur"/>
    <x v="6"/>
  </r>
  <r>
    <s v="1.1.3"/>
    <s v="D.10"/>
    <n v="4"/>
    <x v="2"/>
    <s v="D.10x4"/>
    <s v="de juiste informatiestructuur integreren in de organisatie-omgeving"/>
    <x v="6"/>
  </r>
  <r>
    <s v="1.1.3"/>
    <s v="E.08"/>
    <n v="2"/>
    <x v="2"/>
    <s v="E.08x2"/>
    <s v="het systematisch scannen van de omgeving om kwetsbaarheden en bedreigingen te identificeren en te bepalen, vast te leggen en het escaleren bij non-compliance"/>
    <x v="7"/>
  </r>
  <r>
    <s v="1.1.3"/>
    <s v="E.08"/>
    <n v="3"/>
    <x v="2"/>
    <s v="E.08x3"/>
    <s v="het evalueren van indicatoren en maatregelen op het gebied van securitymanagement en bepalen of ze aan de normen voldoen; het onderzoeken van inbreuken op de beveiliging en het nemen van correctiemaatregelen "/>
    <x v="7"/>
  </r>
  <r>
    <s v="1.1.3"/>
    <s v="E.08"/>
    <n v="4"/>
    <x v="2"/>
    <s v="E.08x4"/>
    <s v="het organiseren en borgen dat de integriteit, vertrouwelijkheid en beschikbaarheid van gegevens zijn opgeslagen in de Informatiesystemen en dat ze voldoen aan alle wettelijke vereisten"/>
    <x v="7"/>
  </r>
  <r>
    <s v="1.1.3"/>
    <s v="T.01"/>
    <n v="9"/>
    <x v="2"/>
    <s v="T.01x9"/>
    <s v="Toegankelijkheid is van toepassing op het ontwerp van producten, apparaten, services of omgevingen om ervoor te zorgen dat ze voor iedereen bruikbaar zijn, ongeacht hun persoonlijke capaciteiten"/>
    <x v="8"/>
  </r>
  <r>
    <s v="1.1.3"/>
    <s v="T.02"/>
    <n v="9"/>
    <x v="2"/>
    <s v="T.02x9"/>
    <s v="Ethiek in ICT behandelt de procedures, waarden en praktijken die ICT en haar gerelateerde disciplines beheersen zonder de integriteit, morele waarden of overtuigingen van een individu, organisatie of de mensheid: professioneel gedrag in de ICT"/>
    <x v="9"/>
  </r>
  <r>
    <s v="1.1.3"/>
    <s v="T.03"/>
    <n v="9"/>
    <x v="2"/>
    <s v="T.03x9"/>
    <s v="Er zijn veel wetten die direct of indirect relevant zijn voor de ICT-industrie, zoals copyright, naleving van octrooien, voorkomen van plagiaat en bescherming van intellectueel eigendom"/>
    <x v="10"/>
  </r>
  <r>
    <s v="1.1.3"/>
    <s v="T.04"/>
    <n v="9"/>
    <x v="2"/>
    <s v="T.04x9"/>
    <s v="Privacy is het vermogen van een organisatie of individu te bepalen welke gegevens met derden kunnen worden gedeeld: bijvoorbeeld de algemene verordening gegevensbescherming (AVG) over gegevensbescherming en privacy voor alle individuen"/>
    <x v="11"/>
  </r>
  <r>
    <s v="1.1.3"/>
    <s v="T.05"/>
    <n v="9"/>
    <x v="2"/>
    <s v="T.05x9"/>
    <s v="Beveiliging omvat (1) informatiebeveiliging: beschermen tegen ongeautoriseerde toegang, gebruik, openbaarmaking, verstoring, wijziging, inzage, inspectie, opname of verwoesting en (2) IT-beveiliging: ongeoorloofde toegang tot computers, netwerken en data voorkomen"/>
    <x v="12"/>
  </r>
  <r>
    <s v="1.1.3"/>
    <s v="T.06"/>
    <n v="9"/>
    <x v="2"/>
    <s v="T.06x9"/>
    <s v="Duurzaamheid staat voor het voldoen aan behoeften zonder de toekomst in gevaar te brengen en kan worden gecategoriseerd als ecologische, sociale of economische duurzaamheid"/>
    <x v="13"/>
  </r>
  <r>
    <s v="1.1.3"/>
    <s v="T.07"/>
    <n v="9"/>
    <x v="2"/>
    <s v="T.07x9"/>
    <s v="Bruikbaarheid is de kwaliteit van een product, dienst of systeem, zoals ervaren door eindgebruikers, voor specifiek te bereiken doelen, effectief, efficiënt en bevredigend in een vooraf bepaalde context"/>
    <x v="14"/>
  </r>
  <r>
    <s v="1.1.4"/>
    <s v="A.05"/>
    <n v="3"/>
    <x v="3"/>
    <s v="A.05x3"/>
    <s v="het gebruikmaken van specifieke kennis om relevante IV-technologie en -specificaties te definiëren die kunnen worden ingezet bij de bouw van meerdere IV-projecten, toepassingen en/of infrastructuurverbeteringen"/>
    <x v="0"/>
  </r>
  <r>
    <s v="1.1.4"/>
    <s v="A.05"/>
    <n v="4"/>
    <x v="3"/>
    <s v="A.05x4"/>
    <s v="het vanuit een brede verantwoordelijkheid definiëren van een strategie zodat IV-technologie conform de behoeften van de organisatie geïmplementeerd wordt, rekening houdend met de huidige IV-platformen, legacy en de laatste innovatieve ontwikkelingen"/>
    <x v="0"/>
  </r>
  <r>
    <s v="1.1.4"/>
    <s v="A.07"/>
    <n v="4"/>
    <x v="3"/>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4"/>
    <s v="A.09"/>
    <n v="4"/>
    <x v="3"/>
    <s v="A.09x4"/>
    <s v="het inzetten van onafhankelijk denken en technologische kennis om verschillende concepten te integreren, zodat unieke oplossingen ontstaan"/>
    <x v="3"/>
  </r>
  <r>
    <s v="1.1.4"/>
    <s v="B.02"/>
    <n v="2"/>
    <x v="3"/>
    <s v="B.02x2"/>
    <s v="het systematisch handelen om de verenigbaarheid van soft- en hardwarespecificatie te identificeren, het documenteren van alle activiteiten, afwijkingen en correcties tijdens het installeren"/>
    <x v="4"/>
  </r>
  <r>
    <s v="1.1.4"/>
    <s v="B.02"/>
    <n v="3"/>
    <x v="3"/>
    <s v="B.02x3"/>
    <s v="verantwoordelijk zijn voor eigen acties en die van anderen in het integratieproces, het naleven van de toepasbare normen en wijzigingsprocedures om de integriteit te bewaren van de gehele functionaliteit en betrouwbaarheid"/>
    <x v="4"/>
  </r>
  <r>
    <s v="1.1.4"/>
    <s v="B.02"/>
    <n v="4"/>
    <x v="3"/>
    <s v="B.02x4"/>
    <s v="het gebruikmaken van uiteenlopende specifieke kennis voor het creëren van een proces voor de gehele integratiecyclus, inclusief het opzetten van interne standaarden; het organiseren en borgen van resources voor integratieprogramma’s "/>
    <x v="4"/>
  </r>
  <r>
    <s v="1.1.4"/>
    <s v="B.06"/>
    <n v="3"/>
    <x v="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4"/>
    <s v="B.06"/>
    <n v="4"/>
    <x v="3"/>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4"/>
    <s v="E.07"/>
    <n v="3"/>
    <x v="3"/>
    <s v="E.07x3"/>
    <s v="het evalueren van wijzigingseisen en het gebruiken van specifieke vaardigheden om potentiële methoden en standaarden te identificeren die ingezet kunnen worden"/>
    <x v="18"/>
  </r>
  <r>
    <s v="1.1.4"/>
    <s v="E.07"/>
    <n v="4"/>
    <x v="3"/>
    <s v="E.07x4"/>
    <s v="het organiseren en borgen van het plannen, beheren en implementeren van significante IV-wijzigingen in de organisatie "/>
    <x v="18"/>
  </r>
  <r>
    <s v="1.1.4"/>
    <s v="E.08"/>
    <n v="3"/>
    <x v="3"/>
    <s v="E.08x3"/>
    <s v="het evalueren van indicatoren en maatregelen op het gebied van securitymanagement en bepalen of ze aan de normen voldoen; het onderzoeken van inbreuken op de beveiliging en het nemen van correctiemaatregelen "/>
    <x v="7"/>
  </r>
  <r>
    <s v="1.1.4"/>
    <s v="E.08"/>
    <n v="4"/>
    <x v="3"/>
    <s v="E.08x4"/>
    <s v="het organiseren en borgen dat de integriteit, vertrouwelijkheid en beschikbaarheid van gegevens zijn opgeslagen in de Informatiesystemen en dat ze voldoen aan alle wettelijke vereisten"/>
    <x v="7"/>
  </r>
  <r>
    <s v="1.1.4"/>
    <s v="T.01"/>
    <n v="9"/>
    <x v="3"/>
    <s v="T.01x9"/>
    <s v="Toegankelijkheid is van toepassing op het ontwerp van producten, apparaten, services of omgevingen om ervoor te zorgen dat ze voor iedereen bruikbaar zijn, ongeacht hun persoonlijke capaciteiten"/>
    <x v="8"/>
  </r>
  <r>
    <s v="1.1.4"/>
    <s v="T.02"/>
    <n v="9"/>
    <x v="3"/>
    <s v="T.02x9"/>
    <s v="Ethiek in ICT behandelt de procedures, waarden en praktijken die ICT en haar gerelateerde disciplines beheersen zonder de integriteit, morele waarden of overtuigingen van een individu, organisatie of de mensheid: professioneel gedrag in de ICT"/>
    <x v="9"/>
  </r>
  <r>
    <s v="1.1.4"/>
    <s v="T.03"/>
    <n v="9"/>
    <x v="3"/>
    <s v="T.03x9"/>
    <s v="Er zijn veel wetten die direct of indirect relevant zijn voor de ICT-industrie, zoals copyright, naleving van octrooien, voorkomen van plagiaat en bescherming van intellectueel eigendom"/>
    <x v="10"/>
  </r>
  <r>
    <s v="1.1.4"/>
    <s v="T.04"/>
    <n v="9"/>
    <x v="3"/>
    <s v="T.04x9"/>
    <s v="Privacy is het vermogen van een organisatie of individu te bepalen welke gegevens met derden kunnen worden gedeeld: bijvoorbeeld de algemene verordening gegevensbescherming (AVG) over gegevensbescherming en privacy voor alle individuen"/>
    <x v="11"/>
  </r>
  <r>
    <s v="1.1.4"/>
    <s v="T.05"/>
    <n v="9"/>
    <x v="3"/>
    <s v="T.05x9"/>
    <s v="Beveiliging omvat (1) informatiebeveiliging: beschermen tegen ongeautoriseerde toegang, gebruik, openbaarmaking, verstoring, wijziging, inzage, inspectie, opname of verwoesting en (2) IT-beveiliging: ongeoorloofde toegang tot computers, netwerken en data voorkomen"/>
    <x v="12"/>
  </r>
  <r>
    <s v="1.1.4"/>
    <s v="T.06"/>
    <n v="9"/>
    <x v="3"/>
    <s v="T.06x9"/>
    <s v="Duurzaamheid staat voor het voldoen aan behoeften zonder de toekomst in gevaar te brengen en kan worden gecategoriseerd als ecologische, sociale of economische duurzaamheid"/>
    <x v="13"/>
  </r>
  <r>
    <s v="1.1.4"/>
    <s v="T.07"/>
    <n v="9"/>
    <x v="3"/>
    <s v="T.07x9"/>
    <s v="Bruikbaarheid is de kwaliteit van een product, dienst of systeem, zoals ervaren door eindgebruikers, voor specifiek te bereiken doelen, effectief, efficiënt en bevredigend in een vooraf bepaalde context"/>
    <x v="14"/>
  </r>
  <r>
    <s v="1.1.5"/>
    <s v="A.05"/>
    <n v="3"/>
    <x v="4"/>
    <s v="A.05x3"/>
    <s v="het gebruikmaken van specifieke kennis om relevante IV-technologie en -specificaties te definiëren die kunnen worden ingezet bij de bouw van meerdere IV-projecten, toepassingen en/of infrastructuurverbeteringen"/>
    <x v="0"/>
  </r>
  <r>
    <s v="1.1.5"/>
    <s v="A.05"/>
    <n v="4"/>
    <x v="4"/>
    <s v="A.05x4"/>
    <s v="het vanuit een brede verantwoordelijkheid definiëren van een strategie zodat IV-technologie conform de behoeften van de organisatie geïmplementeerd wordt, rekening houdend met de huidige IV-platformen, legacy en de laatste innovatieve ontwikkelingen"/>
    <x v="0"/>
  </r>
  <r>
    <s v="1.1.5"/>
    <s v="A.07"/>
    <n v="4"/>
    <x v="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5"/>
    <s v="A.09"/>
    <n v="4"/>
    <x v="4"/>
    <s v="A.09x4"/>
    <s v="het inzetten van onafhankelijk denken en technologische kennis om verschillende concepten te integreren, zodat unieke oplossingen ontstaan"/>
    <x v="3"/>
  </r>
  <r>
    <s v="1.1.5"/>
    <s v="B.02"/>
    <n v="2"/>
    <x v="4"/>
    <s v="B.02x2"/>
    <s v="het systematisch handelen om de verenigbaarheid van soft- en hardwarespecificatie te identificeren, het documenteren van alle activiteiten, afwijkingen en correcties tijdens het installeren"/>
    <x v="4"/>
  </r>
  <r>
    <s v="1.1.5"/>
    <s v="B.02"/>
    <n v="3"/>
    <x v="4"/>
    <s v="B.02x3"/>
    <s v="verantwoordelijk zijn voor eigen acties en die van anderen in het integratieproces, het naleven van de toepasbare normen en wijzigingsprocedures om de integriteit te bewaren van de gehele functionaliteit en betrouwbaarheid"/>
    <x v="4"/>
  </r>
  <r>
    <s v="1.1.5"/>
    <s v="B.02"/>
    <n v="4"/>
    <x v="4"/>
    <s v="B.02x4"/>
    <s v="het gebruikmaken van uiteenlopende specifieke kennis voor het creëren van een proces voor de gehele integratiecyclus, inclusief het opzetten van interne standaarden; het organiseren en borgen van resources voor integratieprogramma’s "/>
    <x v="4"/>
  </r>
  <r>
    <s v="1.1.5"/>
    <s v="B.06"/>
    <n v="3"/>
    <x v="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5"/>
    <s v="B.06"/>
    <n v="4"/>
    <x v="4"/>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5"/>
    <s v="E.07"/>
    <n v="3"/>
    <x v="4"/>
    <s v="E.07x3"/>
    <s v="het evalueren van wijzigingseisen en het gebruiken van specifieke vaardigheden om potentiële methoden en standaarden te identificeren die ingezet kunnen worden"/>
    <x v="18"/>
  </r>
  <r>
    <s v="1.1.5"/>
    <s v="E.07"/>
    <n v="4"/>
    <x v="4"/>
    <s v="E.07x4"/>
    <s v="het organiseren en borgen van het plannen, beheren en implementeren van significante IV-wijzigingen in de organisatie "/>
    <x v="18"/>
  </r>
  <r>
    <s v="1.1.5"/>
    <s v="E.08"/>
    <n v="3"/>
    <x v="4"/>
    <s v="E.08x3"/>
    <s v="het evalueren van indicatoren en maatregelen op het gebied van securitymanagement en bepalen of ze aan de normen voldoen; het onderzoeken van inbreuken op de beveiliging en het nemen van correctiemaatregelen "/>
    <x v="7"/>
  </r>
  <r>
    <s v="1.1.5"/>
    <s v="E.08"/>
    <n v="4"/>
    <x v="4"/>
    <s v="E.08x4"/>
    <s v="het organiseren en borgen dat de integriteit, vertrouwelijkheid en beschikbaarheid van gegevens zijn opgeslagen in de Informatiesystemen en dat ze voldoen aan alle wettelijke vereisten"/>
    <x v="7"/>
  </r>
  <r>
    <s v="1.1.5"/>
    <s v="T.01"/>
    <n v="9"/>
    <x v="4"/>
    <s v="T.01x9"/>
    <s v="Toegankelijkheid is van toepassing op het ontwerp van producten, apparaten, services of omgevingen om ervoor te zorgen dat ze voor iedereen bruikbaar zijn, ongeacht hun persoonlijke capaciteiten"/>
    <x v="8"/>
  </r>
  <r>
    <s v="1.1.5"/>
    <s v="T.02"/>
    <n v="9"/>
    <x v="4"/>
    <s v="T.02x9"/>
    <s v="Ethiek in ICT behandelt de procedures, waarden en praktijken die ICT en haar gerelateerde disciplines beheersen zonder de integriteit, morele waarden of overtuigingen van een individu, organisatie of de mensheid: professioneel gedrag in de ICT"/>
    <x v="9"/>
  </r>
  <r>
    <s v="1.1.5"/>
    <s v="T.03"/>
    <n v="9"/>
    <x v="4"/>
    <s v="T.03x9"/>
    <s v="Er zijn veel wetten die direct of indirect relevant zijn voor de ICT-industrie, zoals copyright, naleving van octrooien, voorkomen van plagiaat en bescherming van intellectueel eigendom"/>
    <x v="10"/>
  </r>
  <r>
    <s v="1.1.5"/>
    <s v="T.04"/>
    <n v="9"/>
    <x v="4"/>
    <s v="T.04x9"/>
    <s v="Privacy is het vermogen van een organisatie of individu te bepalen welke gegevens met derden kunnen worden gedeeld: bijvoorbeeld de algemene verordening gegevensbescherming (AVG) over gegevensbescherming en privacy voor alle individuen"/>
    <x v="11"/>
  </r>
  <r>
    <s v="1.1.5"/>
    <s v="T.05"/>
    <n v="9"/>
    <x v="4"/>
    <s v="T.05x9"/>
    <s v="Beveiliging omvat (1) informatiebeveiliging: beschermen tegen ongeautoriseerde toegang, gebruik, openbaarmaking, verstoring, wijziging, inzage, inspectie, opname of verwoesting en (2) IT-beveiliging: ongeoorloofde toegang tot computers, netwerken en data voorkomen"/>
    <x v="12"/>
  </r>
  <r>
    <s v="1.1.5"/>
    <s v="T.06"/>
    <n v="9"/>
    <x v="4"/>
    <s v="T.06x9"/>
    <s v="Duurzaamheid staat voor het voldoen aan behoeften zonder de toekomst in gevaar te brengen en kan worden gecategoriseerd als ecologische, sociale of economische duurzaamheid"/>
    <x v="13"/>
  </r>
  <r>
    <s v="1.1.5"/>
    <s v="T.07"/>
    <n v="9"/>
    <x v="4"/>
    <s v="T.07x9"/>
    <s v="Bruikbaarheid is de kwaliteit van een product, dienst of systeem, zoals ervaren door eindgebruikers, voor specifiek te bereiken doelen, effectief, efficiënt en bevredigend in een vooraf bepaalde context"/>
    <x v="14"/>
  </r>
  <r>
    <s v="1.1.6"/>
    <s v="A.01"/>
    <n v="4"/>
    <x v="5"/>
    <s v="A.01x4"/>
    <s v="het organiseren en borgen van de bouw en implementatie van innovatieve IV oplossingen op de lange termijn"/>
    <x v="19"/>
  </r>
  <r>
    <s v="1.1.6"/>
    <s v="A.03"/>
    <n v="3"/>
    <x v="5"/>
    <s v="A.03x3"/>
    <s v="het gebruikmaken van specifieke (product)kennis voor marktanalyses"/>
    <x v="20"/>
  </r>
  <r>
    <s v="1.1.6"/>
    <s v="A.03"/>
    <n v="4"/>
    <x v="5"/>
    <s v="A.03x4"/>
    <s v="het organiseren en borgen van een informatiesysteemstrategie die voldoet aan de vereisten van de organisatie, inclusief risico’s en kansen"/>
    <x v="20"/>
  </r>
  <r>
    <s v="1.1.6"/>
    <s v="A.05"/>
    <n v="3"/>
    <x v="5"/>
    <s v="A.05x3"/>
    <s v="het gebruikmaken van specifieke kennis om relevante IV-technologie en -specificaties te definiëren die kunnen worden ingezet bij de bouw van meerdere IV-projecten, toepassingen en/of infrastructuurverbeteringen"/>
    <x v="0"/>
  </r>
  <r>
    <s v="1.1.6"/>
    <s v="A.05"/>
    <n v="4"/>
    <x v="5"/>
    <s v="A.05x4"/>
    <s v="het vanuit een brede verantwoordelijkheid definiëren van een strategie zodat IV-technologie conform de behoeften van de organisatie geïmplementeerd wordt, rekening houdend met de huidige IV-platformen, legacy en de laatste innovatieve ontwikkelingen"/>
    <x v="0"/>
  </r>
  <r>
    <s v="1.1.6"/>
    <s v="A.07"/>
    <n v="4"/>
    <x v="5"/>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1.6"/>
    <s v="B.02"/>
    <n v="2"/>
    <x v="5"/>
    <s v="B.02x2"/>
    <s v="het systematisch handelen om de verenigbaarheid van soft- en hardwarespecificatie te identificeren, het documenteren van alle activiteiten, afwijkingen en correcties tijdens het installeren"/>
    <x v="4"/>
  </r>
  <r>
    <s v="1.1.6"/>
    <s v="B.02"/>
    <n v="3"/>
    <x v="5"/>
    <s v="B.02x3"/>
    <s v="verantwoordelijk zijn voor eigen acties en die van anderen in het integratieproces, het naleven van de toepasbare normen en wijzigingsprocedures om de integriteit te bewaren van de gehele functionaliteit en betrouwbaarheid"/>
    <x v="4"/>
  </r>
  <r>
    <s v="1.1.6"/>
    <s v="B.06"/>
    <n v="3"/>
    <x v="5"/>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1.1.6"/>
    <s v="B.06"/>
    <n v="4"/>
    <x v="5"/>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1.1.6"/>
    <s v="D.10"/>
    <n v="3"/>
    <x v="5"/>
    <s v="D.10x3"/>
    <s v="het analyseren van bedrijfsprocessen en bijbehorende informatie-eisen en het daarmee voorzien in de meest geschikte informatiestructuur"/>
    <x v="6"/>
  </r>
  <r>
    <s v="1.1.6"/>
    <s v="D.10"/>
    <n v="4"/>
    <x v="5"/>
    <s v="D.10x4"/>
    <s v="de juiste informatiestructuur integreren in de organisatie-omgeving"/>
    <x v="6"/>
  </r>
  <r>
    <s v="1.1.6"/>
    <s v="D.11"/>
    <n v="3"/>
    <x v="5"/>
    <s v="D.11x3"/>
    <s v="betrouwbare relaties met de klanten creëren en helpen in het identificeren van de klantbehoeften"/>
    <x v="17"/>
  </r>
  <r>
    <s v="1.1.6"/>
    <s v="D.11"/>
    <n v="4"/>
    <x v="5"/>
    <s v="D.11x4"/>
    <s v="het organiseren en ondersteunen van strategische besluiten van de organisaties, het helpen van organisaties om nieuwe IV-oplossingen te bedenken; het bevorderen van partnerschappen en het creëren van waardeproposities"/>
    <x v="17"/>
  </r>
  <r>
    <s v="1.1.6"/>
    <s v="E.06"/>
    <n v="2"/>
    <x v="5"/>
    <s v="E.06x2"/>
    <s v="het communiceren over en het toezicht houden op de toepassing van het kwaliteitsbeleid in de organisatie"/>
    <x v="21"/>
  </r>
  <r>
    <s v="1.1.6"/>
    <s v="E.06"/>
    <n v="3"/>
    <x v="5"/>
    <s v="E.06x3"/>
    <s v="het evalueren van kwaliteitsindicatoren en processen op basis van het kwaliteitsbeleid en indien nodig het voorstellen van herstelacties"/>
    <x v="21"/>
  </r>
  <r>
    <s v="1.1.6"/>
    <s v="E.06"/>
    <n v="4"/>
    <x v="5"/>
    <s v="E.06x4"/>
    <s v="het evalueren en inschatten in hoeverre aan kwaliteitseisen is voldaan en het organiseren en borgen dat het kwaliteitsbeleid wordt geïmplementeerd; het tonen van multifunctioneel leiderschap voor het stellen en overtreffen van kwaliteitsnormen"/>
    <x v="21"/>
  </r>
  <r>
    <s v="1.1.6"/>
    <s v="E.07"/>
    <n v="3"/>
    <x v="5"/>
    <s v="E.07x3"/>
    <s v="het evalueren van wijzigingseisen en het gebruiken van specifieke vaardigheden om potentiële methoden en standaarden te identificeren die ingezet kunnen worden"/>
    <x v="18"/>
  </r>
  <r>
    <s v="1.1.6"/>
    <s v="E.07"/>
    <n v="4"/>
    <x v="5"/>
    <s v="E.07x4"/>
    <s v="het organiseren en borgen van het plannen, beheren en implementeren van significante IV-wijzigingen in de organisatie "/>
    <x v="18"/>
  </r>
  <r>
    <s v="1.1.6"/>
    <s v="E.08"/>
    <n v="3"/>
    <x v="5"/>
    <s v="E.08x3"/>
    <s v="het evalueren van indicatoren en maatregelen op het gebied van securitymanagement en bepalen of ze aan de normen voldoen; het onderzoeken van inbreuken op de beveiliging en het nemen van correctiemaatregelen "/>
    <x v="7"/>
  </r>
  <r>
    <s v="1.1.6"/>
    <s v="E.08"/>
    <n v="4"/>
    <x v="5"/>
    <s v="E.08x4"/>
    <s v="het organiseren en borgen dat de integriteit, vertrouwelijkheid en beschikbaarheid van gegevens zijn opgeslagen in de Informatiesystemen en dat ze voldoen aan alle wettelijke vereisten"/>
    <x v="7"/>
  </r>
  <r>
    <s v="1.1.6"/>
    <s v="E.09"/>
    <n v="4"/>
    <x v="5"/>
    <s v="E.09x4"/>
    <s v="het organiseren en borgen van governancestrategie voor informatiesystemen door relevante processen over de gehele IV-infrastructuur te communiceren, uit te dragen en te beheersen"/>
    <x v="22"/>
  </r>
  <r>
    <s v="1.1.6"/>
    <s v="T.01"/>
    <n v="9"/>
    <x v="5"/>
    <s v="T.01x9"/>
    <s v="Toegankelijkheid is van toepassing op het ontwerp van producten, apparaten, services of omgevingen om ervoor te zorgen dat ze voor iedereen bruikbaar zijn, ongeacht hun persoonlijke capaciteiten"/>
    <x v="8"/>
  </r>
  <r>
    <s v="1.1.6"/>
    <s v="T.02"/>
    <n v="9"/>
    <x v="5"/>
    <s v="T.02x9"/>
    <s v="Ethiek in ICT behandelt de procedures, waarden en praktijken die ICT en haar gerelateerde disciplines beheersen zonder de integriteit, morele waarden of overtuigingen van een individu, organisatie of de mensheid: professioneel gedrag in de ICT"/>
    <x v="9"/>
  </r>
  <r>
    <s v="1.1.6"/>
    <s v="T.03"/>
    <n v="9"/>
    <x v="5"/>
    <s v="T.03x9"/>
    <s v="Er zijn veel wetten die direct of indirect relevant zijn voor de ICT-industrie, zoals copyright, naleving van octrooien, voorkomen van plagiaat en bescherming van intellectueel eigendom"/>
    <x v="10"/>
  </r>
  <r>
    <s v="1.1.6"/>
    <s v="T.04"/>
    <n v="9"/>
    <x v="5"/>
    <s v="T.04x9"/>
    <s v="Privacy is het vermogen van een organisatie of individu te bepalen welke gegevens met derden kunnen worden gedeeld: bijvoorbeeld de algemene verordening gegevensbescherming (AVG) over gegevensbescherming en privacy voor alle individuen"/>
    <x v="11"/>
  </r>
  <r>
    <s v="1.1.6"/>
    <s v="T.05"/>
    <n v="9"/>
    <x v="5"/>
    <s v="T.05x9"/>
    <s v="Beveiliging omvat (1) informatiebeveiliging: beschermen tegen ongeautoriseerde toegang, gebruik, openbaarmaking, verstoring, wijziging, inzage, inspectie, opname of verwoesting en (2) IT-beveiliging: ongeoorloofde toegang tot computers, netwerken en data voorkomen"/>
    <x v="12"/>
  </r>
  <r>
    <s v="1.1.6"/>
    <s v="T.06"/>
    <n v="9"/>
    <x v="5"/>
    <s v="T.06x9"/>
    <s v="Duurzaamheid staat voor het voldoen aan behoeften zonder de toekomst in gevaar te brengen en kan worden gecategoriseerd als ecologische, sociale of economische duurzaamheid"/>
    <x v="13"/>
  </r>
  <r>
    <s v="1.1.6"/>
    <s v="T.07"/>
    <n v="9"/>
    <x v="5"/>
    <s v="T.07x9"/>
    <s v="Bruikbaarheid is de kwaliteit van een product, dienst of systeem, zoals ervaren door eindgebruikers, voor specifiek te bereiken doelen, effectief, efficiënt en bevredigend in een vooraf bepaalde context"/>
    <x v="14"/>
  </r>
  <r>
    <s v="1.2.1"/>
    <s v="A.01"/>
    <n v="4"/>
    <x v="6"/>
    <s v="A.01x4"/>
    <s v="het organiseren en borgen van de bouw en implementatie van innovatieve IV oplossingen op de lange termijn"/>
    <x v="19"/>
  </r>
  <r>
    <s v="1.2.1"/>
    <s v="A.03"/>
    <n v="4"/>
    <x v="6"/>
    <s v="A.03x4"/>
    <s v="het organiseren en borgen van een informatiesysteemstrategie die voldoet aan de vereisten van de organisatie, inclusief risico’s en kansen"/>
    <x v="20"/>
  </r>
  <r>
    <s v="1.2.1"/>
    <s v="A.09"/>
    <n v="4"/>
    <x v="6"/>
    <s v="A.09x4"/>
    <s v="het inzetten van onafhankelijk denken en technologische kennis om verschillende concepten te integreren, zodat unieke oplossingen ontstaan"/>
    <x v="3"/>
  </r>
  <r>
    <s v="1.2.1"/>
    <s v="D.11"/>
    <n v="3"/>
    <x v="6"/>
    <s v="D.11x3"/>
    <s v="betrouwbare relaties met de klanten creëren en helpen in het identificeren van de klantbehoeften"/>
    <x v="17"/>
  </r>
  <r>
    <s v="1.2.1"/>
    <s v="D.11"/>
    <n v="4"/>
    <x v="6"/>
    <s v="D.11x4"/>
    <s v="het organiseren en ondersteunen van strategische besluiten van de organisaties, het helpen van organisaties om nieuwe IV-oplossingen te bedenken; het bevorderen van partnerschappen en het creëren van waardeproposities"/>
    <x v="17"/>
  </r>
  <r>
    <s v="1.2.1"/>
    <s v="E.01"/>
    <n v="3"/>
    <x v="6"/>
    <s v="E.01x3"/>
    <s v="het gebruikmaken van vaardigheden om kortetermijnprognoses te bieden met behulp van input uit de markt; het beoordelen van de productie- en verkoopcapaciteiten van de organisatie"/>
    <x v="23"/>
  </r>
  <r>
    <s v="1.2.1"/>
    <s v="E.01"/>
    <n v="4"/>
    <x v="6"/>
    <s v="E.01x4"/>
    <s v="de verantwoordelijkheid nemen voor het ontwikkelen van langetermijnprognoses; het identificeren en evalueren van input uit de wijde omgeving, inclusief de politieke en sociale context"/>
    <x v="23"/>
  </r>
  <r>
    <s v="1.2.1"/>
    <s v="E.03"/>
    <n v="3"/>
    <x v="6"/>
    <s v="E.03x3"/>
    <s v="het in staat zijn de juiste acties te ondernemen om de veiligheid te borgen en risicoblootstelling te vermijden; het evalueren, managen en garanderen van de validering van uitzonderingen; het uitvoeren van audits uit op IV-processen en -omgeving"/>
    <x v="24"/>
  </r>
  <r>
    <s v="1.2.1"/>
    <s v="E.03"/>
    <n v="4"/>
    <x v="6"/>
    <s v="E.03x4"/>
    <s v="het organiseren en borgen van het definiëren en toepasbaar maken van beleid voor risicobeheer door rekening te houden met alle mogelijke beperkingen, waaronder technische, economische en politieke kwesties en daarbij taken te delegeren"/>
    <x v="24"/>
  </r>
  <r>
    <s v="1.2.1"/>
    <s v="E.05"/>
    <n v="3"/>
    <x v="6"/>
    <s v="E.05x3"/>
    <s v="het toepassen van specifieke kennis om bestaande IV-processen en oplossingen te onderzoeken, zodat potentiële verbeteringen / innovaties bepaald kunnen worden en  aanbevelingen kunnen worden opgesteld"/>
    <x v="25"/>
  </r>
  <r>
    <s v="1.2.1"/>
    <s v="E.05"/>
    <n v="4"/>
    <x v="6"/>
    <s v="E.05x4"/>
    <s v="het organiseren en borgen van innovatieve implementaties / verbeteringen die bijdragen aan grotere efficiëntie; het aantonen aan de directie dat de organisatie voordeel heeft van potentiële wijzigingen"/>
    <x v="25"/>
  </r>
  <r>
    <s v="1.2.1"/>
    <s v="E.06"/>
    <n v="2"/>
    <x v="6"/>
    <s v="E.06x2"/>
    <s v="het communiceren over en het toezicht houden op de toepassing van het kwaliteitsbeleid in de organisatie"/>
    <x v="21"/>
  </r>
  <r>
    <s v="1.2.1"/>
    <s v="E.06"/>
    <n v="3"/>
    <x v="6"/>
    <s v="E.06x3"/>
    <s v="het evalueren van kwaliteitsindicatoren en processen op basis van het kwaliteitsbeleid en indien nodig het voorstellen van herstelacties"/>
    <x v="21"/>
  </r>
  <r>
    <s v="1.2.1"/>
    <s v="E.06"/>
    <n v="4"/>
    <x v="6"/>
    <s v="E.06x4"/>
    <s v="het evalueren en inschatten in hoeverre aan kwaliteitseisen is voldaan en het organiseren en borgen dat het kwaliteitsbeleid wordt geïmplementeerd; het tonen van multifunctioneel leiderschap voor het stellen en overtreffen van kwaliteitsnormen"/>
    <x v="21"/>
  </r>
  <r>
    <s v="1.2.1"/>
    <s v="E.07"/>
    <n v="3"/>
    <x v="6"/>
    <s v="E.07x3"/>
    <s v="het evalueren van wijzigingseisen en het gebruiken van specifieke vaardigheden om potentiële methoden en standaarden te identificeren die ingezet kunnen worden"/>
    <x v="18"/>
  </r>
  <r>
    <s v="1.2.1"/>
    <s v="E.07"/>
    <n v="4"/>
    <x v="6"/>
    <s v="E.07x4"/>
    <s v="het organiseren en borgen van het plannen, beheren en implementeren van significante IV-wijzigingen in de organisatie "/>
    <x v="18"/>
  </r>
  <r>
    <s v="1.2.1"/>
    <s v="E.09"/>
    <n v="4"/>
    <x v="6"/>
    <s v="E.09x4"/>
    <s v="het organiseren en borgen van governancestrategie voor informatiesystemen door relevante processen over de gehele IV-infrastructuur te communiceren, uit te dragen en te beheersen"/>
    <x v="22"/>
  </r>
  <r>
    <s v="1.2.1"/>
    <s v="T.01"/>
    <n v="9"/>
    <x v="6"/>
    <s v="T.01x9"/>
    <s v="Toegankelijkheid is van toepassing op het ontwerp van producten, apparaten, services of omgevingen om ervoor te zorgen dat ze voor iedereen bruikbaar zijn, ongeacht hun persoonlijke capaciteiten"/>
    <x v="8"/>
  </r>
  <r>
    <s v="1.2.1"/>
    <s v="T.02"/>
    <n v="9"/>
    <x v="6"/>
    <s v="T.02x9"/>
    <s v="Ethiek in ICT behandelt de procedures, waarden en praktijken die ICT en haar gerelateerde disciplines beheersen zonder de integriteit, morele waarden of overtuigingen van een individu, organisatie of de mensheid: professioneel gedrag in de ICT"/>
    <x v="9"/>
  </r>
  <r>
    <s v="1.2.1"/>
    <s v="T.03"/>
    <n v="9"/>
    <x v="6"/>
    <s v="T.03x9"/>
    <s v="Er zijn veel wetten die direct of indirect relevant zijn voor de ICT-industrie, zoals copyright, naleving van octrooien, voorkomen van plagiaat en bescherming van intellectueel eigendom"/>
    <x v="10"/>
  </r>
  <r>
    <s v="1.2.1"/>
    <s v="T.04"/>
    <n v="9"/>
    <x v="6"/>
    <s v="T.04x9"/>
    <s v="Privacy is het vermogen van een organisatie of individu te bepalen welke gegevens met derden kunnen worden gedeeld: bijvoorbeeld de algemene verordening gegevensbescherming (AVG) over gegevensbescherming en privacy voor alle individuen"/>
    <x v="11"/>
  </r>
  <r>
    <s v="1.2.1"/>
    <s v="T.05"/>
    <n v="9"/>
    <x v="6"/>
    <s v="T.05x9"/>
    <s v="Beveiliging omvat (1) informatiebeveiliging: beschermen tegen ongeautoriseerde toegang, gebruik, openbaarmaking, verstoring, wijziging, inzage, inspectie, opname of verwoesting en (2) IT-beveiliging: ongeoorloofde toegang tot computers, netwerken en data voorkomen"/>
    <x v="12"/>
  </r>
  <r>
    <s v="1.2.1"/>
    <s v="T.06"/>
    <n v="9"/>
    <x v="6"/>
    <s v="T.06x9"/>
    <s v="Duurzaamheid staat voor het voldoen aan behoeften zonder de toekomst in gevaar te brengen en kan worden gecategoriseerd als ecologische, sociale of economische duurzaamheid"/>
    <x v="13"/>
  </r>
  <r>
    <s v="1.2.1"/>
    <s v="T.07"/>
    <n v="9"/>
    <x v="6"/>
    <s v="T.07x9"/>
    <s v="Bruikbaarheid is de kwaliteit van een product, dienst of systeem, zoals ervaren door eindgebruikers, voor specifiek te bereiken doelen, effectief, efficiënt en bevredigend in een vooraf bepaalde context"/>
    <x v="14"/>
  </r>
  <r>
    <s v="1.2.2"/>
    <s v="A.07"/>
    <n v="4"/>
    <x v="7"/>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1.2.2"/>
    <s v="A.08"/>
    <n v="3"/>
    <x v="7"/>
    <s v="A.08x3"/>
    <s v="het bevorderen van bewustzijn, trainingen en borging (via hulpmiddelen) voor duurzame ontwikkeling"/>
    <x v="26"/>
  </r>
  <r>
    <s v="1.2.2"/>
    <s v="A.08"/>
    <n v="4"/>
    <x v="7"/>
    <s v="A.08x4"/>
    <s v="het bepalen van doel en strategie voor duurzame ontwikkeling van informatiesystemen in overeenstemming met het duurzaamheidsbeleid van de organisatie"/>
    <x v="26"/>
  </r>
  <r>
    <s v="1.2.2"/>
    <s v="A.09"/>
    <n v="4"/>
    <x v="7"/>
    <s v="A.09x4"/>
    <s v="het inzetten van onafhankelijk denken en technologische kennis om verschillende concepten te integreren, zodat unieke oplossingen ontstaan"/>
    <x v="3"/>
  </r>
  <r>
    <s v="1.2.2"/>
    <s v="A.10"/>
    <n v="3"/>
    <x v="7"/>
    <s v="A.10x3"/>
    <s v="het bewerkstelligen en cultiveren van relaties met klanten en gebruikers om hun taken, behoeften en doelen te begrijpen; het gebruiken van een breed scala aan specialistische methoden om belangrijke gebruikersbetrokkenheid te krijgen"/>
    <x v="15"/>
  </r>
  <r>
    <s v="1.2.2"/>
    <s v="A.10"/>
    <n v="4"/>
    <x v="7"/>
    <s v="A.10x4"/>
    <s v="het bieden van deskundige begeleiding om continue verbetering te garanderen en een succesvolle omnichannel gebruikerervaring te bewerkstelligen"/>
    <x v="15"/>
  </r>
  <r>
    <s v="1.2.2"/>
    <s v="D.05"/>
    <n v="2"/>
    <x v="7"/>
    <s v="D.05x2"/>
    <s v="het samenwerken in de totstandkoming van proposals/voorstellen in overeenstemming met de bedrijfscapaciteit en klantbehoeften"/>
    <x v="27"/>
  </r>
  <r>
    <s v="1.2.2"/>
    <s v="D.05"/>
    <n v="3"/>
    <x v="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1.2.2"/>
    <s v="D.05"/>
    <n v="4"/>
    <x v="7"/>
    <s v="D.05x4"/>
    <s v="het reviewen en implementeren van een passende verkoopstrategie om de organisatiedoeleinden te behalen; het bepalen en alloceren van doelen om de marktcondities aan te pakken; het coördineren van multidisciplinaire teams"/>
    <x v="27"/>
  </r>
  <r>
    <s v="1.2.2"/>
    <s v="T.01"/>
    <n v="9"/>
    <x v="7"/>
    <s v="T.01x9"/>
    <s v="Toegankelijkheid is van toepassing op het ontwerp van producten, apparaten, services of omgevingen om ervoor te zorgen dat ze voor iedereen bruikbaar zijn, ongeacht hun persoonlijke capaciteiten"/>
    <x v="8"/>
  </r>
  <r>
    <s v="1.2.2"/>
    <s v="T.02"/>
    <n v="9"/>
    <x v="7"/>
    <s v="T.02x9"/>
    <s v="Ethiek in ICT behandelt de procedures, waarden en praktijken die ICT en haar gerelateerde disciplines beheersen zonder de integriteit, morele waarden of overtuigingen van een individu, organisatie of de mensheid: professioneel gedrag in de ICT"/>
    <x v="9"/>
  </r>
  <r>
    <s v="1.2.2"/>
    <s v="T.03"/>
    <n v="9"/>
    <x v="7"/>
    <s v="T.03x9"/>
    <s v="Er zijn veel wetten die direct of indirect relevant zijn voor de ICT-industrie, zoals copyright, naleving van octrooien, voorkomen van plagiaat en bescherming van intellectueel eigendom"/>
    <x v="10"/>
  </r>
  <r>
    <s v="1.2.2"/>
    <s v="T.04"/>
    <n v="9"/>
    <x v="7"/>
    <s v="T.04x9"/>
    <s v="Privacy is het vermogen van een organisatie of individu te bepalen welke gegevens met derden kunnen worden gedeeld: bijvoorbeeld de algemene verordening gegevensbescherming (AVG) over gegevensbescherming en privacy voor alle individuen"/>
    <x v="11"/>
  </r>
  <r>
    <s v="1.2.2"/>
    <s v="T.05"/>
    <n v="9"/>
    <x v="7"/>
    <s v="T.05x9"/>
    <s v="Beveiliging omvat (1) informatiebeveiliging: beschermen tegen ongeautoriseerde toegang, gebruik, openbaarmaking, verstoring, wijziging, inzage, inspectie, opname of verwoesting en (2) IT-beveiliging: ongeoorloofde toegang tot computers, netwerken en data voorkomen"/>
    <x v="12"/>
  </r>
  <r>
    <s v="1.2.2"/>
    <s v="T.06"/>
    <n v="9"/>
    <x v="7"/>
    <s v="T.06x9"/>
    <s v="Duurzaamheid staat voor het voldoen aan behoeften zonder de toekomst in gevaar te brengen en kan worden gecategoriseerd als ecologische, sociale of economische duurzaamheid"/>
    <x v="13"/>
  </r>
  <r>
    <s v="1.2.2"/>
    <s v="T.07"/>
    <n v="9"/>
    <x v="7"/>
    <s v="T.07x9"/>
    <s v="Bruikbaarheid is de kwaliteit van een product, dienst of systeem, zoals ervaren door eindgebruikers, voor specifiek te bereiken doelen, effectief, efficiënt en bevredigend in een vooraf bepaalde context"/>
    <x v="14"/>
  </r>
  <r>
    <s v="1.2.3"/>
    <s v="A.01"/>
    <n v="4"/>
    <x v="8"/>
    <s v="A.01x4"/>
    <s v="het organiseren en borgen van de bouw en implementatie van innovatieve IV oplossingen op de lange termijn"/>
    <x v="19"/>
  </r>
  <r>
    <s v="1.2.3"/>
    <s v="D.10"/>
    <n v="3"/>
    <x v="8"/>
    <s v="D.10x3"/>
    <s v="het analyseren van bedrijfsprocessen en bijbehorende informatie-eisen en het daarmee voorzien in de meest geschikte informatiestructuur"/>
    <x v="6"/>
  </r>
  <r>
    <s v="1.2.3"/>
    <s v="D.10"/>
    <n v="4"/>
    <x v="8"/>
    <s v="D.10x4"/>
    <s v="de juiste informatiestructuur integreren in de organisatie-omgeving"/>
    <x v="6"/>
  </r>
  <r>
    <s v="1.2.3"/>
    <s v="T.01"/>
    <n v="9"/>
    <x v="8"/>
    <s v="T.01x9"/>
    <s v="Toegankelijkheid is van toepassing op het ontwerp van producten, apparaten, services of omgevingen om ervoor te zorgen dat ze voor iedereen bruikbaar zijn, ongeacht hun persoonlijke capaciteiten"/>
    <x v="8"/>
  </r>
  <r>
    <s v="1.2.3"/>
    <s v="T.02"/>
    <n v="9"/>
    <x v="8"/>
    <s v="T.02x9"/>
    <s v="Ethiek in ICT behandelt de procedures, waarden en praktijken die ICT en haar gerelateerde disciplines beheersen zonder de integriteit, morele waarden of overtuigingen van een individu, organisatie of de mensheid: professioneel gedrag in de ICT"/>
    <x v="9"/>
  </r>
  <r>
    <s v="1.2.3"/>
    <s v="T.03"/>
    <n v="9"/>
    <x v="8"/>
    <s v="T.03x9"/>
    <s v="Er zijn veel wetten die direct of indirect relevant zijn voor de ICT-industrie, zoals copyright, naleving van octrooien, voorkomen van plagiaat en bescherming van intellectueel eigendom"/>
    <x v="10"/>
  </r>
  <r>
    <s v="1.2.3"/>
    <s v="T.04"/>
    <n v="9"/>
    <x v="8"/>
    <s v="T.04x9"/>
    <s v="Privacy is het vermogen van een organisatie of individu te bepalen welke gegevens met derden kunnen worden gedeeld: bijvoorbeeld de algemene verordening gegevensbescherming (AVG) over gegevensbescherming en privacy voor alle individuen"/>
    <x v="11"/>
  </r>
  <r>
    <s v="1.2.3"/>
    <s v="T.05"/>
    <n v="9"/>
    <x v="8"/>
    <s v="T.05x9"/>
    <s v="Beveiliging omvat (1) informatiebeveiliging: beschermen tegen ongeautoriseerde toegang, gebruik, openbaarmaking, verstoring, wijziging, inzage, inspectie, opname of verwoesting en (2) IT-beveiliging: ongeoorloofde toegang tot computers, netwerken en data voorkomen"/>
    <x v="12"/>
  </r>
  <r>
    <s v="1.2.3"/>
    <s v="T.06"/>
    <n v="9"/>
    <x v="8"/>
    <s v="T.06x9"/>
    <s v="Duurzaamheid staat voor het voldoen aan behoeften zonder de toekomst in gevaar te brengen en kan worden gecategoriseerd als ecologische, sociale of economische duurzaamheid"/>
    <x v="13"/>
  </r>
  <r>
    <s v="1.2.3"/>
    <s v="T.07"/>
    <n v="9"/>
    <x v="8"/>
    <s v="T.07x9"/>
    <s v="Bruikbaarheid is de kwaliteit van een product, dienst of systeem, zoals ervaren door eindgebruikers, voor specifiek te bereiken doelen, effectief, efficiënt en bevredigend in een vooraf bepaalde context"/>
    <x v="14"/>
  </r>
  <r>
    <s v="1.3.1"/>
    <s v="A.03"/>
    <n v="3"/>
    <x v="9"/>
    <s v="A.03x3"/>
    <s v="het gebruikmaken van specifieke (product)kennis voor marktanalyses"/>
    <x v="20"/>
  </r>
  <r>
    <s v="1.3.1"/>
    <s v="A.03"/>
    <n v="4"/>
    <x v="9"/>
    <s v="A.03x4"/>
    <s v="het organiseren en borgen van een informatiesysteemstrategie die voldoet aan de vereisten van de organisatie, inclusief risico’s en kansen"/>
    <x v="20"/>
  </r>
  <r>
    <s v="1.3.1"/>
    <s v="A.04"/>
    <n v="2"/>
    <x v="9"/>
    <s v="A.04x2"/>
    <s v="het systematisch handelen om standaard productdocumentatie te onderhouden"/>
    <x v="28"/>
  </r>
  <r>
    <s v="1.3.1"/>
    <s v="A.04"/>
    <n v="3"/>
    <x v="9"/>
    <s v="A.04x3"/>
    <s v="het gebruikmaken van specifieke kennis om complexe documentatie te maken en te onderhouden"/>
    <x v="28"/>
  </r>
  <r>
    <s v="1.3.1"/>
    <s v="A.04"/>
    <n v="4"/>
    <x v="9"/>
    <s v="A.04x4"/>
    <s v="het organiseren en borgen van het ontwikkelen en onderhouden van de planning"/>
    <x v="28"/>
  </r>
  <r>
    <s v="1.3.1"/>
    <s v="D.04"/>
    <n v="3"/>
    <x v="9"/>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1.3.1"/>
    <s v="D.04"/>
    <n v="4"/>
    <x v="9"/>
    <s v="D.04x4"/>
    <s v="het organiseren en borgen van het inkoopbeleid van de organisatie en het aanbevelen van procesverbeteringen; het toepassen van praktijkervaring en kennis op het gebied van inkoop om de beste besluiten te kunnen nemen  "/>
    <x v="29"/>
  </r>
  <r>
    <s v="1.3.1"/>
    <s v="D.05"/>
    <n v="2"/>
    <x v="9"/>
    <s v="D.05x2"/>
    <s v="het samenwerken in de totstandkoming van proposals/voorstellen in overeenstemming met de bedrijfscapaciteit en klantbehoeften"/>
    <x v="27"/>
  </r>
  <r>
    <s v="1.3.1"/>
    <s v="D.05"/>
    <n v="3"/>
    <x v="9"/>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1.3.1"/>
    <s v="D.05"/>
    <n v="4"/>
    <x v="9"/>
    <s v="D.05x4"/>
    <s v="het reviewen en implementeren van een passende verkoopstrategie om de organisatiedoeleinden te behalen; het bepalen en alloceren van doelen om de marktcondities aan te pakken; het coördineren van multidisciplinaire teams"/>
    <x v="27"/>
  </r>
  <r>
    <s v="1.3.1"/>
    <s v="D.08"/>
    <n v="3"/>
    <x v="9"/>
    <s v="D.08x3"/>
    <s v="het evalueren van contractprestaties op basis van prestatie-indicatoren en het borgen van de prestaties van de volledige supply chain; het invloed uitoefenen op (nieuwe) contractbesprekingen"/>
    <x v="30"/>
  </r>
  <r>
    <s v="1.3.1"/>
    <s v="D.08"/>
    <n v="4"/>
    <x v="9"/>
    <s v="D.08x4"/>
    <s v="het organiseren en borgen van het naleven van contracten en het fungeren als laatste escalatiepunt"/>
    <x v="30"/>
  </r>
  <r>
    <s v="1.3.1"/>
    <s v="D.11"/>
    <n v="3"/>
    <x v="9"/>
    <s v="D.11x3"/>
    <s v="betrouwbare relaties met de klanten creëren en helpen in het identificeren van de klantbehoeften"/>
    <x v="17"/>
  </r>
  <r>
    <s v="1.3.1"/>
    <s v="D.11"/>
    <n v="4"/>
    <x v="9"/>
    <s v="D.11x4"/>
    <s v="het organiseren en ondersteunen van strategische besluiten van de organisaties, het helpen van organisaties om nieuwe IV-oplossingen te bedenken; het bevorderen van partnerschappen en het creëren van waardeproposities"/>
    <x v="17"/>
  </r>
  <r>
    <s v="1.3.1"/>
    <s v="E.01"/>
    <n v="3"/>
    <x v="9"/>
    <s v="E.01x3"/>
    <s v="het gebruikmaken van vaardigheden om kortetermijnprognoses te bieden met behulp van input uit de markt; het beoordelen van de productie- en verkoopcapaciteiten van de organisatie"/>
    <x v="23"/>
  </r>
  <r>
    <s v="1.3.1"/>
    <s v="E.01"/>
    <n v="4"/>
    <x v="9"/>
    <s v="E.01x4"/>
    <s v="de verantwoordelijkheid nemen voor het ontwikkelen van langetermijnprognoses; het identificeren en evalueren van input uit de wijde omgeving, inclusief de politieke en sociale context"/>
    <x v="23"/>
  </r>
  <r>
    <s v="1.3.1"/>
    <s v="E.03"/>
    <n v="2"/>
    <x v="9"/>
    <s v="E.03x2"/>
    <s v="het begrijpen en toepassen van de principes van risicomanagement en het onderzoeken van IV-oplossingen om geïdentificeerde risico’s te mitigeren"/>
    <x v="24"/>
  </r>
  <r>
    <s v="1.3.1"/>
    <s v="E.03"/>
    <n v="3"/>
    <x v="9"/>
    <s v="E.03x3"/>
    <s v="het in staat zijn de juiste acties te ondernemen om de veiligheid te borgen en risicoblootstelling te vermijden; het evalueren, managen en garanderen van de validering van uitzonderingen; het uitvoeren van audits uit op IV-processen en -omgeving"/>
    <x v="24"/>
  </r>
  <r>
    <s v="1.3.1"/>
    <s v="E.03"/>
    <n v="4"/>
    <x v="9"/>
    <s v="E.03x4"/>
    <s v="het organiseren en borgen van het definiëren en toepasbaar maken van beleid voor risicobeheer door rekening te houden met alle mogelijke beperkingen, waaronder technische, economische en politieke kwesties en daarbij taken te delegeren"/>
    <x v="24"/>
  </r>
  <r>
    <s v="1.3.1"/>
    <s v="E.04"/>
    <n v="3"/>
    <x v="9"/>
    <s v="E.04x3"/>
    <s v="de verantwoording nemen voor eigen acties en die van anderen in het onderhouden van contacten met een gelimiteerd aantal stakeholders"/>
    <x v="31"/>
  </r>
  <r>
    <s v="1.3.1"/>
    <s v="E.04"/>
    <n v="4"/>
    <x v="9"/>
    <s v="E.04x4"/>
    <s v="het organiseren en borgen van stakeholdermanagement; het autoriseren van investeringen in nieuwe en bestaande relaties; het voortouw nemen in het ontwerpen van werkbare procedures om positieve relaties te kunnen onderhouden met organisaties "/>
    <x v="31"/>
  </r>
  <r>
    <s v="1.3.1"/>
    <s v="T.01"/>
    <n v="9"/>
    <x v="9"/>
    <s v="T.01x9"/>
    <s v="Toegankelijkheid is van toepassing op het ontwerp van producten, apparaten, services of omgevingen om ervoor te zorgen dat ze voor iedereen bruikbaar zijn, ongeacht hun persoonlijke capaciteiten"/>
    <x v="8"/>
  </r>
  <r>
    <s v="1.3.1"/>
    <s v="T.02"/>
    <n v="9"/>
    <x v="9"/>
    <s v="T.02x9"/>
    <s v="Ethiek in ICT behandelt de procedures, waarden en praktijken die ICT en haar gerelateerde disciplines beheersen zonder de integriteit, morele waarden of overtuigingen van een individu, organisatie of de mensheid: professioneel gedrag in de ICT"/>
    <x v="9"/>
  </r>
  <r>
    <s v="1.3.1"/>
    <s v="T.03"/>
    <n v="9"/>
    <x v="9"/>
    <s v="T.03x9"/>
    <s v="Er zijn veel wetten die direct of indirect relevant zijn voor de ICT-industrie, zoals copyright, naleving van octrooien, voorkomen van plagiaat en bescherming van intellectueel eigendom"/>
    <x v="10"/>
  </r>
  <r>
    <s v="1.3.1"/>
    <s v="T.04"/>
    <n v="9"/>
    <x v="9"/>
    <s v="T.04x9"/>
    <s v="Privacy is het vermogen van een organisatie of individu te bepalen welke gegevens met derden kunnen worden gedeeld: bijvoorbeeld de algemene verordening gegevensbescherming (AVG) over gegevensbescherming en privacy voor alle individuen"/>
    <x v="11"/>
  </r>
  <r>
    <s v="1.3.1"/>
    <s v="T.05"/>
    <n v="9"/>
    <x v="9"/>
    <s v="T.05x9"/>
    <s v="Beveiliging omvat (1) informatiebeveiliging: beschermen tegen ongeautoriseerde toegang, gebruik, openbaarmaking, verstoring, wijziging, inzage, inspectie, opname of verwoesting en (2) IT-beveiliging: ongeoorloofde toegang tot computers, netwerken en data voorkomen"/>
    <x v="12"/>
  </r>
  <r>
    <s v="1.3.1"/>
    <s v="T.06"/>
    <n v="9"/>
    <x v="9"/>
    <s v="T.06x9"/>
    <s v="Duurzaamheid staat voor het voldoen aan behoeften zonder de toekomst in gevaar te brengen en kan worden gecategoriseerd als ecologische, sociale of economische duurzaamheid"/>
    <x v="13"/>
  </r>
  <r>
    <s v="1.3.1"/>
    <s v="T.07"/>
    <n v="9"/>
    <x v="9"/>
    <s v="T.07x9"/>
    <s v="Bruikbaarheid is de kwaliteit van een product, dienst of systeem, zoals ervaren door eindgebruikers, voor specifiek te bereiken doelen, effectief, efficiënt en bevredigend in een vooraf bepaalde context"/>
    <x v="14"/>
  </r>
  <r>
    <s v="2.1.1"/>
    <s v="A.06"/>
    <n v="1"/>
    <x v="10"/>
    <s v="A.06x1"/>
    <s v="het bijdragen aan het ontwerp van applicaties, aan generieke functionele specificaties en aan koppelvlakken"/>
    <x v="1"/>
  </r>
  <r>
    <s v="2.1.1"/>
    <s v="A.06"/>
    <n v="2"/>
    <x v="10"/>
    <s v="A.06x2"/>
    <s v="het organiseren van de totale planning van het ontwerp van de applicatie"/>
    <x v="1"/>
  </r>
  <r>
    <s v="2.1.1"/>
    <s v="A.06"/>
    <n v="3"/>
    <x v="10"/>
    <s v="A.06x3"/>
    <s v="de verantwoordelijkheid nemen voor eigen acties en die van anderen om te garanderen dat de applicatie op een correcte manier is geïntegreerd in een complexe omgeving en voldoet aan de behoeften van gebruikers / klanten "/>
    <x v="1"/>
  </r>
  <r>
    <s v="2.1.1"/>
    <s v="A.10"/>
    <n v="2"/>
    <x v="10"/>
    <s v="A.10x2"/>
    <s v="het toepassen van digitale interface-opties (web, mobiel, Internet of things) en richtlijnen om bruikbaarheid voor iedereen te bereiken"/>
    <x v="15"/>
  </r>
  <r>
    <s v="2.1.1"/>
    <s v="A.10"/>
    <n v="3"/>
    <x v="10"/>
    <s v="A.10x3"/>
    <s v="het bewerkstelligen en cultiveren van relaties met klanten en gebruikers om hun taken, behoeften en doelen te begrijpen; het gebruiken van een breed scala aan specialistische methoden om belangrijke gebruikersbetrokkenheid te krijgen"/>
    <x v="15"/>
  </r>
  <r>
    <s v="2.1.1"/>
    <s v="A.10"/>
    <n v="4"/>
    <x v="10"/>
    <s v="A.10x4"/>
    <s v="het bieden van deskundige begeleiding om continue verbetering te garanderen en een succesvolle omnichannel gebruikerervaring te bewerkstelligen"/>
    <x v="15"/>
  </r>
  <r>
    <s v="2.1.1"/>
    <s v="B.01"/>
    <n v="1"/>
    <x v="10"/>
    <s v="B.01x1"/>
    <s v="het onder aansturing ontwikkelen, testen en documenteren van applicaties"/>
    <x v="32"/>
  </r>
  <r>
    <s v="2.1.1"/>
    <s v="B.01"/>
    <n v="2"/>
    <x v="10"/>
    <s v="B.01x2"/>
    <s v="het systematisch ontwikkelen en valideren van applicaties"/>
    <x v="32"/>
  </r>
  <r>
    <s v="2.1.1"/>
    <s v="B.01"/>
    <n v="3"/>
    <x v="1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2.1.1"/>
    <s v="B.02"/>
    <n v="2"/>
    <x v="10"/>
    <s v="B.02x2"/>
    <s v="het systematisch handelen om de verenigbaarheid van soft- en hardwarespecificatie te identificeren, het documenteren van alle activiteiten, afwijkingen en correcties tijdens het installeren"/>
    <x v="4"/>
  </r>
  <r>
    <s v="2.1.1"/>
    <s v="B.02"/>
    <n v="3"/>
    <x v="10"/>
    <s v="B.02x3"/>
    <s v="verantwoordelijk zijn voor eigen acties en die van anderen in het integratieproces, het naleven van de toepasbare normen en wijzigingsprocedures om de integriteit te bewaren van de gehele functionaliteit en betrouwbaarheid"/>
    <x v="4"/>
  </r>
  <r>
    <s v="2.1.1"/>
    <s v="B.02"/>
    <n v="4"/>
    <x v="10"/>
    <s v="B.02x4"/>
    <s v="het gebruikmaken van uiteenlopende specifieke kennis voor het creëren van een proces voor de gehele integratiecyclus, inclusief het opzetten van interne standaarden; het organiseren en borgen van resources voor integratieprogramma’s "/>
    <x v="4"/>
  </r>
  <r>
    <s v="2.1.1"/>
    <s v="B.03"/>
    <n v="1"/>
    <x v="10"/>
    <s v="B.03x1"/>
    <s v="het uitvoeren van eenvoudige testen op basis van gedetailleerde instructies"/>
    <x v="16"/>
  </r>
  <r>
    <s v="2.1.1"/>
    <s v="B.03"/>
    <n v="2"/>
    <x v="10"/>
    <s v="B.03x2"/>
    <s v="opzetten van testprogramma’s en het bouwen van testscripts zodat potentiële kwetsbaarheden aan stresstests onderworpen kunnen worden; op analytische wijze documenteren en rapporteren van de uitkomsten"/>
    <x v="16"/>
  </r>
  <r>
    <s v="2.1.1"/>
    <s v="B.03"/>
    <n v="3"/>
    <x v="1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1"/>
    <s v="B.03"/>
    <n v="4"/>
    <x v="10"/>
    <s v="B.03x4"/>
    <s v="het gebruikmaken van uiteenlopende specifieke kennis om een proces te ontwerpen voor het gehele testtraject, inclusief het vaststellen van interne teststandaarden en het geven van deskundige begeleiding en advies aan het testteam"/>
    <x v="16"/>
  </r>
  <r>
    <s v="2.1.1"/>
    <s v="B.05"/>
    <n v="1"/>
    <x v="10"/>
    <s v="B.05x1"/>
    <s v="het gebruiken en/of toepassen van standaarden om de documentatiestructuur te bepalen"/>
    <x v="33"/>
  </r>
  <r>
    <s v="2.1.1"/>
    <s v="B.05"/>
    <n v="2"/>
    <x v="10"/>
    <s v="B.05x2"/>
    <s v="het bepalen van documentatie-eisen op basis van het doel en de doelgroep"/>
    <x v="33"/>
  </r>
  <r>
    <s v="2.1.1"/>
    <s v="B.06"/>
    <n v="3"/>
    <x v="1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1"/>
    <s v="B.06"/>
    <n v="4"/>
    <x v="1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1"/>
    <s v="C.04"/>
    <n v="2"/>
    <x v="10"/>
    <s v="C.04x2"/>
    <s v="het identificeren en classificeren van soorten incident- en service-interrupties; het vastleggen en catalogiseren van incidenten op basis van oorzaak en oplossing"/>
    <x v="34"/>
  </r>
  <r>
    <s v="2.1.1"/>
    <s v="C.04"/>
    <n v="3"/>
    <x v="1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1"/>
    <s v="E.08"/>
    <n v="2"/>
    <x v="10"/>
    <s v="E.08x2"/>
    <s v="het systematisch scannen van de omgeving om kwetsbaarheden en bedreigingen te identificeren en te bepalen, vast te leggen en het escaleren bij non-compliance"/>
    <x v="7"/>
  </r>
  <r>
    <s v="2.1.1"/>
    <s v="E.08"/>
    <n v="3"/>
    <x v="10"/>
    <s v="E.08x3"/>
    <s v="het evalueren van indicatoren en maatregelen op het gebied van securitymanagement en bepalen of ze aan de normen voldoen; het onderzoeken van inbreuken op de beveiliging en het nemen van correctiemaatregelen "/>
    <x v="7"/>
  </r>
  <r>
    <s v="2.1.1"/>
    <s v="T.01"/>
    <n v="9"/>
    <x v="10"/>
    <s v="T.01x9"/>
    <s v="Toegankelijkheid is van toepassing op het ontwerp van producten, apparaten, services of omgevingen om ervoor te zorgen dat ze voor iedereen bruikbaar zijn, ongeacht hun persoonlijke capaciteiten"/>
    <x v="8"/>
  </r>
  <r>
    <s v="2.1.1"/>
    <s v="T.02"/>
    <n v="9"/>
    <x v="10"/>
    <s v="T.02x9"/>
    <s v="Ethiek in ICT behandelt de procedures, waarden en praktijken die ICT en haar gerelateerde disciplines beheersen zonder de integriteit, morele waarden of overtuigingen van een individu, organisatie of de mensheid: professioneel gedrag in de ICT"/>
    <x v="9"/>
  </r>
  <r>
    <s v="2.1.1"/>
    <s v="T.03"/>
    <n v="9"/>
    <x v="10"/>
    <s v="T.03x9"/>
    <s v="Er zijn veel wetten die direct of indirect relevant zijn voor de ICT-industrie, zoals copyright, naleving van octrooien, voorkomen van plagiaat en bescherming van intellectueel eigendom"/>
    <x v="10"/>
  </r>
  <r>
    <s v="2.1.1"/>
    <s v="T.04"/>
    <n v="9"/>
    <x v="10"/>
    <s v="T.04x9"/>
    <s v="Privacy is het vermogen van een organisatie of individu te bepalen welke gegevens met derden kunnen worden gedeeld: bijvoorbeeld de algemene verordening gegevensbescherming (AVG) over gegevensbescherming en privacy voor alle individuen"/>
    <x v="11"/>
  </r>
  <r>
    <s v="2.1.1"/>
    <s v="T.05"/>
    <n v="9"/>
    <x v="10"/>
    <s v="T.05x9"/>
    <s v="Beveiliging omvat (1) informatiebeveiliging: beschermen tegen ongeautoriseerde toegang, gebruik, openbaarmaking, verstoring, wijziging, inzage, inspectie, opname of verwoesting en (2) IT-beveiliging: ongeoorloofde toegang tot computers, netwerken en data voorkomen"/>
    <x v="12"/>
  </r>
  <r>
    <s v="2.1.1"/>
    <s v="T.06"/>
    <n v="9"/>
    <x v="10"/>
    <s v="T.06x9"/>
    <s v="Duurzaamheid staat voor het voldoen aan behoeften zonder de toekomst in gevaar te brengen en kan worden gecategoriseerd als ecologische, sociale of economische duurzaamheid"/>
    <x v="13"/>
  </r>
  <r>
    <s v="2.1.1"/>
    <s v="T.07"/>
    <n v="9"/>
    <x v="10"/>
    <s v="T.07x9"/>
    <s v="Bruikbaarheid is de kwaliteit van een product, dienst of systeem, zoals ervaren door eindgebruikers, voor specifiek te bereiken doelen, effectief, efficiënt en bevredigend in een vooraf bepaalde context"/>
    <x v="14"/>
  </r>
  <r>
    <s v="2.1.2"/>
    <s v="A.10"/>
    <n v="2"/>
    <x v="11"/>
    <s v="A.10x2"/>
    <s v="het toepassen van digitale interface-opties (web, mobiel, Internet of things) en richtlijnen om bruikbaarheid voor iedereen te bereiken"/>
    <x v="15"/>
  </r>
  <r>
    <s v="2.1.2"/>
    <s v="A.10"/>
    <n v="3"/>
    <x v="11"/>
    <s v="A.10x3"/>
    <s v="het bewerkstelligen en cultiveren van relaties met klanten en gebruikers om hun taken, behoeften en doelen te begrijpen; het gebruiken van een breed scala aan specialistische methoden om belangrijke gebruikersbetrokkenheid te krijgen"/>
    <x v="15"/>
  </r>
  <r>
    <s v="2.1.2"/>
    <s v="A.10"/>
    <n v="4"/>
    <x v="11"/>
    <s v="A.10x4"/>
    <s v="het bieden van deskundige begeleiding om continue verbetering te garanderen en een succesvolle omnichannel gebruikerervaring te bewerkstelligen"/>
    <x v="15"/>
  </r>
  <r>
    <s v="2.1.2"/>
    <s v="B.02"/>
    <n v="2"/>
    <x v="11"/>
    <s v="B.02x2"/>
    <s v="het systematisch handelen om de verenigbaarheid van soft- en hardwarespecificatie te identificeren, het documenteren van alle activiteiten, afwijkingen en correcties tijdens het installeren"/>
    <x v="4"/>
  </r>
  <r>
    <s v="2.1.2"/>
    <s v="B.02"/>
    <n v="3"/>
    <x v="11"/>
    <s v="B.02x3"/>
    <s v="verantwoordelijk zijn voor eigen acties en die van anderen in het integratieproces, het naleven van de toepasbare normen en wijzigingsprocedures om de integriteit te bewaren van de gehele functionaliteit en betrouwbaarheid"/>
    <x v="4"/>
  </r>
  <r>
    <s v="2.1.2"/>
    <s v="B.02"/>
    <n v="4"/>
    <x v="11"/>
    <s v="B.02x4"/>
    <s v="het gebruikmaken van uiteenlopende specifieke kennis voor het creëren van een proces voor de gehele integratiecyclus, inclusief het opzetten van interne standaarden; het organiseren en borgen van resources voor integratieprogramma’s "/>
    <x v="4"/>
  </r>
  <r>
    <s v="2.1.2"/>
    <s v="B.03"/>
    <n v="1"/>
    <x v="11"/>
    <s v="B.03x1"/>
    <s v="het uitvoeren van eenvoudige testen op basis van gedetailleerde instructies"/>
    <x v="16"/>
  </r>
  <r>
    <s v="2.1.2"/>
    <s v="B.03"/>
    <n v="2"/>
    <x v="11"/>
    <s v="B.03x2"/>
    <s v="opzetten van testprogramma’s en het bouwen van testscripts zodat potentiële kwetsbaarheden aan stresstests onderworpen kunnen worden; op analytische wijze documenteren en rapporteren van de uitkomsten"/>
    <x v="16"/>
  </r>
  <r>
    <s v="2.1.2"/>
    <s v="B.03"/>
    <n v="3"/>
    <x v="1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2"/>
    <s v="B.03"/>
    <n v="4"/>
    <x v="11"/>
    <s v="B.03x4"/>
    <s v="het gebruikmaken van uiteenlopende specifieke kennis om een proces te ontwerpen voor het gehele testtraject, inclusief het vaststellen van interne teststandaarden en het geven van deskundige begeleiding en advies aan het testteam"/>
    <x v="16"/>
  </r>
  <r>
    <s v="2.1.2"/>
    <s v="B.04"/>
    <n v="1"/>
    <x v="11"/>
    <s v="B.04x1"/>
    <s v="het onder aansturing verwijderen en/of installeren van IV-componenten op basis van gedetailleerde instructies"/>
    <x v="35"/>
  </r>
  <r>
    <s v="2.1.2"/>
    <s v="B.04"/>
    <n v="2"/>
    <x v="11"/>
    <s v="B.04x2"/>
    <s v="het systematisch handelen om systeemelementen te bouwen en/of deconstrueren; het identificeren van falende componenten en het vaststellen van de hoofdoorzaken van storingen; het bieden van ondersteuning aan minder ervaren collega's"/>
    <x v="35"/>
  </r>
  <r>
    <s v="2.1.2"/>
    <s v="B.04"/>
    <n v="3"/>
    <x v="1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2"/>
    <s v="B.05"/>
    <n v="1"/>
    <x v="11"/>
    <s v="B.05x1"/>
    <s v="het gebruiken en/of toepassen van standaarden om de documentatiestructuur te bepalen"/>
    <x v="33"/>
  </r>
  <r>
    <s v="2.1.2"/>
    <s v="B.05"/>
    <n v="2"/>
    <x v="11"/>
    <s v="B.05x2"/>
    <s v="het bepalen van documentatie-eisen op basis van het doel en de doelgroep"/>
    <x v="33"/>
  </r>
  <r>
    <s v="2.1.2"/>
    <s v="B.05"/>
    <n v="3"/>
    <x v="11"/>
    <s v="B.05x3"/>
    <s v="het detailniveau bepalen op basis van het doel en de doelgroep "/>
    <x v="33"/>
  </r>
  <r>
    <s v="2.1.2"/>
    <s v="C.04"/>
    <n v="2"/>
    <x v="11"/>
    <s v="C.04x2"/>
    <s v="het identificeren en classificeren van soorten incident- en service-interrupties; het vastleggen en catalogiseren van incidenten op basis van oorzaak en oplossing"/>
    <x v="34"/>
  </r>
  <r>
    <s v="2.1.2"/>
    <s v="C.04"/>
    <n v="3"/>
    <x v="11"/>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2"/>
    <s v="C.04"/>
    <n v="4"/>
    <x v="11"/>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2"/>
    <s v="E.08"/>
    <n v="2"/>
    <x v="11"/>
    <s v="E.08x2"/>
    <s v="het systematisch scannen van de omgeving om kwetsbaarheden en bedreigingen te identificeren en te bepalen, vast te leggen en het escaleren bij non-compliance"/>
    <x v="7"/>
  </r>
  <r>
    <s v="2.1.2"/>
    <s v="E.08"/>
    <n v="3"/>
    <x v="11"/>
    <s v="E.08x3"/>
    <s v="het evalueren van indicatoren en maatregelen op het gebied van securitymanagement en bepalen of ze aan de normen voldoen; het onderzoeken van inbreuken op de beveiliging en het nemen van correctiemaatregelen "/>
    <x v="7"/>
  </r>
  <r>
    <s v="2.1.2"/>
    <s v="E.08"/>
    <n v="4"/>
    <x v="11"/>
    <s v="E.08x4"/>
    <s v="het organiseren en borgen dat de integriteit, vertrouwelijkheid en beschikbaarheid van gegevens zijn opgeslagen in de Informatiesystemen en dat ze voldoen aan alle wettelijke vereisten"/>
    <x v="7"/>
  </r>
  <r>
    <s v="2.1.2"/>
    <s v="T.01"/>
    <n v="9"/>
    <x v="11"/>
    <s v="T.01x9"/>
    <s v="Toegankelijkheid is van toepassing op het ontwerp van producten, apparaten, services of omgevingen om ervoor te zorgen dat ze voor iedereen bruikbaar zijn, ongeacht hun persoonlijke capaciteiten"/>
    <x v="8"/>
  </r>
  <r>
    <s v="2.1.2"/>
    <s v="T.02"/>
    <n v="9"/>
    <x v="11"/>
    <s v="T.02x9"/>
    <s v="Ethiek in ICT behandelt de procedures, waarden en praktijken die ICT en haar gerelateerde disciplines beheersen zonder de integriteit, morele waarden of overtuigingen van een individu, organisatie of de mensheid: professioneel gedrag in de ICT"/>
    <x v="9"/>
  </r>
  <r>
    <s v="2.1.2"/>
    <s v="T.03"/>
    <n v="9"/>
    <x v="11"/>
    <s v="T.03x9"/>
    <s v="Er zijn veel wetten die direct of indirect relevant zijn voor de ICT-industrie, zoals copyright, naleving van octrooien, voorkomen van plagiaat en bescherming van intellectueel eigendom"/>
    <x v="10"/>
  </r>
  <r>
    <s v="2.1.2"/>
    <s v="T.04"/>
    <n v="9"/>
    <x v="11"/>
    <s v="T.04x9"/>
    <s v="Privacy is het vermogen van een organisatie of individu te bepalen welke gegevens met derden kunnen worden gedeeld: bijvoorbeeld de algemene verordening gegevensbescherming (AVG) over gegevensbescherming en privacy voor alle individuen"/>
    <x v="11"/>
  </r>
  <r>
    <s v="2.1.2"/>
    <s v="T.05"/>
    <n v="9"/>
    <x v="11"/>
    <s v="T.05x9"/>
    <s v="Beveiliging omvat (1) informatiebeveiliging: beschermen tegen ongeautoriseerde toegang, gebruik, openbaarmaking, verstoring, wijziging, inzage, inspectie, opname of verwoesting en (2) IT-beveiliging: ongeoorloofde toegang tot computers, netwerken en data voorkomen"/>
    <x v="12"/>
  </r>
  <r>
    <s v="2.1.2"/>
    <s v="T.06"/>
    <n v="9"/>
    <x v="11"/>
    <s v="T.06x9"/>
    <s v="Duurzaamheid staat voor het voldoen aan behoeften zonder de toekomst in gevaar te brengen en kan worden gecategoriseerd als ecologische, sociale of economische duurzaamheid"/>
    <x v="13"/>
  </r>
  <r>
    <s v="2.1.2"/>
    <s v="T.07"/>
    <n v="9"/>
    <x v="11"/>
    <s v="T.07x9"/>
    <s v="Bruikbaarheid is de kwaliteit van een product, dienst of systeem, zoals ervaren door eindgebruikers, voor specifiek te bereiken doelen, effectief, efficiënt en bevredigend in een vooraf bepaalde context"/>
    <x v="14"/>
  </r>
  <r>
    <s v="2.1.3"/>
    <s v="B.02"/>
    <n v="2"/>
    <x v="12"/>
    <s v="B.02x2"/>
    <s v="het systematisch handelen om de verenigbaarheid van soft- en hardwarespecificatie te identificeren, het documenteren van alle activiteiten, afwijkingen en correcties tijdens het installeren"/>
    <x v="4"/>
  </r>
  <r>
    <s v="2.1.3"/>
    <s v="B.02"/>
    <n v="3"/>
    <x v="12"/>
    <s v="B.02x3"/>
    <s v="verantwoordelijk zijn voor eigen acties en die van anderen in het integratieproces, het naleven van de toepasbare normen en wijzigingsprocedures om de integriteit te bewaren van de gehele functionaliteit en betrouwbaarheid"/>
    <x v="4"/>
  </r>
  <r>
    <s v="2.1.3"/>
    <s v="B.02"/>
    <n v="4"/>
    <x v="12"/>
    <s v="B.02x4"/>
    <s v="het gebruikmaken van uiteenlopende specifieke kennis voor het creëren van een proces voor de gehele integratiecyclus, inclusief het opzetten van interne standaarden; het organiseren en borgen van resources voor integratieprogramma’s "/>
    <x v="4"/>
  </r>
  <r>
    <s v="2.1.3"/>
    <s v="B.02"/>
    <n v="4"/>
    <x v="12"/>
    <s v="B.02x4"/>
    <s v="het gebruikmaken van uiteenlopende specifieke kennis voor het creëren van een proces voor de gehele integratiecyclus, inclusief het opzetten van interne standaarden; het organiseren en borgen van resources voor integratieprogramma’s "/>
    <x v="4"/>
  </r>
  <r>
    <s v="2.1.3"/>
    <s v="B.04"/>
    <n v="1"/>
    <x v="12"/>
    <s v="B.04x1"/>
    <s v="het onder aansturing verwijderen en/of installeren van IV-componenten op basis van gedetailleerde instructies"/>
    <x v="35"/>
  </r>
  <r>
    <s v="2.1.3"/>
    <s v="B.04"/>
    <n v="2"/>
    <x v="12"/>
    <s v="B.04x2"/>
    <s v="het systematisch handelen om systeemelementen te bouwen en/of deconstrueren; het identificeren van falende componenten en het vaststellen van de hoofdoorzaken van storingen; het bieden van ondersteuning aan minder ervaren collega's"/>
    <x v="35"/>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3"/>
    <s v="B.04"/>
    <n v="3"/>
    <x v="12"/>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3"/>
    <s v="B.06"/>
    <n v="3"/>
    <x v="12"/>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3"/>
    <s v="B.06"/>
    <n v="4"/>
    <x v="12"/>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3"/>
    <s v="C.04"/>
    <n v="2"/>
    <x v="12"/>
    <s v="C.04x2"/>
    <s v="het identificeren en classificeren van soorten incident- en service-interrupties; het vastleggen en catalogiseren van incidenten op basis van oorzaak en oplossing"/>
    <x v="34"/>
  </r>
  <r>
    <s v="2.1.3"/>
    <s v="C.04"/>
    <n v="3"/>
    <x v="12"/>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3"/>
    <s v="C.04"/>
    <n v="4"/>
    <x v="12"/>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2.1.3"/>
    <s v="E.03"/>
    <n v="2"/>
    <x v="12"/>
    <s v="E.03x2"/>
    <s v="het begrijpen en toepassen van de principes van risicomanagement en het onderzoeken van IV-oplossingen om geïdentificeerde risico’s te mitigeren"/>
    <x v="24"/>
  </r>
  <r>
    <s v="2.1.3"/>
    <s v="E.03"/>
    <n v="3"/>
    <x v="12"/>
    <s v="E.03x3"/>
    <s v="het in staat zijn de juiste acties te ondernemen om de veiligheid te borgen en risicoblootstelling te vermijden; het evalueren, managen en garanderen van de validering van uitzonderingen; het uitvoeren van audits uit op IV-processen en -omgeving"/>
    <x v="24"/>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r>
  <r>
    <s v="2.1.3"/>
    <s v="E.03"/>
    <n v="4"/>
    <x v="12"/>
    <s v="E.03x4"/>
    <s v="het organiseren en borgen van het definiëren en toepasbaar maken van beleid voor risicobeheer door rekening te houden met alle mogelijke beperkingen, waaronder technische, economische en politieke kwesties en daarbij taken te delegeren"/>
    <x v="24"/>
  </r>
  <r>
    <s v="2.1.3"/>
    <s v="E.08"/>
    <n v="2"/>
    <x v="12"/>
    <s v="E.08x2"/>
    <s v="het systematisch scannen van de omgeving om kwetsbaarheden en bedreigingen te identificeren en te bepalen, vast te leggen en het escaleren bij non-compliance"/>
    <x v="7"/>
  </r>
  <r>
    <s v="2.1.3"/>
    <s v="E.08"/>
    <n v="3"/>
    <x v="12"/>
    <s v="E.08x3"/>
    <s v="het evalueren van indicatoren en maatregelen op het gebied van securitymanagement en bepalen of ze aan de normen voldoen; het onderzoeken van inbreuken op de beveiliging en het nemen van correctiemaatregelen "/>
    <x v="7"/>
  </r>
  <r>
    <s v="2.1.3"/>
    <s v="E.08"/>
    <n v="4"/>
    <x v="12"/>
    <s v="E.08x4"/>
    <s v="het organiseren en borgen dat de integriteit, vertrouwelijkheid en beschikbaarheid van gegevens zijn opgeslagen in de Informatiesystemen en dat ze voldoen aan alle wettelijke vereisten"/>
    <x v="7"/>
  </r>
  <r>
    <s v="2.1.3"/>
    <s v="E.08"/>
    <n v="4"/>
    <x v="12"/>
    <s v="E.08x4"/>
    <s v="het organiseren en borgen dat de integriteit, vertrouwelijkheid en beschikbaarheid van gegevens zijn opgeslagen in de Informatiesystemen en dat ze voldoen aan alle wettelijke vereisten"/>
    <x v="7"/>
  </r>
  <r>
    <s v="2.1.3"/>
    <s v="T.01"/>
    <n v="9"/>
    <x v="12"/>
    <s v="T.01x9"/>
    <s v="Toegankelijkheid is van toepassing op het ontwerp van producten, apparaten, services of omgevingen om ervoor te zorgen dat ze voor iedereen bruikbaar zijn, ongeacht hun persoonlijke capaciteiten"/>
    <x v="8"/>
  </r>
  <r>
    <s v="2.1.3"/>
    <s v="T.02"/>
    <n v="9"/>
    <x v="12"/>
    <s v="T.02x9"/>
    <s v="Ethiek in ICT behandelt de procedures, waarden en praktijken die ICT en haar gerelateerde disciplines beheersen zonder de integriteit, morele waarden of overtuigingen van een individu, organisatie of de mensheid: professioneel gedrag in de ICT"/>
    <x v="9"/>
  </r>
  <r>
    <s v="2.1.3"/>
    <s v="T.03"/>
    <n v="9"/>
    <x v="12"/>
    <s v="T.03x9"/>
    <s v="Er zijn veel wetten die direct of indirect relevant zijn voor de ICT-industrie, zoals copyright, naleving van octrooien, voorkomen van plagiaat en bescherming van intellectueel eigendom"/>
    <x v="10"/>
  </r>
  <r>
    <s v="2.1.3"/>
    <s v="T.04"/>
    <n v="9"/>
    <x v="12"/>
    <s v="T.04x9"/>
    <s v="Privacy is het vermogen van een organisatie of individu te bepalen welke gegevens met derden kunnen worden gedeeld: bijvoorbeeld de algemene verordening gegevensbescherming (AVG) over gegevensbescherming en privacy voor alle individuen"/>
    <x v="11"/>
  </r>
  <r>
    <s v="2.1.3"/>
    <s v="T.05"/>
    <n v="9"/>
    <x v="12"/>
    <s v="T.05x9"/>
    <s v="Beveiliging omvat (1) informatiebeveiliging: beschermen tegen ongeautoriseerde toegang, gebruik, openbaarmaking, verstoring, wijziging, inzage, inspectie, opname of verwoesting en (2) IT-beveiliging: ongeoorloofde toegang tot computers, netwerken en data voorkomen"/>
    <x v="12"/>
  </r>
  <r>
    <s v="2.1.3"/>
    <s v="T.06"/>
    <n v="9"/>
    <x v="12"/>
    <s v="T.06x9"/>
    <s v="Duurzaamheid staat voor het voldoen aan behoeften zonder de toekomst in gevaar te brengen en kan worden gecategoriseerd als ecologische, sociale of economische duurzaamheid"/>
    <x v="13"/>
  </r>
  <r>
    <s v="2.1.3"/>
    <s v="T.07"/>
    <n v="9"/>
    <x v="12"/>
    <s v="T.07x9"/>
    <s v="Bruikbaarheid is de kwaliteit van een product, dienst of systeem, zoals ervaren door eindgebruikers, voor specifiek te bereiken doelen, effectief, efficiënt en bevredigend in een vooraf bepaalde context"/>
    <x v="14"/>
  </r>
  <r>
    <s v="2.1.4"/>
    <s v="A.06"/>
    <n v="1"/>
    <x v="13"/>
    <s v="A.06x1"/>
    <s v="het bijdragen aan het ontwerp van applicaties, aan generieke functionele specificaties en aan koppelvlakken"/>
    <x v="1"/>
  </r>
  <r>
    <s v="2.1.4"/>
    <s v="A.06"/>
    <n v="2"/>
    <x v="13"/>
    <s v="A.06x2"/>
    <s v="het organiseren van de totale planning van het ontwerp van de applicatie"/>
    <x v="1"/>
  </r>
  <r>
    <s v="2.1.4"/>
    <s v="A.06"/>
    <n v="3"/>
    <x v="13"/>
    <s v="A.06x3"/>
    <s v="de verantwoordelijkheid nemen voor eigen acties en die van anderen om te garanderen dat de applicatie op een correcte manier is geïntegreerd in een complexe omgeving en voldoet aan de behoeften van gebruikers / klanten "/>
    <x v="1"/>
  </r>
  <r>
    <s v="2.1.4"/>
    <s v="A.09"/>
    <n v="4"/>
    <x v="13"/>
    <s v="A.09x4"/>
    <s v="het inzetten van onafhankelijk denken en technologische kennis om verschillende concepten te integreren, zodat unieke oplossingen ontstaan"/>
    <x v="3"/>
  </r>
  <r>
    <s v="2.1.4"/>
    <s v="A.10"/>
    <n v="2"/>
    <x v="13"/>
    <s v="A.10x2"/>
    <s v="het toepassen van digitale interface-opties (web, mobiel, Internet of things) en richtlijnen om bruikbaarheid voor iedereen te bereiken"/>
    <x v="15"/>
  </r>
  <r>
    <s v="2.1.4"/>
    <s v="A.10"/>
    <n v="3"/>
    <x v="13"/>
    <s v="A.10x3"/>
    <s v="het bewerkstelligen en cultiveren van relaties met klanten en gebruikers om hun taken, behoeften en doelen te begrijpen; het gebruiken van een breed scala aan specialistische methoden om belangrijke gebruikersbetrokkenheid te krijgen"/>
    <x v="15"/>
  </r>
  <r>
    <s v="2.1.4"/>
    <s v="A.10"/>
    <n v="4"/>
    <x v="13"/>
    <s v="A.10x4"/>
    <s v="het bieden van deskundige begeleiding om continue verbetering te garanderen en een succesvolle omnichannel gebruikerervaring te bewerkstelligen"/>
    <x v="15"/>
  </r>
  <r>
    <s v="2.1.4"/>
    <s v="B.02"/>
    <n v="2"/>
    <x v="13"/>
    <s v="B.02x2"/>
    <s v="het systematisch handelen om de verenigbaarheid van soft- en hardwarespecificatie te identificeren, het documenteren van alle activiteiten, afwijkingen en correcties tijdens het installeren"/>
    <x v="4"/>
  </r>
  <r>
    <s v="2.1.4"/>
    <s v="B.02"/>
    <n v="3"/>
    <x v="13"/>
    <s v="B.02x3"/>
    <s v="verantwoordelijk zijn voor eigen acties en die van anderen in het integratieproces, het naleven van de toepasbare normen en wijzigingsprocedures om de integriteit te bewaren van de gehele functionaliteit en betrouwbaarheid"/>
    <x v="4"/>
  </r>
  <r>
    <s v="2.1.4"/>
    <s v="B.02"/>
    <n v="4"/>
    <x v="13"/>
    <s v="B.02x4"/>
    <s v="het gebruikmaken van uiteenlopende specifieke kennis voor het creëren van een proces voor de gehele integratiecyclus, inclusief het opzetten van interne standaarden; het organiseren en borgen van resources voor integratieprogramma’s "/>
    <x v="4"/>
  </r>
  <r>
    <s v="2.1.4"/>
    <s v="B.03"/>
    <n v="1"/>
    <x v="13"/>
    <s v="B.03x1"/>
    <s v="het uitvoeren van eenvoudige testen op basis van gedetailleerde instructies"/>
    <x v="16"/>
  </r>
  <r>
    <s v="2.1.4"/>
    <s v="B.03"/>
    <n v="2"/>
    <x v="13"/>
    <s v="B.03x2"/>
    <s v="opzetten van testprogramma’s en het bouwen van testscripts zodat potentiële kwetsbaarheden aan stresstests onderworpen kunnen worden; op analytische wijze documenteren en rapporteren van de uitkomsten"/>
    <x v="16"/>
  </r>
  <r>
    <s v="2.1.4"/>
    <s v="B.03"/>
    <n v="3"/>
    <x v="1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1.4"/>
    <s v="B.03"/>
    <n v="4"/>
    <x v="13"/>
    <s v="B.03x4"/>
    <s v="het gebruikmaken van uiteenlopende specifieke kennis om een proces te ontwerpen voor het gehele testtraject, inclusief het vaststellen van interne teststandaarden en het geven van deskundige begeleiding en advies aan het testteam"/>
    <x v="16"/>
  </r>
  <r>
    <s v="2.1.4"/>
    <s v="B.04"/>
    <n v="1"/>
    <x v="13"/>
    <s v="B.04x1"/>
    <s v="het onder aansturing verwijderen en/of installeren van IV-componenten op basis van gedetailleerde instructies"/>
    <x v="35"/>
  </r>
  <r>
    <s v="2.1.4"/>
    <s v="B.04"/>
    <n v="2"/>
    <x v="13"/>
    <s v="B.04x2"/>
    <s v="het systematisch handelen om systeemelementen te bouwen en/of deconstrueren; het identificeren van falende componenten en het vaststellen van de hoofdoorzaken van storingen; het bieden van ondersteuning aan minder ervaren collega's"/>
    <x v="35"/>
  </r>
  <r>
    <s v="2.1.4"/>
    <s v="B.04"/>
    <n v="3"/>
    <x v="1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1.4"/>
    <s v="B.06"/>
    <n v="3"/>
    <x v="13"/>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2.1.4"/>
    <s v="B.06"/>
    <n v="4"/>
    <x v="13"/>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2.1.4"/>
    <s v="C.02"/>
    <n v="2"/>
    <x v="13"/>
    <s v="C.02x2"/>
    <s v="het systematisch handelen om tijdens wijzigingen te reageren op de dagelijkse operationele behoefte; het voorkomen van serviceonderbrekingen en de samenhang met SLA en informatiebeveiligingsvereisten handhaven"/>
    <x v="36"/>
  </r>
  <r>
    <s v="2.1.4"/>
    <s v="C.02"/>
    <n v="3"/>
    <x v="13"/>
    <s v="C.02x3"/>
    <s v="het zorgen voor de integriteit van het systeem door het toepassen van functionele updates, software- of hardwaretoevoegingen en het inregelen van onderhoudsactiviteiten; het voldoen aan de budgeteisen "/>
    <x v="36"/>
  </r>
  <r>
    <s v="2.1.4"/>
    <s v="D.10"/>
    <n v="3"/>
    <x v="13"/>
    <s v="D.10x3"/>
    <s v="het analyseren van bedrijfsprocessen en bijbehorende informatie-eisen en het daarmee voorzien in de meest geschikte informatiestructuur"/>
    <x v="6"/>
  </r>
  <r>
    <s v="2.1.4"/>
    <s v="D.10"/>
    <n v="4"/>
    <x v="13"/>
    <s v="D.10x4"/>
    <s v="de juiste informatiestructuur integreren in de organisatie-omgeving"/>
    <x v="6"/>
  </r>
  <r>
    <s v="2.1.4"/>
    <s v="T.01"/>
    <n v="9"/>
    <x v="13"/>
    <s v="T.01x9"/>
    <s v="Toegankelijkheid is van toepassing op het ontwerp van producten, apparaten, services of omgevingen om ervoor te zorgen dat ze voor iedereen bruikbaar zijn, ongeacht hun persoonlijke capaciteiten"/>
    <x v="8"/>
  </r>
  <r>
    <s v="2.1.4"/>
    <s v="T.02"/>
    <n v="9"/>
    <x v="13"/>
    <s v="T.02x9"/>
    <s v="Ethiek in ICT behandelt de procedures, waarden en praktijken die ICT en haar gerelateerde disciplines beheersen zonder de integriteit, morele waarden of overtuigingen van een individu, organisatie of de mensheid: professioneel gedrag in de ICT"/>
    <x v="9"/>
  </r>
  <r>
    <s v="2.1.4"/>
    <s v="T.03"/>
    <n v="9"/>
    <x v="13"/>
    <s v="T.03x9"/>
    <s v="Er zijn veel wetten die direct of indirect relevant zijn voor de ICT-industrie, zoals copyright, naleving van octrooien, voorkomen van plagiaat en bescherming van intellectueel eigendom"/>
    <x v="10"/>
  </r>
  <r>
    <s v="2.1.4"/>
    <s v="T.04"/>
    <n v="9"/>
    <x v="13"/>
    <s v="T.04x9"/>
    <s v="Privacy is het vermogen van een organisatie of individu te bepalen welke gegevens met derden kunnen worden gedeeld: bijvoorbeeld de algemene verordening gegevensbescherming (AVG) over gegevensbescherming en privacy voor alle individuen"/>
    <x v="11"/>
  </r>
  <r>
    <s v="2.1.4"/>
    <s v="T.05"/>
    <n v="9"/>
    <x v="13"/>
    <s v="T.05x9"/>
    <s v="Beveiliging omvat (1) informatiebeveiliging: beschermen tegen ongeautoriseerde toegang, gebruik, openbaarmaking, verstoring, wijziging, inzage, inspectie, opname of verwoesting en (2) IT-beveiliging: ongeoorloofde toegang tot computers, netwerken en data voorkomen"/>
    <x v="12"/>
  </r>
  <r>
    <s v="2.1.4"/>
    <s v="T.06"/>
    <n v="9"/>
    <x v="13"/>
    <s v="T.06x9"/>
    <s v="Duurzaamheid staat voor het voldoen aan behoeften zonder de toekomst in gevaar te brengen en kan worden gecategoriseerd als ecologische, sociale of economische duurzaamheid"/>
    <x v="13"/>
  </r>
  <r>
    <s v="2.1.4"/>
    <s v="T.07"/>
    <n v="9"/>
    <x v="13"/>
    <s v="T.07x9"/>
    <s v="Bruikbaarheid is de kwaliteit van een product, dienst of systeem, zoals ervaren door eindgebruikers, voor specifiek te bereiken doelen, effectief, efficiënt en bevredigend in een vooraf bepaalde context"/>
    <x v="14"/>
  </r>
  <r>
    <s v="2.2.1"/>
    <s v="A.06"/>
    <n v="1"/>
    <x v="14"/>
    <s v="A.06x1"/>
    <s v="het bijdragen aan het ontwerp van applicaties, aan generieke functionele specificaties en aan koppelvlakken"/>
    <x v="1"/>
  </r>
  <r>
    <s v="2.2.1"/>
    <s v="A.06"/>
    <n v="2"/>
    <x v="14"/>
    <s v="A.06x2"/>
    <s v="het organiseren van de totale planning van het ontwerp van de applicatie"/>
    <x v="1"/>
  </r>
  <r>
    <s v="2.2.1"/>
    <s v="A.06"/>
    <n v="3"/>
    <x v="14"/>
    <s v="A.06x3"/>
    <s v="de verantwoordelijkheid nemen voor eigen acties en die van anderen om te garanderen dat de applicatie op een correcte manier is geïntegreerd in een complexe omgeving en voldoet aan de behoeften van gebruikers / klanten "/>
    <x v="1"/>
  </r>
  <r>
    <s v="2.2.1"/>
    <s v="A.10"/>
    <n v="2"/>
    <x v="14"/>
    <s v="A.10x2"/>
    <s v="het toepassen van digitale interface-opties (web, mobiel, Internet of things) en richtlijnen om bruikbaarheid voor iedereen te bereiken"/>
    <x v="15"/>
  </r>
  <r>
    <s v="2.2.1"/>
    <s v="A.10"/>
    <n v="3"/>
    <x v="14"/>
    <s v="A.10x3"/>
    <s v="het bewerkstelligen en cultiveren van relaties met klanten en gebruikers om hun taken, behoeften en doelen te begrijpen; het gebruiken van een breed scala aan specialistische methoden om belangrijke gebruikersbetrokkenheid te krijgen"/>
    <x v="15"/>
  </r>
  <r>
    <s v="2.2.1"/>
    <s v="A.10"/>
    <n v="4"/>
    <x v="14"/>
    <s v="A.10x4"/>
    <s v="het bieden van deskundige begeleiding om continue verbetering te garanderen en een succesvolle omnichannel gebruikerervaring te bewerkstelligen"/>
    <x v="15"/>
  </r>
  <r>
    <s v="2.2.1"/>
    <s v="B.01"/>
    <n v="1"/>
    <x v="14"/>
    <s v="B.01x1"/>
    <s v="het onder aansturing ontwikkelen, testen en documenteren van applicaties"/>
    <x v="32"/>
  </r>
  <r>
    <s v="2.2.1"/>
    <s v="B.01"/>
    <n v="2"/>
    <x v="14"/>
    <s v="B.01x2"/>
    <s v="het systematisch ontwikkelen en valideren van applicaties"/>
    <x v="32"/>
  </r>
  <r>
    <s v="2.2.1"/>
    <s v="B.01"/>
    <n v="3"/>
    <x v="1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2.2.1"/>
    <s v="B.02"/>
    <n v="2"/>
    <x v="14"/>
    <s v="B.02x2"/>
    <s v="het systematisch handelen om de verenigbaarheid van soft- en hardwarespecificatie te identificeren, het documenteren van alle activiteiten, afwijkingen en correcties tijdens het installeren"/>
    <x v="4"/>
  </r>
  <r>
    <s v="2.2.1"/>
    <s v="B.02"/>
    <n v="3"/>
    <x v="14"/>
    <s v="B.02x3"/>
    <s v="verantwoordelijk zijn voor eigen acties en die van anderen in het integratieproces, het naleven van de toepasbare normen en wijzigingsprocedures om de integriteit te bewaren van de gehele functionaliteit en betrouwbaarheid"/>
    <x v="4"/>
  </r>
  <r>
    <s v="2.2.1"/>
    <s v="B.02"/>
    <n v="4"/>
    <x v="14"/>
    <s v="B.02x4"/>
    <s v="het gebruikmaken van uiteenlopende specifieke kennis voor het creëren van een proces voor de gehele integratiecyclus, inclusief het opzetten van interne standaarden; het organiseren en borgen van resources voor integratieprogramma’s "/>
    <x v="4"/>
  </r>
  <r>
    <s v="2.2.1"/>
    <s v="B.03"/>
    <n v="1"/>
    <x v="14"/>
    <s v="B.03x1"/>
    <s v="het uitvoeren van eenvoudige testen op basis van gedetailleerde instructies"/>
    <x v="16"/>
  </r>
  <r>
    <s v="2.2.1"/>
    <s v="B.03"/>
    <n v="2"/>
    <x v="14"/>
    <s v="B.03x2"/>
    <s v="opzetten van testprogramma’s en het bouwen van testscripts zodat potentiële kwetsbaarheden aan stresstests onderworpen kunnen worden; op analytische wijze documenteren en rapporteren van de uitkomsten"/>
    <x v="16"/>
  </r>
  <r>
    <s v="2.2.1"/>
    <s v="B.03"/>
    <n v="3"/>
    <x v="1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2.2.1"/>
    <s v="B.03"/>
    <n v="4"/>
    <x v="14"/>
    <s v="B.03x4"/>
    <s v="het gebruikmaken van uiteenlopende specifieke kennis om een proces te ontwerpen voor het gehele testtraject, inclusief het vaststellen van interne teststandaarden en het geven van deskundige begeleiding en advies aan het testteam"/>
    <x v="16"/>
  </r>
  <r>
    <s v="2.2.1"/>
    <s v="B.04"/>
    <n v="1"/>
    <x v="14"/>
    <s v="B.04x1"/>
    <s v="het onder aansturing verwijderen en/of installeren van IV-componenten op basis van gedetailleerde instructies"/>
    <x v="35"/>
  </r>
  <r>
    <s v="2.2.1"/>
    <s v="B.04"/>
    <n v="2"/>
    <x v="14"/>
    <s v="B.04x2"/>
    <s v="het systematisch handelen om systeemelementen te bouwen en/of deconstrueren; het identificeren van falende componenten en het vaststellen van de hoofdoorzaken van storingen; het bieden van ondersteuning aan minder ervaren collega's"/>
    <x v="35"/>
  </r>
  <r>
    <s v="2.2.1"/>
    <s v="B.04"/>
    <n v="3"/>
    <x v="14"/>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2.2.1"/>
    <s v="B.05"/>
    <n v="1"/>
    <x v="14"/>
    <s v="B.05x1"/>
    <s v="het gebruiken en/of toepassen van standaarden om de documentatiestructuur te bepalen"/>
    <x v="33"/>
  </r>
  <r>
    <s v="2.2.1"/>
    <s v="B.05"/>
    <n v="2"/>
    <x v="14"/>
    <s v="B.05x2"/>
    <s v="het bepalen van documentatie-eisen op basis van het doel en de doelgroep"/>
    <x v="33"/>
  </r>
  <r>
    <s v="2.2.1"/>
    <s v="B.05"/>
    <n v="3"/>
    <x v="14"/>
    <s v="B.05x3"/>
    <s v="het detailniveau bepalen op basis van het doel en de doelgroep "/>
    <x v="33"/>
  </r>
  <r>
    <s v="2.2.1"/>
    <s v="E.03"/>
    <n v="2"/>
    <x v="14"/>
    <s v="E.03x2"/>
    <s v="het begrijpen en toepassen van de principes van risicomanagement en het onderzoeken van IV-oplossingen om geïdentificeerde risico’s te mitigeren"/>
    <x v="24"/>
  </r>
  <r>
    <s v="2.2.1"/>
    <s v="E.03"/>
    <n v="3"/>
    <x v="14"/>
    <s v="E.03x3"/>
    <s v="het in staat zijn de juiste acties te ondernemen om de veiligheid te borgen en risicoblootstelling te vermijden; het evalueren, managen en garanderen van de validering van uitzonderingen; het uitvoeren van audits uit op IV-processen en -omgeving"/>
    <x v="24"/>
  </r>
  <r>
    <s v="2.2.1"/>
    <s v="E.03"/>
    <n v="4"/>
    <x v="14"/>
    <s v="E.03x4"/>
    <s v="het organiseren en borgen van het definiëren en toepasbaar maken van beleid voor risicobeheer door rekening te houden met alle mogelijke beperkingen, waaronder technische, economische en politieke kwesties en daarbij taken te delegeren"/>
    <x v="24"/>
  </r>
  <r>
    <s v="2.2.1"/>
    <s v="E.06"/>
    <n v="2"/>
    <x v="14"/>
    <s v="E.06x2"/>
    <s v="het communiceren over en het toezicht houden op de toepassing van het kwaliteitsbeleid in de organisatie"/>
    <x v="21"/>
  </r>
  <r>
    <s v="2.2.1"/>
    <s v="E.06"/>
    <n v="3"/>
    <x v="14"/>
    <s v="E.06x3"/>
    <s v="het evalueren van kwaliteitsindicatoren en processen op basis van het kwaliteitsbeleid en indien nodig het voorstellen van herstelacties"/>
    <x v="21"/>
  </r>
  <r>
    <s v="2.2.1"/>
    <s v="E.06"/>
    <n v="4"/>
    <x v="14"/>
    <s v="E.06x4"/>
    <s v="het evalueren en inschatten in hoeverre aan kwaliteitseisen is voldaan en het organiseren en borgen dat het kwaliteitsbeleid wordt geïmplementeerd; het tonen van multifunctioneel leiderschap voor het stellen en overtreffen van kwaliteitsnormen"/>
    <x v="21"/>
  </r>
  <r>
    <s v="2.2.1"/>
    <s v="T.01"/>
    <n v="9"/>
    <x v="14"/>
    <s v="T.01x9"/>
    <s v="Toegankelijkheid is van toepassing op het ontwerp van producten, apparaten, services of omgevingen om ervoor te zorgen dat ze voor iedereen bruikbaar zijn, ongeacht hun persoonlijke capaciteiten"/>
    <x v="8"/>
  </r>
  <r>
    <s v="2.2.1"/>
    <s v="T.02"/>
    <n v="9"/>
    <x v="14"/>
    <s v="T.02x9"/>
    <s v="Ethiek in ICT behandelt de procedures, waarden en praktijken die ICT en haar gerelateerde disciplines beheersen zonder de integriteit, morele waarden of overtuigingen van een individu, organisatie of de mensheid: professioneel gedrag in de ICT"/>
    <x v="9"/>
  </r>
  <r>
    <s v="2.2.1"/>
    <s v="T.03"/>
    <n v="9"/>
    <x v="14"/>
    <s v="T.03x9"/>
    <s v="Er zijn veel wetten die direct of indirect relevant zijn voor de ICT-industrie, zoals copyright, naleving van octrooien, voorkomen van plagiaat en bescherming van intellectueel eigendom"/>
    <x v="10"/>
  </r>
  <r>
    <s v="2.2.1"/>
    <s v="T.04"/>
    <n v="9"/>
    <x v="14"/>
    <s v="T.04x9"/>
    <s v="Privacy is het vermogen van een organisatie of individu te bepalen welke gegevens met derden kunnen worden gedeeld: bijvoorbeeld de algemene verordening gegevensbescherming (AVG) over gegevensbescherming en privacy voor alle individuen"/>
    <x v="11"/>
  </r>
  <r>
    <s v="2.2.1"/>
    <s v="T.05"/>
    <n v="9"/>
    <x v="14"/>
    <s v="T.05x9"/>
    <s v="Beveiliging omvat (1) informatiebeveiliging: beschermen tegen ongeautoriseerde toegang, gebruik, openbaarmaking, verstoring, wijziging, inzage, inspectie, opname of verwoesting en (2) IT-beveiliging: ongeoorloofde toegang tot computers, netwerken en data voorkomen"/>
    <x v="12"/>
  </r>
  <r>
    <s v="2.2.1"/>
    <s v="T.06"/>
    <n v="9"/>
    <x v="14"/>
    <s v="T.06x9"/>
    <s v="Duurzaamheid staat voor het voldoen aan behoeften zonder de toekomst in gevaar te brengen en kan worden gecategoriseerd als ecologische, sociale of economische duurzaamheid"/>
    <x v="13"/>
  </r>
  <r>
    <s v="2.2.1"/>
    <s v="T.07"/>
    <n v="9"/>
    <x v="14"/>
    <s v="T.07x9"/>
    <s v="Bruikbaarheid is de kwaliteit van een product, dienst of systeem, zoals ervaren door eindgebruikers, voor specifiek te bereiken doelen, effectief, efficiënt en bevredigend in een vooraf bepaalde context"/>
    <x v="14"/>
  </r>
  <r>
    <s v="3.1.1"/>
    <s v="B.02"/>
    <n v="2"/>
    <x v="15"/>
    <s v="B.02x2"/>
    <s v="het systematisch handelen om de verenigbaarheid van soft- en hardwarespecificatie te identificeren, het documenteren van alle activiteiten, afwijkingen en correcties tijdens het installeren"/>
    <x v="4"/>
  </r>
  <r>
    <s v="3.1.1"/>
    <s v="B.02"/>
    <n v="3"/>
    <x v="15"/>
    <s v="B.02x3"/>
    <s v="verantwoordelijk zijn voor eigen acties en die van anderen in het integratieproces, het naleven van de toepasbare normen en wijzigingsprocedures om de integriteit te bewaren van de gehele functionaliteit en betrouwbaarheid"/>
    <x v="4"/>
  </r>
  <r>
    <s v="3.1.1"/>
    <s v="B.03"/>
    <n v="1"/>
    <x v="15"/>
    <s v="B.03x1"/>
    <s v="het uitvoeren van eenvoudige testen op basis van gedetailleerde instructies"/>
    <x v="16"/>
  </r>
  <r>
    <s v="3.1.1"/>
    <s v="B.03"/>
    <n v="2"/>
    <x v="15"/>
    <s v="B.03x2"/>
    <s v="opzetten van testprogramma’s en het bouwen van testscripts zodat potentiële kwetsbaarheden aan stresstests onderworpen kunnen worden; op analytische wijze documenteren en rapporteren van de uitkomsten"/>
    <x v="16"/>
  </r>
  <r>
    <s v="3.1.1"/>
    <s v="B.03"/>
    <n v="3"/>
    <x v="15"/>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1"/>
    <s v="B.04"/>
    <n v="1"/>
    <x v="15"/>
    <s v="B.04x1"/>
    <s v="het onder aansturing verwijderen en/of installeren van IV-componenten op basis van gedetailleerde instructies"/>
    <x v="35"/>
  </r>
  <r>
    <s v="3.1.1"/>
    <s v="B.04"/>
    <n v="2"/>
    <x v="15"/>
    <s v="B.04x2"/>
    <s v="het systematisch handelen om systeemelementen te bouwen en/of deconstrueren; het identificeren van falende componenten en het vaststellen van de hoofdoorzaken van storingen; het bieden van ondersteuning aan minder ervaren collega's"/>
    <x v="35"/>
  </r>
  <r>
    <s v="3.1.1"/>
    <s v="B.04"/>
    <n v="3"/>
    <x v="15"/>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1"/>
    <s v="C.01"/>
    <n v="1"/>
    <x v="15"/>
    <s v="C.01x1"/>
    <s v="de interactie met gebruikers; het toepassen van basale productkennis om verzoeken van gebruikers te beantwoorden; het oplossen van incidenten en het opvolgen van voorgeschreven procedures"/>
    <x v="37"/>
  </r>
  <r>
    <s v="3.1.1"/>
    <s v="C.01"/>
    <n v="2"/>
    <x v="1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1"/>
    <s v="C.01"/>
    <n v="3"/>
    <x v="15"/>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1"/>
    <s v="C.02"/>
    <n v="2"/>
    <x v="15"/>
    <s v="C.02x2"/>
    <s v="het systematisch handelen om tijdens wijzigingen te reageren op de dagelijkse operationele behoefte; het voorkomen van serviceonderbrekingen en de samenhang met SLA en informatiebeveiligingsvereisten handhaven"/>
    <x v="36"/>
  </r>
  <r>
    <s v="3.1.1"/>
    <s v="C.02"/>
    <n v="3"/>
    <x v="15"/>
    <s v="C.02x3"/>
    <s v="het zorgen voor de integriteit van het systeem door het toepassen van functionele updates, software- of hardwaretoevoegingen en het inregelen van onderhoudsactiviteiten; het voldoen aan de budgeteisen "/>
    <x v="36"/>
  </r>
  <r>
    <s v="3.1.1"/>
    <s v="C.04"/>
    <n v="2"/>
    <x v="15"/>
    <s v="C.04x2"/>
    <s v="het identificeren en classificeren van soorten incident- en service-interrupties; het vastleggen en catalogiseren van incidenten op basis van oorzaak en oplossing"/>
    <x v="34"/>
  </r>
  <r>
    <s v="3.1.1"/>
    <s v="C.04"/>
    <n v="3"/>
    <x v="15"/>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1"/>
    <s v="C.04"/>
    <n v="4"/>
    <x v="15"/>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1"/>
    <s v="C.05"/>
    <n v="1"/>
    <x v="15"/>
    <s v="C.05x1"/>
    <s v="het uitvoeren van basale systeemoperaties"/>
    <x v="38"/>
  </r>
  <r>
    <s v="3.1.1"/>
    <s v="C.05"/>
    <n v="2"/>
    <x v="15"/>
    <s v="C.05x2"/>
    <s v="het systematisch dagelijks beheer van operationele behoeften in de IT-systemen; het vermijden van serviceonderbrekingen conform de service- en IT-strategie"/>
    <x v="38"/>
  </r>
  <r>
    <s v="3.1.1"/>
    <s v="C.05"/>
    <n v="3"/>
    <x v="15"/>
    <s v="C.05x3"/>
    <s v="het optimaliseren van technische en cloud-ontwikkeling; het evalueren van systeemperformance en vragen/problemen van gebruikers; verantwoordelijk zijn voor tijdige vervanging van resources binnen het toegestane budget"/>
    <x v="38"/>
  </r>
  <r>
    <s v="3.1.1"/>
    <s v="E.08"/>
    <n v="2"/>
    <x v="15"/>
    <s v="E.08x2"/>
    <s v="het systematisch scannen van de omgeving om kwetsbaarheden en bedreigingen te identificeren en te bepalen, vast te leggen en het escaleren bij non-compliance"/>
    <x v="7"/>
  </r>
  <r>
    <s v="3.1.1"/>
    <s v="E.08"/>
    <n v="3"/>
    <x v="15"/>
    <s v="E.08x3"/>
    <s v="het evalueren van indicatoren en maatregelen op het gebied van securitymanagement en bepalen of ze aan de normen voldoen; het onderzoeken van inbreuken op de beveiliging en het nemen van correctiemaatregelen "/>
    <x v="7"/>
  </r>
  <r>
    <s v="3.1.1"/>
    <s v="E.08"/>
    <n v="4"/>
    <x v="15"/>
    <s v="E.08x4"/>
    <s v="het organiseren en borgen dat de integriteit, vertrouwelijkheid en beschikbaarheid van gegevens zijn opgeslagen in de Informatiesystemen en dat ze voldoen aan alle wettelijke vereisten"/>
    <x v="7"/>
  </r>
  <r>
    <s v="3.1.1"/>
    <s v="T.01"/>
    <n v="9"/>
    <x v="15"/>
    <s v="T.01x9"/>
    <s v="Toegankelijkheid is van toepassing op het ontwerp van producten, apparaten, services of omgevingen om ervoor te zorgen dat ze voor iedereen bruikbaar zijn, ongeacht hun persoonlijke capaciteiten"/>
    <x v="8"/>
  </r>
  <r>
    <s v="3.1.1"/>
    <s v="T.02"/>
    <n v="9"/>
    <x v="15"/>
    <s v="T.02x9"/>
    <s v="Ethiek in ICT behandelt de procedures, waarden en praktijken die ICT en haar gerelateerde disciplines beheersen zonder de integriteit, morele waarden of overtuigingen van een individu, organisatie of de mensheid: professioneel gedrag in de ICT"/>
    <x v="9"/>
  </r>
  <r>
    <s v="3.1.1"/>
    <s v="T.03"/>
    <n v="9"/>
    <x v="15"/>
    <s v="T.03x9"/>
    <s v="Er zijn veel wetten die direct of indirect relevant zijn voor de ICT-industrie, zoals copyright, naleving van octrooien, voorkomen van plagiaat en bescherming van intellectueel eigendom"/>
    <x v="10"/>
  </r>
  <r>
    <s v="3.1.1"/>
    <s v="T.04"/>
    <n v="9"/>
    <x v="15"/>
    <s v="T.04x9"/>
    <s v="Privacy is het vermogen van een organisatie of individu te bepalen welke gegevens met derden kunnen worden gedeeld: bijvoorbeeld de algemene verordening gegevensbescherming (AVG) over gegevensbescherming en privacy voor alle individuen"/>
    <x v="11"/>
  </r>
  <r>
    <s v="3.1.1"/>
    <s v="T.05"/>
    <n v="9"/>
    <x v="15"/>
    <s v="T.05x9"/>
    <s v="Beveiliging omvat (1) informatiebeveiliging: beschermen tegen ongeautoriseerde toegang, gebruik, openbaarmaking, verstoring, wijziging, inzage, inspectie, opname of verwoesting en (2) IT-beveiliging: ongeoorloofde toegang tot computers, netwerken en data voorkomen"/>
    <x v="12"/>
  </r>
  <r>
    <s v="3.1.1"/>
    <s v="T.06"/>
    <n v="9"/>
    <x v="15"/>
    <s v="T.06x9"/>
    <s v="Duurzaamheid staat voor het voldoen aan behoeften zonder de toekomst in gevaar te brengen en kan worden gecategoriseerd als ecologische, sociale of economische duurzaamheid"/>
    <x v="13"/>
  </r>
  <r>
    <s v="3.1.1"/>
    <s v="T.07"/>
    <n v="9"/>
    <x v="15"/>
    <s v="T.07x9"/>
    <s v="Bruikbaarheid is de kwaliteit van een product, dienst of systeem, zoals ervaren door eindgebruikers, voor specifiek te bereiken doelen, effectief, efficiënt en bevredigend in een vooraf bepaalde context"/>
    <x v="14"/>
  </r>
  <r>
    <s v="3.1.2"/>
    <s v="A.02"/>
    <n v="3"/>
    <x v="16"/>
    <s v="A.02x3"/>
    <s v="de inhoud van de SLA garanderen"/>
    <x v="39"/>
  </r>
  <r>
    <s v="3.1.2"/>
    <s v="A.02"/>
    <n v="4"/>
    <x v="16"/>
    <s v="A.02x4"/>
    <s v="het onderhandelen over herziening van SLA’s in overeenstemming met de organisatiedoelstellingen en het garanderen van het succes van de geplande resultaten"/>
    <x v="39"/>
  </r>
  <r>
    <s v="3.1.2"/>
    <s v="B.02"/>
    <n v="2"/>
    <x v="16"/>
    <s v="B.02x2"/>
    <s v="het systematisch handelen om de verenigbaarheid van soft- en hardwarespecificatie te identificeren, het documenteren van alle activiteiten, afwijkingen en correcties tijdens het installeren"/>
    <x v="4"/>
  </r>
  <r>
    <s v="3.1.2"/>
    <s v="B.02"/>
    <n v="3"/>
    <x v="16"/>
    <s v="B.02x3"/>
    <s v="verantwoordelijk zijn voor eigen acties en die van anderen in het integratieproces, het naleven van de toepasbare normen en wijzigingsprocedures om de integriteit te bewaren van de gehele functionaliteit en betrouwbaarheid"/>
    <x v="4"/>
  </r>
  <r>
    <s v="3.1.2"/>
    <s v="B.02"/>
    <n v="4"/>
    <x v="16"/>
    <s v="B.02x4"/>
    <s v="het gebruikmaken van uiteenlopende specifieke kennis voor het creëren van een proces voor de gehele integratiecyclus, inclusief het opzetten van interne standaarden; het organiseren en borgen van resources voor integratieprogramma’s "/>
    <x v="4"/>
  </r>
  <r>
    <s v="3.1.2"/>
    <s v="B.04"/>
    <n v="1"/>
    <x v="16"/>
    <s v="B.04x1"/>
    <s v="het onder aansturing verwijderen en/of installeren van IV-componenten op basis van gedetailleerde instructies"/>
    <x v="35"/>
  </r>
  <r>
    <s v="3.1.2"/>
    <s v="B.04"/>
    <n v="2"/>
    <x v="16"/>
    <s v="B.04x2"/>
    <s v="het systematisch handelen om systeemelementen te bouwen en/of deconstrueren; het identificeren van falende componenten en het vaststellen van de hoofdoorzaken van storingen; het bieden van ondersteuning aan minder ervaren collega's"/>
    <x v="35"/>
  </r>
  <r>
    <s v="3.1.2"/>
    <s v="B.04"/>
    <n v="3"/>
    <x v="16"/>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2"/>
    <s v="C.02"/>
    <n v="2"/>
    <x v="16"/>
    <s v="C.02x2"/>
    <s v="het systematisch handelen om tijdens wijzigingen te reageren op de dagelijkse operationele behoefte; het voorkomen van serviceonderbrekingen en de samenhang met SLA en informatiebeveiligingsvereisten handhaven"/>
    <x v="36"/>
  </r>
  <r>
    <s v="3.1.2"/>
    <s v="C.02"/>
    <n v="3"/>
    <x v="16"/>
    <s v="C.02x3"/>
    <s v="het zorgen voor de integriteit van het systeem door het toepassen van functionele updates, software- of hardwaretoevoegingen en het inregelen van onderhoudsactiviteiten; het voldoen aan de budgeteisen "/>
    <x v="36"/>
  </r>
  <r>
    <s v="3.1.2"/>
    <s v="C.03"/>
    <n v="1"/>
    <x v="16"/>
    <s v="C.03x1"/>
    <s v="het onder begeleiding vastleggen en bijhouden van bedrijfszekerheidsgegevens"/>
    <x v="40"/>
  </r>
  <r>
    <s v="3.1.2"/>
    <s v="C.03"/>
    <n v="2"/>
    <x v="16"/>
    <s v="C.03x2"/>
    <s v="het systematisch analyseren van productdata; het escaleren bij potentiële veiligheidsrisico’s; het nemen van actie om het serviceniveau (continu) te verbeteren "/>
    <x v="40"/>
  </r>
  <r>
    <s v="3.1.2"/>
    <s v="C.03"/>
    <n v="3"/>
    <x v="16"/>
    <s v="C.03x3"/>
    <s v="het opzetten van roosters voor operationele taken; het beheren van kosten en budget op basis van interne procedures en externe beperkingen; het vaststellen van het optimaal benodigde aantal fte voor de infrastructuur van het informatiesysteem"/>
    <x v="40"/>
  </r>
  <r>
    <s v="3.1.2"/>
    <s v="C.05"/>
    <n v="1"/>
    <x v="16"/>
    <s v="C.05x1"/>
    <s v="het uitvoeren van basale systeemoperaties"/>
    <x v="38"/>
  </r>
  <r>
    <s v="3.1.2"/>
    <s v="C.05"/>
    <n v="2"/>
    <x v="16"/>
    <s v="C.05x2"/>
    <s v="het systematisch dagelijks beheer van operationele behoeften in de IT-systemen; het vermijden van serviceonderbrekingen conform de service- en IT-strategie"/>
    <x v="38"/>
  </r>
  <r>
    <s v="3.1.2"/>
    <s v="C.05"/>
    <n v="3"/>
    <x v="16"/>
    <s v="C.05x3"/>
    <s v="het optimaliseren van technische en cloud-ontwikkeling; het evalueren van systeemperformance en vragen/problemen van gebruikers; verantwoordelijk zijn voor tijdige vervanging van resources binnen het toegestane budget"/>
    <x v="38"/>
  </r>
  <r>
    <s v="3.1.2"/>
    <s v="E.02"/>
    <n v="2"/>
    <x v="16"/>
    <s v="E.02x2"/>
    <s v="het begrijpen en toepassen van projectmanagementprincipes, inclusief het toepassen van methodes, hulpmiddelen en processen om eenvoudige projecten te leiden en de kosten en ‘waste’ te minimaliseren "/>
    <x v="41"/>
  </r>
  <r>
    <s v="3.1.2"/>
    <s v="E.02"/>
    <n v="3"/>
    <x v="1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1.2"/>
    <s v="E.02"/>
    <n v="4"/>
    <x v="1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3.1.2"/>
    <s v="E.03"/>
    <n v="2"/>
    <x v="16"/>
    <s v="E.03x2"/>
    <s v="het begrijpen en toepassen van de principes van risicomanagement en het onderzoeken van IV-oplossingen om geïdentificeerde risico’s te mitigeren"/>
    <x v="24"/>
  </r>
  <r>
    <s v="3.1.2"/>
    <s v="E.03"/>
    <n v="3"/>
    <x v="16"/>
    <s v="E.03x3"/>
    <s v="het in staat zijn de juiste acties te ondernemen om de veiligheid te borgen en risicoblootstelling te vermijden; het evalueren, managen en garanderen van de validering van uitzonderingen; het uitvoeren van audits uit op IV-processen en -omgeving"/>
    <x v="24"/>
  </r>
  <r>
    <s v="3.1.2"/>
    <s v="E.03"/>
    <n v="4"/>
    <x v="16"/>
    <s v="E.03x4"/>
    <s v="het organiseren en borgen van het definiëren en toepasbaar maken van beleid voor risicobeheer door rekening te houden met alle mogelijke beperkingen, waaronder technische, economische en politieke kwesties en daarbij taken te delegeren"/>
    <x v="24"/>
  </r>
  <r>
    <s v="3.1.2"/>
    <s v="E.07"/>
    <n v="3"/>
    <x v="16"/>
    <s v="E.07x3"/>
    <s v="het evalueren van wijzigingseisen en het gebruiken van specifieke vaardigheden om potentiële methoden en standaarden te identificeren die ingezet kunnen worden"/>
    <x v="18"/>
  </r>
  <r>
    <s v="3.1.2"/>
    <s v="E.07"/>
    <n v="4"/>
    <x v="16"/>
    <s v="E.07x4"/>
    <s v="het organiseren en borgen van het plannen, beheren en implementeren van significante IV-wijzigingen in de organisatie "/>
    <x v="18"/>
  </r>
  <r>
    <s v="3.1.2"/>
    <s v="T.01"/>
    <n v="9"/>
    <x v="16"/>
    <s v="T.01x9"/>
    <s v="Toegankelijkheid is van toepassing op het ontwerp van producten, apparaten, services of omgevingen om ervoor te zorgen dat ze voor iedereen bruikbaar zijn, ongeacht hun persoonlijke capaciteiten"/>
    <x v="8"/>
  </r>
  <r>
    <s v="3.1.2"/>
    <s v="T.02"/>
    <n v="9"/>
    <x v="16"/>
    <s v="T.02x9"/>
    <s v="Ethiek in ICT behandelt de procedures, waarden en praktijken die ICT en haar gerelateerde disciplines beheersen zonder de integriteit, morele waarden of overtuigingen van een individu, organisatie of de mensheid: professioneel gedrag in de ICT"/>
    <x v="9"/>
  </r>
  <r>
    <s v="3.1.2"/>
    <s v="T.03"/>
    <n v="9"/>
    <x v="16"/>
    <s v="T.03x9"/>
    <s v="Er zijn veel wetten die direct of indirect relevant zijn voor de ICT-industrie, zoals copyright, naleving van octrooien, voorkomen van plagiaat en bescherming van intellectueel eigendom"/>
    <x v="10"/>
  </r>
  <r>
    <s v="3.1.2"/>
    <s v="T.04"/>
    <n v="9"/>
    <x v="16"/>
    <s v="T.04x9"/>
    <s v="Privacy is het vermogen van een organisatie of individu te bepalen welke gegevens met derden kunnen worden gedeeld: bijvoorbeeld de algemene verordening gegevensbescherming (AVG) over gegevensbescherming en privacy voor alle individuen"/>
    <x v="11"/>
  </r>
  <r>
    <s v="3.1.2"/>
    <s v="T.05"/>
    <n v="9"/>
    <x v="16"/>
    <s v="T.05x9"/>
    <s v="Beveiliging omvat (1) informatiebeveiliging: beschermen tegen ongeautoriseerde toegang, gebruik, openbaarmaking, verstoring, wijziging, inzage, inspectie, opname of verwoesting en (2) IT-beveiliging: ongeoorloofde toegang tot computers, netwerken en data voorkomen"/>
    <x v="12"/>
  </r>
  <r>
    <s v="3.1.2"/>
    <s v="T.06"/>
    <n v="9"/>
    <x v="16"/>
    <s v="T.06x9"/>
    <s v="Duurzaamheid staat voor het voldoen aan behoeften zonder de toekomst in gevaar te brengen en kan worden gecategoriseerd als ecologische, sociale of economische duurzaamheid"/>
    <x v="13"/>
  </r>
  <r>
    <s v="3.1.2"/>
    <s v="T.07"/>
    <n v="9"/>
    <x v="16"/>
    <s v="T.07x9"/>
    <s v="Bruikbaarheid is de kwaliteit van een product, dienst of systeem, zoals ervaren door eindgebruikers, voor specifiek te bereiken doelen, effectief, efficiënt en bevredigend in een vooraf bepaalde context"/>
    <x v="14"/>
  </r>
  <r>
    <s v="3.1.3"/>
    <s v="A.06"/>
    <n v="1"/>
    <x v="17"/>
    <s v="A.06x1"/>
    <s v="het bijdragen aan het ontwerp van applicaties, aan generieke functionele specificaties en aan koppelvlakken"/>
    <x v="1"/>
  </r>
  <r>
    <s v="3.1.3"/>
    <s v="A.06"/>
    <n v="2"/>
    <x v="17"/>
    <s v="A.06x2"/>
    <s v="het organiseren van de totale planning van het ontwerp van de applicatie"/>
    <x v="1"/>
  </r>
  <r>
    <s v="3.1.3"/>
    <s v="A.06"/>
    <n v="3"/>
    <x v="17"/>
    <s v="A.06x3"/>
    <s v="de verantwoordelijkheid nemen voor eigen acties en die van anderen om te garanderen dat de applicatie op een correcte manier is geïntegreerd in een complexe omgeving en voldoet aan de behoeften van gebruikers / klanten "/>
    <x v="1"/>
  </r>
  <r>
    <s v="3.1.3"/>
    <s v="A.10"/>
    <n v="2"/>
    <x v="17"/>
    <s v="A.10x2"/>
    <s v="het toepassen van digitale interface-opties (web, mobiel, Internet of things) en richtlijnen om bruikbaarheid voor iedereen te bereiken"/>
    <x v="15"/>
  </r>
  <r>
    <s v="3.1.3"/>
    <s v="A.10"/>
    <n v="3"/>
    <x v="17"/>
    <s v="A.10x3"/>
    <s v="het bewerkstelligen en cultiveren van relaties met klanten en gebruikers om hun taken, behoeften en doelen te begrijpen; het gebruiken van een breed scala aan specialistische methoden om belangrijke gebruikersbetrokkenheid te krijgen"/>
    <x v="15"/>
  </r>
  <r>
    <s v="3.1.3"/>
    <s v="A.10"/>
    <n v="4"/>
    <x v="17"/>
    <s v="A.10x4"/>
    <s v="het bieden van deskundige begeleiding om continue verbetering te garanderen en een succesvolle omnichannel gebruikerervaring te bewerkstelligen"/>
    <x v="15"/>
  </r>
  <r>
    <s v="3.1.3"/>
    <s v="B.03"/>
    <n v="1"/>
    <x v="17"/>
    <s v="B.03x1"/>
    <s v="het uitvoeren van eenvoudige testen op basis van gedetailleerde instructies"/>
    <x v="16"/>
  </r>
  <r>
    <s v="3.1.3"/>
    <s v="B.03"/>
    <n v="2"/>
    <x v="17"/>
    <s v="B.03x2"/>
    <s v="opzetten van testprogramma’s en het bouwen van testscripts zodat potentiële kwetsbaarheden aan stresstests onderworpen kunnen worden; op analytische wijze documenteren en rapporteren van de uitkomsten"/>
    <x v="16"/>
  </r>
  <r>
    <s v="3.1.3"/>
    <s v="B.03"/>
    <n v="3"/>
    <x v="1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3"/>
    <s v="B.04"/>
    <n v="1"/>
    <x v="17"/>
    <s v="B.04x1"/>
    <s v="het onder aansturing verwijderen en/of installeren van IV-componenten op basis van gedetailleerde instructies"/>
    <x v="35"/>
  </r>
  <r>
    <s v="3.1.3"/>
    <s v="B.04"/>
    <n v="2"/>
    <x v="17"/>
    <s v="B.04x2"/>
    <s v="het systematisch handelen om systeemelementen te bouwen en/of deconstrueren; het identificeren van falende componenten en het vaststellen van de hoofdoorzaken van storingen; het bieden van ondersteuning aan minder ervaren collega's"/>
    <x v="35"/>
  </r>
  <r>
    <s v="3.1.3"/>
    <s v="B.04"/>
    <n v="3"/>
    <x v="1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3"/>
    <s v="C.01"/>
    <n v="1"/>
    <x v="17"/>
    <s v="C.01x1"/>
    <s v="de interactie met gebruikers; het toepassen van basale productkennis om verzoeken van gebruikers te beantwoorden; het oplossen van incidenten en het opvolgen van voorgeschreven procedures"/>
    <x v="37"/>
  </r>
  <r>
    <s v="3.1.3"/>
    <s v="C.01"/>
    <n v="2"/>
    <x v="1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3"/>
    <s v="C.01"/>
    <n v="3"/>
    <x v="1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3"/>
    <s v="C.03"/>
    <n v="1"/>
    <x v="17"/>
    <s v="C.03x1"/>
    <s v="het onder begeleiding vastleggen en bijhouden van bedrijfszekerheidsgegevens"/>
    <x v="40"/>
  </r>
  <r>
    <s v="3.1.3"/>
    <s v="C.03"/>
    <n v="2"/>
    <x v="17"/>
    <s v="C.03x2"/>
    <s v="het systematisch analyseren van productdata; het escaleren bij potentiële veiligheidsrisico’s; het nemen van actie om het serviceniveau (continu) te verbeteren "/>
    <x v="40"/>
  </r>
  <r>
    <s v="3.1.3"/>
    <s v="C.03"/>
    <n v="3"/>
    <x v="17"/>
    <s v="C.03x3"/>
    <s v="het opzetten van roosters voor operationele taken; het beheren van kosten en budget op basis van interne procedures en externe beperkingen; het vaststellen van het optimaal benodigde aantal fte voor de infrastructuur van het informatiesysteem"/>
    <x v="40"/>
  </r>
  <r>
    <s v="3.1.3"/>
    <s v="C.04"/>
    <n v="2"/>
    <x v="17"/>
    <s v="C.04x2"/>
    <s v="het identificeren en classificeren van soorten incident- en service-interrupties; het vastleggen en catalogiseren van incidenten op basis van oorzaak en oplossing"/>
    <x v="34"/>
  </r>
  <r>
    <s v="3.1.3"/>
    <s v="C.04"/>
    <n v="3"/>
    <x v="1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3"/>
    <s v="C.04"/>
    <n v="4"/>
    <x v="17"/>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3"/>
    <s v="D.11"/>
    <n v="3"/>
    <x v="17"/>
    <s v="D.11x3"/>
    <s v="betrouwbare relaties met de klanten creëren en helpen in het identificeren van de klantbehoeften"/>
    <x v="17"/>
  </r>
  <r>
    <s v="3.1.3"/>
    <s v="D.11"/>
    <n v="4"/>
    <x v="17"/>
    <s v="D.11x4"/>
    <s v="het organiseren en ondersteunen van strategische besluiten van de organisaties, het helpen van organisaties om nieuwe IV-oplossingen te bedenken; het bevorderen van partnerschappen en het creëren van waardeproposities"/>
    <x v="17"/>
  </r>
  <r>
    <s v="3.1.3"/>
    <s v="T.01"/>
    <n v="9"/>
    <x v="17"/>
    <s v="T.01x9"/>
    <s v="Toegankelijkheid is van toepassing op het ontwerp van producten, apparaten, services of omgevingen om ervoor te zorgen dat ze voor iedereen bruikbaar zijn, ongeacht hun persoonlijke capaciteiten"/>
    <x v="8"/>
  </r>
  <r>
    <s v="3.1.3"/>
    <s v="T.02"/>
    <n v="9"/>
    <x v="17"/>
    <s v="T.02x9"/>
    <s v="Ethiek in ICT behandelt de procedures, waarden en praktijken die ICT en haar gerelateerde disciplines beheersen zonder de integriteit, morele waarden of overtuigingen van een individu, organisatie of de mensheid: professioneel gedrag in de ICT"/>
    <x v="9"/>
  </r>
  <r>
    <s v="3.1.3"/>
    <s v="T.03"/>
    <n v="9"/>
    <x v="17"/>
    <s v="T.03x9"/>
    <s v="Er zijn veel wetten die direct of indirect relevant zijn voor de ICT-industrie, zoals copyright, naleving van octrooien, voorkomen van plagiaat en bescherming van intellectueel eigendom"/>
    <x v="10"/>
  </r>
  <r>
    <s v="3.1.3"/>
    <s v="T.04"/>
    <n v="9"/>
    <x v="17"/>
    <s v="T.04x9"/>
    <s v="Privacy is het vermogen van een organisatie of individu te bepalen welke gegevens met derden kunnen worden gedeeld: bijvoorbeeld de algemene verordening gegevensbescherming (AVG) over gegevensbescherming en privacy voor alle individuen"/>
    <x v="11"/>
  </r>
  <r>
    <s v="3.1.3"/>
    <s v="T.05"/>
    <n v="9"/>
    <x v="17"/>
    <s v="T.05x9"/>
    <s v="Beveiliging omvat (1) informatiebeveiliging: beschermen tegen ongeautoriseerde toegang, gebruik, openbaarmaking, verstoring, wijziging, inzage, inspectie, opname of verwoesting en (2) IT-beveiliging: ongeoorloofde toegang tot computers, netwerken en data voorkomen"/>
    <x v="12"/>
  </r>
  <r>
    <s v="3.1.3"/>
    <s v="T.06"/>
    <n v="9"/>
    <x v="17"/>
    <s v="T.06x9"/>
    <s v="Duurzaamheid staat voor het voldoen aan behoeften zonder de toekomst in gevaar te brengen en kan worden gecategoriseerd als ecologische, sociale of economische duurzaamheid"/>
    <x v="13"/>
  </r>
  <r>
    <s v="3.1.3"/>
    <s v="T.07"/>
    <n v="9"/>
    <x v="17"/>
    <s v="T.07x9"/>
    <s v="Bruikbaarheid is de kwaliteit van een product, dienst of systeem, zoals ervaren door eindgebruikers, voor specifiek te bereiken doelen, effectief, efficiënt en bevredigend in een vooraf bepaalde context"/>
    <x v="14"/>
  </r>
  <r>
    <s v="3.1.4"/>
    <s v="B.02"/>
    <n v="2"/>
    <x v="18"/>
    <s v="B.02x2"/>
    <s v="het systematisch handelen om de verenigbaarheid van soft- en hardwarespecificatie te identificeren, het documenteren van alle activiteiten, afwijkingen en correcties tijdens het installeren"/>
    <x v="4"/>
  </r>
  <r>
    <s v="3.1.4"/>
    <s v="B.02"/>
    <n v="3"/>
    <x v="18"/>
    <s v="B.02x3"/>
    <s v="verantwoordelijk zijn voor eigen acties en die van anderen in het integratieproces, het naleven van de toepasbare normen en wijzigingsprocedures om de integriteit te bewaren van de gehele functionaliteit en betrouwbaarheid"/>
    <x v="4"/>
  </r>
  <r>
    <s v="3.1.4"/>
    <s v="B.03"/>
    <n v="1"/>
    <x v="18"/>
    <s v="B.03x1"/>
    <s v="het uitvoeren van eenvoudige testen op basis van gedetailleerde instructies"/>
    <x v="16"/>
  </r>
  <r>
    <s v="3.1.4"/>
    <s v="B.03"/>
    <n v="2"/>
    <x v="18"/>
    <s v="B.03x2"/>
    <s v="opzetten van testprogramma’s en het bouwen van testscripts zodat potentiële kwetsbaarheden aan stresstests onderworpen kunnen worden; op analytische wijze documenteren en rapporteren van de uitkomsten"/>
    <x v="16"/>
  </r>
  <r>
    <s v="3.1.4"/>
    <s v="B.03"/>
    <n v="3"/>
    <x v="18"/>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4"/>
    <s v="B.04"/>
    <n v="1"/>
    <x v="18"/>
    <s v="B.04x1"/>
    <s v="het onder aansturing verwijderen en/of installeren van IV-componenten op basis van gedetailleerde instructies"/>
    <x v="35"/>
  </r>
  <r>
    <s v="3.1.4"/>
    <s v="B.04"/>
    <n v="2"/>
    <x v="18"/>
    <s v="B.04x2"/>
    <s v="het systematisch handelen om systeemelementen te bouwen en/of deconstrueren; het identificeren van falende componenten en het vaststellen van de hoofdoorzaken van storingen; het bieden van ondersteuning aan minder ervaren collega's"/>
    <x v="35"/>
  </r>
  <r>
    <s v="3.1.4"/>
    <s v="B.04"/>
    <n v="3"/>
    <x v="18"/>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4"/>
    <s v="C.01"/>
    <n v="1"/>
    <x v="18"/>
    <s v="C.01x1"/>
    <s v="de interactie met gebruikers; het toepassen van basale productkennis om verzoeken van gebruikers te beantwoorden; het oplossen van incidenten en het opvolgen van voorgeschreven procedures"/>
    <x v="37"/>
  </r>
  <r>
    <s v="3.1.4"/>
    <s v="C.01"/>
    <n v="2"/>
    <x v="18"/>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4"/>
    <s v="C.01"/>
    <n v="3"/>
    <x v="18"/>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4"/>
    <s v="C.02"/>
    <n v="2"/>
    <x v="18"/>
    <s v="C.02x2"/>
    <s v="het systematisch handelen om tijdens wijzigingen te reageren op de dagelijkse operationele behoefte; het voorkomen van serviceonderbrekingen en de samenhang met SLA en informatiebeveiligingsvereisten handhaven"/>
    <x v="36"/>
  </r>
  <r>
    <s v="3.1.4"/>
    <s v="C.02"/>
    <n v="3"/>
    <x v="18"/>
    <s v="C.02x3"/>
    <s v="het zorgen voor de integriteit van het systeem door het toepassen van functionele updates, software- of hardwaretoevoegingen en het inregelen van onderhoudsactiviteiten; het voldoen aan de budgeteisen "/>
    <x v="36"/>
  </r>
  <r>
    <s v="3.1.4"/>
    <s v="C.04"/>
    <n v="2"/>
    <x v="18"/>
    <s v="C.04x2"/>
    <s v="het identificeren en classificeren van soorten incident- en service-interrupties; het vastleggen en catalogiseren van incidenten op basis van oorzaak en oplossing"/>
    <x v="34"/>
  </r>
  <r>
    <s v="3.1.4"/>
    <s v="C.04"/>
    <n v="3"/>
    <x v="18"/>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4"/>
    <s v="C.04"/>
    <n v="4"/>
    <x v="18"/>
    <s v="C.04x4"/>
    <s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x v="34"/>
  </r>
  <r>
    <s v="3.1.4"/>
    <s v="C.05"/>
    <n v="1"/>
    <x v="18"/>
    <s v="C.05x1"/>
    <s v="het uitvoeren van basale systeemoperaties"/>
    <x v="38"/>
  </r>
  <r>
    <s v="3.1.4"/>
    <s v="C.05"/>
    <n v="2"/>
    <x v="18"/>
    <s v="C.05x2"/>
    <s v="het systematisch dagelijks beheer van operationele behoeften in de IT-systemen; het vermijden van serviceonderbrekingen conform de service- en IT-strategie"/>
    <x v="38"/>
  </r>
  <r>
    <s v="3.1.4"/>
    <s v="C.05"/>
    <n v="3"/>
    <x v="18"/>
    <s v="C.05x3"/>
    <s v="het optimaliseren van technische en cloud-ontwikkeling; het evalueren van systeemperformance en vragen/problemen van gebruikers; verantwoordelijk zijn voor tijdige vervanging van resources binnen het toegestane budget"/>
    <x v="38"/>
  </r>
  <r>
    <s v="3.1.4"/>
    <s v="E.08"/>
    <n v="2"/>
    <x v="18"/>
    <s v="E.08x2"/>
    <s v="het systematisch scannen van de omgeving om kwetsbaarheden en bedreigingen te identificeren en te bepalen, vast te leggen en het escaleren bij non-compliance"/>
    <x v="7"/>
  </r>
  <r>
    <s v="3.1.4"/>
    <s v="E.08"/>
    <n v="3"/>
    <x v="18"/>
    <s v="E.08x3"/>
    <s v="het evalueren van indicatoren en maatregelen op het gebied van securitymanagement en bepalen of ze aan de normen voldoen; het onderzoeken van inbreuken op de beveiliging en het nemen van correctiemaatregelen "/>
    <x v="7"/>
  </r>
  <r>
    <s v="3.1.4"/>
    <s v="E.08"/>
    <n v="4"/>
    <x v="18"/>
    <s v="E.08x4"/>
    <s v="het organiseren en borgen dat de integriteit, vertrouwelijkheid en beschikbaarheid van gegevens zijn opgeslagen in de Informatiesystemen en dat ze voldoen aan alle wettelijke vereisten"/>
    <x v="7"/>
  </r>
  <r>
    <s v="3.1.4"/>
    <s v="T.01"/>
    <n v="9"/>
    <x v="18"/>
    <s v="T.01x9"/>
    <s v="Toegankelijkheid is van toepassing op het ontwerp van producten, apparaten, services of omgevingen om ervoor te zorgen dat ze voor iedereen bruikbaar zijn, ongeacht hun persoonlijke capaciteiten"/>
    <x v="8"/>
  </r>
  <r>
    <s v="3.1.4"/>
    <s v="T.02"/>
    <n v="9"/>
    <x v="18"/>
    <s v="T.02x9"/>
    <s v="Ethiek in ICT behandelt de procedures, waarden en praktijken die ICT en haar gerelateerde disciplines beheersen zonder de integriteit, morele waarden of overtuigingen van een individu, organisatie of de mensheid: professioneel gedrag in de ICT"/>
    <x v="9"/>
  </r>
  <r>
    <s v="3.1.4"/>
    <s v="T.03"/>
    <n v="9"/>
    <x v="18"/>
    <s v="T.03x9"/>
    <s v="Er zijn veel wetten die direct of indirect relevant zijn voor de ICT-industrie, zoals copyright, naleving van octrooien, voorkomen van plagiaat en bescherming van intellectueel eigendom"/>
    <x v="10"/>
  </r>
  <r>
    <s v="3.1.4"/>
    <s v="T.04"/>
    <n v="9"/>
    <x v="18"/>
    <s v="T.04x9"/>
    <s v="Privacy is het vermogen van een organisatie of individu te bepalen welke gegevens met derden kunnen worden gedeeld: bijvoorbeeld de algemene verordening gegevensbescherming (AVG) over gegevensbescherming en privacy voor alle individuen"/>
    <x v="11"/>
  </r>
  <r>
    <s v="3.1.4"/>
    <s v="T.05"/>
    <n v="9"/>
    <x v="18"/>
    <s v="T.05x9"/>
    <s v="Beveiliging omvat (1) informatiebeveiliging: beschermen tegen ongeautoriseerde toegang, gebruik, openbaarmaking, verstoring, wijziging, inzage, inspectie, opname of verwoesting en (2) IT-beveiliging: ongeoorloofde toegang tot computers, netwerken en data voorkomen"/>
    <x v="12"/>
  </r>
  <r>
    <s v="3.1.4"/>
    <s v="T.06"/>
    <n v="9"/>
    <x v="18"/>
    <s v="T.06x9"/>
    <s v="Duurzaamheid staat voor het voldoen aan behoeften zonder de toekomst in gevaar te brengen en kan worden gecategoriseerd als ecologische, sociale of economische duurzaamheid"/>
    <x v="13"/>
  </r>
  <r>
    <s v="3.1.4"/>
    <s v="T.07"/>
    <n v="9"/>
    <x v="18"/>
    <s v="T.07x9"/>
    <s v="Bruikbaarheid is de kwaliteit van een product, dienst of systeem, zoals ervaren door eindgebruikers, voor specifiek te bereiken doelen, effectief, efficiënt en bevredigend in een vooraf bepaalde context"/>
    <x v="14"/>
  </r>
  <r>
    <s v="3.1.5"/>
    <s v="B.02"/>
    <n v="2"/>
    <x v="19"/>
    <s v="B.02x2"/>
    <s v="het systematisch handelen om de verenigbaarheid van soft- en hardwarespecificatie te identificeren, het documenteren van alle activiteiten, afwijkingen en correcties tijdens het installeren"/>
    <x v="4"/>
  </r>
  <r>
    <s v="3.1.5"/>
    <s v="B.02"/>
    <n v="3"/>
    <x v="19"/>
    <s v="B.02x3"/>
    <s v="verantwoordelijk zijn voor eigen acties en die van anderen in het integratieproces, het naleven van de toepasbare normen en wijzigingsprocedures om de integriteit te bewaren van de gehele functionaliteit en betrouwbaarheid"/>
    <x v="4"/>
  </r>
  <r>
    <s v="3.1.5"/>
    <s v="B.03"/>
    <n v="1"/>
    <x v="19"/>
    <s v="B.03x1"/>
    <s v="het uitvoeren van eenvoudige testen op basis van gedetailleerde instructies"/>
    <x v="16"/>
  </r>
  <r>
    <s v="3.1.5"/>
    <s v="B.03"/>
    <n v="2"/>
    <x v="19"/>
    <s v="B.03x2"/>
    <s v="opzetten van testprogramma’s en het bouwen van testscripts zodat potentiële kwetsbaarheden aan stresstests onderworpen kunnen worden; op analytische wijze documenteren en rapporteren van de uitkomsten"/>
    <x v="16"/>
  </r>
  <r>
    <s v="3.1.5"/>
    <s v="B.03"/>
    <n v="3"/>
    <x v="19"/>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5"/>
    <s v="B.04"/>
    <n v="1"/>
    <x v="19"/>
    <s v="B.04x1"/>
    <s v="het onder aansturing verwijderen en/of installeren van IV-componenten op basis van gedetailleerde instructies"/>
    <x v="35"/>
  </r>
  <r>
    <s v="3.1.5"/>
    <s v="B.04"/>
    <n v="2"/>
    <x v="19"/>
    <s v="B.04x2"/>
    <s v="het systematisch handelen om systeemelementen te bouwen en/of deconstrueren; het identificeren van falende componenten en het vaststellen van de hoofdoorzaken van storingen; het bieden van ondersteuning aan minder ervaren collega's"/>
    <x v="35"/>
  </r>
  <r>
    <s v="3.1.5"/>
    <s v="B.04"/>
    <n v="3"/>
    <x v="1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5"/>
    <s v="C.03"/>
    <n v="1"/>
    <x v="19"/>
    <s v="C.03x1"/>
    <s v="het onder begeleiding vastleggen en bijhouden van bedrijfszekerheidsgegevens"/>
    <x v="40"/>
  </r>
  <r>
    <s v="3.1.5"/>
    <s v="C.03"/>
    <n v="2"/>
    <x v="19"/>
    <s v="C.03x2"/>
    <s v="het systematisch analyseren van productdata; het escaleren bij potentiële veiligheidsrisico’s; het nemen van actie om het serviceniveau (continu) te verbeteren "/>
    <x v="40"/>
  </r>
  <r>
    <s v="3.1.5"/>
    <s v="C.03"/>
    <n v="3"/>
    <x v="19"/>
    <s v="C.03x3"/>
    <s v="het opzetten van roosters voor operationele taken; het beheren van kosten en budget op basis van interne procedures en externe beperkingen; het vaststellen van het optimaal benodigde aantal fte voor de infrastructuur van het informatiesysteem"/>
    <x v="40"/>
  </r>
  <r>
    <s v="3.1.5"/>
    <s v="C.04"/>
    <n v="2"/>
    <x v="19"/>
    <s v="C.04x2"/>
    <s v="het identificeren en classificeren van soorten incident- en service-interrupties; het vastleggen en catalogiseren van incidenten op basis van oorzaak en oplossing"/>
    <x v="34"/>
  </r>
  <r>
    <s v="3.1.5"/>
    <s v="C.04"/>
    <n v="3"/>
    <x v="1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5"/>
    <s v="C.05"/>
    <n v="1"/>
    <x v="19"/>
    <s v="C.05x1"/>
    <s v="het uitvoeren van basale systeemoperaties"/>
    <x v="38"/>
  </r>
  <r>
    <s v="3.1.5"/>
    <s v="C.05"/>
    <n v="2"/>
    <x v="19"/>
    <s v="C.05x2"/>
    <s v="het systematisch dagelijks beheer van operationele behoeften in de IT-systemen; het vermijden van serviceonderbrekingen conform de service- en IT-strategie"/>
    <x v="38"/>
  </r>
  <r>
    <s v="3.1.5"/>
    <s v="C.05"/>
    <n v="3"/>
    <x v="19"/>
    <s v="C.05x3"/>
    <s v="het optimaliseren van technische en cloud-ontwikkeling; het evalueren van systeemperformance en vragen/problemen van gebruikers; verantwoordelijk zijn voor tijdige vervanging van resources binnen het toegestane budget"/>
    <x v="38"/>
  </r>
  <r>
    <s v="3.1.5"/>
    <s v="E.03"/>
    <n v="2"/>
    <x v="19"/>
    <s v="E.03x2"/>
    <s v="het begrijpen en toepassen van de principes van risicomanagement en het onderzoeken van IV-oplossingen om geïdentificeerde risico’s te mitigeren"/>
    <x v="24"/>
  </r>
  <r>
    <s v="3.1.5"/>
    <s v="E.03"/>
    <n v="3"/>
    <x v="19"/>
    <s v="E.03x3"/>
    <s v="het in staat zijn de juiste acties te ondernemen om de veiligheid te borgen en risicoblootstelling te vermijden; het evalueren, managen en garanderen van de validering van uitzonderingen; het uitvoeren van audits uit op IV-processen en -omgeving"/>
    <x v="24"/>
  </r>
  <r>
    <s v="3.1.5"/>
    <s v="E.06"/>
    <n v="2"/>
    <x v="19"/>
    <s v="E.06x2"/>
    <s v="het communiceren over en het toezicht houden op de toepassing van het kwaliteitsbeleid in de organisatie"/>
    <x v="21"/>
  </r>
  <r>
    <s v="3.1.5"/>
    <s v="E.06"/>
    <n v="3"/>
    <x v="19"/>
    <s v="E.06x3"/>
    <s v="het evalueren van kwaliteitsindicatoren en processen op basis van het kwaliteitsbeleid en indien nodig het voorstellen van herstelacties"/>
    <x v="21"/>
  </r>
  <r>
    <s v="3.1.5"/>
    <s v="E.08"/>
    <n v="2"/>
    <x v="19"/>
    <s v="E.08x2"/>
    <s v="het systematisch scannen van de omgeving om kwetsbaarheden en bedreigingen te identificeren en te bepalen, vast te leggen en het escaleren bij non-compliance"/>
    <x v="7"/>
  </r>
  <r>
    <s v="3.1.5"/>
    <s v="E.08"/>
    <n v="3"/>
    <x v="19"/>
    <s v="E.08x3"/>
    <s v="het evalueren van indicatoren en maatregelen op het gebied van securitymanagement en bepalen of ze aan de normen voldoen; het onderzoeken van inbreuken op de beveiliging en het nemen van correctiemaatregelen "/>
    <x v="7"/>
  </r>
  <r>
    <s v="3.1.5"/>
    <s v="T.01"/>
    <n v="9"/>
    <x v="19"/>
    <s v="T.01x9"/>
    <s v="Toegankelijkheid is van toepassing op het ontwerp van producten, apparaten, services of omgevingen om ervoor te zorgen dat ze voor iedereen bruikbaar zijn, ongeacht hun persoonlijke capaciteiten"/>
    <x v="8"/>
  </r>
  <r>
    <s v="3.1.5"/>
    <s v="T.02"/>
    <n v="9"/>
    <x v="19"/>
    <s v="T.02x9"/>
    <s v="Ethiek in ICT behandelt de procedures, waarden en praktijken die ICT en haar gerelateerde disciplines beheersen zonder de integriteit, morele waarden of overtuigingen van een individu, organisatie of de mensheid: professioneel gedrag in de ICT"/>
    <x v="9"/>
  </r>
  <r>
    <s v="3.1.5"/>
    <s v="T.03"/>
    <n v="9"/>
    <x v="19"/>
    <s v="T.03x9"/>
    <s v="Er zijn veel wetten die direct of indirect relevant zijn voor de ICT-industrie, zoals copyright, naleving van octrooien, voorkomen van plagiaat en bescherming van intellectueel eigendom"/>
    <x v="10"/>
  </r>
  <r>
    <s v="3.1.5"/>
    <s v="T.04"/>
    <n v="9"/>
    <x v="19"/>
    <s v="T.04x9"/>
    <s v="Privacy is het vermogen van een organisatie of individu te bepalen welke gegevens met derden kunnen worden gedeeld: bijvoorbeeld de algemene verordening gegevensbescherming (AVG) over gegevensbescherming en privacy voor alle individuen"/>
    <x v="11"/>
  </r>
  <r>
    <s v="3.1.5"/>
    <s v="T.05"/>
    <n v="9"/>
    <x v="19"/>
    <s v="T.05x9"/>
    <s v="Beveiliging omvat (1) informatiebeveiliging: beschermen tegen ongeautoriseerde toegang, gebruik, openbaarmaking, verstoring, wijziging, inzage, inspectie, opname of verwoesting en (2) IT-beveiliging: ongeoorloofde toegang tot computers, netwerken en data voorkomen"/>
    <x v="12"/>
  </r>
  <r>
    <s v="3.1.5"/>
    <s v="T.06"/>
    <n v="9"/>
    <x v="19"/>
    <s v="T.06x9"/>
    <s v="Duurzaamheid staat voor het voldoen aan behoeften zonder de toekomst in gevaar te brengen en kan worden gecategoriseerd als ecologische, sociale of economische duurzaamheid"/>
    <x v="13"/>
  </r>
  <r>
    <s v="3.1.5"/>
    <s v="T.07"/>
    <n v="9"/>
    <x v="19"/>
    <s v="T.07x9"/>
    <s v="Bruikbaarheid is de kwaliteit van een product, dienst of systeem, zoals ervaren door eindgebruikers, voor specifiek te bereiken doelen, effectief, efficiënt en bevredigend in een vooraf bepaalde context"/>
    <x v="14"/>
  </r>
  <r>
    <s v="3.1.6"/>
    <s v="A.06"/>
    <n v="1"/>
    <x v="20"/>
    <s v="A.06x1"/>
    <s v="het bijdragen aan het ontwerp van applicaties, aan generieke functionele specificaties en aan koppelvlakken"/>
    <x v="1"/>
  </r>
  <r>
    <s v="3.1.6"/>
    <s v="A.06"/>
    <n v="2"/>
    <x v="20"/>
    <s v="A.06x2"/>
    <s v="het organiseren van de totale planning van het ontwerp van de applicatie"/>
    <x v="1"/>
  </r>
  <r>
    <s v="3.1.6"/>
    <s v="A.06"/>
    <n v="3"/>
    <x v="20"/>
    <s v="A.06x3"/>
    <s v="de verantwoordelijkheid nemen voor eigen acties en die van anderen om te garanderen dat de applicatie op een correcte manier is geïntegreerd in een complexe omgeving en voldoet aan de behoeften van gebruikers / klanten "/>
    <x v="1"/>
  </r>
  <r>
    <s v="3.1.6"/>
    <s v="B.01"/>
    <n v="1"/>
    <x v="20"/>
    <s v="B.01x1"/>
    <s v="het onder aansturing ontwikkelen, testen en documenteren van applicaties"/>
    <x v="32"/>
  </r>
  <r>
    <s v="3.1.6"/>
    <s v="B.01"/>
    <n v="2"/>
    <x v="20"/>
    <s v="B.01x2"/>
    <s v="het systematisch ontwikkelen en valideren van applicaties"/>
    <x v="32"/>
  </r>
  <r>
    <s v="3.1.6"/>
    <s v="B.01"/>
    <n v="3"/>
    <x v="2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3.1.6"/>
    <s v="B.02"/>
    <n v="2"/>
    <x v="20"/>
    <s v="B.02x2"/>
    <s v="het systematisch handelen om de verenigbaarheid van soft- en hardwarespecificatie te identificeren, het documenteren van alle activiteiten, afwijkingen en correcties tijdens het installeren"/>
    <x v="4"/>
  </r>
  <r>
    <s v="3.1.6"/>
    <s v="B.02"/>
    <n v="3"/>
    <x v="20"/>
    <s v="B.02x3"/>
    <s v="verantwoordelijk zijn voor eigen acties en die van anderen in het integratieproces, het naleven van de toepasbare normen en wijzigingsprocedures om de integriteit te bewaren van de gehele functionaliteit en betrouwbaarheid"/>
    <x v="4"/>
  </r>
  <r>
    <s v="3.1.6"/>
    <s v="B.03"/>
    <n v="1"/>
    <x v="20"/>
    <s v="B.03x1"/>
    <s v="het uitvoeren van eenvoudige testen op basis van gedetailleerde instructies"/>
    <x v="16"/>
  </r>
  <r>
    <s v="3.1.6"/>
    <s v="B.03"/>
    <n v="2"/>
    <x v="20"/>
    <s v="B.03x2"/>
    <s v="opzetten van testprogramma’s en het bouwen van testscripts zodat potentiële kwetsbaarheden aan stresstests onderworpen kunnen worden; op analytische wijze documenteren en rapporteren van de uitkomsten"/>
    <x v="16"/>
  </r>
  <r>
    <s v="3.1.6"/>
    <s v="B.03"/>
    <n v="3"/>
    <x v="20"/>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6"/>
    <s v="B.04"/>
    <n v="1"/>
    <x v="20"/>
    <s v="B.04x1"/>
    <s v="het onder aansturing verwijderen en/of installeren van IV-componenten op basis van gedetailleerde instructies"/>
    <x v="35"/>
  </r>
  <r>
    <s v="3.1.6"/>
    <s v="B.04"/>
    <n v="2"/>
    <x v="20"/>
    <s v="B.04x2"/>
    <s v="het systematisch handelen om systeemelementen te bouwen en/of deconstrueren; het identificeren van falende componenten en het vaststellen van de hoofdoorzaken van storingen; het bieden van ondersteuning aan minder ervaren collega's"/>
    <x v="35"/>
  </r>
  <r>
    <s v="3.1.6"/>
    <s v="B.04"/>
    <n v="3"/>
    <x v="2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6"/>
    <s v="B.05"/>
    <n v="1"/>
    <x v="20"/>
    <s v="B.05x1"/>
    <s v="het gebruiken en/of toepassen van standaarden om de documentatiestructuur te bepalen"/>
    <x v="33"/>
  </r>
  <r>
    <s v="3.1.6"/>
    <s v="B.05"/>
    <n v="2"/>
    <x v="20"/>
    <s v="B.05x2"/>
    <s v="het bepalen van documentatie-eisen op basis van het doel en de doelgroep"/>
    <x v="33"/>
  </r>
  <r>
    <s v="3.1.6"/>
    <s v="B.05"/>
    <n v="3"/>
    <x v="20"/>
    <s v="B.05x3"/>
    <s v="het detailniveau bepalen op basis van het doel en de doelgroep "/>
    <x v="33"/>
  </r>
  <r>
    <s v="3.1.6"/>
    <s v="C.04"/>
    <n v="2"/>
    <x v="20"/>
    <s v="C.04x2"/>
    <s v="het identificeren en classificeren van soorten incident- en service-interrupties; het vastleggen en catalogiseren van incidenten op basis van oorzaak en oplossing"/>
    <x v="34"/>
  </r>
  <r>
    <s v="3.1.6"/>
    <s v="C.04"/>
    <n v="3"/>
    <x v="20"/>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1.6"/>
    <s v="C.05"/>
    <n v="1"/>
    <x v="20"/>
    <s v="C.05x1"/>
    <s v="het uitvoeren van basale systeemoperaties"/>
    <x v="38"/>
  </r>
  <r>
    <s v="3.1.6"/>
    <s v="C.05"/>
    <n v="2"/>
    <x v="20"/>
    <s v="C.05x2"/>
    <s v="het systematisch dagelijks beheer van operationele behoeften in de IT-systemen; het vermijden van serviceonderbrekingen conform de service- en IT-strategie"/>
    <x v="38"/>
  </r>
  <r>
    <s v="3.1.6"/>
    <s v="C.05"/>
    <n v="3"/>
    <x v="20"/>
    <s v="C.05x3"/>
    <s v="het optimaliseren van technische en cloud-ontwikkeling; het evalueren van systeemperformance en vragen/problemen van gebruikers; verantwoordelijk zijn voor tijdige vervanging van resources binnen het toegestane budget"/>
    <x v="38"/>
  </r>
  <r>
    <s v="3.1.6"/>
    <s v="E.02"/>
    <n v="2"/>
    <x v="20"/>
    <s v="E.02x2"/>
    <s v="het begrijpen en toepassen van projectmanagementprincipes, inclusief het toepassen van methodes, hulpmiddelen en processen om eenvoudige projecten te leiden en de kosten en ‘waste’ te minimaliseren "/>
    <x v="41"/>
  </r>
  <r>
    <s v="3.1.6"/>
    <s v="E.02"/>
    <n v="3"/>
    <x v="2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1.6"/>
    <s v="E.03"/>
    <n v="2"/>
    <x v="20"/>
    <s v="E.03x2"/>
    <s v="het begrijpen en toepassen van de principes van risicomanagement en het onderzoeken van IV-oplossingen om geïdentificeerde risico’s te mitigeren"/>
    <x v="24"/>
  </r>
  <r>
    <s v="3.1.6"/>
    <s v="E.03"/>
    <n v="3"/>
    <x v="20"/>
    <s v="E.03x3"/>
    <s v="het in staat zijn de juiste acties te ondernemen om de veiligheid te borgen en risicoblootstelling te vermijden; het evalueren, managen en garanderen van de validering van uitzonderingen; het uitvoeren van audits uit op IV-processen en -omgeving"/>
    <x v="24"/>
  </r>
  <r>
    <s v="3.1.6"/>
    <s v="E.06"/>
    <n v="2"/>
    <x v="20"/>
    <s v="E.06x2"/>
    <s v="het communiceren over en het toezicht houden op de toepassing van het kwaliteitsbeleid in de organisatie"/>
    <x v="21"/>
  </r>
  <r>
    <s v="3.1.6"/>
    <s v="E.06"/>
    <n v="3"/>
    <x v="20"/>
    <s v="E.06x3"/>
    <s v="het evalueren van kwaliteitsindicatoren en processen op basis van het kwaliteitsbeleid en indien nodig het voorstellen van herstelacties"/>
    <x v="21"/>
  </r>
  <r>
    <s v="3.1.6"/>
    <s v="E.08"/>
    <n v="2"/>
    <x v="20"/>
    <s v="E.08x2"/>
    <s v="het systematisch scannen van de omgeving om kwetsbaarheden en bedreigingen te identificeren en te bepalen, vast te leggen en het escaleren bij non-compliance"/>
    <x v="7"/>
  </r>
  <r>
    <s v="3.1.6"/>
    <s v="E.08"/>
    <n v="3"/>
    <x v="20"/>
    <s v="E.08x3"/>
    <s v="het evalueren van indicatoren en maatregelen op het gebied van securitymanagement en bepalen of ze aan de normen voldoen; het onderzoeken van inbreuken op de beveiliging en het nemen van correctiemaatregelen "/>
    <x v="7"/>
  </r>
  <r>
    <s v="3.1.6"/>
    <s v="T.01"/>
    <n v="9"/>
    <x v="20"/>
    <s v="T.01x9"/>
    <s v="Toegankelijkheid is van toepassing op het ontwerp van producten, apparaten, services of omgevingen om ervoor te zorgen dat ze voor iedereen bruikbaar zijn, ongeacht hun persoonlijke capaciteiten"/>
    <x v="8"/>
  </r>
  <r>
    <s v="3.1.6"/>
    <s v="T.02"/>
    <n v="9"/>
    <x v="20"/>
    <s v="T.02x9"/>
    <s v="Ethiek in ICT behandelt de procedures, waarden en praktijken die ICT en haar gerelateerde disciplines beheersen zonder de integriteit, morele waarden of overtuigingen van een individu, organisatie of de mensheid: professioneel gedrag in de ICT"/>
    <x v="9"/>
  </r>
  <r>
    <s v="3.1.6"/>
    <s v="T.03"/>
    <n v="9"/>
    <x v="20"/>
    <s v="T.03x9"/>
    <s v="Er zijn veel wetten die direct of indirect relevant zijn voor de ICT-industrie, zoals copyright, naleving van octrooien, voorkomen van plagiaat en bescherming van intellectueel eigendom"/>
    <x v="10"/>
  </r>
  <r>
    <s v="3.1.6"/>
    <s v="T.04"/>
    <n v="9"/>
    <x v="20"/>
    <s v="T.04x9"/>
    <s v="Privacy is het vermogen van een organisatie of individu te bepalen welke gegevens met derden kunnen worden gedeeld: bijvoorbeeld de algemene verordening gegevensbescherming (AVG) over gegevensbescherming en privacy voor alle individuen"/>
    <x v="11"/>
  </r>
  <r>
    <s v="3.1.6"/>
    <s v="T.05"/>
    <n v="9"/>
    <x v="20"/>
    <s v="T.05x9"/>
    <s v="Beveiliging omvat (1) informatiebeveiliging: beschermen tegen ongeautoriseerde toegang, gebruik, openbaarmaking, verstoring, wijziging, inzage, inspectie, opname of verwoesting en (2) IT-beveiliging: ongeoorloofde toegang tot computers, netwerken en data voorkomen"/>
    <x v="12"/>
  </r>
  <r>
    <s v="3.1.6"/>
    <s v="T.06"/>
    <n v="9"/>
    <x v="20"/>
    <s v="T.06x9"/>
    <s v="Duurzaamheid staat voor het voldoen aan behoeften zonder de toekomst in gevaar te brengen en kan worden gecategoriseerd als ecologische, sociale of economische duurzaamheid"/>
    <x v="13"/>
  </r>
  <r>
    <s v="3.1.6"/>
    <s v="T.07"/>
    <n v="9"/>
    <x v="20"/>
    <s v="T.07x9"/>
    <s v="Bruikbaarheid is de kwaliteit van een product, dienst of systeem, zoals ervaren door eindgebruikers, voor specifiek te bereiken doelen, effectief, efficiënt en bevredigend in een vooraf bepaalde context"/>
    <x v="14"/>
  </r>
  <r>
    <s v="3.1.7"/>
    <s v="A.05"/>
    <n v="3"/>
    <x v="21"/>
    <s v="A.05x3"/>
    <s v="het gebruikmaken van specifieke kennis om relevante IV-technologie en -specificaties te definiëren die kunnen worden ingezet bij de bouw van meerdere IV-projecten, toepassingen en/of infrastructuurverbeteringen"/>
    <x v="0"/>
  </r>
  <r>
    <s v="3.1.7"/>
    <s v="A.06"/>
    <n v="1"/>
    <x v="21"/>
    <s v="A.06x1"/>
    <s v="het bijdragen aan het ontwerp van applicaties, aan generieke functionele specificaties en aan koppelvlakken"/>
    <x v="1"/>
  </r>
  <r>
    <s v="3.1.7"/>
    <s v="A.06"/>
    <n v="2"/>
    <x v="21"/>
    <s v="A.06x2"/>
    <s v="het organiseren van de totale planning van het ontwerp van de applicatie"/>
    <x v="1"/>
  </r>
  <r>
    <s v="3.1.7"/>
    <s v="A.06"/>
    <n v="3"/>
    <x v="21"/>
    <s v="A.06x3"/>
    <s v="de verantwoordelijkheid nemen voor eigen acties en die van anderen om te garanderen dat de applicatie op een correcte manier is geïntegreerd in een complexe omgeving en voldoet aan de behoeften van gebruikers / klanten "/>
    <x v="1"/>
  </r>
  <r>
    <s v="3.1.7"/>
    <s v="B.05"/>
    <n v="1"/>
    <x v="21"/>
    <s v="B.05x1"/>
    <s v="het gebruiken en/of toepassen van standaarden om de documentatiestructuur te bepalen"/>
    <x v="33"/>
  </r>
  <r>
    <s v="3.1.7"/>
    <s v="B.05"/>
    <n v="2"/>
    <x v="21"/>
    <s v="B.05x2"/>
    <s v="het bepalen van documentatie-eisen op basis van het doel en de doelgroep"/>
    <x v="33"/>
  </r>
  <r>
    <s v="3.1.7"/>
    <s v="B.05"/>
    <n v="3"/>
    <x v="21"/>
    <s v="B.05x3"/>
    <s v="het detailniveau bepalen op basis van het doel en de doelgroep "/>
    <x v="33"/>
  </r>
  <r>
    <s v="3.1.7"/>
    <s v="C.05"/>
    <n v="1"/>
    <x v="21"/>
    <s v="C.05x1"/>
    <s v="het uitvoeren van basale systeemoperaties"/>
    <x v="38"/>
  </r>
  <r>
    <s v="3.1.7"/>
    <s v="C.05"/>
    <n v="2"/>
    <x v="21"/>
    <s v="C.05x2"/>
    <s v="het systematisch dagelijks beheer van operationele behoeften in de IT-systemen; het vermijden van serviceonderbrekingen conform de service- en IT-strategie"/>
    <x v="38"/>
  </r>
  <r>
    <s v="3.1.7"/>
    <s v="C.05"/>
    <n v="3"/>
    <x v="21"/>
    <s v="C.05x3"/>
    <s v="het optimaliseren van technische en cloud-ontwikkeling; het evalueren van systeemperformance en vragen/problemen van gebruikers; verantwoordelijk zijn voor tijdige vervanging van resources binnen het toegestane budget"/>
    <x v="38"/>
  </r>
  <r>
    <s v="3.1.7"/>
    <s v="D.10"/>
    <n v="3"/>
    <x v="21"/>
    <s v="D.10x3"/>
    <s v="het analyseren van bedrijfsprocessen en bijbehorende informatie-eisen en het daarmee voorzien in de meest geschikte informatiestructuur"/>
    <x v="6"/>
  </r>
  <r>
    <s v="3.1.7"/>
    <s v="E.06"/>
    <n v="2"/>
    <x v="21"/>
    <s v="E.06x2"/>
    <s v="het communiceren over en het toezicht houden op de toepassing van het kwaliteitsbeleid in de organisatie"/>
    <x v="21"/>
  </r>
  <r>
    <s v="3.1.7"/>
    <s v="E.06"/>
    <n v="3"/>
    <x v="21"/>
    <s v="E.06x3"/>
    <s v="het evalueren van kwaliteitsindicatoren en processen op basis van het kwaliteitsbeleid en indien nodig het voorstellen van herstelacties"/>
    <x v="21"/>
  </r>
  <r>
    <s v="3.1.7"/>
    <s v="E.08"/>
    <n v="2"/>
    <x v="21"/>
    <s v="E.08x2"/>
    <s v="het systematisch scannen van de omgeving om kwetsbaarheden en bedreigingen te identificeren en te bepalen, vast te leggen en het escaleren bij non-compliance"/>
    <x v="7"/>
  </r>
  <r>
    <s v="3.1.7"/>
    <s v="E.08"/>
    <n v="3"/>
    <x v="21"/>
    <s v="E.08x3"/>
    <s v="het evalueren van indicatoren en maatregelen op het gebied van securitymanagement en bepalen of ze aan de normen voldoen; het onderzoeken van inbreuken op de beveiliging en het nemen van correctiemaatregelen "/>
    <x v="7"/>
  </r>
  <r>
    <s v="3.1.7"/>
    <s v="T.01"/>
    <n v="9"/>
    <x v="21"/>
    <s v="T.01x9"/>
    <s v="Toegankelijkheid is van toepassing op het ontwerp van producten, apparaten, services of omgevingen om ervoor te zorgen dat ze voor iedereen bruikbaar zijn, ongeacht hun persoonlijke capaciteiten"/>
    <x v="8"/>
  </r>
  <r>
    <s v="3.1.7"/>
    <s v="T.02"/>
    <n v="9"/>
    <x v="21"/>
    <s v="T.02x9"/>
    <s v="Ethiek in ICT behandelt de procedures, waarden en praktijken die ICT en haar gerelateerde disciplines beheersen zonder de integriteit, morele waarden of overtuigingen van een individu, organisatie of de mensheid: professioneel gedrag in de ICT"/>
    <x v="9"/>
  </r>
  <r>
    <s v="3.1.7"/>
    <s v="T.03"/>
    <n v="9"/>
    <x v="21"/>
    <s v="T.03x9"/>
    <s v="Er zijn veel wetten die direct of indirect relevant zijn voor de ICT-industrie, zoals copyright, naleving van octrooien, voorkomen van plagiaat en bescherming van intellectueel eigendom"/>
    <x v="10"/>
  </r>
  <r>
    <s v="3.1.7"/>
    <s v="T.04"/>
    <n v="9"/>
    <x v="21"/>
    <s v="T.04x9"/>
    <s v="Privacy is het vermogen van een organisatie of individu te bepalen welke gegevens met derden kunnen worden gedeeld: bijvoorbeeld de algemene verordening gegevensbescherming (AVG) over gegevensbescherming en privacy voor alle individuen"/>
    <x v="11"/>
  </r>
  <r>
    <s v="3.1.7"/>
    <s v="T.05"/>
    <n v="9"/>
    <x v="21"/>
    <s v="T.05x9"/>
    <s v="Beveiliging omvat (1) informatiebeveiliging: beschermen tegen ongeautoriseerde toegang, gebruik, openbaarmaking, verstoring, wijziging, inzage, inspectie, opname of verwoesting en (2) IT-beveiliging: ongeoorloofde toegang tot computers, netwerken en data voorkomen"/>
    <x v="12"/>
  </r>
  <r>
    <s v="3.1.7"/>
    <s v="T.06"/>
    <n v="9"/>
    <x v="21"/>
    <s v="T.06x9"/>
    <s v="Duurzaamheid staat voor het voldoen aan behoeften zonder de toekomst in gevaar te brengen en kan worden gecategoriseerd als ecologische, sociale of economische duurzaamheid"/>
    <x v="13"/>
  </r>
  <r>
    <s v="3.1.7"/>
    <s v="T.07"/>
    <n v="9"/>
    <x v="21"/>
    <s v="T.07x9"/>
    <s v="Bruikbaarheid is de kwaliteit van een product, dienst of systeem, zoals ervaren door eindgebruikers, voor specifiek te bereiken doelen, effectief, efficiënt en bevredigend in een vooraf bepaalde context"/>
    <x v="14"/>
  </r>
  <r>
    <s v="3.1.8"/>
    <s v="B.05"/>
    <n v="1"/>
    <x v="22"/>
    <s v="B.05x1"/>
    <s v="het gebruiken en/of toepassen van standaarden om de documentatiestructuur te bepalen"/>
    <x v="33"/>
  </r>
  <r>
    <s v="3.1.8"/>
    <s v="B.05"/>
    <n v="2"/>
    <x v="22"/>
    <s v="B.05x2"/>
    <s v="het bepalen van documentatie-eisen op basis van het doel en de doelgroep"/>
    <x v="33"/>
  </r>
  <r>
    <s v="3.1.8"/>
    <s v="B.05"/>
    <n v="3"/>
    <x v="22"/>
    <s v="B.05x3"/>
    <s v="het detailniveau bepalen op basis van het doel en de doelgroep "/>
    <x v="33"/>
  </r>
  <r>
    <s v="3.1.8"/>
    <s v="C.01"/>
    <n v="1"/>
    <x v="22"/>
    <s v="C.01x1"/>
    <s v="de interactie met gebruikers; het toepassen van basale productkennis om verzoeken van gebruikers te beantwoorden; het oplossen van incidenten en het opvolgen van voorgeschreven procedures"/>
    <x v="37"/>
  </r>
  <r>
    <s v="3.1.8"/>
    <s v="C.01"/>
    <n v="2"/>
    <x v="22"/>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8"/>
    <s v="C.01"/>
    <n v="3"/>
    <x v="22"/>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8"/>
    <s v="C.05"/>
    <n v="1"/>
    <x v="22"/>
    <s v="C.05x1"/>
    <s v="het uitvoeren van basale systeemoperaties"/>
    <x v="38"/>
  </r>
  <r>
    <s v="3.1.8"/>
    <s v="C.05"/>
    <n v="2"/>
    <x v="22"/>
    <s v="C.05x2"/>
    <s v="het systematisch dagelijks beheer van operationele behoeften in de IT-systemen; het vermijden van serviceonderbrekingen conform de service- en IT-strategie"/>
    <x v="38"/>
  </r>
  <r>
    <s v="3.1.8"/>
    <s v="C.05"/>
    <n v="3"/>
    <x v="22"/>
    <s v="C.05x3"/>
    <s v="het optimaliseren van technische en cloud-ontwikkeling; het evalueren van systeemperformance en vragen/problemen van gebruikers; verantwoordelijk zijn voor tijdige vervanging van resources binnen het toegestane budget"/>
    <x v="38"/>
  </r>
  <r>
    <s v="3.1.8"/>
    <s v="D.10"/>
    <n v="3"/>
    <x v="22"/>
    <s v="D.10x3"/>
    <s v="het analyseren van bedrijfsprocessen en bijbehorende informatie-eisen en het daarmee voorzien in de meest geschikte informatiestructuur"/>
    <x v="6"/>
  </r>
  <r>
    <s v="3.1.8"/>
    <s v="T.01"/>
    <n v="9"/>
    <x v="22"/>
    <s v="T.01x9"/>
    <s v="Toegankelijkheid is van toepassing op het ontwerp van producten, apparaten, services of omgevingen om ervoor te zorgen dat ze voor iedereen bruikbaar zijn, ongeacht hun persoonlijke capaciteiten"/>
    <x v="8"/>
  </r>
  <r>
    <s v="3.1.8"/>
    <s v="T.02"/>
    <n v="9"/>
    <x v="22"/>
    <s v="T.02x9"/>
    <s v="Ethiek in ICT behandelt de procedures, waarden en praktijken die ICT en haar gerelateerde disciplines beheersen zonder de integriteit, morele waarden of overtuigingen van een individu, organisatie of de mensheid: professioneel gedrag in de ICT"/>
    <x v="9"/>
  </r>
  <r>
    <s v="3.1.8"/>
    <s v="T.03"/>
    <n v="9"/>
    <x v="22"/>
    <s v="T.03x9"/>
    <s v="Er zijn veel wetten die direct of indirect relevant zijn voor de ICT-industrie, zoals copyright, naleving van octrooien, voorkomen van plagiaat en bescherming van intellectueel eigendom"/>
    <x v="10"/>
  </r>
  <r>
    <s v="3.1.8"/>
    <s v="T.04"/>
    <n v="9"/>
    <x v="22"/>
    <s v="T.04x9"/>
    <s v="Privacy is het vermogen van een organisatie of individu te bepalen welke gegevens met derden kunnen worden gedeeld: bijvoorbeeld de algemene verordening gegevensbescherming (AVG) over gegevensbescherming en privacy voor alle individuen"/>
    <x v="11"/>
  </r>
  <r>
    <s v="3.1.8"/>
    <s v="T.05"/>
    <n v="9"/>
    <x v="22"/>
    <s v="T.05x9"/>
    <s v="Beveiliging omvat (1) informatiebeveiliging: beschermen tegen ongeautoriseerde toegang, gebruik, openbaarmaking, verstoring, wijziging, inzage, inspectie, opname of verwoesting en (2) IT-beveiliging: ongeoorloofde toegang tot computers, netwerken en data voorkomen"/>
    <x v="12"/>
  </r>
  <r>
    <s v="3.1.8"/>
    <s v="T.06"/>
    <n v="9"/>
    <x v="22"/>
    <s v="T.06x9"/>
    <s v="Duurzaamheid staat voor het voldoen aan behoeften zonder de toekomst in gevaar te brengen en kan worden gecategoriseerd als ecologische, sociale of economische duurzaamheid"/>
    <x v="13"/>
  </r>
  <r>
    <s v="3.1.8"/>
    <s v="T.07"/>
    <n v="9"/>
    <x v="22"/>
    <s v="T.07x9"/>
    <s v="Bruikbaarheid is de kwaliteit van een product, dienst of systeem, zoals ervaren door eindgebruikers, voor specifiek te bereiken doelen, effectief, efficiënt en bevredigend in een vooraf bepaalde context"/>
    <x v="14"/>
  </r>
  <r>
    <s v="3.1.9"/>
    <s v="A.04"/>
    <n v="2"/>
    <x v="23"/>
    <s v="A.04x2"/>
    <s v="het systematisch handelen om standaard productdocumentatie te onderhouden"/>
    <x v="28"/>
  </r>
  <r>
    <s v="3.1.9"/>
    <s v="A.04"/>
    <n v="3"/>
    <x v="23"/>
    <s v="A.04x3"/>
    <s v="het gebruikmaken van specifieke kennis om complexe documentatie te maken en te onderhouden"/>
    <x v="28"/>
  </r>
  <r>
    <s v="3.1.9"/>
    <s v="A.04"/>
    <n v="4"/>
    <x v="23"/>
    <s v="A.04x4"/>
    <s v="het organiseren en borgen van het ontwikkelen en onderhouden van de planning"/>
    <x v="28"/>
  </r>
  <r>
    <s v="3.1.9"/>
    <s v="B.03"/>
    <n v="2"/>
    <x v="23"/>
    <s v="B.03x2"/>
    <s v="opzetten van testprogramma’s en het bouwen van testscripts zodat potentiële kwetsbaarheden aan stresstests onderworpen kunnen worden; op analytische wijze documenteren en rapporteren van de uitkomsten"/>
    <x v="16"/>
  </r>
  <r>
    <s v="3.1.9"/>
    <s v="B.03"/>
    <n v="3"/>
    <x v="23"/>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3.1.9"/>
    <s v="B.04"/>
    <n v="2"/>
    <x v="23"/>
    <s v="B.04x2"/>
    <s v="het systematisch handelen om systeemelementen te bouwen en/of deconstrueren; het identificeren van falende componenten en het vaststellen van de hoofdoorzaken van storingen; het bieden van ondersteuning aan minder ervaren collega's"/>
    <x v="35"/>
  </r>
  <r>
    <s v="3.1.9"/>
    <s v="B.04"/>
    <n v="3"/>
    <x v="23"/>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1.9"/>
    <s v="C.01"/>
    <n v="2"/>
    <x v="23"/>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1.9"/>
    <s v="C.01"/>
    <n v="3"/>
    <x v="23"/>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1.9"/>
    <s v="C.02"/>
    <n v="2"/>
    <x v="23"/>
    <s v="C.02x2"/>
    <s v="het systematisch handelen om tijdens wijzigingen te reageren op de dagelijkse operationele behoefte; het voorkomen van serviceonderbrekingen en de samenhang met SLA en informatiebeveiligingsvereisten handhaven"/>
    <x v="36"/>
  </r>
  <r>
    <s v="3.1.9"/>
    <s v="C.02"/>
    <n v="3"/>
    <x v="23"/>
    <s v="C.02x3"/>
    <s v="het zorgen voor de integriteit van het systeem door het toepassen van functionele updates, software- of hardwaretoevoegingen en het inregelen van onderhoudsactiviteiten; het voldoen aan de budgeteisen "/>
    <x v="36"/>
  </r>
  <r>
    <s v="3.1.9"/>
    <s v="C.03"/>
    <n v="1"/>
    <x v="23"/>
    <s v="C.03x1"/>
    <s v="het onder begeleiding vastleggen en bijhouden van bedrijfszekerheidsgegevens"/>
    <x v="40"/>
  </r>
  <r>
    <s v="3.1.9"/>
    <s v="C.03"/>
    <n v="2"/>
    <x v="23"/>
    <s v="C.03x2"/>
    <s v="het systematisch analyseren van productdata; het escaleren bij potentiële veiligheidsrisico’s; het nemen van actie om het serviceniveau (continu) te verbeteren "/>
    <x v="40"/>
  </r>
  <r>
    <s v="3.1.9"/>
    <s v="C.03"/>
    <n v="3"/>
    <x v="23"/>
    <s v="C.03x3"/>
    <s v="het opzetten van roosters voor operationele taken; het beheren van kosten en budget op basis van interne procedures en externe beperkingen; het vaststellen van het optimaal benodigde aantal fte voor de infrastructuur van het informatiesysteem"/>
    <x v="40"/>
  </r>
  <r>
    <s v="3.1.9"/>
    <s v="D.11"/>
    <n v="3"/>
    <x v="23"/>
    <s v="D.11x3"/>
    <s v="betrouwbare relaties met de klanten creëren en helpen in het identificeren van de klantbehoeften"/>
    <x v="17"/>
  </r>
  <r>
    <s v="3.1.9"/>
    <s v="E.05"/>
    <n v="3"/>
    <x v="23"/>
    <s v="E.05x3"/>
    <s v="het toepassen van specifieke kennis om bestaande IV-processen en oplossingen te onderzoeken, zodat potentiële verbeteringen / innovaties bepaald kunnen worden en  aanbevelingen kunnen worden opgesteld"/>
    <x v="25"/>
  </r>
  <r>
    <s v="3.1.9"/>
    <s v="E.06"/>
    <n v="2"/>
    <x v="23"/>
    <s v="E.06x2"/>
    <s v="het communiceren over en het toezicht houden op de toepassing van het kwaliteitsbeleid in de organisatie"/>
    <x v="21"/>
  </r>
  <r>
    <s v="3.1.9"/>
    <s v="E.06"/>
    <n v="3"/>
    <x v="23"/>
    <s v="E.06x3"/>
    <s v="het evalueren van kwaliteitsindicatoren en processen op basis van het kwaliteitsbeleid en indien nodig het voorstellen van herstelacties"/>
    <x v="21"/>
  </r>
  <r>
    <s v="3.1.9"/>
    <s v="T.01"/>
    <n v="9"/>
    <x v="23"/>
    <s v="T.01x9"/>
    <s v="Toegankelijkheid is van toepassing op het ontwerp van producten, apparaten, services of omgevingen om ervoor te zorgen dat ze voor iedereen bruikbaar zijn, ongeacht hun persoonlijke capaciteiten"/>
    <x v="8"/>
  </r>
  <r>
    <s v="3.1.9"/>
    <s v="T.02"/>
    <n v="9"/>
    <x v="23"/>
    <s v="T.02x9"/>
    <s v="Ethiek in ICT behandelt de procedures, waarden en praktijken die ICT en haar gerelateerde disciplines beheersen zonder de integriteit, morele waarden of overtuigingen van een individu, organisatie of de mensheid: professioneel gedrag in de ICT"/>
    <x v="9"/>
  </r>
  <r>
    <s v="3.1.9"/>
    <s v="T.03"/>
    <n v="9"/>
    <x v="23"/>
    <s v="T.03x9"/>
    <s v="Er zijn veel wetten die direct of indirect relevant zijn voor de ICT-industrie, zoals copyright, naleving van octrooien, voorkomen van plagiaat en bescherming van intellectueel eigendom"/>
    <x v="10"/>
  </r>
  <r>
    <s v="3.1.9"/>
    <s v="T.04"/>
    <n v="9"/>
    <x v="23"/>
    <s v="T.04x9"/>
    <s v="Privacy is het vermogen van een organisatie of individu te bepalen welke gegevens met derden kunnen worden gedeeld: bijvoorbeeld de algemene verordening gegevensbescherming (AVG) over gegevensbescherming en privacy voor alle individuen"/>
    <x v="11"/>
  </r>
  <r>
    <s v="3.1.9"/>
    <s v="T.05"/>
    <n v="9"/>
    <x v="23"/>
    <s v="T.05x9"/>
    <s v="Beveiliging omvat (1) informatiebeveiliging: beschermen tegen ongeautoriseerde toegang, gebruik, openbaarmaking, verstoring, wijziging, inzage, inspectie, opname of verwoesting en (2) IT-beveiliging: ongeoorloofde toegang tot computers, netwerken en data voorkomen"/>
    <x v="12"/>
  </r>
  <r>
    <s v="3.1.9"/>
    <s v="T.06"/>
    <n v="9"/>
    <x v="23"/>
    <s v="T.06x9"/>
    <s v="Duurzaamheid staat voor het voldoen aan behoeften zonder de toekomst in gevaar te brengen en kan worden gecategoriseerd als ecologische, sociale of economische duurzaamheid"/>
    <x v="13"/>
  </r>
  <r>
    <s v="3.1.9"/>
    <s v="T.07"/>
    <n v="9"/>
    <x v="23"/>
    <s v="T.07x9"/>
    <s v="Bruikbaarheid is de kwaliteit van een product, dienst of systeem, zoals ervaren door eindgebruikers, voor specifiek te bereiken doelen, effectief, efficiënt en bevredigend in een vooraf bepaalde context"/>
    <x v="14"/>
  </r>
  <r>
    <s v="3.2.1"/>
    <s v="B.05"/>
    <n v="1"/>
    <x v="24"/>
    <s v="B.05x1"/>
    <s v="het gebruiken en/of toepassen van standaarden om de documentatiestructuur te bepalen"/>
    <x v="33"/>
  </r>
  <r>
    <s v="3.2.1"/>
    <s v="B.05"/>
    <n v="2"/>
    <x v="24"/>
    <s v="B.05x2"/>
    <s v="het bepalen van documentatie-eisen op basis van het doel en de doelgroep"/>
    <x v="33"/>
  </r>
  <r>
    <s v="3.2.1"/>
    <s v="B.05"/>
    <n v="3"/>
    <x v="24"/>
    <s v="B.05x3"/>
    <s v="het detailniveau bepalen op basis van het doel en de doelgroep "/>
    <x v="33"/>
  </r>
  <r>
    <s v="3.2.1"/>
    <s v="C.01"/>
    <n v="1"/>
    <x v="24"/>
    <s v="C.01x1"/>
    <s v="de interactie met gebruikers; het toepassen van basale productkennis om verzoeken van gebruikers te beantwoorden; het oplossen van incidenten en het opvolgen van voorgeschreven procedures"/>
    <x v="37"/>
  </r>
  <r>
    <s v="3.2.1"/>
    <s v="C.01"/>
    <n v="2"/>
    <x v="24"/>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1"/>
    <s v="C.01"/>
    <n v="3"/>
    <x v="2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1"/>
    <s v="C.02"/>
    <n v="2"/>
    <x v="24"/>
    <s v="C.02x2"/>
    <s v="het systematisch handelen om tijdens wijzigingen te reageren op de dagelijkse operationele behoefte; het voorkomen van serviceonderbrekingen en de samenhang met SLA en informatiebeveiligingsvereisten handhaven"/>
    <x v="36"/>
  </r>
  <r>
    <s v="3.2.1"/>
    <s v="C.02"/>
    <n v="3"/>
    <x v="24"/>
    <s v="C.02x3"/>
    <s v="het zorgen voor de integriteit van het systeem door het toepassen van functionele updates, software- of hardwaretoevoegingen en het inregelen van onderhoudsactiviteiten; het voldoen aan de budgeteisen "/>
    <x v="36"/>
  </r>
  <r>
    <s v="3.2.1"/>
    <s v="C.05"/>
    <n v="1"/>
    <x v="24"/>
    <s v="C.05x1"/>
    <s v="het uitvoeren van basale systeemoperaties"/>
    <x v="38"/>
  </r>
  <r>
    <s v="3.2.1"/>
    <s v="C.05"/>
    <n v="2"/>
    <x v="24"/>
    <s v="C.05x2"/>
    <s v="het systematisch dagelijks beheer van operationele behoeften in de IT-systemen; het vermijden van serviceonderbrekingen conform de service- en IT-strategie"/>
    <x v="38"/>
  </r>
  <r>
    <s v="3.2.1"/>
    <s v="C.05"/>
    <n v="3"/>
    <x v="24"/>
    <s v="C.05x3"/>
    <s v="het optimaliseren van technische en cloud-ontwikkeling; het evalueren van systeemperformance en vragen/problemen van gebruikers; verantwoordelijk zijn voor tijdige vervanging van resources binnen het toegestane budget"/>
    <x v="38"/>
  </r>
  <r>
    <s v="3.2.1"/>
    <s v="D.10"/>
    <n v="3"/>
    <x v="24"/>
    <s v="D.10x3"/>
    <s v="het analyseren van bedrijfsprocessen en bijbehorende informatie-eisen en het daarmee voorzien in de meest geschikte informatiestructuur"/>
    <x v="6"/>
  </r>
  <r>
    <s v="3.2.1"/>
    <s v="D.11"/>
    <n v="3"/>
    <x v="24"/>
    <s v="D.11x3"/>
    <s v="betrouwbare relaties met de klanten creëren en helpen in het identificeren van de klantbehoeften"/>
    <x v="17"/>
  </r>
  <r>
    <s v="3.2.1"/>
    <s v="E.05"/>
    <n v="3"/>
    <x v="24"/>
    <s v="E.05x3"/>
    <s v="het toepassen van specifieke kennis om bestaande IV-processen en oplossingen te onderzoeken, zodat potentiële verbeteringen / innovaties bepaald kunnen worden en  aanbevelingen kunnen worden opgesteld"/>
    <x v="25"/>
  </r>
  <r>
    <s v="3.2.1"/>
    <s v="E.06"/>
    <n v="2"/>
    <x v="24"/>
    <s v="E.06x2"/>
    <s v="het communiceren over en het toezicht houden op de toepassing van het kwaliteitsbeleid in de organisatie"/>
    <x v="21"/>
  </r>
  <r>
    <s v="3.2.1"/>
    <s v="E.06"/>
    <n v="3"/>
    <x v="24"/>
    <s v="E.06x3"/>
    <s v="het evalueren van kwaliteitsindicatoren en processen op basis van het kwaliteitsbeleid en indien nodig het voorstellen van herstelacties"/>
    <x v="21"/>
  </r>
  <r>
    <s v="3.2.1"/>
    <s v="T.01"/>
    <n v="9"/>
    <x v="24"/>
    <s v="T.01x9"/>
    <s v="Toegankelijkheid is van toepassing op het ontwerp van producten, apparaten, services of omgevingen om ervoor te zorgen dat ze voor iedereen bruikbaar zijn, ongeacht hun persoonlijke capaciteiten"/>
    <x v="8"/>
  </r>
  <r>
    <s v="3.2.1"/>
    <s v="T.02"/>
    <n v="9"/>
    <x v="24"/>
    <s v="T.02x9"/>
    <s v="Ethiek in ICT behandelt de procedures, waarden en praktijken die ICT en haar gerelateerde disciplines beheersen zonder de integriteit, morele waarden of overtuigingen van een individu, organisatie of de mensheid: professioneel gedrag in de ICT"/>
    <x v="9"/>
  </r>
  <r>
    <s v="3.2.1"/>
    <s v="T.03"/>
    <n v="9"/>
    <x v="24"/>
    <s v="T.03x9"/>
    <s v="Er zijn veel wetten die direct of indirect relevant zijn voor de ICT-industrie, zoals copyright, naleving van octrooien, voorkomen van plagiaat en bescherming van intellectueel eigendom"/>
    <x v="10"/>
  </r>
  <r>
    <s v="3.2.1"/>
    <s v="T.04"/>
    <n v="9"/>
    <x v="24"/>
    <s v="T.04x9"/>
    <s v="Privacy is het vermogen van een organisatie of individu te bepalen welke gegevens met derden kunnen worden gedeeld: bijvoorbeeld de algemene verordening gegevensbescherming (AVG) over gegevensbescherming en privacy voor alle individuen"/>
    <x v="11"/>
  </r>
  <r>
    <s v="3.2.1"/>
    <s v="T.05"/>
    <n v="9"/>
    <x v="24"/>
    <s v="T.05x9"/>
    <s v="Beveiliging omvat (1) informatiebeveiliging: beschermen tegen ongeautoriseerde toegang, gebruik, openbaarmaking, verstoring, wijziging, inzage, inspectie, opname of verwoesting en (2) IT-beveiliging: ongeoorloofde toegang tot computers, netwerken en data voorkomen"/>
    <x v="12"/>
  </r>
  <r>
    <s v="3.2.1"/>
    <s v="T.06"/>
    <n v="9"/>
    <x v="24"/>
    <s v="T.06x9"/>
    <s v="Duurzaamheid staat voor het voldoen aan behoeften zonder de toekomst in gevaar te brengen en kan worden gecategoriseerd als ecologische, sociale of economische duurzaamheid"/>
    <x v="13"/>
  </r>
  <r>
    <s v="3.2.1"/>
    <s v="T.07"/>
    <n v="9"/>
    <x v="24"/>
    <s v="T.07x9"/>
    <s v="Bruikbaarheid is de kwaliteit van een product, dienst of systeem, zoals ervaren door eindgebruikers, voor specifiek te bereiken doelen, effectief, efficiënt en bevredigend in een vooraf bepaalde context"/>
    <x v="14"/>
  </r>
  <r>
    <s v="3.2.2"/>
    <s v="B.05"/>
    <n v="1"/>
    <x v="25"/>
    <s v="B.05x1"/>
    <s v="het gebruiken en/of toepassen van standaarden om de documentatiestructuur te bepalen"/>
    <x v="33"/>
  </r>
  <r>
    <s v="3.2.2"/>
    <s v="B.05"/>
    <n v="2"/>
    <x v="25"/>
    <s v="B.05x2"/>
    <s v="het bepalen van documentatie-eisen op basis van het doel en de doelgroep"/>
    <x v="33"/>
  </r>
  <r>
    <s v="3.2.2"/>
    <s v="C.01"/>
    <n v="1"/>
    <x v="25"/>
    <s v="C.01x1"/>
    <s v="de interactie met gebruikers; het toepassen van basale productkennis om verzoeken van gebruikers te beantwoorden; het oplossen van incidenten en het opvolgen van voorgeschreven procedures"/>
    <x v="37"/>
  </r>
  <r>
    <s v="3.2.2"/>
    <s v="C.01"/>
    <n v="2"/>
    <x v="25"/>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2"/>
    <s v="C.02"/>
    <n v="2"/>
    <x v="25"/>
    <s v="C.02x2"/>
    <s v="het systematisch handelen om tijdens wijzigingen te reageren op de dagelijkse operationele behoefte; het voorkomen van serviceonderbrekingen en de samenhang met SLA en informatiebeveiligingsvereisten handhaven"/>
    <x v="36"/>
  </r>
  <r>
    <s v="3.2.2"/>
    <s v="C.03"/>
    <n v="2"/>
    <x v="25"/>
    <s v="C.03x2"/>
    <s v="het systematisch analyseren van productdata; het escaleren bij potentiële veiligheidsrisico’s; het nemen van actie om het serviceniveau (continu) te verbeteren "/>
    <x v="40"/>
  </r>
  <r>
    <s v="3.2.2"/>
    <s v="C.04"/>
    <n v="2"/>
    <x v="25"/>
    <s v="C.04x2"/>
    <s v="het identificeren en classificeren van soorten incident- en service-interrupties; het vastleggen en catalogiseren van incidenten op basis van oorzaak en oplossing"/>
    <x v="34"/>
  </r>
  <r>
    <s v="3.2.2"/>
    <s v="C.05"/>
    <n v="1"/>
    <x v="25"/>
    <s v="C.05x1"/>
    <s v="het uitvoeren van basale systeemoperaties"/>
    <x v="38"/>
  </r>
  <r>
    <s v="3.2.2"/>
    <s v="C.05"/>
    <n v="2"/>
    <x v="25"/>
    <s v="C.05x2"/>
    <s v="het systematisch dagelijks beheer van operationele behoeften in de IT-systemen; het vermijden van serviceonderbrekingen conform de service- en IT-strategie"/>
    <x v="38"/>
  </r>
  <r>
    <s v="3.2.2"/>
    <s v="C.05"/>
    <n v="3"/>
    <x v="25"/>
    <s v="C.05x3"/>
    <s v="het optimaliseren van technische en cloud-ontwikkeling; het evalueren van systeemperformance en vragen/problemen van gebruikers; verantwoordelijk zijn voor tijdige vervanging van resources binnen het toegestane budget"/>
    <x v="38"/>
  </r>
  <r>
    <s v="3.2.2"/>
    <s v="D.03"/>
    <n v="2"/>
    <x v="25"/>
    <s v="D.03x2"/>
    <s v="het identificeren van trainings- en organisatiebehoeften; het identificeren en samenbrengen van organisatie-eisen; het selecteren en voorbereiden van een planning voor (noodzakelijke) trainingen"/>
    <x v="42"/>
  </r>
  <r>
    <s v="3.2.2"/>
    <s v="T.01"/>
    <n v="9"/>
    <x v="25"/>
    <s v="T.01x9"/>
    <s v="Toegankelijkheid is van toepassing op het ontwerp van producten, apparaten, services of omgevingen om ervoor te zorgen dat ze voor iedereen bruikbaar zijn, ongeacht hun persoonlijke capaciteiten"/>
    <x v="8"/>
  </r>
  <r>
    <s v="3.2.2"/>
    <s v="T.02"/>
    <n v="9"/>
    <x v="25"/>
    <s v="T.02x9"/>
    <s v="Ethiek in ICT behandelt de procedures, waarden en praktijken die ICT en haar gerelateerde disciplines beheersen zonder de integriteit, morele waarden of overtuigingen van een individu, organisatie of de mensheid: professioneel gedrag in de ICT"/>
    <x v="9"/>
  </r>
  <r>
    <s v="3.2.2"/>
    <s v="T.03"/>
    <n v="9"/>
    <x v="25"/>
    <s v="T.03x9"/>
    <s v="Er zijn veel wetten die direct of indirect relevant zijn voor de ICT-industrie, zoals copyright, naleving van octrooien, voorkomen van plagiaat en bescherming van intellectueel eigendom"/>
    <x v="10"/>
  </r>
  <r>
    <s v="3.2.2"/>
    <s v="T.04"/>
    <n v="9"/>
    <x v="25"/>
    <s v="T.04x9"/>
    <s v="Privacy is het vermogen van een organisatie of individu te bepalen welke gegevens met derden kunnen worden gedeeld: bijvoorbeeld de algemene verordening gegevensbescherming (AVG) over gegevensbescherming en privacy voor alle individuen"/>
    <x v="11"/>
  </r>
  <r>
    <s v="3.2.2"/>
    <s v="T.05"/>
    <n v="9"/>
    <x v="25"/>
    <s v="T.05x9"/>
    <s v="Beveiliging omvat (1) informatiebeveiliging: beschermen tegen ongeautoriseerde toegang, gebruik, openbaarmaking, verstoring, wijziging, inzage, inspectie, opname of verwoesting en (2) IT-beveiliging: ongeoorloofde toegang tot computers, netwerken en data voorkomen"/>
    <x v="12"/>
  </r>
  <r>
    <s v="3.2.2"/>
    <s v="T.06"/>
    <n v="9"/>
    <x v="25"/>
    <s v="T.06x9"/>
    <s v="Duurzaamheid staat voor het voldoen aan behoeften zonder de toekomst in gevaar te brengen en kan worden gecategoriseerd als ecologische, sociale of economische duurzaamheid"/>
    <x v="13"/>
  </r>
  <r>
    <s v="3.2.2"/>
    <s v="T.07"/>
    <n v="9"/>
    <x v="25"/>
    <s v="T.07x9"/>
    <s v="Bruikbaarheid is de kwaliteit van een product, dienst of systeem, zoals ervaren door eindgebruikers, voor specifiek te bereiken doelen, effectief, efficiënt en bevredigend in een vooraf bepaalde context"/>
    <x v="14"/>
  </r>
  <r>
    <s v="3.2.3"/>
    <s v="B.05"/>
    <n v="1"/>
    <x v="26"/>
    <s v="B.05x1"/>
    <s v="het gebruiken en/of toepassen van standaarden om de documentatiestructuur te bepalen"/>
    <x v="33"/>
  </r>
  <r>
    <s v="3.2.3"/>
    <s v="B.05"/>
    <n v="2"/>
    <x v="26"/>
    <s v="B.05x2"/>
    <s v="het bepalen van documentatie-eisen op basis van het doel en de doelgroep"/>
    <x v="33"/>
  </r>
  <r>
    <s v="3.2.3"/>
    <s v="B.05"/>
    <n v="3"/>
    <x v="26"/>
    <s v="B.05x3"/>
    <s v="het detailniveau bepalen op basis van het doel en de doelgroep "/>
    <x v="33"/>
  </r>
  <r>
    <s v="3.2.3"/>
    <s v="C.01"/>
    <n v="1"/>
    <x v="26"/>
    <s v="C.01x1"/>
    <s v="de interactie met gebruikers; het toepassen van basale productkennis om verzoeken van gebruikers te beantwoorden; het oplossen van incidenten en het opvolgen van voorgeschreven procedures"/>
    <x v="37"/>
  </r>
  <r>
    <s v="3.2.3"/>
    <s v="C.01"/>
    <n v="2"/>
    <x v="26"/>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3"/>
    <s v="C.01"/>
    <n v="3"/>
    <x v="26"/>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3"/>
    <s v="C.02"/>
    <n v="2"/>
    <x v="26"/>
    <s v="C.02x2"/>
    <s v="het systematisch handelen om tijdens wijzigingen te reageren op de dagelijkse operationele behoefte; het voorkomen van serviceonderbrekingen en de samenhang met SLA en informatiebeveiligingsvereisten handhaven"/>
    <x v="36"/>
  </r>
  <r>
    <s v="3.2.3"/>
    <s v="C.02"/>
    <n v="3"/>
    <x v="26"/>
    <s v="C.02x3"/>
    <s v="het zorgen voor de integriteit van het systeem door het toepassen van functionele updates, software- of hardwaretoevoegingen en het inregelen van onderhoudsactiviteiten; het voldoen aan de budgeteisen "/>
    <x v="36"/>
  </r>
  <r>
    <s v="3.2.3"/>
    <s v="C.03"/>
    <n v="1"/>
    <x v="26"/>
    <s v="C.03x1"/>
    <s v="het onder begeleiding vastleggen en bijhouden van bedrijfszekerheidsgegevens"/>
    <x v="40"/>
  </r>
  <r>
    <s v="3.2.3"/>
    <s v="C.03"/>
    <n v="2"/>
    <x v="26"/>
    <s v="C.03x2"/>
    <s v="het systematisch analyseren van productdata; het escaleren bij potentiële veiligheidsrisico’s; het nemen van actie om het serviceniveau (continu) te verbeteren "/>
    <x v="40"/>
  </r>
  <r>
    <s v="3.2.3"/>
    <s v="C.03"/>
    <n v="3"/>
    <x v="26"/>
    <s v="C.03x3"/>
    <s v="het opzetten van roosters voor operationele taken; het beheren van kosten en budget op basis van interne procedures en externe beperkingen; het vaststellen van het optimaal benodigde aantal fte voor de infrastructuur van het informatiesysteem"/>
    <x v="40"/>
  </r>
  <r>
    <s v="3.2.3"/>
    <s v="C.05"/>
    <n v="1"/>
    <x v="26"/>
    <s v="C.05x1"/>
    <s v="het uitvoeren van basale systeemoperaties"/>
    <x v="38"/>
  </r>
  <r>
    <s v="3.2.3"/>
    <s v="C.05"/>
    <n v="2"/>
    <x v="26"/>
    <s v="C.05x2"/>
    <s v="het systematisch dagelijks beheer van operationele behoeften in de IT-systemen; het vermijden van serviceonderbrekingen conform de service- en IT-strategie"/>
    <x v="38"/>
  </r>
  <r>
    <s v="3.2.3"/>
    <s v="C.05"/>
    <n v="3"/>
    <x v="26"/>
    <s v="C.05x3"/>
    <s v="het optimaliseren van technische en cloud-ontwikkeling; het evalueren van systeemperformance en vragen/problemen van gebruikers; verantwoordelijk zijn voor tijdige vervanging van resources binnen het toegestane budget"/>
    <x v="38"/>
  </r>
  <r>
    <s v="3.2.3"/>
    <s v="E.06"/>
    <n v="2"/>
    <x v="26"/>
    <s v="E.06x2"/>
    <s v="het communiceren over en het toezicht houden op de toepassing van het kwaliteitsbeleid in de organisatie"/>
    <x v="21"/>
  </r>
  <r>
    <s v="3.2.3"/>
    <s v="E.06"/>
    <n v="3"/>
    <x v="26"/>
    <s v="E.06x3"/>
    <s v="het evalueren van kwaliteitsindicatoren en processen op basis van het kwaliteitsbeleid en indien nodig het voorstellen van herstelacties"/>
    <x v="21"/>
  </r>
  <r>
    <s v="3.2.3"/>
    <s v="T.01"/>
    <n v="9"/>
    <x v="26"/>
    <s v="T.01x9"/>
    <s v="Toegankelijkheid is van toepassing op het ontwerp van producten, apparaten, services of omgevingen om ervoor te zorgen dat ze voor iedereen bruikbaar zijn, ongeacht hun persoonlijke capaciteiten"/>
    <x v="8"/>
  </r>
  <r>
    <s v="3.2.3"/>
    <s v="T.02"/>
    <n v="9"/>
    <x v="26"/>
    <s v="T.02x9"/>
    <s v="Ethiek in ICT behandelt de procedures, waarden en praktijken die ICT en haar gerelateerde disciplines beheersen zonder de integriteit, morele waarden of overtuigingen van een individu, organisatie of de mensheid: professioneel gedrag in de ICT"/>
    <x v="9"/>
  </r>
  <r>
    <s v="3.2.3"/>
    <s v="T.03"/>
    <n v="9"/>
    <x v="26"/>
    <s v="T.03x9"/>
    <s v="Er zijn veel wetten die direct of indirect relevant zijn voor de ICT-industrie, zoals copyright, naleving van octrooien, voorkomen van plagiaat en bescherming van intellectueel eigendom"/>
    <x v="10"/>
  </r>
  <r>
    <s v="3.2.3"/>
    <s v="T.04"/>
    <n v="9"/>
    <x v="26"/>
    <s v="T.04x9"/>
    <s v="Privacy is het vermogen van een organisatie of individu te bepalen welke gegevens met derden kunnen worden gedeeld: bijvoorbeeld de algemene verordening gegevensbescherming (AVG) over gegevensbescherming en privacy voor alle individuen"/>
    <x v="11"/>
  </r>
  <r>
    <s v="3.2.3"/>
    <s v="T.05"/>
    <n v="9"/>
    <x v="26"/>
    <s v="T.05x9"/>
    <s v="Beveiliging omvat (1) informatiebeveiliging: beschermen tegen ongeautoriseerde toegang, gebruik, openbaarmaking, verstoring, wijziging, inzage, inspectie, opname of verwoesting en (2) IT-beveiliging: ongeoorloofde toegang tot computers, netwerken en data voorkomen"/>
    <x v="12"/>
  </r>
  <r>
    <s v="3.2.3"/>
    <s v="T.06"/>
    <n v="9"/>
    <x v="26"/>
    <s v="T.06x9"/>
    <s v="Duurzaamheid staat voor het voldoen aan behoeften zonder de toekomst in gevaar te brengen en kan worden gecategoriseerd als ecologische, sociale of economische duurzaamheid"/>
    <x v="13"/>
  </r>
  <r>
    <s v="3.2.3"/>
    <s v="T.07"/>
    <n v="9"/>
    <x v="26"/>
    <s v="T.07x9"/>
    <s v="Bruikbaarheid is de kwaliteit van een product, dienst of systeem, zoals ervaren door eindgebruikers, voor specifiek te bereiken doelen, effectief, efficiënt en bevredigend in een vooraf bepaalde context"/>
    <x v="14"/>
  </r>
  <r>
    <s v="3.2.4"/>
    <s v="B.04"/>
    <n v="1"/>
    <x v="27"/>
    <s v="B.04x1"/>
    <s v="het onder aansturing verwijderen en/of installeren van IV-componenten op basis van gedetailleerde instructies"/>
    <x v="35"/>
  </r>
  <r>
    <s v="3.2.4"/>
    <s v="B.04"/>
    <n v="2"/>
    <x v="27"/>
    <s v="B.04x2"/>
    <s v="het systematisch handelen om systeemelementen te bouwen en/of deconstrueren; het identificeren van falende componenten en het vaststellen van de hoofdoorzaken van storingen; het bieden van ondersteuning aan minder ervaren collega's"/>
    <x v="35"/>
  </r>
  <r>
    <s v="3.2.4"/>
    <s v="B.04"/>
    <n v="3"/>
    <x v="2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2.4"/>
    <s v="B.05"/>
    <n v="1"/>
    <x v="27"/>
    <s v="B.05x1"/>
    <s v="het gebruiken en/of toepassen van standaarden om de documentatiestructuur te bepalen"/>
    <x v="33"/>
  </r>
  <r>
    <s v="3.2.4"/>
    <s v="B.05"/>
    <n v="2"/>
    <x v="27"/>
    <s v="B.05x2"/>
    <s v="het bepalen van documentatie-eisen op basis van het doel en de doelgroep"/>
    <x v="33"/>
  </r>
  <r>
    <s v="3.2.4"/>
    <s v="B.05"/>
    <n v="3"/>
    <x v="27"/>
    <s v="B.05x3"/>
    <s v="het detailniveau bepalen op basis van het doel en de doelgroep "/>
    <x v="33"/>
  </r>
  <r>
    <s v="3.2.4"/>
    <s v="C.01"/>
    <n v="1"/>
    <x v="27"/>
    <s v="C.01x1"/>
    <s v="de interactie met gebruikers; het toepassen van basale productkennis om verzoeken van gebruikers te beantwoorden; het oplossen van incidenten en het opvolgen van voorgeschreven procedures"/>
    <x v="37"/>
  </r>
  <r>
    <s v="3.2.4"/>
    <s v="C.01"/>
    <n v="2"/>
    <x v="27"/>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2.4"/>
    <s v="C.01"/>
    <n v="3"/>
    <x v="2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2.4"/>
    <s v="C.02"/>
    <n v="2"/>
    <x v="27"/>
    <s v="C.02x2"/>
    <s v="het systematisch handelen om tijdens wijzigingen te reageren op de dagelijkse operationele behoefte; het voorkomen van serviceonderbrekingen en de samenhang met SLA en informatiebeveiligingsvereisten handhaven"/>
    <x v="36"/>
  </r>
  <r>
    <s v="3.2.4"/>
    <s v="C.02"/>
    <n v="3"/>
    <x v="27"/>
    <s v="C.02x3"/>
    <s v="het zorgen voor de integriteit van het systeem door het toepassen van functionele updates, software- of hardwaretoevoegingen en het inregelen van onderhoudsactiviteiten; het voldoen aan de budgeteisen "/>
    <x v="36"/>
  </r>
  <r>
    <s v="3.2.4"/>
    <s v="C.03"/>
    <n v="1"/>
    <x v="27"/>
    <s v="C.03x1"/>
    <s v="het onder begeleiding vastleggen en bijhouden van bedrijfszekerheidsgegevens"/>
    <x v="40"/>
  </r>
  <r>
    <s v="3.2.4"/>
    <s v="C.03"/>
    <n v="2"/>
    <x v="27"/>
    <s v="C.03x2"/>
    <s v="het systematisch analyseren van productdata; het escaleren bij potentiële veiligheidsrisico’s; het nemen van actie om het serviceniveau (continu) te verbeteren "/>
    <x v="40"/>
  </r>
  <r>
    <s v="3.2.4"/>
    <s v="C.03"/>
    <n v="3"/>
    <x v="27"/>
    <s v="C.03x3"/>
    <s v="het opzetten van roosters voor operationele taken; het beheren van kosten en budget op basis van interne procedures en externe beperkingen; het vaststellen van het optimaal benodigde aantal fte voor de infrastructuur van het informatiesysteem"/>
    <x v="40"/>
  </r>
  <r>
    <s v="3.2.4"/>
    <s v="C.04"/>
    <n v="2"/>
    <x v="27"/>
    <s v="C.04x2"/>
    <s v="het identificeren en classificeren van soorten incident- en service-interrupties; het vastleggen en catalogiseren van incidenten op basis van oorzaak en oplossing"/>
    <x v="34"/>
  </r>
  <r>
    <s v="3.2.4"/>
    <s v="C.04"/>
    <n v="3"/>
    <x v="2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2.4"/>
    <s v="C.05"/>
    <n v="1"/>
    <x v="27"/>
    <s v="C.05x1"/>
    <s v="het uitvoeren van basale systeemoperaties"/>
    <x v="38"/>
  </r>
  <r>
    <s v="3.2.4"/>
    <s v="C.05"/>
    <n v="2"/>
    <x v="27"/>
    <s v="C.05x2"/>
    <s v="het systematisch dagelijks beheer van operationele behoeften in de IT-systemen; het vermijden van serviceonderbrekingen conform de service- en IT-strategie"/>
    <x v="38"/>
  </r>
  <r>
    <s v="3.2.4"/>
    <s v="C.05"/>
    <n v="3"/>
    <x v="27"/>
    <s v="C.05x3"/>
    <s v="het optimaliseren van technische en cloud-ontwikkeling; het evalueren van systeemperformance en vragen/problemen van gebruikers; verantwoordelijk zijn voor tijdige vervanging van resources binnen het toegestane budget"/>
    <x v="38"/>
  </r>
  <r>
    <s v="3.2.4"/>
    <s v="E.02"/>
    <n v="2"/>
    <x v="27"/>
    <s v="E.02x2"/>
    <s v="het begrijpen en toepassen van projectmanagementprincipes, inclusief het toepassen van methodes, hulpmiddelen en processen om eenvoudige projecten te leiden en de kosten en ‘waste’ te minimaliseren "/>
    <x v="41"/>
  </r>
  <r>
    <s v="3.2.4"/>
    <s v="E.02"/>
    <n v="3"/>
    <x v="2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2.4"/>
    <s v="E.03"/>
    <n v="2"/>
    <x v="27"/>
    <s v="E.03x2"/>
    <s v="het begrijpen en toepassen van de principes van risicomanagement en het onderzoeken van IV-oplossingen om geïdentificeerde risico’s te mitigeren"/>
    <x v="24"/>
  </r>
  <r>
    <s v="3.2.4"/>
    <s v="E.03"/>
    <n v="3"/>
    <x v="27"/>
    <s v="E.03x3"/>
    <s v="het in staat zijn de juiste acties te ondernemen om de veiligheid te borgen en risicoblootstelling te vermijden; het evalueren, managen en garanderen van de validering van uitzonderingen; het uitvoeren van audits uit op IV-processen en -omgeving"/>
    <x v="24"/>
  </r>
  <r>
    <s v="3.2.4"/>
    <s v="T.01"/>
    <n v="9"/>
    <x v="27"/>
    <s v="T.01x9"/>
    <s v="Toegankelijkheid is van toepassing op het ontwerp van producten, apparaten, services of omgevingen om ervoor te zorgen dat ze voor iedereen bruikbaar zijn, ongeacht hun persoonlijke capaciteiten"/>
    <x v="8"/>
  </r>
  <r>
    <s v="3.2.4"/>
    <s v="T.02"/>
    <n v="9"/>
    <x v="27"/>
    <s v="T.02x9"/>
    <s v="Ethiek in ICT behandelt de procedures, waarden en praktijken die ICT en haar gerelateerde disciplines beheersen zonder de integriteit, morele waarden of overtuigingen van een individu, organisatie of de mensheid: professioneel gedrag in de ICT"/>
    <x v="9"/>
  </r>
  <r>
    <s v="3.2.4"/>
    <s v="T.03"/>
    <n v="9"/>
    <x v="27"/>
    <s v="T.03x9"/>
    <s v="Er zijn veel wetten die direct of indirect relevant zijn voor de ICT-industrie, zoals copyright, naleving van octrooien, voorkomen van plagiaat en bescherming van intellectueel eigendom"/>
    <x v="10"/>
  </r>
  <r>
    <s v="3.2.4"/>
    <s v="T.04"/>
    <n v="9"/>
    <x v="27"/>
    <s v="T.04x9"/>
    <s v="Privacy is het vermogen van een organisatie of individu te bepalen welke gegevens met derden kunnen worden gedeeld: bijvoorbeeld de algemene verordening gegevensbescherming (AVG) over gegevensbescherming en privacy voor alle individuen"/>
    <x v="11"/>
  </r>
  <r>
    <s v="3.2.4"/>
    <s v="T.05"/>
    <n v="9"/>
    <x v="27"/>
    <s v="T.05x9"/>
    <s v="Beveiliging omvat (1) informatiebeveiliging: beschermen tegen ongeautoriseerde toegang, gebruik, openbaarmaking, verstoring, wijziging, inzage, inspectie, opname of verwoesting en (2) IT-beveiliging: ongeoorloofde toegang tot computers, netwerken en data voorkomen"/>
    <x v="12"/>
  </r>
  <r>
    <s v="3.2.4"/>
    <s v="T.06"/>
    <n v="9"/>
    <x v="27"/>
    <s v="T.06x9"/>
    <s v="Duurzaamheid staat voor het voldoen aan behoeften zonder de toekomst in gevaar te brengen en kan worden gecategoriseerd als ecologische, sociale of economische duurzaamheid"/>
    <x v="13"/>
  </r>
  <r>
    <s v="3.2.4"/>
    <s v="T.07"/>
    <n v="9"/>
    <x v="27"/>
    <s v="T.07x9"/>
    <s v="Bruikbaarheid is de kwaliteit van een product, dienst of systeem, zoals ervaren door eindgebruikers, voor specifiek te bereiken doelen, effectief, efficiënt en bevredigend in een vooraf bepaalde context"/>
    <x v="14"/>
  </r>
  <r>
    <s v="3.3.1"/>
    <s v="A.02"/>
    <n v="3"/>
    <x v="28"/>
    <s v="A.02x3"/>
    <s v="de inhoud van de SLA garanderen"/>
    <x v="39"/>
  </r>
  <r>
    <s v="3.3.1"/>
    <s v="A.02"/>
    <n v="4"/>
    <x v="28"/>
    <s v="A.02x4"/>
    <s v="het onderhandelen over herziening van SLA’s in overeenstemming met de organisatiedoelstellingen en het garanderen van het succes van de geplande resultaten"/>
    <x v="39"/>
  </r>
  <r>
    <s v="3.3.1"/>
    <s v="A.04"/>
    <n v="2"/>
    <x v="28"/>
    <s v="A.04x2"/>
    <s v="het systematisch handelen om standaard productdocumentatie te onderhouden"/>
    <x v="28"/>
  </r>
  <r>
    <s v="3.3.1"/>
    <s v="A.04"/>
    <n v="3"/>
    <x v="28"/>
    <s v="A.04x3"/>
    <s v="het gebruikmaken van specifieke kennis om complexe documentatie te maken en te onderhouden"/>
    <x v="28"/>
  </r>
  <r>
    <s v="3.3.1"/>
    <s v="A.04"/>
    <n v="4"/>
    <x v="28"/>
    <s v="A.04x4"/>
    <s v="het organiseren en borgen van het ontwikkelen en onderhouden van de planning"/>
    <x v="28"/>
  </r>
  <r>
    <s v="3.3.1"/>
    <s v="A.10"/>
    <n v="3"/>
    <x v="28"/>
    <s v="A.10x3"/>
    <s v="het bewerkstelligen en cultiveren van relaties met klanten en gebruikers om hun taken, behoeften en doelen te begrijpen; het gebruiken van een breed scala aan specialistische methoden om belangrijke gebruikersbetrokkenheid te krijgen"/>
    <x v="15"/>
  </r>
  <r>
    <s v="3.3.1"/>
    <s v="A.10"/>
    <n v="4"/>
    <x v="28"/>
    <s v="A.10x4"/>
    <s v="het bieden van deskundige begeleiding om continue verbetering te garanderen en een succesvolle omnichannel gebruikerervaring te bewerkstelligen"/>
    <x v="15"/>
  </r>
  <r>
    <s v="3.3.1"/>
    <s v="C.02"/>
    <n v="2"/>
    <x v="28"/>
    <s v="C.02x2"/>
    <s v="het systematisch handelen om tijdens wijzigingen te reageren op de dagelijkse operationele behoefte; het voorkomen van serviceonderbrekingen en de samenhang met SLA en informatiebeveiligingsvereisten handhaven"/>
    <x v="36"/>
  </r>
  <r>
    <s v="3.3.1"/>
    <s v="C.02"/>
    <n v="3"/>
    <x v="28"/>
    <s v="C.02x3"/>
    <s v="het zorgen voor de integriteit van het systeem door het toepassen van functionele updates, software- of hardwaretoevoegingen en het inregelen van onderhoudsactiviteiten; het voldoen aan de budgeteisen "/>
    <x v="36"/>
  </r>
  <r>
    <s v="3.3.1"/>
    <s v="C.03"/>
    <n v="2"/>
    <x v="28"/>
    <s v="C.03x2"/>
    <s v="het systematisch analyseren van productdata; het escaleren bij potentiële veiligheidsrisico’s; het nemen van actie om het serviceniveau (continu) te verbeteren "/>
    <x v="40"/>
  </r>
  <r>
    <s v="3.3.1"/>
    <s v="C.03"/>
    <n v="3"/>
    <x v="28"/>
    <s v="C.03x3"/>
    <s v="het opzetten van roosters voor operationele taken; het beheren van kosten en budget op basis van interne procedures en externe beperkingen; het vaststellen van het optimaal benodigde aantal fte voor de infrastructuur van het informatiesysteem"/>
    <x v="40"/>
  </r>
  <r>
    <s v="3.3.1"/>
    <s v="C.05"/>
    <n v="3"/>
    <x v="28"/>
    <s v="C.05x3"/>
    <s v="het optimaliseren van technische en cloud-ontwikkeling; het evalueren van systeemperformance en vragen/problemen van gebruikers; verantwoordelijk zijn voor tijdige vervanging van resources binnen het toegestane budget"/>
    <x v="38"/>
  </r>
  <r>
    <s v="3.3.1"/>
    <s v="D.05"/>
    <n v="2"/>
    <x v="28"/>
    <s v="D.05x2"/>
    <s v="het samenwerken in de totstandkoming van proposals/voorstellen in overeenstemming met de bedrijfscapaciteit en klantbehoeften"/>
    <x v="27"/>
  </r>
  <r>
    <s v="3.3.1"/>
    <s v="D.05"/>
    <n v="3"/>
    <x v="28"/>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3.3.1"/>
    <s v="D.05"/>
    <n v="4"/>
    <x v="28"/>
    <s v="D.05x4"/>
    <s v="het reviewen en implementeren van een passende verkoopstrategie om de organisatiedoeleinden te behalen; het bepalen en alloceren van doelen om de marktcondities aan te pakken; het coördineren van multidisciplinaire teams"/>
    <x v="27"/>
  </r>
  <r>
    <s v="3.3.1"/>
    <s v="D.10"/>
    <n v="3"/>
    <x v="28"/>
    <s v="D.10x3"/>
    <s v="het analyseren van bedrijfsprocessen en bijbehorende informatie-eisen en het daarmee voorzien in de meest geschikte informatiestructuur"/>
    <x v="6"/>
  </r>
  <r>
    <s v="3.3.1"/>
    <s v="D.10"/>
    <n v="4"/>
    <x v="28"/>
    <s v="D.10x4"/>
    <s v="de juiste informatiestructuur integreren in de organisatie-omgeving"/>
    <x v="6"/>
  </r>
  <r>
    <s v="3.3.1"/>
    <s v="D.11"/>
    <n v="3"/>
    <x v="28"/>
    <s v="D.11x3"/>
    <s v="betrouwbare relaties met de klanten creëren en helpen in het identificeren van de klantbehoeften"/>
    <x v="17"/>
  </r>
  <r>
    <s v="3.3.1"/>
    <s v="D.11"/>
    <n v="4"/>
    <x v="28"/>
    <s v="D.11x4"/>
    <s v="het organiseren en ondersteunen van strategische besluiten van de organisaties, het helpen van organisaties om nieuwe IV-oplossingen te bedenken; het bevorderen van partnerschappen en het creëren van waardeproposities"/>
    <x v="17"/>
  </r>
  <r>
    <s v="3.3.1"/>
    <s v="E.02"/>
    <n v="2"/>
    <x v="28"/>
    <s v="E.02x2"/>
    <s v="het begrijpen en toepassen van projectmanagementprincipes, inclusief het toepassen van methodes, hulpmiddelen en processen om eenvoudige projecten te leiden en de kosten en ‘waste’ te minimaliseren "/>
    <x v="41"/>
  </r>
  <r>
    <s v="3.3.1"/>
    <s v="E.02"/>
    <n v="3"/>
    <x v="2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1"/>
    <s v="E.02"/>
    <n v="4"/>
    <x v="2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3.3.1"/>
    <s v="E.03"/>
    <n v="2"/>
    <x v="28"/>
    <s v="E.03x2"/>
    <s v="het begrijpen en toepassen van de principes van risicomanagement en het onderzoeken van IV-oplossingen om geïdentificeerde risico’s te mitigeren"/>
    <x v="24"/>
  </r>
  <r>
    <s v="3.3.1"/>
    <s v="E.03"/>
    <n v="3"/>
    <x v="28"/>
    <s v="E.03x3"/>
    <s v="het in staat zijn de juiste acties te ondernemen om de veiligheid te borgen en risicoblootstelling te vermijden; het evalueren, managen en garanderen van de validering van uitzonderingen; het uitvoeren van audits uit op IV-processen en -omgeving"/>
    <x v="24"/>
  </r>
  <r>
    <s v="3.3.1"/>
    <s v="E.03"/>
    <n v="4"/>
    <x v="28"/>
    <s v="E.03x4"/>
    <s v="het organiseren en borgen van het definiëren en toepasbaar maken van beleid voor risicobeheer door rekening te houden met alle mogelijke beperkingen, waaronder technische, economische en politieke kwesties en daarbij taken te delegeren"/>
    <x v="24"/>
  </r>
  <r>
    <s v="3.3.1"/>
    <s v="E.06"/>
    <n v="2"/>
    <x v="28"/>
    <s v="E.06x2"/>
    <s v="het communiceren over en het toezicht houden op de toepassing van het kwaliteitsbeleid in de organisatie"/>
    <x v="21"/>
  </r>
  <r>
    <s v="3.3.1"/>
    <s v="E.06"/>
    <n v="3"/>
    <x v="28"/>
    <s v="E.06x3"/>
    <s v="het evalueren van kwaliteitsindicatoren en processen op basis van het kwaliteitsbeleid en indien nodig het voorstellen van herstelacties"/>
    <x v="21"/>
  </r>
  <r>
    <s v="3.3.1"/>
    <s v="E.06"/>
    <n v="4"/>
    <x v="28"/>
    <s v="E.06x4"/>
    <s v="het evalueren en inschatten in hoeverre aan kwaliteitseisen is voldaan en het organiseren en borgen dat het kwaliteitsbeleid wordt geïmplementeerd; het tonen van multifunctioneel leiderschap voor het stellen en overtreffen van kwaliteitsnormen"/>
    <x v="21"/>
  </r>
  <r>
    <s v="3.3.1"/>
    <s v="T.01"/>
    <n v="9"/>
    <x v="28"/>
    <s v="T.01x9"/>
    <s v="Toegankelijkheid is van toepassing op het ontwerp van producten, apparaten, services of omgevingen om ervoor te zorgen dat ze voor iedereen bruikbaar zijn, ongeacht hun persoonlijke capaciteiten"/>
    <x v="8"/>
  </r>
  <r>
    <s v="3.3.1"/>
    <s v="T.02"/>
    <n v="9"/>
    <x v="28"/>
    <s v="T.02x9"/>
    <s v="Ethiek in ICT behandelt de procedures, waarden en praktijken die ICT en haar gerelateerde disciplines beheersen zonder de integriteit, morele waarden of overtuigingen van een individu, organisatie of de mensheid: professioneel gedrag in de ICT"/>
    <x v="9"/>
  </r>
  <r>
    <s v="3.3.1"/>
    <s v="T.03"/>
    <n v="9"/>
    <x v="28"/>
    <s v="T.03x9"/>
    <s v="Er zijn veel wetten die direct of indirect relevant zijn voor de ICT-industrie, zoals copyright, naleving van octrooien, voorkomen van plagiaat en bescherming van intellectueel eigendom"/>
    <x v="10"/>
  </r>
  <r>
    <s v="3.3.1"/>
    <s v="T.04"/>
    <n v="9"/>
    <x v="28"/>
    <s v="T.04x9"/>
    <s v="Privacy is het vermogen van een organisatie of individu te bepalen welke gegevens met derden kunnen worden gedeeld: bijvoorbeeld de algemene verordening gegevensbescherming (AVG) over gegevensbescherming en privacy voor alle individuen"/>
    <x v="11"/>
  </r>
  <r>
    <s v="3.3.1"/>
    <s v="T.05"/>
    <n v="9"/>
    <x v="28"/>
    <s v="T.05x9"/>
    <s v="Beveiliging omvat (1) informatiebeveiliging: beschermen tegen ongeautoriseerde toegang, gebruik, openbaarmaking, verstoring, wijziging, inzage, inspectie, opname of verwoesting en (2) IT-beveiliging: ongeoorloofde toegang tot computers, netwerken en data voorkomen"/>
    <x v="12"/>
  </r>
  <r>
    <s v="3.3.1"/>
    <s v="T.06"/>
    <n v="9"/>
    <x v="28"/>
    <s v="T.06x9"/>
    <s v="Duurzaamheid staat voor het voldoen aan behoeften zonder de toekomst in gevaar te brengen en kan worden gecategoriseerd als ecologische, sociale of economische duurzaamheid"/>
    <x v="13"/>
  </r>
  <r>
    <s v="3.3.1"/>
    <s v="T.07"/>
    <n v="9"/>
    <x v="28"/>
    <s v="T.07x9"/>
    <s v="Bruikbaarheid is de kwaliteit van een product, dienst of systeem, zoals ervaren door eindgebruikers, voor specifiek te bereiken doelen, effectief, efficiënt en bevredigend in een vooraf bepaalde context"/>
    <x v="14"/>
  </r>
  <r>
    <s v="3.3.2"/>
    <s v="A.10"/>
    <n v="3"/>
    <x v="29"/>
    <s v="A.10x3"/>
    <s v="het bewerkstelligen en cultiveren van relaties met klanten en gebruikers om hun taken, behoeften en doelen te begrijpen; het gebruiken van een breed scala aan specialistische methoden om belangrijke gebruikersbetrokkenheid te krijgen"/>
    <x v="15"/>
  </r>
  <r>
    <s v="3.3.2"/>
    <s v="A.10"/>
    <n v="4"/>
    <x v="29"/>
    <s v="A.10x4"/>
    <s v="het bieden van deskundige begeleiding om continue verbetering te garanderen en een succesvolle omnichannel gebruikerervaring te bewerkstelligen"/>
    <x v="15"/>
  </r>
  <r>
    <s v="3.3.2"/>
    <s v="B.02"/>
    <n v="2"/>
    <x v="29"/>
    <s v="B.02x2"/>
    <s v="het systematisch handelen om de verenigbaarheid van soft- en hardwarespecificatie te identificeren, het documenteren van alle activiteiten, afwijkingen en correcties tijdens het installeren"/>
    <x v="4"/>
  </r>
  <r>
    <s v="3.3.2"/>
    <s v="B.02"/>
    <n v="3"/>
    <x v="29"/>
    <s v="B.02x3"/>
    <s v="verantwoordelijk zijn voor eigen acties en die van anderen in het integratieproces, het naleven van de toepasbare normen en wijzigingsprocedures om de integriteit te bewaren van de gehele functionaliteit en betrouwbaarheid"/>
    <x v="4"/>
  </r>
  <r>
    <s v="3.3.2"/>
    <s v="B.03"/>
    <n v="1"/>
    <x v="29"/>
    <s v="B.03x1"/>
    <s v="het uitvoeren van eenvoudige testen op basis van gedetailleerde instructies"/>
    <x v="16"/>
  </r>
  <r>
    <s v="3.3.2"/>
    <s v="B.03"/>
    <n v="2"/>
    <x v="29"/>
    <s v="B.03x2"/>
    <s v="opzetten van testprogramma’s en het bouwen van testscripts zodat potentiële kwetsbaarheden aan stresstests onderworpen kunnen worden; op analytische wijze documenteren en rapporteren van de uitkomsten"/>
    <x v="16"/>
  </r>
  <r>
    <s v="3.3.2"/>
    <s v="B.04"/>
    <n v="1"/>
    <x v="29"/>
    <s v="B.04x1"/>
    <s v="het onder aansturing verwijderen en/of installeren van IV-componenten op basis van gedetailleerde instructies"/>
    <x v="35"/>
  </r>
  <r>
    <s v="3.3.2"/>
    <s v="B.04"/>
    <n v="2"/>
    <x v="29"/>
    <s v="B.04x2"/>
    <s v="het systematisch handelen om systeemelementen te bouwen en/of deconstrueren; het identificeren van falende componenten en het vaststellen van de hoofdoorzaken van storingen; het bieden van ondersteuning aan minder ervaren collega's"/>
    <x v="35"/>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2"/>
    <s v="B.04"/>
    <n v="3"/>
    <x v="2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2"/>
    <s v="C.03"/>
    <n v="1"/>
    <x v="29"/>
    <s v="C.03x1"/>
    <s v="het onder begeleiding vastleggen en bijhouden van bedrijfszekerheidsgegevens"/>
    <x v="40"/>
  </r>
  <r>
    <s v="3.3.2"/>
    <s v="C.03"/>
    <n v="2"/>
    <x v="29"/>
    <s v="C.03x2"/>
    <s v="het systematisch analyseren van productdata; het escaleren bij potentiële veiligheidsrisico’s; het nemen van actie om het serviceniveau (continu) te verbeteren "/>
    <x v="40"/>
  </r>
  <r>
    <s v="3.3.2"/>
    <s v="C.03"/>
    <n v="3"/>
    <x v="29"/>
    <s v="C.03x3"/>
    <s v="het opzetten van roosters voor operationele taken; het beheren van kosten en budget op basis van interne procedures en externe beperkingen; het vaststellen van het optimaal benodigde aantal fte voor de infrastructuur van het informatiesysteem"/>
    <x v="40"/>
  </r>
  <r>
    <s v="3.3.2"/>
    <s v="C.04"/>
    <n v="2"/>
    <x v="29"/>
    <s v="C.04x2"/>
    <s v="het identificeren en classificeren van soorten incident- en service-interrupties; het vastleggen en catalogiseren van incidenten op basis van oorzaak en oplossing"/>
    <x v="34"/>
  </r>
  <r>
    <s v="3.3.2"/>
    <s v="C.04"/>
    <n v="3"/>
    <x v="29"/>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3.3.2"/>
    <s v="C.05"/>
    <n v="3"/>
    <x v="29"/>
    <s v="C.05x3"/>
    <s v="het optimaliseren van technische en cloud-ontwikkeling; het evalueren van systeemperformance en vragen/problemen van gebruikers; verantwoordelijk zijn voor tijdige vervanging van resources binnen het toegestane budget"/>
    <x v="38"/>
  </r>
  <r>
    <s v="3.3.2"/>
    <s v="E.03"/>
    <n v="2"/>
    <x v="29"/>
    <s v="E.03x2"/>
    <s v="het begrijpen en toepassen van de principes van risicomanagement en het onderzoeken van IV-oplossingen om geïdentificeerde risico’s te mitigeren"/>
    <x v="24"/>
  </r>
  <r>
    <s v="3.3.2"/>
    <s v="E.03"/>
    <n v="3"/>
    <x v="29"/>
    <s v="E.03x3"/>
    <s v="het in staat zijn de juiste acties te ondernemen om de veiligheid te borgen en risicoblootstelling te vermijden; het evalueren, managen en garanderen van de validering van uitzonderingen; het uitvoeren van audits uit op IV-processen en -omgeving"/>
    <x v="24"/>
  </r>
  <r>
    <s v="3.3.2"/>
    <s v="T.01"/>
    <n v="9"/>
    <x v="29"/>
    <s v="T.01x9"/>
    <s v="Toegankelijkheid is van toepassing op het ontwerp van producten, apparaten, services of omgevingen om ervoor te zorgen dat ze voor iedereen bruikbaar zijn, ongeacht hun persoonlijke capaciteiten"/>
    <x v="8"/>
  </r>
  <r>
    <s v="3.3.2"/>
    <s v="T.02"/>
    <n v="9"/>
    <x v="29"/>
    <s v="T.02x9"/>
    <s v="Ethiek in ICT behandelt de procedures, waarden en praktijken die ICT en haar gerelateerde disciplines beheersen zonder de integriteit, morele waarden of overtuigingen van een individu, organisatie of de mensheid: professioneel gedrag in de ICT"/>
    <x v="9"/>
  </r>
  <r>
    <s v="3.3.2"/>
    <s v="T.03"/>
    <n v="9"/>
    <x v="29"/>
    <s v="T.03x9"/>
    <s v="Er zijn veel wetten die direct of indirect relevant zijn voor de ICT-industrie, zoals copyright, naleving van octrooien, voorkomen van plagiaat en bescherming van intellectueel eigendom"/>
    <x v="10"/>
  </r>
  <r>
    <s v="3.3.2"/>
    <s v="T.04"/>
    <n v="9"/>
    <x v="29"/>
    <s v="T.04x9"/>
    <s v="Privacy is het vermogen van een organisatie of individu te bepalen welke gegevens met derden kunnen worden gedeeld: bijvoorbeeld de algemene verordening gegevensbescherming (AVG) over gegevensbescherming en privacy voor alle individuen"/>
    <x v="11"/>
  </r>
  <r>
    <s v="3.3.2"/>
    <s v="T.05"/>
    <n v="9"/>
    <x v="29"/>
    <s v="T.05x9"/>
    <s v="Beveiliging omvat (1) informatiebeveiliging: beschermen tegen ongeautoriseerde toegang, gebruik, openbaarmaking, verstoring, wijziging, inzage, inspectie, opname of verwoesting en (2) IT-beveiliging: ongeoorloofde toegang tot computers, netwerken en data voorkomen"/>
    <x v="12"/>
  </r>
  <r>
    <s v="3.3.2"/>
    <s v="T.06"/>
    <n v="9"/>
    <x v="29"/>
    <s v="T.06x9"/>
    <s v="Duurzaamheid staat voor het voldoen aan behoeften zonder de toekomst in gevaar te brengen en kan worden gecategoriseerd als ecologische, sociale of economische duurzaamheid"/>
    <x v="13"/>
  </r>
  <r>
    <s v="3.3.2"/>
    <s v="T.07"/>
    <n v="9"/>
    <x v="29"/>
    <s v="T.07x9"/>
    <s v="Bruikbaarheid is de kwaliteit van een product, dienst of systeem, zoals ervaren door eindgebruikers, voor specifiek te bereiken doelen, effectief, efficiënt en bevredigend in een vooraf bepaalde context"/>
    <x v="14"/>
  </r>
  <r>
    <s v="3.3.3"/>
    <s v="A.05"/>
    <n v="3"/>
    <x v="30"/>
    <s v="A.05x3"/>
    <s v="het gebruikmaken van specifieke kennis om relevante IV-technologie en -specificaties te definiëren die kunnen worden ingezet bij de bouw van meerdere IV-projecten, toepassingen en/of infrastructuurverbeteringen"/>
    <x v="0"/>
  </r>
  <r>
    <s v="3.3.3"/>
    <s v="A.10"/>
    <n v="3"/>
    <x v="30"/>
    <s v="A.10x3"/>
    <s v="het bewerkstelligen en cultiveren van relaties met klanten en gebruikers om hun taken, behoeften en doelen te begrijpen; het gebruiken van een breed scala aan specialistische methoden om belangrijke gebruikersbetrokkenheid te krijgen"/>
    <x v="15"/>
  </r>
  <r>
    <s v="3.3.3"/>
    <s v="A.10"/>
    <n v="4"/>
    <x v="30"/>
    <s v="A.10x4"/>
    <s v="het bieden van deskundige begeleiding om continue verbetering te garanderen en een succesvolle omnichannel gebruikerervaring te bewerkstelligen"/>
    <x v="15"/>
  </r>
  <r>
    <s v="3.3.3"/>
    <s v="B.02"/>
    <n v="2"/>
    <x v="30"/>
    <s v="B.02x2"/>
    <s v="het systematisch handelen om de verenigbaarheid van soft- en hardwarespecificatie te identificeren, het documenteren van alle activiteiten, afwijkingen en correcties tijdens het installeren"/>
    <x v="4"/>
  </r>
  <r>
    <s v="3.3.3"/>
    <s v="B.02"/>
    <n v="3"/>
    <x v="30"/>
    <s v="B.02x3"/>
    <s v="verantwoordelijk zijn voor eigen acties en die van anderen in het integratieproces, het naleven van de toepasbare normen en wijzigingsprocedures om de integriteit te bewaren van de gehele functionaliteit en betrouwbaarheid"/>
    <x v="4"/>
  </r>
  <r>
    <s v="3.3.3"/>
    <s v="B.05"/>
    <n v="1"/>
    <x v="30"/>
    <s v="B.05x1"/>
    <s v="het gebruiken en/of toepassen van standaarden om de documentatiestructuur te bepalen"/>
    <x v="33"/>
  </r>
  <r>
    <s v="3.3.3"/>
    <s v="B.05"/>
    <n v="2"/>
    <x v="30"/>
    <s v="B.05x2"/>
    <s v="het bepalen van documentatie-eisen op basis van het doel en de doelgroep"/>
    <x v="33"/>
  </r>
  <r>
    <s v="3.3.3"/>
    <s v="B.05"/>
    <n v="3"/>
    <x v="30"/>
    <s v="B.05x3"/>
    <s v="het detailniveau bepalen op basis van het doel en de doelgroep "/>
    <x v="33"/>
  </r>
  <r>
    <s v="3.3.3"/>
    <s v="C.02"/>
    <n v="2"/>
    <x v="30"/>
    <s v="C.02x2"/>
    <s v="het systematisch handelen om tijdens wijzigingen te reageren op de dagelijkse operationele behoefte; het voorkomen van serviceonderbrekingen en de samenhang met SLA en informatiebeveiligingsvereisten handhaven"/>
    <x v="36"/>
  </r>
  <r>
    <s v="3.3.3"/>
    <s v="C.02"/>
    <n v="3"/>
    <x v="30"/>
    <s v="C.02x3"/>
    <s v="het zorgen voor de integriteit van het systeem door het toepassen van functionele updates, software- of hardwaretoevoegingen en het inregelen van onderhoudsactiviteiten; het voldoen aan de budgeteisen "/>
    <x v="36"/>
  </r>
  <r>
    <s v="3.3.3"/>
    <s v="C.05"/>
    <n v="3"/>
    <x v="30"/>
    <s v="C.05x3"/>
    <s v="het optimaliseren van technische en cloud-ontwikkeling; het evalueren van systeemperformance en vragen/problemen van gebruikers; verantwoordelijk zijn voor tijdige vervanging van resources binnen het toegestane budget"/>
    <x v="38"/>
  </r>
  <r>
    <s v="3.3.3"/>
    <s v="E.02"/>
    <n v="2"/>
    <x v="30"/>
    <s v="E.02x2"/>
    <s v="het begrijpen en toepassen van projectmanagementprincipes, inclusief het toepassen van methodes, hulpmiddelen en processen om eenvoudige projecten te leiden en de kosten en ‘waste’ te minimaliseren "/>
    <x v="41"/>
  </r>
  <r>
    <s v="3.3.3"/>
    <s v="E.02"/>
    <n v="3"/>
    <x v="3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3"/>
    <s v="E.03"/>
    <n v="2"/>
    <x v="30"/>
    <s v="E.03x2"/>
    <s v="het begrijpen en toepassen van de principes van risicomanagement en het onderzoeken van IV-oplossingen om geïdentificeerde risico’s te mitigeren"/>
    <x v="24"/>
  </r>
  <r>
    <s v="3.3.3"/>
    <s v="E.03"/>
    <n v="3"/>
    <x v="30"/>
    <s v="E.03x3"/>
    <s v="het in staat zijn de juiste acties te ondernemen om de veiligheid te borgen en risicoblootstelling te vermijden; het evalueren, managen en garanderen van de validering van uitzonderingen; het uitvoeren van audits uit op IV-processen en -omgeving"/>
    <x v="24"/>
  </r>
  <r>
    <s v="3.3.3"/>
    <s v="E.06"/>
    <n v="2"/>
    <x v="30"/>
    <s v="E.06x2"/>
    <s v="het communiceren over en het toezicht houden op de toepassing van het kwaliteitsbeleid in de organisatie"/>
    <x v="21"/>
  </r>
  <r>
    <s v="3.3.3"/>
    <s v="E.06"/>
    <n v="3"/>
    <x v="30"/>
    <s v="E.06x3"/>
    <s v="het evalueren van kwaliteitsindicatoren en processen op basis van het kwaliteitsbeleid en indien nodig het voorstellen van herstelacties"/>
    <x v="21"/>
  </r>
  <r>
    <s v="3.3.3"/>
    <s v="T.01"/>
    <n v="9"/>
    <x v="30"/>
    <s v="T.01x9"/>
    <s v="Toegankelijkheid is van toepassing op het ontwerp van producten, apparaten, services of omgevingen om ervoor te zorgen dat ze voor iedereen bruikbaar zijn, ongeacht hun persoonlijke capaciteiten"/>
    <x v="8"/>
  </r>
  <r>
    <s v="3.3.3"/>
    <s v="T.02"/>
    <n v="9"/>
    <x v="30"/>
    <s v="T.02x9"/>
    <s v="Ethiek in ICT behandelt de procedures, waarden en praktijken die ICT en haar gerelateerde disciplines beheersen zonder de integriteit, morele waarden of overtuigingen van een individu, organisatie of de mensheid: professioneel gedrag in de ICT"/>
    <x v="9"/>
  </r>
  <r>
    <s v="3.3.3"/>
    <s v="T.03"/>
    <n v="9"/>
    <x v="30"/>
    <s v="T.03x9"/>
    <s v="Er zijn veel wetten die direct of indirect relevant zijn voor de ICT-industrie, zoals copyright, naleving van octrooien, voorkomen van plagiaat en bescherming van intellectueel eigendom"/>
    <x v="10"/>
  </r>
  <r>
    <s v="3.3.3"/>
    <s v="T.04"/>
    <n v="9"/>
    <x v="30"/>
    <s v="T.04x9"/>
    <s v="Privacy is het vermogen van een organisatie of individu te bepalen welke gegevens met derden kunnen worden gedeeld: bijvoorbeeld de algemene verordening gegevensbescherming (AVG) over gegevensbescherming en privacy voor alle individuen"/>
    <x v="11"/>
  </r>
  <r>
    <s v="3.3.3"/>
    <s v="T.05"/>
    <n v="9"/>
    <x v="30"/>
    <s v="T.05x9"/>
    <s v="Beveiliging omvat (1) informatiebeveiliging: beschermen tegen ongeautoriseerde toegang, gebruik, openbaarmaking, verstoring, wijziging, inzage, inspectie, opname of verwoesting en (2) IT-beveiliging: ongeoorloofde toegang tot computers, netwerken en data voorkomen"/>
    <x v="12"/>
  </r>
  <r>
    <s v="3.3.3"/>
    <s v="T.06"/>
    <n v="9"/>
    <x v="30"/>
    <s v="T.06x9"/>
    <s v="Duurzaamheid staat voor het voldoen aan behoeften zonder de toekomst in gevaar te brengen en kan worden gecategoriseerd als ecologische, sociale of economische duurzaamheid"/>
    <x v="13"/>
  </r>
  <r>
    <s v="3.3.3"/>
    <s v="T.07"/>
    <n v="9"/>
    <x v="30"/>
    <s v="T.07x9"/>
    <s v="Bruikbaarheid is de kwaliteit van een product, dienst of systeem, zoals ervaren door eindgebruikers, voor specifiek te bereiken doelen, effectief, efficiënt en bevredigend in een vooraf bepaalde context"/>
    <x v="14"/>
  </r>
  <r>
    <s v="3.3.4"/>
    <s v="A.04"/>
    <n v="2"/>
    <x v="31"/>
    <s v="A.04x2"/>
    <s v="het systematisch handelen om standaard productdocumentatie te onderhouden"/>
    <x v="28"/>
  </r>
  <r>
    <s v="3.3.4"/>
    <s v="A.04"/>
    <n v="3"/>
    <x v="31"/>
    <s v="A.04x3"/>
    <s v="het gebruikmaken van specifieke kennis om complexe documentatie te maken en te onderhouden"/>
    <x v="28"/>
  </r>
  <r>
    <s v="3.3.4"/>
    <s v="A.10"/>
    <n v="3"/>
    <x v="31"/>
    <s v="A.10x3"/>
    <s v="het bewerkstelligen en cultiveren van relaties met klanten en gebruikers om hun taken, behoeften en doelen te begrijpen; het gebruiken van een breed scala aan specialistische methoden om belangrijke gebruikersbetrokkenheid te krijgen"/>
    <x v="15"/>
  </r>
  <r>
    <s v="3.3.4"/>
    <s v="A.10"/>
    <n v="4"/>
    <x v="31"/>
    <s v="A.10x4"/>
    <s v="het bieden van deskundige begeleiding om continue verbetering te garanderen en een succesvolle omnichannel gebruikerervaring te bewerkstelligen"/>
    <x v="15"/>
  </r>
  <r>
    <s v="3.3.4"/>
    <s v="B.04"/>
    <n v="1"/>
    <x v="31"/>
    <s v="B.04x1"/>
    <s v="het onder aansturing verwijderen en/of installeren van IV-componenten op basis van gedetailleerde instructies"/>
    <x v="35"/>
  </r>
  <r>
    <s v="3.3.4"/>
    <s v="B.04"/>
    <n v="2"/>
    <x v="31"/>
    <s v="B.04x2"/>
    <s v="het systematisch handelen om systeemelementen te bouwen en/of deconstrueren; het identificeren van falende componenten en het vaststellen van de hoofdoorzaken van storingen; het bieden van ondersteuning aan minder ervaren collega's"/>
    <x v="35"/>
  </r>
  <r>
    <s v="3.3.4"/>
    <s v="B.04"/>
    <n v="3"/>
    <x v="3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3.3.4"/>
    <s v="C.01"/>
    <n v="1"/>
    <x v="31"/>
    <s v="C.01x1"/>
    <s v="de interactie met gebruikers; het toepassen van basale productkennis om verzoeken van gebruikers te beantwoorden; het oplossen van incidenten en het opvolgen van voorgeschreven procedures"/>
    <x v="37"/>
  </r>
  <r>
    <s v="3.3.4"/>
    <s v="C.01"/>
    <n v="2"/>
    <x v="3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3.3.4"/>
    <s v="C.01"/>
    <n v="3"/>
    <x v="3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3.3.4"/>
    <s v="C.02"/>
    <n v="2"/>
    <x v="31"/>
    <s v="C.02x2"/>
    <s v="het systematisch handelen om tijdens wijzigingen te reageren op de dagelijkse operationele behoefte; het voorkomen van serviceonderbrekingen en de samenhang met SLA en informatiebeveiligingsvereisten handhaven"/>
    <x v="36"/>
  </r>
  <r>
    <s v="3.3.4"/>
    <s v="C.02"/>
    <n v="3"/>
    <x v="31"/>
    <s v="C.02x3"/>
    <s v="het zorgen voor de integriteit van het systeem door het toepassen van functionele updates, software- of hardwaretoevoegingen en het inregelen van onderhoudsactiviteiten; het voldoen aan de budgeteisen "/>
    <x v="36"/>
  </r>
  <r>
    <s v="3.3.4"/>
    <s v="C.03"/>
    <n v="1"/>
    <x v="31"/>
    <s v="C.03x1"/>
    <s v="het onder begeleiding vastleggen en bijhouden van bedrijfszekerheidsgegevens"/>
    <x v="40"/>
  </r>
  <r>
    <s v="3.3.4"/>
    <s v="C.03"/>
    <n v="2"/>
    <x v="31"/>
    <s v="C.03x2"/>
    <s v="het systematisch analyseren van productdata; het escaleren bij potentiële veiligheidsrisico’s; het nemen van actie om het serviceniveau (continu) te verbeteren "/>
    <x v="40"/>
  </r>
  <r>
    <s v="3.3.4"/>
    <s v="C.03"/>
    <n v="3"/>
    <x v="31"/>
    <s v="C.03x3"/>
    <s v="het opzetten van roosters voor operationele taken; het beheren van kosten en budget op basis van interne procedures en externe beperkingen; het vaststellen van het optimaal benodigde aantal fte voor de infrastructuur van het informatiesysteem"/>
    <x v="40"/>
  </r>
  <r>
    <s v="3.3.4"/>
    <s v="C.05"/>
    <n v="3"/>
    <x v="31"/>
    <s v="C.05x3"/>
    <s v="het optimaliseren van technische en cloud-ontwikkeling; het evalueren van systeemperformance en vragen/problemen van gebruikers; verantwoordelijk zijn voor tijdige vervanging van resources binnen het toegestane budget"/>
    <x v="38"/>
  </r>
  <r>
    <s v="3.3.4"/>
    <s v="E.02"/>
    <n v="2"/>
    <x v="31"/>
    <s v="E.02x2"/>
    <s v="het begrijpen en toepassen van projectmanagementprincipes, inclusief het toepassen van methodes, hulpmiddelen en processen om eenvoudige projecten te leiden en de kosten en ‘waste’ te minimaliseren "/>
    <x v="41"/>
  </r>
  <r>
    <s v="3.3.4"/>
    <s v="E.02"/>
    <n v="3"/>
    <x v="31"/>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3.3.4"/>
    <s v="E.06"/>
    <n v="2"/>
    <x v="31"/>
    <s v="E.06x2"/>
    <s v="het communiceren over en het toezicht houden op de toepassing van het kwaliteitsbeleid in de organisatie"/>
    <x v="21"/>
  </r>
  <r>
    <s v="3.3.4"/>
    <s v="E.06"/>
    <n v="3"/>
    <x v="31"/>
    <s v="E.06x3"/>
    <s v="het evalueren van kwaliteitsindicatoren en processen op basis van het kwaliteitsbeleid en indien nodig het voorstellen van herstelacties"/>
    <x v="21"/>
  </r>
  <r>
    <s v="3.3.4"/>
    <s v="T.01"/>
    <n v="9"/>
    <x v="31"/>
    <s v="T.01x9"/>
    <s v="Toegankelijkheid is van toepassing op het ontwerp van producten, apparaten, services of omgevingen om ervoor te zorgen dat ze voor iedereen bruikbaar zijn, ongeacht hun persoonlijke capaciteiten"/>
    <x v="8"/>
  </r>
  <r>
    <s v="3.3.4"/>
    <s v="T.02"/>
    <n v="9"/>
    <x v="31"/>
    <s v="T.02x9"/>
    <s v="Ethiek in ICT behandelt de procedures, waarden en praktijken die ICT en haar gerelateerde disciplines beheersen zonder de integriteit, morele waarden of overtuigingen van een individu, organisatie of de mensheid: professioneel gedrag in de ICT"/>
    <x v="9"/>
  </r>
  <r>
    <s v="3.3.4"/>
    <s v="T.03"/>
    <n v="9"/>
    <x v="31"/>
    <s v="T.03x9"/>
    <s v="Er zijn veel wetten die direct of indirect relevant zijn voor de ICT-industrie, zoals copyright, naleving van octrooien, voorkomen van plagiaat en bescherming van intellectueel eigendom"/>
    <x v="10"/>
  </r>
  <r>
    <s v="3.3.4"/>
    <s v="T.04"/>
    <n v="9"/>
    <x v="31"/>
    <s v="T.04x9"/>
    <s v="Privacy is het vermogen van een organisatie of individu te bepalen welke gegevens met derden kunnen worden gedeeld: bijvoorbeeld de algemene verordening gegevensbescherming (AVG) over gegevensbescherming en privacy voor alle individuen"/>
    <x v="11"/>
  </r>
  <r>
    <s v="3.3.4"/>
    <s v="T.05"/>
    <n v="9"/>
    <x v="31"/>
    <s v="T.05x9"/>
    <s v="Beveiliging omvat (1) informatiebeveiliging: beschermen tegen ongeautoriseerde toegang, gebruik, openbaarmaking, verstoring, wijziging, inzage, inspectie, opname of verwoesting en (2) IT-beveiliging: ongeoorloofde toegang tot computers, netwerken en data voorkomen"/>
    <x v="12"/>
  </r>
  <r>
    <s v="3.3.4"/>
    <s v="T.06"/>
    <n v="9"/>
    <x v="31"/>
    <s v="T.06x9"/>
    <s v="Duurzaamheid staat voor het voldoen aan behoeften zonder de toekomst in gevaar te brengen en kan worden gecategoriseerd als ecologische, sociale of economische duurzaamheid"/>
    <x v="13"/>
  </r>
  <r>
    <s v="3.3.4"/>
    <s v="T.07"/>
    <n v="9"/>
    <x v="31"/>
    <s v="T.07x9"/>
    <s v="Bruikbaarheid is de kwaliteit van een product, dienst of systeem, zoals ervaren door eindgebruikers, voor specifiek te bereiken doelen, effectief, efficiënt en bevredigend in een vooraf bepaalde context"/>
    <x v="14"/>
  </r>
  <r>
    <s v="4.1.1"/>
    <s v="A.01"/>
    <n v="4"/>
    <x v="32"/>
    <s v="A.01x4"/>
    <s v="het organiseren en borgen van de bouw en implementatie van innovatieve IV oplossingen op de lange termijn"/>
    <x v="19"/>
  </r>
  <r>
    <s v="4.1.1"/>
    <s v="A.07"/>
    <n v="4"/>
    <x v="3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1.1"/>
    <s v="D.01"/>
    <n v="4"/>
    <x v="32"/>
    <s v="D.01x4"/>
    <s v="het gebruikmaken van specifieke kennis en van externe standaarden en best practices"/>
    <x v="43"/>
  </r>
  <r>
    <s v="4.1.1"/>
    <s v="D.10"/>
    <n v="3"/>
    <x v="32"/>
    <s v="D.10x3"/>
    <s v="het analyseren van bedrijfsprocessen en bijbehorende informatie-eisen en het daarmee voorzien in de meest geschikte informatiestructuur"/>
    <x v="6"/>
  </r>
  <r>
    <s v="4.1.1"/>
    <s v="D.10"/>
    <n v="4"/>
    <x v="32"/>
    <s v="D.10x4"/>
    <s v="de juiste informatiestructuur integreren in de organisatie-omgeving"/>
    <x v="6"/>
  </r>
  <r>
    <s v="4.1.1"/>
    <s v="E.03"/>
    <n v="3"/>
    <x v="32"/>
    <s v="E.03x3"/>
    <s v="het in staat zijn de juiste acties te ondernemen om de veiligheid te borgen en risicoblootstelling te vermijden; het evalueren, managen en garanderen van de validering van uitzonderingen; het uitvoeren van audits uit op IV-processen en -omgeving"/>
    <x v="24"/>
  </r>
  <r>
    <s v="4.1.1"/>
    <s v="E.03"/>
    <n v="4"/>
    <x v="32"/>
    <s v="E.03x4"/>
    <s v="het organiseren en borgen van het definiëren en toepasbaar maken van beleid voor risicobeheer door rekening te houden met alle mogelijke beperkingen, waaronder technische, economische en politieke kwesties en daarbij taken te delegeren"/>
    <x v="24"/>
  </r>
  <r>
    <s v="4.1.1"/>
    <s v="E.08"/>
    <n v="3"/>
    <x v="32"/>
    <s v="E.08x3"/>
    <s v="het evalueren van indicatoren en maatregelen op het gebied van securitymanagement en bepalen of ze aan de normen voldoen; het onderzoeken van inbreuken op de beveiliging en het nemen van correctiemaatregelen "/>
    <x v="7"/>
  </r>
  <r>
    <s v="4.1.1"/>
    <s v="E.08"/>
    <n v="4"/>
    <x v="32"/>
    <s v="E.08x4"/>
    <s v="het organiseren en borgen dat de integriteit, vertrouwelijkheid en beschikbaarheid van gegevens zijn opgeslagen in de Informatiesystemen en dat ze voldoen aan alle wettelijke vereisten"/>
    <x v="7"/>
  </r>
  <r>
    <s v="4.1.1"/>
    <s v="E.09"/>
    <n v="4"/>
    <x v="32"/>
    <s v="E.09x4"/>
    <s v="het organiseren en borgen van governancestrategie voor informatiesystemen door relevante processen over de gehele IV-infrastructuur te communiceren, uit te dragen en te beheersen"/>
    <x v="22"/>
  </r>
  <r>
    <s v="4.1.1"/>
    <s v="T.01"/>
    <n v="9"/>
    <x v="32"/>
    <s v="T.01x9"/>
    <s v="Toegankelijkheid is van toepassing op het ontwerp van producten, apparaten, services of omgevingen om ervoor te zorgen dat ze voor iedereen bruikbaar zijn, ongeacht hun persoonlijke capaciteiten"/>
    <x v="8"/>
  </r>
  <r>
    <s v="4.1.1"/>
    <s v="T.02"/>
    <n v="9"/>
    <x v="32"/>
    <s v="T.02x9"/>
    <s v="Ethiek in ICT behandelt de procedures, waarden en praktijken die ICT en haar gerelateerde disciplines beheersen zonder de integriteit, morele waarden of overtuigingen van een individu, organisatie of de mensheid: professioneel gedrag in de ICT"/>
    <x v="9"/>
  </r>
  <r>
    <s v="4.1.1"/>
    <s v="T.03"/>
    <n v="9"/>
    <x v="32"/>
    <s v="T.03x9"/>
    <s v="Er zijn veel wetten die direct of indirect relevant zijn voor de ICT-industrie, zoals copyright, naleving van octrooien, voorkomen van plagiaat en bescherming van intellectueel eigendom"/>
    <x v="10"/>
  </r>
  <r>
    <s v="4.1.1"/>
    <s v="T.04"/>
    <n v="9"/>
    <x v="32"/>
    <s v="T.04x9"/>
    <s v="Privacy is het vermogen van een organisatie of individu te bepalen welke gegevens met derden kunnen worden gedeeld: bijvoorbeeld de algemene verordening gegevensbescherming (AVG) over gegevensbescherming en privacy voor alle individuen"/>
    <x v="11"/>
  </r>
  <r>
    <s v="4.1.1"/>
    <s v="T.05"/>
    <n v="9"/>
    <x v="32"/>
    <s v="T.05x9"/>
    <s v="Beveiliging omvat (1) informatiebeveiliging: beschermen tegen ongeautoriseerde toegang, gebruik, openbaarmaking, verstoring, wijziging, inzage, inspectie, opname of verwoesting en (2) IT-beveiliging: ongeoorloofde toegang tot computers, netwerken en data voorkomen"/>
    <x v="12"/>
  </r>
  <r>
    <s v="4.1.1"/>
    <s v="T.06"/>
    <n v="9"/>
    <x v="32"/>
    <s v="T.06x9"/>
    <s v="Duurzaamheid staat voor het voldoen aan behoeften zonder de toekomst in gevaar te brengen en kan worden gecategoriseerd als ecologische, sociale of economische duurzaamheid"/>
    <x v="13"/>
  </r>
  <r>
    <s v="4.1.1"/>
    <s v="T.07"/>
    <n v="9"/>
    <x v="32"/>
    <s v="T.07x9"/>
    <s v="Bruikbaarheid is de kwaliteit van een product, dienst of systeem, zoals ervaren door eindgebruikers, voor specifiek te bereiken doelen, effectief, efficiënt en bevredigend in een vooraf bepaalde context"/>
    <x v="14"/>
  </r>
  <r>
    <s v="4.1.2"/>
    <s v="A.01"/>
    <n v="4"/>
    <x v="33"/>
    <s v="A.01x4"/>
    <s v="het organiseren en borgen van de bouw en implementatie van innovatieve IV oplossingen op de lange termijn"/>
    <x v="19"/>
  </r>
  <r>
    <s v="4.1.2"/>
    <s v="C.02"/>
    <n v="3"/>
    <x v="33"/>
    <s v="C.02x3"/>
    <s v="het zorgen voor de integriteit van het systeem door het toepassen van functionele updates, software- of hardwaretoevoegingen en het inregelen van onderhoudsactiviteiten; het voldoen aan de budgeteisen "/>
    <x v="36"/>
  </r>
  <r>
    <s v="4.1.2"/>
    <s v="D.01"/>
    <n v="4"/>
    <x v="33"/>
    <s v="D.01x4"/>
    <s v="het gebruikmaken van specifieke kennis en van externe standaarden en best practices"/>
    <x v="43"/>
  </r>
  <r>
    <s v="4.1.2"/>
    <s v="D.02"/>
    <n v="4"/>
    <x v="33"/>
    <s v="D.02x4"/>
    <s v="het gebruiken van uiteenlopende specifieke kennis en het zorgen dat daarvan gebruik wordt gemaakt; het autoriseren van externe standaarden en best practices "/>
    <x v="44"/>
  </r>
  <r>
    <s v="4.1.2"/>
    <s v="D.10"/>
    <n v="3"/>
    <x v="33"/>
    <s v="D.10x3"/>
    <s v="het analyseren van bedrijfsprocessen en bijbehorende informatie-eisen en het daarmee voorzien in de meest geschikte informatiestructuur"/>
    <x v="6"/>
  </r>
  <r>
    <s v="4.1.2"/>
    <s v="D.10"/>
    <n v="4"/>
    <x v="33"/>
    <s v="D.10x4"/>
    <s v="de juiste informatiestructuur integreren in de organisatie-omgeving"/>
    <x v="6"/>
  </r>
  <r>
    <s v="4.1.2"/>
    <s v="E.02"/>
    <n v="3"/>
    <x v="3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1.2"/>
    <s v="E.02"/>
    <n v="4"/>
    <x v="3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1.2"/>
    <s v="E.03"/>
    <n v="3"/>
    <x v="33"/>
    <s v="E.03x3"/>
    <s v="het in staat zijn de juiste acties te ondernemen om de veiligheid te borgen en risicoblootstelling te vermijden; het evalueren, managen en garanderen van de validering van uitzonderingen; het uitvoeren van audits uit op IV-processen en -omgeving"/>
    <x v="24"/>
  </r>
  <r>
    <s v="4.1.2"/>
    <s v="E.03"/>
    <n v="4"/>
    <x v="33"/>
    <s v="E.03x4"/>
    <s v="het organiseren en borgen van het definiëren en toepasbaar maken van beleid voor risicobeheer door rekening te houden met alle mogelijke beperkingen, waaronder technische, economische en politieke kwesties en daarbij taken te delegeren"/>
    <x v="24"/>
  </r>
  <r>
    <s v="4.1.2"/>
    <s v="E.05"/>
    <n v="3"/>
    <x v="33"/>
    <s v="E.05x3"/>
    <s v="het toepassen van specifieke kennis om bestaande IV-processen en oplossingen te onderzoeken, zodat potentiële verbeteringen / innovaties bepaald kunnen worden en  aanbevelingen kunnen worden opgesteld"/>
    <x v="25"/>
  </r>
  <r>
    <s v="4.1.2"/>
    <s v="E.05"/>
    <n v="4"/>
    <x v="33"/>
    <s v="E.05x4"/>
    <s v="het organiseren en borgen van innovatieve implementaties / verbeteringen die bijdragen aan grotere efficiëntie; het aantonen aan de directie dat de organisatie voordeel heeft van potentiële wijzigingen"/>
    <x v="25"/>
  </r>
  <r>
    <s v="4.1.2"/>
    <s v="E.07"/>
    <n v="3"/>
    <x v="33"/>
    <s v="E.07x3"/>
    <s v="het evalueren van wijzigingseisen en het gebruiken van specifieke vaardigheden om potentiële methoden en standaarden te identificeren die ingezet kunnen worden"/>
    <x v="18"/>
  </r>
  <r>
    <s v="4.1.2"/>
    <s v="E.07"/>
    <n v="4"/>
    <x v="33"/>
    <s v="E.07x4"/>
    <s v="het organiseren en borgen van het plannen, beheren en implementeren van significante IV-wijzigingen in de organisatie "/>
    <x v="18"/>
  </r>
  <r>
    <s v="4.1.2"/>
    <s v="E.08"/>
    <n v="3"/>
    <x v="33"/>
    <s v="E.08x3"/>
    <s v="het evalueren van indicatoren en maatregelen op het gebied van securitymanagement en bepalen of ze aan de normen voldoen; het onderzoeken van inbreuken op de beveiliging en het nemen van correctiemaatregelen "/>
    <x v="7"/>
  </r>
  <r>
    <s v="4.1.2"/>
    <s v="E.08"/>
    <n v="4"/>
    <x v="33"/>
    <s v="E.08x4"/>
    <s v="het organiseren en borgen dat de integriteit, vertrouwelijkheid en beschikbaarheid van gegevens zijn opgeslagen in de Informatiesystemen en dat ze voldoen aan alle wettelijke vereisten"/>
    <x v="7"/>
  </r>
  <r>
    <s v="4.1.2"/>
    <s v="T.01"/>
    <n v="9"/>
    <x v="33"/>
    <s v="T.01x9"/>
    <s v="Toegankelijkheid is van toepassing op het ontwerp van producten, apparaten, services of omgevingen om ervoor te zorgen dat ze voor iedereen bruikbaar zijn, ongeacht hun persoonlijke capaciteiten"/>
    <x v="8"/>
  </r>
  <r>
    <s v="4.1.2"/>
    <s v="T.02"/>
    <n v="9"/>
    <x v="33"/>
    <s v="T.02x9"/>
    <s v="Ethiek in ICT behandelt de procedures, waarden en praktijken die ICT en haar gerelateerde disciplines beheersen zonder de integriteit, morele waarden of overtuigingen van een individu, organisatie of de mensheid: professioneel gedrag in de ICT"/>
    <x v="9"/>
  </r>
  <r>
    <s v="4.1.2"/>
    <s v="T.03"/>
    <n v="9"/>
    <x v="33"/>
    <s v="T.03x9"/>
    <s v="Er zijn veel wetten die direct of indirect relevant zijn voor de ICT-industrie, zoals copyright, naleving van octrooien, voorkomen van plagiaat en bescherming van intellectueel eigendom"/>
    <x v="10"/>
  </r>
  <r>
    <s v="4.1.2"/>
    <s v="T.04"/>
    <n v="9"/>
    <x v="33"/>
    <s v="T.04x9"/>
    <s v="Privacy is het vermogen van een organisatie of individu te bepalen welke gegevens met derden kunnen worden gedeeld: bijvoorbeeld de algemene verordening gegevensbescherming (AVG) over gegevensbescherming en privacy voor alle individuen"/>
    <x v="11"/>
  </r>
  <r>
    <s v="4.1.2"/>
    <s v="T.05"/>
    <n v="9"/>
    <x v="33"/>
    <s v="T.05x9"/>
    <s v="Beveiliging omvat (1) informatiebeveiliging: beschermen tegen ongeautoriseerde toegang, gebruik, openbaarmaking, verstoring, wijziging, inzage, inspectie, opname of verwoesting en (2) IT-beveiliging: ongeoorloofde toegang tot computers, netwerken en data voorkomen"/>
    <x v="12"/>
  </r>
  <r>
    <s v="4.1.2"/>
    <s v="T.06"/>
    <n v="9"/>
    <x v="33"/>
    <s v="T.06x9"/>
    <s v="Duurzaamheid staat voor het voldoen aan behoeften zonder de toekomst in gevaar te brengen en kan worden gecategoriseerd als ecologische, sociale of economische duurzaamheid"/>
    <x v="13"/>
  </r>
  <r>
    <s v="4.1.2"/>
    <s v="T.07"/>
    <n v="9"/>
    <x v="33"/>
    <s v="T.07x9"/>
    <s v="Bruikbaarheid is de kwaliteit van een product, dienst of systeem, zoals ervaren door eindgebruikers, voor specifiek te bereiken doelen, effectief, efficiënt en bevredigend in een vooraf bepaalde context"/>
    <x v="14"/>
  </r>
  <r>
    <s v="4.1.3"/>
    <s v="A.01"/>
    <n v="4"/>
    <x v="34"/>
    <s v="A.01x4"/>
    <s v="het organiseren en borgen van de bouw en implementatie van innovatieve IV oplossingen op de lange termijn"/>
    <x v="19"/>
  </r>
  <r>
    <s v="4.1.3"/>
    <s v="A.06"/>
    <n v="3"/>
    <x v="34"/>
    <s v="A.06x3"/>
    <s v="de verantwoordelijkheid nemen voor eigen acties en die van anderen om te garanderen dat de applicatie op een correcte manier is geïntegreerd in een complexe omgeving en voldoet aan de behoeften van gebruikers / klanten "/>
    <x v="1"/>
  </r>
  <r>
    <s v="4.1.3"/>
    <s v="A.07"/>
    <n v="4"/>
    <x v="34"/>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1.3"/>
    <s v="B.01"/>
    <n v="3"/>
    <x v="34"/>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1.3"/>
    <s v="B.02"/>
    <n v="3"/>
    <x v="34"/>
    <s v="B.02x3"/>
    <s v="verantwoordelijk zijn voor eigen acties en die van anderen in het integratieproces, het naleven van de toepasbare normen en wijzigingsprocedures om de integriteit te bewaren van de gehele functionaliteit en betrouwbaarheid"/>
    <x v="4"/>
  </r>
  <r>
    <s v="4.1.3"/>
    <s v="B.03"/>
    <n v="3"/>
    <x v="34"/>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1.3"/>
    <s v="B.06"/>
    <n v="3"/>
    <x v="34"/>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4.1.3"/>
    <s v="C.04"/>
    <n v="3"/>
    <x v="34"/>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4.1.3"/>
    <s v="D.01"/>
    <n v="4"/>
    <x v="34"/>
    <s v="D.01x4"/>
    <s v="het gebruikmaken van specifieke kennis en van externe standaarden en best practices"/>
    <x v="43"/>
  </r>
  <r>
    <s v="4.1.3"/>
    <s v="D.10"/>
    <n v="3"/>
    <x v="34"/>
    <s v="D.10x3"/>
    <s v="het analyseren van bedrijfsprocessen en bijbehorende informatie-eisen en het daarmee voorzien in de meest geschikte informatiestructuur"/>
    <x v="6"/>
  </r>
  <r>
    <s v="4.1.3"/>
    <s v="D.10"/>
    <n v="4"/>
    <x v="34"/>
    <s v="D.10x4"/>
    <s v="de juiste informatiestructuur integreren in de organisatie-omgeving"/>
    <x v="6"/>
  </r>
  <r>
    <s v="4.1.3"/>
    <s v="E.03"/>
    <n v="3"/>
    <x v="34"/>
    <s v="E.03x3"/>
    <s v="het in staat zijn de juiste acties te ondernemen om de veiligheid te borgen en risicoblootstelling te vermijden; het evalueren, managen en garanderen van de validering van uitzonderingen; het uitvoeren van audits uit op IV-processen en -omgeving"/>
    <x v="24"/>
  </r>
  <r>
    <s v="4.1.3"/>
    <s v="E.03"/>
    <n v="4"/>
    <x v="34"/>
    <s v="E.03x4"/>
    <s v="het organiseren en borgen van het definiëren en toepasbaar maken van beleid voor risicobeheer door rekening te houden met alle mogelijke beperkingen, waaronder technische, economische en politieke kwesties en daarbij taken te delegeren"/>
    <x v="24"/>
  </r>
  <r>
    <s v="4.1.3"/>
    <s v="E.08"/>
    <n v="3"/>
    <x v="34"/>
    <s v="E.08x3"/>
    <s v="het evalueren van indicatoren en maatregelen op het gebied van securitymanagement en bepalen of ze aan de normen voldoen; het onderzoeken van inbreuken op de beveiliging en het nemen van correctiemaatregelen "/>
    <x v="7"/>
  </r>
  <r>
    <s v="4.1.3"/>
    <s v="E.08"/>
    <n v="4"/>
    <x v="34"/>
    <s v="E.08x4"/>
    <s v="het organiseren en borgen dat de integriteit, vertrouwelijkheid en beschikbaarheid van gegevens zijn opgeslagen in de Informatiesystemen en dat ze voldoen aan alle wettelijke vereisten"/>
    <x v="7"/>
  </r>
  <r>
    <s v="4.1.3"/>
    <s v="E.09"/>
    <n v="4"/>
    <x v="34"/>
    <s v="E.09x4"/>
    <s v="het organiseren en borgen van governancestrategie voor informatiesystemen door relevante processen over de gehele IV-infrastructuur te communiceren, uit te dragen en te beheersen"/>
    <x v="22"/>
  </r>
  <r>
    <s v="4.1.3"/>
    <s v="T.01"/>
    <n v="9"/>
    <x v="34"/>
    <s v="T.01x9"/>
    <s v="Toegankelijkheid is van toepassing op het ontwerp van producten, apparaten, services of omgevingen om ervoor te zorgen dat ze voor iedereen bruikbaar zijn, ongeacht hun persoonlijke capaciteiten"/>
    <x v="8"/>
  </r>
  <r>
    <s v="4.1.3"/>
    <s v="T.02"/>
    <n v="9"/>
    <x v="34"/>
    <s v="T.02x9"/>
    <s v="Ethiek in ICT behandelt de procedures, waarden en praktijken die ICT en haar gerelateerde disciplines beheersen zonder de integriteit, morele waarden of overtuigingen van een individu, organisatie of de mensheid: professioneel gedrag in de ICT"/>
    <x v="9"/>
  </r>
  <r>
    <s v="4.1.3"/>
    <s v="T.03"/>
    <n v="9"/>
    <x v="34"/>
    <s v="T.03x9"/>
    <s v="Er zijn veel wetten die direct of indirect relevant zijn voor de ICT-industrie, zoals copyright, naleving van octrooien, voorkomen van plagiaat en bescherming van intellectueel eigendom"/>
    <x v="10"/>
  </r>
  <r>
    <s v="4.1.3"/>
    <s v="T.04"/>
    <n v="9"/>
    <x v="34"/>
    <s v="T.04x9"/>
    <s v="Privacy is het vermogen van een organisatie of individu te bepalen welke gegevens met derden kunnen worden gedeeld: bijvoorbeeld de algemene verordening gegevensbescherming (AVG) over gegevensbescherming en privacy voor alle individuen"/>
    <x v="11"/>
  </r>
  <r>
    <s v="4.1.3"/>
    <s v="T.05"/>
    <n v="9"/>
    <x v="34"/>
    <s v="T.05x9"/>
    <s v="Beveiliging omvat (1) informatiebeveiliging: beschermen tegen ongeautoriseerde toegang, gebruik, openbaarmaking, verstoring, wijziging, inzage, inspectie, opname of verwoesting en (2) IT-beveiliging: ongeoorloofde toegang tot computers, netwerken en data voorkomen"/>
    <x v="12"/>
  </r>
  <r>
    <s v="4.1.3"/>
    <s v="T.06"/>
    <n v="9"/>
    <x v="34"/>
    <s v="T.06x9"/>
    <s v="Duurzaamheid staat voor het voldoen aan behoeften zonder de toekomst in gevaar te brengen en kan worden gecategoriseerd als ecologische, sociale of economische duurzaamheid"/>
    <x v="13"/>
  </r>
  <r>
    <s v="4.1.3"/>
    <s v="T.07"/>
    <n v="9"/>
    <x v="34"/>
    <s v="T.07x9"/>
    <s v="Bruikbaarheid is de kwaliteit van een product, dienst of systeem, zoals ervaren door eindgebruikers, voor specifiek te bereiken doelen, effectief, efficiënt en bevredigend in een vooraf bepaalde context"/>
    <x v="14"/>
  </r>
  <r>
    <s v="4.2.1"/>
    <s v="A.01"/>
    <n v="4"/>
    <x v="35"/>
    <s v="A.01x4"/>
    <s v="het organiseren en borgen van de bouw en implementatie van innovatieve IV oplossingen op de lange termijn"/>
    <x v="19"/>
  </r>
  <r>
    <s v="4.2.1"/>
    <s v="A.02"/>
    <n v="3"/>
    <x v="35"/>
    <s v="A.02x3"/>
    <s v="de inhoud van de SLA garanderen"/>
    <x v="39"/>
  </r>
  <r>
    <s v="4.2.1"/>
    <s v="A.02"/>
    <n v="4"/>
    <x v="35"/>
    <s v="A.02x4"/>
    <s v="het onderhandelen over herziening van SLA’s in overeenstemming met de organisatiedoelstellingen en het garanderen van het succes van de geplande resultaten"/>
    <x v="39"/>
  </r>
  <r>
    <s v="4.2.1"/>
    <s v="A.03"/>
    <n v="3"/>
    <x v="35"/>
    <s v="A.03x3"/>
    <s v="het gebruikmaken van specifieke (product)kennis voor marktanalyses"/>
    <x v="20"/>
  </r>
  <r>
    <s v="4.2.1"/>
    <s v="A.03"/>
    <n v="4"/>
    <x v="35"/>
    <s v="A.03x4"/>
    <s v="het organiseren en borgen van een informatiesysteemstrategie die voldoet aan de vereisten van de organisatie, inclusief risico’s en kansen"/>
    <x v="20"/>
  </r>
  <r>
    <s v="4.2.1"/>
    <s v="C.03"/>
    <n v="3"/>
    <x v="35"/>
    <s v="C.03x3"/>
    <s v="het opzetten van roosters voor operationele taken; het beheren van kosten en budget op basis van interne procedures en externe beperkingen; het vaststellen van het optimaal benodigde aantal fte voor de infrastructuur van het informatiesysteem"/>
    <x v="40"/>
  </r>
  <r>
    <s v="4.2.1"/>
    <s v="D.04"/>
    <n v="3"/>
    <x v="35"/>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1"/>
    <s v="D.04"/>
    <n v="4"/>
    <x v="35"/>
    <s v="D.04x4"/>
    <s v="het organiseren en borgen van het inkoopbeleid van de organisatie en het aanbevelen van procesverbeteringen; het toepassen van praktijkervaring en kennis op het gebied van inkoop om de beste besluiten te kunnen nemen  "/>
    <x v="29"/>
  </r>
  <r>
    <s v="4.2.1"/>
    <s v="D.08"/>
    <n v="3"/>
    <x v="35"/>
    <s v="D.08x3"/>
    <s v="het evalueren van contractprestaties op basis van prestatie-indicatoren en het borgen van de prestaties van de volledige supply chain; het invloed uitoefenen op (nieuwe) contractbesprekingen"/>
    <x v="30"/>
  </r>
  <r>
    <s v="4.2.1"/>
    <s v="D.08"/>
    <n v="4"/>
    <x v="35"/>
    <s v="D.08x4"/>
    <s v="het organiseren en borgen van het naleven van contracten en het fungeren als laatste escalatiepunt"/>
    <x v="30"/>
  </r>
  <r>
    <s v="4.2.1"/>
    <s v="D.11"/>
    <n v="3"/>
    <x v="35"/>
    <s v="D.11x3"/>
    <s v="betrouwbare relaties met de klanten creëren en helpen in het identificeren van de klantbehoeften"/>
    <x v="17"/>
  </r>
  <r>
    <s v="4.2.1"/>
    <s v="D.11"/>
    <n v="4"/>
    <x v="35"/>
    <s v="D.11x4"/>
    <s v="het organiseren en ondersteunen van strategische besluiten van de organisaties, het helpen van organisaties om nieuwe IV-oplossingen te bedenken; het bevorderen van partnerschappen en het creëren van waardeproposities"/>
    <x v="17"/>
  </r>
  <r>
    <s v="4.2.1"/>
    <s v="E.01"/>
    <n v="3"/>
    <x v="35"/>
    <s v="E.01x3"/>
    <s v="het gebruikmaken van vaardigheden om kortetermijnprognoses te bieden met behulp van input uit de markt; het beoordelen van de productie- en verkoopcapaciteiten van de organisatie"/>
    <x v="23"/>
  </r>
  <r>
    <s v="4.2.1"/>
    <s v="E.01"/>
    <n v="4"/>
    <x v="35"/>
    <s v="E.01x4"/>
    <s v="de verantwoordelijkheid nemen voor het ontwikkelen van langetermijnprognoses; het identificeren en evalueren van input uit de wijde omgeving, inclusief de politieke en sociale context"/>
    <x v="23"/>
  </r>
  <r>
    <s v="4.2.1"/>
    <s v="E.04"/>
    <n v="3"/>
    <x v="35"/>
    <s v="E.04x3"/>
    <s v="de verantwoording nemen voor eigen acties en die van anderen in het onderhouden van contacten met een gelimiteerd aantal stakeholders"/>
    <x v="31"/>
  </r>
  <r>
    <s v="4.2.1"/>
    <s v="E.04"/>
    <n v="4"/>
    <x v="35"/>
    <s v="E.04x4"/>
    <s v="het organiseren en borgen van stakeholdermanagement; het autoriseren van investeringen in nieuwe en bestaande relaties; het voortouw nemen in het ontwerpen van werkbare procedures om positieve relaties te kunnen onderhouden met organisaties "/>
    <x v="31"/>
  </r>
  <r>
    <s v="4.2.1"/>
    <s v="T.01"/>
    <n v="9"/>
    <x v="35"/>
    <s v="T.01x9"/>
    <s v="Toegankelijkheid is van toepassing op het ontwerp van producten, apparaten, services of omgevingen om ervoor te zorgen dat ze voor iedereen bruikbaar zijn, ongeacht hun persoonlijke capaciteiten"/>
    <x v="8"/>
  </r>
  <r>
    <s v="4.2.1"/>
    <s v="T.02"/>
    <n v="9"/>
    <x v="35"/>
    <s v="T.02x9"/>
    <s v="Ethiek in ICT behandelt de procedures, waarden en praktijken die ICT en haar gerelateerde disciplines beheersen zonder de integriteit, morele waarden of overtuigingen van een individu, organisatie of de mensheid: professioneel gedrag in de ICT"/>
    <x v="9"/>
  </r>
  <r>
    <s v="4.2.1"/>
    <s v="T.03"/>
    <n v="9"/>
    <x v="35"/>
    <s v="T.03x9"/>
    <s v="Er zijn veel wetten die direct of indirect relevant zijn voor de ICT-industrie, zoals copyright, naleving van octrooien, voorkomen van plagiaat en bescherming van intellectueel eigendom"/>
    <x v="10"/>
  </r>
  <r>
    <s v="4.2.1"/>
    <s v="T.04"/>
    <n v="9"/>
    <x v="35"/>
    <s v="T.04x9"/>
    <s v="Privacy is het vermogen van een organisatie of individu te bepalen welke gegevens met derden kunnen worden gedeeld: bijvoorbeeld de algemene verordening gegevensbescherming (AVG) over gegevensbescherming en privacy voor alle individuen"/>
    <x v="11"/>
  </r>
  <r>
    <s v="4.2.1"/>
    <s v="T.05"/>
    <n v="9"/>
    <x v="35"/>
    <s v="T.05x9"/>
    <s v="Beveiliging omvat (1) informatiebeveiliging: beschermen tegen ongeautoriseerde toegang, gebruik, openbaarmaking, verstoring, wijziging, inzage, inspectie, opname of verwoesting en (2) IT-beveiliging: ongeoorloofde toegang tot computers, netwerken en data voorkomen"/>
    <x v="12"/>
  </r>
  <r>
    <s v="4.2.1"/>
    <s v="T.06"/>
    <n v="9"/>
    <x v="35"/>
    <s v="T.06x9"/>
    <s v="Duurzaamheid staat voor het voldoen aan behoeften zonder de toekomst in gevaar te brengen en kan worden gecategoriseerd als ecologische, sociale of economische duurzaamheid"/>
    <x v="13"/>
  </r>
  <r>
    <s v="4.2.1"/>
    <s v="T.07"/>
    <n v="9"/>
    <x v="35"/>
    <s v="T.07x9"/>
    <s v="Bruikbaarheid is de kwaliteit van een product, dienst of systeem, zoals ervaren door eindgebruikers, voor specifiek te bereiken doelen, effectief, efficiënt en bevredigend in een vooraf bepaalde context"/>
    <x v="14"/>
  </r>
  <r>
    <s v="4.2.2"/>
    <s v="A.02"/>
    <n v="3"/>
    <x v="36"/>
    <s v="A.02x3"/>
    <s v="de inhoud van de SLA garanderen"/>
    <x v="39"/>
  </r>
  <r>
    <s v="4.2.2"/>
    <s v="A.02"/>
    <n v="4"/>
    <x v="36"/>
    <s v="A.02x4"/>
    <s v="het onderhandelen over herziening van SLA’s in overeenstemming met de organisatiedoelstellingen en het garanderen van het succes van de geplande resultaten"/>
    <x v="39"/>
  </r>
  <r>
    <s v="4.2.2"/>
    <s v="C.03"/>
    <n v="3"/>
    <x v="36"/>
    <s v="C.03x3"/>
    <s v="het opzetten van roosters voor operationele taken; het beheren van kosten en budget op basis van interne procedures en externe beperkingen; het vaststellen van het optimaal benodigde aantal fte voor de infrastructuur van het informatiesysteem"/>
    <x v="40"/>
  </r>
  <r>
    <s v="4.2.2"/>
    <s v="D.04"/>
    <n v="3"/>
    <x v="36"/>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2"/>
    <s v="D.04"/>
    <n v="4"/>
    <x v="36"/>
    <s v="D.04x4"/>
    <s v="het organiseren en borgen van het inkoopbeleid van de organisatie en het aanbevelen van procesverbeteringen; het toepassen van praktijkervaring en kennis op het gebied van inkoop om de beste besluiten te kunnen nemen  "/>
    <x v="29"/>
  </r>
  <r>
    <s v="4.2.2"/>
    <s v="D.08"/>
    <n v="3"/>
    <x v="36"/>
    <s v="D.08x3"/>
    <s v="het evalueren van contractprestaties op basis van prestatie-indicatoren en het borgen van de prestaties van de volledige supply chain; het invloed uitoefenen op (nieuwe) contractbesprekingen"/>
    <x v="30"/>
  </r>
  <r>
    <s v="4.2.2"/>
    <s v="D.08"/>
    <n v="4"/>
    <x v="36"/>
    <s v="D.08x4"/>
    <s v="het organiseren en borgen van het naleven van contracten en het fungeren als laatste escalatiepunt"/>
    <x v="30"/>
  </r>
  <r>
    <s v="4.2.2"/>
    <s v="D.11"/>
    <n v="3"/>
    <x v="36"/>
    <s v="D.11x3"/>
    <s v="betrouwbare relaties met de klanten creëren en helpen in het identificeren van de klantbehoeften"/>
    <x v="17"/>
  </r>
  <r>
    <s v="4.2.2"/>
    <s v="D.11"/>
    <n v="4"/>
    <x v="36"/>
    <s v="D.11x4"/>
    <s v="het organiseren en ondersteunen van strategische besluiten van de organisaties, het helpen van organisaties om nieuwe IV-oplossingen te bedenken; het bevorderen van partnerschappen en het creëren van waardeproposities"/>
    <x v="17"/>
  </r>
  <r>
    <s v="4.2.2"/>
    <s v="E.04"/>
    <n v="3"/>
    <x v="36"/>
    <s v="E.04x3"/>
    <s v="de verantwoording nemen voor eigen acties en die van anderen in het onderhouden van contacten met een gelimiteerd aantal stakeholders"/>
    <x v="31"/>
  </r>
  <r>
    <s v="4.2.2"/>
    <s v="E.04"/>
    <n v="4"/>
    <x v="36"/>
    <s v="E.04x4"/>
    <s v="het organiseren en borgen van stakeholdermanagement; het autoriseren van investeringen in nieuwe en bestaande relaties; het voortouw nemen in het ontwerpen van werkbare procedures om positieve relaties te kunnen onderhouden met organisaties "/>
    <x v="31"/>
  </r>
  <r>
    <s v="4.2.2"/>
    <s v="T.01"/>
    <n v="9"/>
    <x v="36"/>
    <s v="T.01x9"/>
    <s v="Toegankelijkheid is van toepassing op het ontwerp van producten, apparaten, services of omgevingen om ervoor te zorgen dat ze voor iedereen bruikbaar zijn, ongeacht hun persoonlijke capaciteiten"/>
    <x v="8"/>
  </r>
  <r>
    <s v="4.2.2"/>
    <s v="T.02"/>
    <n v="9"/>
    <x v="36"/>
    <s v="T.02x9"/>
    <s v="Ethiek in ICT behandelt de procedures, waarden en praktijken die ICT en haar gerelateerde disciplines beheersen zonder de integriteit, morele waarden of overtuigingen van een individu, organisatie of de mensheid: professioneel gedrag in de ICT"/>
    <x v="9"/>
  </r>
  <r>
    <s v="4.2.2"/>
    <s v="T.03"/>
    <n v="9"/>
    <x v="36"/>
    <s v="T.03x9"/>
    <s v="Er zijn veel wetten die direct of indirect relevant zijn voor de ICT-industrie, zoals copyright, naleving van octrooien, voorkomen van plagiaat en bescherming van intellectueel eigendom"/>
    <x v="10"/>
  </r>
  <r>
    <s v="4.2.2"/>
    <s v="T.04"/>
    <n v="9"/>
    <x v="36"/>
    <s v="T.04x9"/>
    <s v="Privacy is het vermogen van een organisatie of individu te bepalen welke gegevens met derden kunnen worden gedeeld: bijvoorbeeld de algemene verordening gegevensbescherming (AVG) over gegevensbescherming en privacy voor alle individuen"/>
    <x v="11"/>
  </r>
  <r>
    <s v="4.2.2"/>
    <s v="T.05"/>
    <n v="9"/>
    <x v="36"/>
    <s v="T.05x9"/>
    <s v="Beveiliging omvat (1) informatiebeveiliging: beschermen tegen ongeautoriseerde toegang, gebruik, openbaarmaking, verstoring, wijziging, inzage, inspectie, opname of verwoesting en (2) IT-beveiliging: ongeoorloofde toegang tot computers, netwerken en data voorkomen"/>
    <x v="12"/>
  </r>
  <r>
    <s v="4.2.2"/>
    <s v="T.06"/>
    <n v="9"/>
    <x v="36"/>
    <s v="T.06x9"/>
    <s v="Duurzaamheid staat voor het voldoen aan behoeften zonder de toekomst in gevaar te brengen en kan worden gecategoriseerd als ecologische, sociale of economische duurzaamheid"/>
    <x v="13"/>
  </r>
  <r>
    <s v="4.2.2"/>
    <s v="T.07"/>
    <n v="9"/>
    <x v="36"/>
    <s v="T.07x9"/>
    <s v="Bruikbaarheid is de kwaliteit van een product, dienst of systeem, zoals ervaren door eindgebruikers, voor specifiek te bereiken doelen, effectief, efficiënt en bevredigend in een vooraf bepaalde context"/>
    <x v="14"/>
  </r>
  <r>
    <s v="4.2.3"/>
    <s v="A.02"/>
    <n v="3"/>
    <x v="37"/>
    <s v="A.02x3"/>
    <s v="de inhoud van de SLA garanderen"/>
    <x v="39"/>
  </r>
  <r>
    <s v="4.2.3"/>
    <s v="A.02"/>
    <n v="4"/>
    <x v="37"/>
    <s v="A.02x4"/>
    <s v="het onderhandelen over herziening van SLA’s in overeenstemming met de organisatiedoelstellingen en het garanderen van het succes van de geplande resultaten"/>
    <x v="39"/>
  </r>
  <r>
    <s v="4.2.3"/>
    <s v="A.03"/>
    <n v="3"/>
    <x v="37"/>
    <s v="A.03x3"/>
    <s v="het gebruikmaken van specifieke (product)kennis voor marktanalyses"/>
    <x v="20"/>
  </r>
  <r>
    <s v="4.2.3"/>
    <s v="A.03"/>
    <n v="4"/>
    <x v="37"/>
    <s v="A.03x4"/>
    <s v="het organiseren en borgen van een informatiesysteemstrategie die voldoet aan de vereisten van de organisatie, inclusief risico’s en kansen"/>
    <x v="20"/>
  </r>
  <r>
    <s v="4.2.3"/>
    <s v="C.03"/>
    <n v="3"/>
    <x v="37"/>
    <s v="C.03x3"/>
    <s v="het opzetten van roosters voor operationele taken; het beheren van kosten en budget op basis van interne procedures en externe beperkingen; het vaststellen van het optimaal benodigde aantal fte voor de infrastructuur van het informatiesysteem"/>
    <x v="40"/>
  </r>
  <r>
    <s v="4.2.3"/>
    <s v="D.04"/>
    <n v="3"/>
    <x v="3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3"/>
    <s v="D.04"/>
    <n v="4"/>
    <x v="37"/>
    <s v="D.04x4"/>
    <s v="het organiseren en borgen van het inkoopbeleid van de organisatie en het aanbevelen van procesverbeteringen; het toepassen van praktijkervaring en kennis op het gebied van inkoop om de beste besluiten te kunnen nemen  "/>
    <x v="29"/>
  </r>
  <r>
    <s v="4.2.3"/>
    <s v="D.05"/>
    <n v="2"/>
    <x v="37"/>
    <s v="D.05x2"/>
    <s v="het samenwerken in de totstandkoming van proposals/voorstellen in overeenstemming met de bedrijfscapaciteit en klantbehoeften"/>
    <x v="27"/>
  </r>
  <r>
    <s v="4.2.3"/>
    <s v="D.05"/>
    <n v="3"/>
    <x v="3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2.3"/>
    <s v="D.05"/>
    <n v="4"/>
    <x v="37"/>
    <s v="D.05x4"/>
    <s v="het reviewen en implementeren van een passende verkoopstrategie om de organisatiedoeleinden te behalen; het bepalen en alloceren van doelen om de marktcondities aan te pakken; het coördineren van multidisciplinaire teams"/>
    <x v="27"/>
  </r>
  <r>
    <s v="4.2.3"/>
    <s v="D.08"/>
    <n v="3"/>
    <x v="37"/>
    <s v="D.08x3"/>
    <s v="het evalueren van contractprestaties op basis van prestatie-indicatoren en het borgen van de prestaties van de volledige supply chain; het invloed uitoefenen op (nieuwe) contractbesprekingen"/>
    <x v="30"/>
  </r>
  <r>
    <s v="4.2.3"/>
    <s v="D.08"/>
    <n v="4"/>
    <x v="37"/>
    <s v="D.08x4"/>
    <s v="het organiseren en borgen van het naleven van contracten en het fungeren als laatste escalatiepunt"/>
    <x v="30"/>
  </r>
  <r>
    <s v="4.2.3"/>
    <s v="D.11"/>
    <n v="3"/>
    <x v="37"/>
    <s v="D.11x3"/>
    <s v="betrouwbare relaties met de klanten creëren en helpen in het identificeren van de klantbehoeften"/>
    <x v="17"/>
  </r>
  <r>
    <s v="4.2.3"/>
    <s v="D.11"/>
    <n v="4"/>
    <x v="37"/>
    <s v="D.11x4"/>
    <s v="het organiseren en ondersteunen van strategische besluiten van de organisaties, het helpen van organisaties om nieuwe IV-oplossingen te bedenken; het bevorderen van partnerschappen en het creëren van waardeproposities"/>
    <x v="17"/>
  </r>
  <r>
    <s v="4.2.3"/>
    <s v="E.04"/>
    <n v="3"/>
    <x v="37"/>
    <s v="E.04x3"/>
    <s v="de verantwoording nemen voor eigen acties en die van anderen in het onderhouden van contacten met een gelimiteerd aantal stakeholders"/>
    <x v="31"/>
  </r>
  <r>
    <s v="4.2.3"/>
    <s v="E.04"/>
    <n v="4"/>
    <x v="37"/>
    <s v="E.04x4"/>
    <s v="het organiseren en borgen van stakeholdermanagement; het autoriseren van investeringen in nieuwe en bestaande relaties; het voortouw nemen in het ontwerpen van werkbare procedures om positieve relaties te kunnen onderhouden met organisaties "/>
    <x v="31"/>
  </r>
  <r>
    <s v="4.2.3"/>
    <s v="T.01"/>
    <n v="9"/>
    <x v="37"/>
    <s v="T.01x9"/>
    <s v="Toegankelijkheid is van toepassing op het ontwerp van producten, apparaten, services of omgevingen om ervoor te zorgen dat ze voor iedereen bruikbaar zijn, ongeacht hun persoonlijke capaciteiten"/>
    <x v="8"/>
  </r>
  <r>
    <s v="4.2.3"/>
    <s v="T.02"/>
    <n v="9"/>
    <x v="37"/>
    <s v="T.02x9"/>
    <s v="Ethiek in ICT behandelt de procedures, waarden en praktijken die ICT en haar gerelateerde disciplines beheersen zonder de integriteit, morele waarden of overtuigingen van een individu, organisatie of de mensheid: professioneel gedrag in de ICT"/>
    <x v="9"/>
  </r>
  <r>
    <s v="4.2.3"/>
    <s v="T.03"/>
    <n v="9"/>
    <x v="37"/>
    <s v="T.03x9"/>
    <s v="Er zijn veel wetten die direct of indirect relevant zijn voor de ICT-industrie, zoals copyright, naleving van octrooien, voorkomen van plagiaat en bescherming van intellectueel eigendom"/>
    <x v="10"/>
  </r>
  <r>
    <s v="4.2.3"/>
    <s v="T.04"/>
    <n v="9"/>
    <x v="37"/>
    <s v="T.04x9"/>
    <s v="Privacy is het vermogen van een organisatie of individu te bepalen welke gegevens met derden kunnen worden gedeeld: bijvoorbeeld de algemene verordening gegevensbescherming (AVG) over gegevensbescherming en privacy voor alle individuen"/>
    <x v="11"/>
  </r>
  <r>
    <s v="4.2.3"/>
    <s v="T.05"/>
    <n v="9"/>
    <x v="37"/>
    <s v="T.05x9"/>
    <s v="Beveiliging omvat (1) informatiebeveiliging: beschermen tegen ongeautoriseerde toegang, gebruik, openbaarmaking, verstoring, wijziging, inzage, inspectie, opname of verwoesting en (2) IT-beveiliging: ongeoorloofde toegang tot computers, netwerken en data voorkomen"/>
    <x v="12"/>
  </r>
  <r>
    <s v="4.2.3"/>
    <s v="T.06"/>
    <n v="9"/>
    <x v="37"/>
    <s v="T.06x9"/>
    <s v="Duurzaamheid staat voor het voldoen aan behoeften zonder de toekomst in gevaar te brengen en kan worden gecategoriseerd als ecologische, sociale of economische duurzaamheid"/>
    <x v="13"/>
  </r>
  <r>
    <s v="4.2.3"/>
    <s v="T.07"/>
    <n v="9"/>
    <x v="37"/>
    <s v="T.07x9"/>
    <s v="Bruikbaarheid is de kwaliteit van een product, dienst of systeem, zoals ervaren door eindgebruikers, voor specifiek te bereiken doelen, effectief, efficiënt en bevredigend in een vooraf bepaalde context"/>
    <x v="14"/>
  </r>
  <r>
    <s v="4.2.4"/>
    <s v="A.01"/>
    <n v="4"/>
    <x v="38"/>
    <s v="A.01x4"/>
    <s v="het organiseren en borgen van de bouw en implementatie van innovatieve IV oplossingen op de lange termijn"/>
    <x v="19"/>
  </r>
  <r>
    <s v="4.2.4"/>
    <s v="A.02"/>
    <n v="4"/>
    <x v="38"/>
    <s v="A.02x4"/>
    <s v="het onderhandelen over herziening van SLA’s in overeenstemming met de organisatiedoelstellingen en het garanderen van het succes van de geplande resultaten"/>
    <x v="39"/>
  </r>
  <r>
    <s v="4.2.4"/>
    <s v="A.03"/>
    <n v="4"/>
    <x v="38"/>
    <s v="A.03x4"/>
    <s v="het organiseren en borgen van een informatiesysteemstrategie die voldoet aan de vereisten van de organisatie, inclusief risico’s en kansen"/>
    <x v="20"/>
  </r>
  <r>
    <s v="4.2.4"/>
    <s v="C.03"/>
    <n v="3"/>
    <x v="38"/>
    <s v="C.03x3"/>
    <s v="het opzetten van roosters voor operationele taken; het beheren van kosten en budget op basis van interne procedures en externe beperkingen; het vaststellen van het optimaal benodigde aantal fte voor de infrastructuur van het informatiesysteem"/>
    <x v="40"/>
  </r>
  <r>
    <s v="4.2.4"/>
    <s v="D.04"/>
    <n v="3"/>
    <x v="3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2.4"/>
    <s v="D.04"/>
    <n v="4"/>
    <x v="38"/>
    <s v="D.04x4"/>
    <s v="het organiseren en borgen van het inkoopbeleid van de organisatie en het aanbevelen van procesverbeteringen; het toepassen van praktijkervaring en kennis op het gebied van inkoop om de beste besluiten te kunnen nemen  "/>
    <x v="29"/>
  </r>
  <r>
    <s v="4.2.4"/>
    <s v="D.08"/>
    <n v="3"/>
    <x v="38"/>
    <s v="D.08x3"/>
    <s v="het evalueren van contractprestaties op basis van prestatie-indicatoren en het borgen van de prestaties van de volledige supply chain; het invloed uitoefenen op (nieuwe) contractbesprekingen"/>
    <x v="30"/>
  </r>
  <r>
    <s v="4.2.4"/>
    <s v="D.08"/>
    <n v="4"/>
    <x v="38"/>
    <s v="D.08x4"/>
    <s v="het organiseren en borgen van het naleven van contracten en het fungeren als laatste escalatiepunt"/>
    <x v="30"/>
  </r>
  <r>
    <s v="4.2.4"/>
    <s v="D.11"/>
    <n v="3"/>
    <x v="38"/>
    <s v="D.11x3"/>
    <s v="betrouwbare relaties met de klanten creëren en helpen in het identificeren van de klantbehoeften"/>
    <x v="17"/>
  </r>
  <r>
    <s v="4.2.4"/>
    <s v="D.11"/>
    <n v="4"/>
    <x v="38"/>
    <s v="D.11x4"/>
    <s v="het organiseren en ondersteunen van strategische besluiten van de organisaties, het helpen van organisaties om nieuwe IV-oplossingen te bedenken; het bevorderen van partnerschappen en het creëren van waardeproposities"/>
    <x v="17"/>
  </r>
  <r>
    <s v="4.2.4"/>
    <s v="E.01"/>
    <n v="4"/>
    <x v="38"/>
    <s v="E.01x4"/>
    <s v="de verantwoordelijkheid nemen voor het ontwikkelen van langetermijnprognoses; het identificeren en evalueren van input uit de wijde omgeving, inclusief de politieke en sociale context"/>
    <x v="23"/>
  </r>
  <r>
    <s v="4.2.4"/>
    <s v="E.03"/>
    <n v="3"/>
    <x v="38"/>
    <s v="E.03x3"/>
    <s v="het in staat zijn de juiste acties te ondernemen om de veiligheid te borgen en risicoblootstelling te vermijden; het evalueren, managen en garanderen van de validering van uitzonderingen; het uitvoeren van audits uit op IV-processen en -omgeving"/>
    <x v="24"/>
  </r>
  <r>
    <s v="4.2.4"/>
    <s v="E.04"/>
    <n v="3"/>
    <x v="38"/>
    <s v="E.04x3"/>
    <s v="de verantwoording nemen voor eigen acties en die van anderen in het onderhouden van contacten met een gelimiteerd aantal stakeholders"/>
    <x v="31"/>
  </r>
  <r>
    <s v="4.2.4"/>
    <s v="E.04"/>
    <n v="4"/>
    <x v="38"/>
    <s v="E.04x4"/>
    <s v="het organiseren en borgen van stakeholdermanagement; het autoriseren van investeringen in nieuwe en bestaande relaties; het voortouw nemen in het ontwerpen van werkbare procedures om positieve relaties te kunnen onderhouden met organisaties "/>
    <x v="31"/>
  </r>
  <r>
    <s v="4.2.4"/>
    <s v="T.01"/>
    <n v="9"/>
    <x v="38"/>
    <s v="T.01x9"/>
    <s v="Toegankelijkheid is van toepassing op het ontwerp van producten, apparaten, services of omgevingen om ervoor te zorgen dat ze voor iedereen bruikbaar zijn, ongeacht hun persoonlijke capaciteiten"/>
    <x v="8"/>
  </r>
  <r>
    <s v="4.2.4"/>
    <s v="T.02"/>
    <n v="9"/>
    <x v="38"/>
    <s v="T.02x9"/>
    <s v="Ethiek in ICT behandelt de procedures, waarden en praktijken die ICT en haar gerelateerde disciplines beheersen zonder de integriteit, morele waarden of overtuigingen van een individu, organisatie of de mensheid: professioneel gedrag in de ICT"/>
    <x v="9"/>
  </r>
  <r>
    <s v="4.2.4"/>
    <s v="T.03"/>
    <n v="9"/>
    <x v="38"/>
    <s v="T.03x9"/>
    <s v="Er zijn veel wetten die direct of indirect relevant zijn voor de ICT-industrie, zoals copyright, naleving van octrooien, voorkomen van plagiaat en bescherming van intellectueel eigendom"/>
    <x v="10"/>
  </r>
  <r>
    <s v="4.2.4"/>
    <s v="T.04"/>
    <n v="9"/>
    <x v="38"/>
    <s v="T.04x9"/>
    <s v="Privacy is het vermogen van een organisatie of individu te bepalen welke gegevens met derden kunnen worden gedeeld: bijvoorbeeld de algemene verordening gegevensbescherming (AVG) over gegevensbescherming en privacy voor alle individuen"/>
    <x v="11"/>
  </r>
  <r>
    <s v="4.2.4"/>
    <s v="T.05"/>
    <n v="9"/>
    <x v="38"/>
    <s v="T.05x9"/>
    <s v="Beveiliging omvat (1) informatiebeveiliging: beschermen tegen ongeautoriseerde toegang, gebruik, openbaarmaking, verstoring, wijziging, inzage, inspectie, opname of verwoesting en (2) IT-beveiliging: ongeoorloofde toegang tot computers, netwerken en data voorkomen"/>
    <x v="12"/>
  </r>
  <r>
    <s v="4.2.4"/>
    <s v="T.06"/>
    <n v="9"/>
    <x v="38"/>
    <s v="T.06x9"/>
    <s v="Duurzaamheid staat voor het voldoen aan behoeften zonder de toekomst in gevaar te brengen en kan worden gecategoriseerd als ecologische, sociale of economische duurzaamheid"/>
    <x v="13"/>
  </r>
  <r>
    <s v="4.2.4"/>
    <s v="T.07"/>
    <n v="9"/>
    <x v="38"/>
    <s v="T.07x9"/>
    <s v="Bruikbaarheid is de kwaliteit van een product, dienst of systeem, zoals ervaren door eindgebruikers, voor specifiek te bereiken doelen, effectief, efficiënt en bevredigend in een vooraf bepaalde context"/>
    <x v="14"/>
  </r>
  <r>
    <s v="4.3.1"/>
    <s v="A.01"/>
    <n v="4"/>
    <x v="39"/>
    <s v="A.01x4"/>
    <s v="het organiseren en borgen van de bouw en implementatie van innovatieve IV oplossingen op de lange termijn"/>
    <x v="19"/>
  </r>
  <r>
    <s v="4.3.1"/>
    <s v="A.03"/>
    <n v="3"/>
    <x v="39"/>
    <s v="A.03x3"/>
    <s v="het gebruikmaken van specifieke (product)kennis voor marktanalyses"/>
    <x v="20"/>
  </r>
  <r>
    <s v="4.3.1"/>
    <s v="A.03"/>
    <n v="4"/>
    <x v="39"/>
    <s v="A.03x4"/>
    <s v="het organiseren en borgen van een informatiesysteemstrategie die voldoet aan de vereisten van de organisatie, inclusief risico’s en kansen"/>
    <x v="20"/>
  </r>
  <r>
    <s v="4.3.1"/>
    <s v="A.05"/>
    <n v="3"/>
    <x v="39"/>
    <s v="A.05x3"/>
    <s v="het gebruikmaken van specifieke kennis om relevante IV-technologie en -specificaties te definiëren die kunnen worden ingezet bij de bouw van meerdere IV-projecten, toepassingen en/of infrastructuurverbeteringen"/>
    <x v="0"/>
  </r>
  <r>
    <s v="4.3.1"/>
    <s v="A.05"/>
    <n v="4"/>
    <x v="39"/>
    <s v="A.05x4"/>
    <s v="het vanuit een brede verantwoordelijkheid definiëren van een strategie zodat IV-technologie conform de behoeften van de organisatie geïmplementeerd wordt, rekening houdend met de huidige IV-platformen, legacy en de laatste innovatieve ontwikkelingen"/>
    <x v="0"/>
  </r>
  <r>
    <s v="4.3.1"/>
    <s v="A.06"/>
    <n v="3"/>
    <x v="39"/>
    <s v="A.06x3"/>
    <s v="de verantwoordelijkheid nemen voor eigen acties en die van anderen om te garanderen dat de applicatie op een correcte manier is geïntegreerd in een complexe omgeving en voldoet aan de behoeften van gebruikers / klanten "/>
    <x v="1"/>
  </r>
  <r>
    <s v="4.3.1"/>
    <s v="A.09"/>
    <n v="4"/>
    <x v="39"/>
    <s v="A.09x4"/>
    <s v="het inzetten van onafhankelijk denken en technologische kennis om verschillende concepten te integreren, zodat unieke oplossingen ontstaan"/>
    <x v="3"/>
  </r>
  <r>
    <s v="4.3.1"/>
    <s v="A.10"/>
    <n v="3"/>
    <x v="39"/>
    <s v="A.10x3"/>
    <s v="het bewerkstelligen en cultiveren van relaties met klanten en gebruikers om hun taken, behoeften en doelen te begrijpen; het gebruiken van een breed scala aan specialistische methoden om belangrijke gebruikersbetrokkenheid te krijgen"/>
    <x v="15"/>
  </r>
  <r>
    <s v="4.3.1"/>
    <s v="A.10"/>
    <n v="4"/>
    <x v="39"/>
    <s v="A.10x4"/>
    <s v="het bieden van deskundige begeleiding om continue verbetering te garanderen en een succesvolle omnichannel gebruikerervaring te bewerkstelligen"/>
    <x v="15"/>
  </r>
  <r>
    <s v="4.3.1"/>
    <s v="B.05"/>
    <n v="3"/>
    <x v="39"/>
    <s v="B.05x3"/>
    <s v="het detailniveau bepalen op basis van het doel en de doelgroep "/>
    <x v="33"/>
  </r>
  <r>
    <s v="4.3.1"/>
    <s v="D.02"/>
    <n v="4"/>
    <x v="39"/>
    <s v="D.02x4"/>
    <s v="het gebruiken van uiteenlopende specifieke kennis en het zorgen dat daarvan gebruik wordt gemaakt; het autoriseren van externe standaarden en best practices "/>
    <x v="44"/>
  </r>
  <r>
    <s v="4.3.1"/>
    <s v="D.06"/>
    <n v="2"/>
    <x v="39"/>
    <s v="D.06x2"/>
    <s v="het begrijpen en toepassen van digitale marketingtactieken om een geïntegreerd en effectief digitaal marketingplan te ontwikkelen, gebruikmakend van gebieden als search, beeldscherm, e-mail, sociale media en mobiele marketing"/>
    <x v="45"/>
  </r>
  <r>
    <s v="4.3.1"/>
    <s v="D.06"/>
    <n v="3"/>
    <x v="3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3.1"/>
    <s v="D.06"/>
    <n v="4"/>
    <x v="3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3.1"/>
    <s v="D.07"/>
    <n v="2"/>
    <x v="39"/>
    <s v="D.07x2"/>
    <s v="het zoeken en verzamelen van data; het voor analyses voorbereiden van data uit meerdere bronnen en formaten"/>
    <x v="46"/>
  </r>
  <r>
    <s v="4.3.1"/>
    <s v="D.07"/>
    <n v="3"/>
    <x v="39"/>
    <s v="D.07x3"/>
    <s v="het ontwerpen en creëren van data-analysetools om de organisatorische datalevenscyclus te ondersteunen; het verifiëren van de waarheidsgetrouwheid van de data; het verwerken en visualiseren van data-analyseresultaten binnen het domein"/>
    <x v="46"/>
  </r>
  <r>
    <s v="4.3.1"/>
    <s v="D.07"/>
    <n v="4"/>
    <x v="3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1"/>
    <s v="D.10"/>
    <n v="3"/>
    <x v="39"/>
    <s v="D.10x3"/>
    <s v="het analyseren van bedrijfsprocessen en bijbehorende informatie-eisen en het daarmee voorzien in de meest geschikte informatiestructuur"/>
    <x v="6"/>
  </r>
  <r>
    <s v="4.3.1"/>
    <s v="D.10"/>
    <n v="4"/>
    <x v="39"/>
    <s v="D.10x4"/>
    <s v="de juiste informatiestructuur integreren in de organisatie-omgeving"/>
    <x v="6"/>
  </r>
  <r>
    <s v="4.3.1"/>
    <s v="D.11"/>
    <n v="3"/>
    <x v="39"/>
    <s v="D.11x3"/>
    <s v="betrouwbare relaties met de klanten creëren en helpen in het identificeren van de klantbehoeften"/>
    <x v="17"/>
  </r>
  <r>
    <s v="4.3.1"/>
    <s v="D.11"/>
    <n v="4"/>
    <x v="39"/>
    <s v="D.11x4"/>
    <s v="het organiseren en ondersteunen van strategische besluiten van de organisaties, het helpen van organisaties om nieuwe IV-oplossingen te bedenken; het bevorderen van partnerschappen en het creëren van waardeproposities"/>
    <x v="17"/>
  </r>
  <r>
    <s v="4.3.1"/>
    <s v="E.02"/>
    <n v="3"/>
    <x v="39"/>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3.1"/>
    <s v="E.02"/>
    <n v="4"/>
    <x v="39"/>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3.1"/>
    <s v="E.05"/>
    <n v="3"/>
    <x v="39"/>
    <s v="E.05x3"/>
    <s v="het toepassen van specifieke kennis om bestaande IV-processen en oplossingen te onderzoeken, zodat potentiële verbeteringen / innovaties bepaald kunnen worden en  aanbevelingen kunnen worden opgesteld"/>
    <x v="25"/>
  </r>
  <r>
    <s v="4.3.1"/>
    <s v="E.05"/>
    <n v="4"/>
    <x v="39"/>
    <s v="E.05x4"/>
    <s v="het organiseren en borgen van innovatieve implementaties / verbeteringen die bijdragen aan grotere efficiëntie; het aantonen aan de directie dat de organisatie voordeel heeft van potentiële wijzigingen"/>
    <x v="25"/>
  </r>
  <r>
    <s v="4.3.1"/>
    <s v="E.06"/>
    <n v="3"/>
    <x v="39"/>
    <s v="E.06x3"/>
    <s v="het evalueren van kwaliteitsindicatoren en processen op basis van het kwaliteitsbeleid en indien nodig het voorstellen van herstelacties"/>
    <x v="21"/>
  </r>
  <r>
    <s v="4.3.1"/>
    <s v="E.06"/>
    <n v="4"/>
    <x v="39"/>
    <s v="E.06x4"/>
    <s v="het evalueren en inschatten in hoeverre aan kwaliteitseisen is voldaan en het organiseren en borgen dat het kwaliteitsbeleid wordt geïmplementeerd; het tonen van multifunctioneel leiderschap voor het stellen en overtreffen van kwaliteitsnormen"/>
    <x v="21"/>
  </r>
  <r>
    <s v="4.3.1"/>
    <s v="E.07"/>
    <n v="3"/>
    <x v="39"/>
    <s v="E.07x3"/>
    <s v="het evalueren van wijzigingseisen en het gebruiken van specifieke vaardigheden om potentiële methoden en standaarden te identificeren die ingezet kunnen worden"/>
    <x v="18"/>
  </r>
  <r>
    <s v="4.3.1"/>
    <s v="E.07"/>
    <n v="4"/>
    <x v="39"/>
    <s v="E.07x4"/>
    <s v="het organiseren en borgen van het plannen, beheren en implementeren van significante IV-wijzigingen in de organisatie "/>
    <x v="18"/>
  </r>
  <r>
    <s v="4.3.1"/>
    <s v="T.01"/>
    <n v="9"/>
    <x v="39"/>
    <s v="T.01x9"/>
    <s v="Toegankelijkheid is van toepassing op het ontwerp van producten, apparaten, services of omgevingen om ervoor te zorgen dat ze voor iedereen bruikbaar zijn, ongeacht hun persoonlijke capaciteiten"/>
    <x v="8"/>
  </r>
  <r>
    <s v="4.3.1"/>
    <s v="T.02"/>
    <n v="9"/>
    <x v="39"/>
    <s v="T.02x9"/>
    <s v="Ethiek in ICT behandelt de procedures, waarden en praktijken die ICT en haar gerelateerde disciplines beheersen zonder de integriteit, morele waarden of overtuigingen van een individu, organisatie of de mensheid: professioneel gedrag in de ICT"/>
    <x v="9"/>
  </r>
  <r>
    <s v="4.3.1"/>
    <s v="T.03"/>
    <n v="9"/>
    <x v="39"/>
    <s v="T.03x9"/>
    <s v="Er zijn veel wetten die direct of indirect relevant zijn voor de ICT-industrie, zoals copyright, naleving van octrooien, voorkomen van plagiaat en bescherming van intellectueel eigendom"/>
    <x v="10"/>
  </r>
  <r>
    <s v="4.3.1"/>
    <s v="T.04"/>
    <n v="9"/>
    <x v="39"/>
    <s v="T.04x9"/>
    <s v="Privacy is het vermogen van een organisatie of individu te bepalen welke gegevens met derden kunnen worden gedeeld: bijvoorbeeld de algemene verordening gegevensbescherming (AVG) over gegevensbescherming en privacy voor alle individuen"/>
    <x v="11"/>
  </r>
  <r>
    <s v="4.3.1"/>
    <s v="T.05"/>
    <n v="9"/>
    <x v="39"/>
    <s v="T.05x9"/>
    <s v="Beveiliging omvat (1) informatiebeveiliging: beschermen tegen ongeautoriseerde toegang, gebruik, openbaarmaking, verstoring, wijziging, inzage, inspectie, opname of verwoesting en (2) IT-beveiliging: ongeoorloofde toegang tot computers, netwerken en data voorkomen"/>
    <x v="12"/>
  </r>
  <r>
    <s v="4.3.1"/>
    <s v="T.06"/>
    <n v="9"/>
    <x v="39"/>
    <s v="T.06x9"/>
    <s v="Duurzaamheid staat voor het voldoen aan behoeften zonder de toekomst in gevaar te brengen en kan worden gecategoriseerd als ecologische, sociale of economische duurzaamheid"/>
    <x v="13"/>
  </r>
  <r>
    <s v="4.3.1"/>
    <s v="T.07"/>
    <n v="9"/>
    <x v="39"/>
    <s v="T.07x9"/>
    <s v="Bruikbaarheid is de kwaliteit van een product, dienst of systeem, zoals ervaren door eindgebruikers, voor specifiek te bereiken doelen, effectief, efficiënt en bevredigend in een vooraf bepaalde context"/>
    <x v="14"/>
  </r>
  <r>
    <s v="4.3.2"/>
    <s v="A.05"/>
    <n v="3"/>
    <x v="40"/>
    <s v="A.05x3"/>
    <s v="het gebruikmaken van specifieke kennis om relevante IV-technologie en -specificaties te definiëren die kunnen worden ingezet bij de bouw van meerdere IV-projecten, toepassingen en/of infrastructuurverbeteringen"/>
    <x v="0"/>
  </r>
  <r>
    <s v="4.3.2"/>
    <s v="A.05"/>
    <n v="4"/>
    <x v="40"/>
    <s v="A.05x4"/>
    <s v="het vanuit een brede verantwoordelijkheid definiëren van een strategie zodat IV-technologie conform de behoeften van de organisatie geïmplementeerd wordt, rekening houdend met de huidige IV-platformen, legacy en de laatste innovatieve ontwikkelingen"/>
    <x v="0"/>
  </r>
  <r>
    <s v="4.3.2"/>
    <s v="A.09"/>
    <n v="4"/>
    <x v="40"/>
    <s v="A.09x4"/>
    <s v="het inzetten van onafhankelijk denken en technologische kennis om verschillende concepten te integreren, zodat unieke oplossingen ontstaan"/>
    <x v="3"/>
  </r>
  <r>
    <s v="4.3.2"/>
    <s v="A.10"/>
    <n v="3"/>
    <x v="40"/>
    <s v="A.10x3"/>
    <s v="het bewerkstelligen en cultiveren van relaties met klanten en gebruikers om hun taken, behoeften en doelen te begrijpen; het gebruiken van een breed scala aan specialistische methoden om belangrijke gebruikersbetrokkenheid te krijgen"/>
    <x v="15"/>
  </r>
  <r>
    <s v="4.3.2"/>
    <s v="A.10"/>
    <n v="4"/>
    <x v="40"/>
    <s v="A.10x4"/>
    <s v="het bieden van deskundige begeleiding om continue verbetering te garanderen en een succesvolle omnichannel gebruikerervaring te bewerkstelligen"/>
    <x v="15"/>
  </r>
  <r>
    <s v="4.3.2"/>
    <s v="D.07"/>
    <n v="2"/>
    <x v="40"/>
    <s v="D.07x2"/>
    <s v="het zoeken en verzamelen van data; het voor analyses voorbereiden van data uit meerdere bronnen en formaten"/>
    <x v="46"/>
  </r>
  <r>
    <s v="4.3.2"/>
    <s v="D.07"/>
    <n v="3"/>
    <x v="40"/>
    <s v="D.07x3"/>
    <s v="het ontwerpen en creëren van data-analysetools om de organisatorische datalevenscyclus te ondersteunen; het verifiëren van de waarheidsgetrouwheid van de data; het verwerken en visualiseren van data-analyseresultaten binnen het domein"/>
    <x v="46"/>
  </r>
  <r>
    <s v="4.3.2"/>
    <s v="D.07"/>
    <n v="4"/>
    <x v="4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2"/>
    <s v="D.10"/>
    <n v="3"/>
    <x v="40"/>
    <s v="D.10x3"/>
    <s v="het analyseren van bedrijfsprocessen en bijbehorende informatie-eisen en het daarmee voorzien in de meest geschikte informatiestructuur"/>
    <x v="6"/>
  </r>
  <r>
    <s v="4.3.2"/>
    <s v="D.10"/>
    <n v="4"/>
    <x v="40"/>
    <s v="D.10x4"/>
    <s v="de juiste informatiestructuur integreren in de organisatie-omgeving"/>
    <x v="6"/>
  </r>
  <r>
    <s v="4.3.2"/>
    <s v="D.11"/>
    <n v="3"/>
    <x v="40"/>
    <s v="D.11x3"/>
    <s v="betrouwbare relaties met de klanten creëren en helpen in het identificeren van de klantbehoeften"/>
    <x v="17"/>
  </r>
  <r>
    <s v="4.3.2"/>
    <s v="D.11"/>
    <n v="4"/>
    <x v="40"/>
    <s v="D.11x4"/>
    <s v="het organiseren en ondersteunen van strategische besluiten van de organisaties, het helpen van organisaties om nieuwe IV-oplossingen te bedenken; het bevorderen van partnerschappen en het creëren van waardeproposities"/>
    <x v="17"/>
  </r>
  <r>
    <s v="4.3.2"/>
    <s v="E.02"/>
    <n v="3"/>
    <x v="40"/>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3.2"/>
    <s v="E.02"/>
    <n v="4"/>
    <x v="40"/>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3.2"/>
    <s v="E.05"/>
    <n v="3"/>
    <x v="40"/>
    <s v="E.05x3"/>
    <s v="het toepassen van specifieke kennis om bestaande IV-processen en oplossingen te onderzoeken, zodat potentiële verbeteringen / innovaties bepaald kunnen worden en  aanbevelingen kunnen worden opgesteld"/>
    <x v="25"/>
  </r>
  <r>
    <s v="4.3.2"/>
    <s v="E.05"/>
    <n v="4"/>
    <x v="40"/>
    <s v="E.05x4"/>
    <s v="het organiseren en borgen van innovatieve implementaties / verbeteringen die bijdragen aan grotere efficiëntie; het aantonen aan de directie dat de organisatie voordeel heeft van potentiële wijzigingen"/>
    <x v="25"/>
  </r>
  <r>
    <s v="4.3.2"/>
    <s v="E.07"/>
    <n v="3"/>
    <x v="40"/>
    <s v="E.07x3"/>
    <s v="het evalueren van wijzigingseisen en het gebruiken van specifieke vaardigheden om potentiële methoden en standaarden te identificeren die ingezet kunnen worden"/>
    <x v="18"/>
  </r>
  <r>
    <s v="4.3.2"/>
    <s v="E.07"/>
    <n v="4"/>
    <x v="40"/>
    <s v="E.07x4"/>
    <s v="het organiseren en borgen van het plannen, beheren en implementeren van significante IV-wijzigingen in de organisatie "/>
    <x v="18"/>
  </r>
  <r>
    <s v="4.3.2"/>
    <s v="T.01"/>
    <n v="9"/>
    <x v="40"/>
    <s v="T.01x9"/>
    <s v="Toegankelijkheid is van toepassing op het ontwerp van producten, apparaten, services of omgevingen om ervoor te zorgen dat ze voor iedereen bruikbaar zijn, ongeacht hun persoonlijke capaciteiten"/>
    <x v="8"/>
  </r>
  <r>
    <s v="4.3.2"/>
    <s v="T.02"/>
    <n v="9"/>
    <x v="40"/>
    <s v="T.02x9"/>
    <s v="Ethiek in ICT behandelt de procedures, waarden en praktijken die ICT en haar gerelateerde disciplines beheersen zonder de integriteit, morele waarden of overtuigingen van een individu, organisatie of de mensheid: professioneel gedrag in de ICT"/>
    <x v="9"/>
  </r>
  <r>
    <s v="4.3.2"/>
    <s v="T.03"/>
    <n v="9"/>
    <x v="40"/>
    <s v="T.03x9"/>
    <s v="Er zijn veel wetten die direct of indirect relevant zijn voor de ICT-industrie, zoals copyright, naleving van octrooien, voorkomen van plagiaat en bescherming van intellectueel eigendom"/>
    <x v="10"/>
  </r>
  <r>
    <s v="4.3.2"/>
    <s v="T.04"/>
    <n v="9"/>
    <x v="40"/>
    <s v="T.04x9"/>
    <s v="Privacy is het vermogen van een organisatie of individu te bepalen welke gegevens met derden kunnen worden gedeeld: bijvoorbeeld de algemene verordening gegevensbescherming (AVG) over gegevensbescherming en privacy voor alle individuen"/>
    <x v="11"/>
  </r>
  <r>
    <s v="4.3.2"/>
    <s v="T.05"/>
    <n v="9"/>
    <x v="40"/>
    <s v="T.05x9"/>
    <s v="Beveiliging omvat (1) informatiebeveiliging: beschermen tegen ongeautoriseerde toegang, gebruik, openbaarmaking, verstoring, wijziging, inzage, inspectie, opname of verwoesting en (2) IT-beveiliging: ongeoorloofde toegang tot computers, netwerken en data voorkomen"/>
    <x v="12"/>
  </r>
  <r>
    <s v="4.3.2"/>
    <s v="T.06"/>
    <n v="9"/>
    <x v="40"/>
    <s v="T.06x9"/>
    <s v="Duurzaamheid staat voor het voldoen aan behoeften zonder de toekomst in gevaar te brengen en kan worden gecategoriseerd als ecologische, sociale of economische duurzaamheid"/>
    <x v="13"/>
  </r>
  <r>
    <s v="4.3.2"/>
    <s v="T.07"/>
    <n v="9"/>
    <x v="40"/>
    <s v="T.07x9"/>
    <s v="Bruikbaarheid is de kwaliteit van een product, dienst of systeem, zoals ervaren door eindgebruikers, voor specifiek te bereiken doelen, effectief, efficiënt en bevredigend in een vooraf bepaalde context"/>
    <x v="14"/>
  </r>
  <r>
    <s v="4.3.3"/>
    <s v="A.04"/>
    <n v="3"/>
    <x v="41"/>
    <s v="A.04x3"/>
    <s v="het gebruikmaken van specifieke kennis om complexe documentatie te maken en te onderhouden"/>
    <x v="28"/>
  </r>
  <r>
    <s v="4.3.3"/>
    <s v="A.04"/>
    <n v="4"/>
    <x v="41"/>
    <s v="A.04x4"/>
    <s v="het organiseren en borgen van het ontwikkelen en onderhouden van de planning"/>
    <x v="28"/>
  </r>
  <r>
    <s v="4.3.3"/>
    <s v="A.06"/>
    <n v="3"/>
    <x v="41"/>
    <s v="A.06x3"/>
    <s v="de verantwoordelijkheid nemen voor eigen acties en die van anderen om te garanderen dat de applicatie op een correcte manier is geïntegreerd in een complexe omgeving en voldoet aan de behoeften van gebruikers / klanten "/>
    <x v="1"/>
  </r>
  <r>
    <s v="4.3.3"/>
    <s v="A.10"/>
    <n v="3"/>
    <x v="41"/>
    <s v="A.10x3"/>
    <s v="het bewerkstelligen en cultiveren van relaties met klanten en gebruikers om hun taken, behoeften en doelen te begrijpen; het gebruiken van een breed scala aan specialistische methoden om belangrijke gebruikersbetrokkenheid te krijgen"/>
    <x v="15"/>
  </r>
  <r>
    <s v="4.3.3"/>
    <s v="A.10"/>
    <n v="4"/>
    <x v="41"/>
    <s v="A.10x4"/>
    <s v="het bieden van deskundige begeleiding om continue verbetering te garanderen en een succesvolle omnichannel gebruikerervaring te bewerkstelligen"/>
    <x v="15"/>
  </r>
  <r>
    <s v="4.3.3"/>
    <s v="B.03"/>
    <n v="1"/>
    <x v="41"/>
    <s v="B.03x1"/>
    <s v="het uitvoeren van eenvoudige testen op basis van gedetailleerde instructies"/>
    <x v="16"/>
  </r>
  <r>
    <s v="4.3.3"/>
    <s v="B.03"/>
    <n v="2"/>
    <x v="41"/>
    <s v="B.03x2"/>
    <s v="opzetten van testprogramma’s en het bouwen van testscripts zodat potentiële kwetsbaarheden aan stresstests onderworpen kunnen worden; op analytische wijze documenteren en rapporteren van de uitkomsten"/>
    <x v="16"/>
  </r>
  <r>
    <s v="4.3.3"/>
    <s v="B.03"/>
    <n v="3"/>
    <x v="4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3.3"/>
    <s v="B.03"/>
    <n v="4"/>
    <x v="41"/>
    <s v="B.03x4"/>
    <s v="het gebruikmaken van uiteenlopende specifieke kennis om een proces te ontwerpen voor het gehele testtraject, inclusief het vaststellen van interne teststandaarden en het geven van deskundige begeleiding en advies aan het testteam"/>
    <x v="16"/>
  </r>
  <r>
    <s v="4.3.3"/>
    <s v="D.06"/>
    <n v="2"/>
    <x v="41"/>
    <s v="D.06x2"/>
    <s v="het begrijpen en toepassen van digitale marketingtactieken om een geïntegreerd en effectief digitaal marketingplan te ontwikkelen, gebruikmakend van gebieden als search, beeldscherm, e-mail, sociale media en mobiele marketing"/>
    <x v="45"/>
  </r>
  <r>
    <s v="4.3.3"/>
    <s v="D.06"/>
    <n v="3"/>
    <x v="41"/>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3.3"/>
    <s v="D.06"/>
    <n v="4"/>
    <x v="41"/>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3.3"/>
    <s v="D.07"/>
    <n v="2"/>
    <x v="41"/>
    <s v="D.07x2"/>
    <s v="het zoeken en verzamelen van data; het voor analyses voorbereiden van data uit meerdere bronnen en formaten"/>
    <x v="46"/>
  </r>
  <r>
    <s v="4.3.3"/>
    <s v="D.07"/>
    <n v="3"/>
    <x v="41"/>
    <s v="D.07x3"/>
    <s v="het ontwerpen en creëren van data-analysetools om de organisatorische datalevenscyclus te ondersteunen; het verifiëren van de waarheidsgetrouwheid van de data; het verwerken en visualiseren van data-analyseresultaten binnen het domein"/>
    <x v="46"/>
  </r>
  <r>
    <s v="4.3.3"/>
    <s v="D.07"/>
    <n v="4"/>
    <x v="4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3"/>
    <s v="D.11"/>
    <n v="3"/>
    <x v="41"/>
    <s v="D.11x3"/>
    <s v="betrouwbare relaties met de klanten creëren en helpen in het identificeren van de klantbehoeften"/>
    <x v="17"/>
  </r>
  <r>
    <s v="4.3.3"/>
    <s v="D.11"/>
    <n v="4"/>
    <x v="41"/>
    <s v="D.11x4"/>
    <s v="het organiseren en ondersteunen van strategische besluiten van de organisaties, het helpen van organisaties om nieuwe IV-oplossingen te bedenken; het bevorderen van partnerschappen en het creëren van waardeproposities"/>
    <x v="17"/>
  </r>
  <r>
    <s v="4.3.3"/>
    <s v="E.01"/>
    <n v="3"/>
    <x v="41"/>
    <s v="E.01x3"/>
    <s v="het gebruikmaken van vaardigheden om kortetermijnprognoses te bieden met behulp van input uit de markt; het beoordelen van de productie- en verkoopcapaciteiten van de organisatie"/>
    <x v="23"/>
  </r>
  <r>
    <s v="4.3.3"/>
    <s v="E.01"/>
    <n v="4"/>
    <x v="41"/>
    <s v="E.01x4"/>
    <s v="de verantwoordelijkheid nemen voor het ontwikkelen van langetermijnprognoses; het identificeren en evalueren van input uit de wijde omgeving, inclusief de politieke en sociale context"/>
    <x v="23"/>
  </r>
  <r>
    <s v="4.3.3"/>
    <s v="T.01"/>
    <n v="9"/>
    <x v="41"/>
    <s v="T.01x9"/>
    <s v="Toegankelijkheid is van toepassing op het ontwerp van producten, apparaten, services of omgevingen om ervoor te zorgen dat ze voor iedereen bruikbaar zijn, ongeacht hun persoonlijke capaciteiten"/>
    <x v="8"/>
  </r>
  <r>
    <s v="4.3.3"/>
    <s v="T.02"/>
    <n v="9"/>
    <x v="41"/>
    <s v="T.02x9"/>
    <s v="Ethiek in ICT behandelt de procedures, waarden en praktijken die ICT en haar gerelateerde disciplines beheersen zonder de integriteit, morele waarden of overtuigingen van een individu, organisatie of de mensheid: professioneel gedrag in de ICT"/>
    <x v="9"/>
  </r>
  <r>
    <s v="4.3.3"/>
    <s v="T.03"/>
    <n v="9"/>
    <x v="41"/>
    <s v="T.03x9"/>
    <s v="Er zijn veel wetten die direct of indirect relevant zijn voor de ICT-industrie, zoals copyright, naleving van octrooien, voorkomen van plagiaat en bescherming van intellectueel eigendom"/>
    <x v="10"/>
  </r>
  <r>
    <s v="4.3.3"/>
    <s v="T.04"/>
    <n v="9"/>
    <x v="41"/>
    <s v="T.04x9"/>
    <s v="Privacy is het vermogen van een organisatie of individu te bepalen welke gegevens met derden kunnen worden gedeeld: bijvoorbeeld de algemene verordening gegevensbescherming (AVG) over gegevensbescherming en privacy voor alle individuen"/>
    <x v="11"/>
  </r>
  <r>
    <s v="4.3.3"/>
    <s v="T.05"/>
    <n v="9"/>
    <x v="41"/>
    <s v="T.05x9"/>
    <s v="Beveiliging omvat (1) informatiebeveiliging: beschermen tegen ongeautoriseerde toegang, gebruik, openbaarmaking, verstoring, wijziging, inzage, inspectie, opname of verwoesting en (2) IT-beveiliging: ongeoorloofde toegang tot computers, netwerken en data voorkomen"/>
    <x v="12"/>
  </r>
  <r>
    <s v="4.3.3"/>
    <s v="T.06"/>
    <n v="9"/>
    <x v="41"/>
    <s v="T.06x9"/>
    <s v="Duurzaamheid staat voor het voldoen aan behoeften zonder de toekomst in gevaar te brengen en kan worden gecategoriseerd als ecologische, sociale of economische duurzaamheid"/>
    <x v="13"/>
  </r>
  <r>
    <s v="4.3.3"/>
    <s v="T.07"/>
    <n v="9"/>
    <x v="41"/>
    <s v="T.07x9"/>
    <s v="Bruikbaarheid is de kwaliteit van een product, dienst of systeem, zoals ervaren door eindgebruikers, voor specifiek te bereiken doelen, effectief, efficiënt en bevredigend in een vooraf bepaalde context"/>
    <x v="14"/>
  </r>
  <r>
    <s v="4.3.4"/>
    <s v="A.07"/>
    <n v="4"/>
    <x v="42"/>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3.4"/>
    <s v="A.09"/>
    <n v="4"/>
    <x v="42"/>
    <s v="A.09x4"/>
    <s v="het inzetten van onafhankelijk denken en technologische kennis om verschillende concepten te integreren, zodat unieke oplossingen ontstaan"/>
    <x v="3"/>
  </r>
  <r>
    <s v="4.3.4"/>
    <s v="B.01"/>
    <n v="1"/>
    <x v="42"/>
    <s v="B.01x1"/>
    <s v="het onder aansturing ontwikkelen, testen en documenteren van applicaties"/>
    <x v="32"/>
  </r>
  <r>
    <s v="4.3.4"/>
    <s v="B.01"/>
    <n v="2"/>
    <x v="42"/>
    <s v="B.01x2"/>
    <s v="het systematisch ontwikkelen en valideren van applicaties"/>
    <x v="32"/>
  </r>
  <r>
    <s v="4.3.4"/>
    <s v="B.01"/>
    <n v="3"/>
    <x v="42"/>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3.4"/>
    <s v="B.03"/>
    <n v="1"/>
    <x v="42"/>
    <s v="B.03x1"/>
    <s v="het uitvoeren van eenvoudige testen op basis van gedetailleerde instructies"/>
    <x v="16"/>
  </r>
  <r>
    <s v="4.3.4"/>
    <s v="B.03"/>
    <n v="2"/>
    <x v="42"/>
    <s v="B.03x2"/>
    <s v="opzetten van testprogramma’s en het bouwen van testscripts zodat potentiële kwetsbaarheden aan stresstests onderworpen kunnen worden; op analytische wijze documenteren en rapporteren van de uitkomsten"/>
    <x v="16"/>
  </r>
  <r>
    <s v="4.3.4"/>
    <s v="B.03"/>
    <n v="3"/>
    <x v="42"/>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3.4"/>
    <s v="B.03"/>
    <n v="4"/>
    <x v="42"/>
    <s v="B.03x4"/>
    <s v="het gebruikmaken van uiteenlopende specifieke kennis om een proces te ontwerpen voor het gehele testtraject, inclusief het vaststellen van interne teststandaarden en het geven van deskundige begeleiding en advies aan het testteam"/>
    <x v="16"/>
  </r>
  <r>
    <s v="4.3.4"/>
    <s v="D.07"/>
    <n v="2"/>
    <x v="42"/>
    <s v="D.07x2"/>
    <s v="het zoeken en verzamelen van data; het voor analyses voorbereiden van data uit meerdere bronnen en formaten"/>
    <x v="46"/>
  </r>
  <r>
    <s v="4.3.4"/>
    <s v="D.07"/>
    <n v="3"/>
    <x v="42"/>
    <s v="D.07x3"/>
    <s v="het ontwerpen en creëren van data-analysetools om de organisatorische datalevenscyclus te ondersteunen; het verifiëren van de waarheidsgetrouwheid van de data; het verwerken en visualiseren van data-analyseresultaten binnen het domein"/>
    <x v="46"/>
  </r>
  <r>
    <s v="4.3.4"/>
    <s v="D.07"/>
    <n v="4"/>
    <x v="4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3.4"/>
    <s v="D.10"/>
    <n v="3"/>
    <x v="42"/>
    <s v="D.10x3"/>
    <s v="het analyseren van bedrijfsprocessen en bijbehorende informatie-eisen en het daarmee voorzien in de meest geschikte informatiestructuur"/>
    <x v="6"/>
  </r>
  <r>
    <s v="4.3.4"/>
    <s v="D.10"/>
    <n v="4"/>
    <x v="42"/>
    <s v="D.10x4"/>
    <s v="de juiste informatiestructuur integreren in de organisatie-omgeving"/>
    <x v="6"/>
  </r>
  <r>
    <s v="4.3.4"/>
    <s v="D.11"/>
    <n v="3"/>
    <x v="42"/>
    <s v="D.11x3"/>
    <s v="betrouwbare relaties met de klanten creëren en helpen in het identificeren van de klantbehoeften"/>
    <x v="17"/>
  </r>
  <r>
    <s v="4.3.4"/>
    <s v="D.11"/>
    <n v="4"/>
    <x v="42"/>
    <s v="D.11x4"/>
    <s v="het organiseren en ondersteunen van strategische besluiten van de organisaties, het helpen van organisaties om nieuwe IV-oplossingen te bedenken; het bevorderen van partnerschappen en het creëren van waardeproposities"/>
    <x v="17"/>
  </r>
  <r>
    <s v="4.3.4"/>
    <s v="E.01"/>
    <n v="3"/>
    <x v="42"/>
    <s v="E.01x3"/>
    <s v="het gebruikmaken van vaardigheden om kortetermijnprognoses te bieden met behulp van input uit de markt; het beoordelen van de productie- en verkoopcapaciteiten van de organisatie"/>
    <x v="23"/>
  </r>
  <r>
    <s v="4.3.4"/>
    <s v="E.01"/>
    <n v="4"/>
    <x v="42"/>
    <s v="E.01x4"/>
    <s v="de verantwoordelijkheid nemen voor het ontwikkelen van langetermijnprognoses; het identificeren en evalueren van input uit de wijde omgeving, inclusief de politieke en sociale context"/>
    <x v="23"/>
  </r>
  <r>
    <s v="4.3.4"/>
    <s v="T.01"/>
    <n v="9"/>
    <x v="42"/>
    <s v="T.01x9"/>
    <s v="Toegankelijkheid is van toepassing op het ontwerp van producten, apparaten, services of omgevingen om ervoor te zorgen dat ze voor iedereen bruikbaar zijn, ongeacht hun persoonlijke capaciteiten"/>
    <x v="8"/>
  </r>
  <r>
    <s v="4.3.4"/>
    <s v="T.02"/>
    <n v="9"/>
    <x v="42"/>
    <s v="T.02x9"/>
    <s v="Ethiek in ICT behandelt de procedures, waarden en praktijken die ICT en haar gerelateerde disciplines beheersen zonder de integriteit, morele waarden of overtuigingen van een individu, organisatie of de mensheid: professioneel gedrag in de ICT"/>
    <x v="9"/>
  </r>
  <r>
    <s v="4.3.4"/>
    <s v="T.03"/>
    <n v="9"/>
    <x v="42"/>
    <s v="T.03x9"/>
    <s v="Er zijn veel wetten die direct of indirect relevant zijn voor de ICT-industrie, zoals copyright, naleving van octrooien, voorkomen van plagiaat en bescherming van intellectueel eigendom"/>
    <x v="10"/>
  </r>
  <r>
    <s v="4.3.4"/>
    <s v="T.04"/>
    <n v="9"/>
    <x v="42"/>
    <s v="T.04x9"/>
    <s v="Privacy is het vermogen van een organisatie of individu te bepalen welke gegevens met derden kunnen worden gedeeld: bijvoorbeeld de algemene verordening gegevensbescherming (AVG) over gegevensbescherming en privacy voor alle individuen"/>
    <x v="11"/>
  </r>
  <r>
    <s v="4.3.4"/>
    <s v="T.05"/>
    <n v="9"/>
    <x v="42"/>
    <s v="T.05x9"/>
    <s v="Beveiliging omvat (1) informatiebeveiliging: beschermen tegen ongeautoriseerde toegang, gebruik, openbaarmaking, verstoring, wijziging, inzage, inspectie, opname of verwoesting en (2) IT-beveiliging: ongeoorloofde toegang tot computers, netwerken en data voorkomen"/>
    <x v="12"/>
  </r>
  <r>
    <s v="4.3.4"/>
    <s v="T.06"/>
    <n v="9"/>
    <x v="42"/>
    <s v="T.06x9"/>
    <s v="Duurzaamheid staat voor het voldoen aan behoeften zonder de toekomst in gevaar te brengen en kan worden gecategoriseerd als ecologische, sociale of economische duurzaamheid"/>
    <x v="13"/>
  </r>
  <r>
    <s v="4.3.4"/>
    <s v="T.07"/>
    <n v="9"/>
    <x v="42"/>
    <s v="T.07x9"/>
    <s v="Bruikbaarheid is de kwaliteit van een product, dienst of systeem, zoals ervaren door eindgebruikers, voor specifiek te bereiken doelen, effectief, efficiënt en bevredigend in een vooraf bepaalde context"/>
    <x v="14"/>
  </r>
  <r>
    <s v="4.4.1"/>
    <s v="A.04"/>
    <n v="2"/>
    <x v="43"/>
    <s v="A.04x2"/>
    <s v="het systematisch handelen om standaard productdocumentatie te onderhouden"/>
    <x v="28"/>
  </r>
  <r>
    <s v="4.4.1"/>
    <s v="A.04"/>
    <n v="3"/>
    <x v="43"/>
    <s v="A.04x3"/>
    <s v="het gebruikmaken van specifieke kennis om complexe documentatie te maken en te onderhouden"/>
    <x v="28"/>
  </r>
  <r>
    <s v="4.4.1"/>
    <s v="B.05"/>
    <n v="2"/>
    <x v="43"/>
    <s v="B.05x2"/>
    <s v="het bepalen van documentatie-eisen op basis van het doel en de doelgroep"/>
    <x v="33"/>
  </r>
  <r>
    <s v="4.4.1"/>
    <s v="B.05"/>
    <n v="3"/>
    <x v="43"/>
    <s v="B.05x3"/>
    <s v="het detailniveau bepalen op basis van het doel en de doelgroep "/>
    <x v="33"/>
  </r>
  <r>
    <s v="4.4.1"/>
    <s v="D.03"/>
    <n v="2"/>
    <x v="43"/>
    <s v="D.03x2"/>
    <s v="het identificeren van trainings- en organisatiebehoeften; het identificeren en samenbrengen van organisatie-eisen; het selecteren en voorbereiden van een planning voor (noodzakelijke) trainingen"/>
    <x v="42"/>
  </r>
  <r>
    <s v="4.4.1"/>
    <s v="D.03"/>
    <n v="3"/>
    <x v="43"/>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1"/>
    <s v="D.09"/>
    <n v="2"/>
    <x v="43"/>
    <s v="D.09x2"/>
    <s v="het onderrichten van individuen en groepen, het geven van cursussen op instructieniveau"/>
    <x v="47"/>
  </r>
  <r>
    <s v="4.4.1"/>
    <s v="D.09"/>
    <n v="3"/>
    <x v="43"/>
    <s v="D.09x3"/>
    <s v="het monitoren en het voldoen aan ontwikkelingsbehoeften van individuen en groepen"/>
    <x v="47"/>
  </r>
  <r>
    <s v="4.4.1"/>
    <s v="D.11"/>
    <n v="3"/>
    <x v="43"/>
    <s v="D.11x3"/>
    <s v="betrouwbare relaties met de klanten creëren en helpen in het identificeren van de klantbehoeften"/>
    <x v="17"/>
  </r>
  <r>
    <s v="4.4.1"/>
    <s v="T.01"/>
    <n v="9"/>
    <x v="43"/>
    <s v="T.01x9"/>
    <s v="Toegankelijkheid is van toepassing op het ontwerp van producten, apparaten, services of omgevingen om ervoor te zorgen dat ze voor iedereen bruikbaar zijn, ongeacht hun persoonlijke capaciteiten"/>
    <x v="8"/>
  </r>
  <r>
    <s v="4.4.1"/>
    <s v="T.02"/>
    <n v="9"/>
    <x v="43"/>
    <s v="T.02x9"/>
    <s v="Ethiek in ICT behandelt de procedures, waarden en praktijken die ICT en haar gerelateerde disciplines beheersen zonder de integriteit, morele waarden of overtuigingen van een individu, organisatie of de mensheid: professioneel gedrag in de ICT"/>
    <x v="9"/>
  </r>
  <r>
    <s v="4.4.1"/>
    <s v="T.03"/>
    <n v="9"/>
    <x v="43"/>
    <s v="T.03x9"/>
    <s v="Er zijn veel wetten die direct of indirect relevant zijn voor de ICT-industrie, zoals copyright, naleving van octrooien, voorkomen van plagiaat en bescherming van intellectueel eigendom"/>
    <x v="10"/>
  </r>
  <r>
    <s v="4.4.1"/>
    <s v="T.04"/>
    <n v="9"/>
    <x v="43"/>
    <s v="T.04x9"/>
    <s v="Privacy is het vermogen van een organisatie of individu te bepalen welke gegevens met derden kunnen worden gedeeld: bijvoorbeeld de algemene verordening gegevensbescherming (AVG) over gegevensbescherming en privacy voor alle individuen"/>
    <x v="11"/>
  </r>
  <r>
    <s v="4.4.1"/>
    <s v="T.05"/>
    <n v="9"/>
    <x v="43"/>
    <s v="T.05x9"/>
    <s v="Beveiliging omvat (1) informatiebeveiliging: beschermen tegen ongeautoriseerde toegang, gebruik, openbaarmaking, verstoring, wijziging, inzage, inspectie, opname of verwoesting en (2) IT-beveiliging: ongeoorloofde toegang tot computers, netwerken en data voorkomen"/>
    <x v="12"/>
  </r>
  <r>
    <s v="4.4.1"/>
    <s v="T.06"/>
    <n v="9"/>
    <x v="43"/>
    <s v="T.06x9"/>
    <s v="Duurzaamheid staat voor het voldoen aan behoeften zonder de toekomst in gevaar te brengen en kan worden gecategoriseerd als ecologische, sociale of economische duurzaamheid"/>
    <x v="13"/>
  </r>
  <r>
    <s v="4.4.1"/>
    <s v="T.07"/>
    <n v="9"/>
    <x v="43"/>
    <s v="T.07x9"/>
    <s v="Bruikbaarheid is de kwaliteit van een product, dienst of systeem, zoals ervaren door eindgebruikers, voor specifiek te bereiken doelen, effectief, efficiënt en bevredigend in een vooraf bepaalde context"/>
    <x v="14"/>
  </r>
  <r>
    <s v="4.4.2"/>
    <s v="C.01"/>
    <n v="3"/>
    <x v="44"/>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4.2"/>
    <s v="D.01"/>
    <n v="4"/>
    <x v="44"/>
    <s v="D.01x4"/>
    <s v="het gebruikmaken van specifieke kennis en van externe standaarden en best practices"/>
    <x v="43"/>
  </r>
  <r>
    <s v="4.4.2"/>
    <s v="D.03"/>
    <n v="3"/>
    <x v="44"/>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2"/>
    <s v="D.09"/>
    <n v="3"/>
    <x v="44"/>
    <s v="D.09x3"/>
    <s v="het monitoren en het voldoen aan ontwikkelingsbehoeften van individuen en groepen"/>
    <x v="47"/>
  </r>
  <r>
    <s v="4.4.2"/>
    <s v="D.09"/>
    <n v="4"/>
    <x v="44"/>
    <s v="D.09x4"/>
    <s v="het proactief ontwikkelen van organisatorische processen om te voldoen aan ontwikkelingsbehoeften van individuen en groepen "/>
    <x v="47"/>
  </r>
  <r>
    <s v="4.4.2"/>
    <s v="E.02"/>
    <n v="3"/>
    <x v="4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4.2"/>
    <s v="E.02"/>
    <n v="4"/>
    <x v="4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4.2"/>
    <s v="E.05"/>
    <n v="3"/>
    <x v="44"/>
    <s v="E.05x3"/>
    <s v="het toepassen van specifieke kennis om bestaande IV-processen en oplossingen te onderzoeken, zodat potentiële verbeteringen / innovaties bepaald kunnen worden en  aanbevelingen kunnen worden opgesteld"/>
    <x v="25"/>
  </r>
  <r>
    <s v="4.4.2"/>
    <s v="E.05"/>
    <n v="4"/>
    <x v="44"/>
    <s v="E.05x4"/>
    <s v="het organiseren en borgen van innovatieve implementaties / verbeteringen die bijdragen aan grotere efficiëntie; het aantonen aan de directie dat de organisatie voordeel heeft van potentiële wijzigingen"/>
    <x v="25"/>
  </r>
  <r>
    <s v="4.4.2"/>
    <s v="E.07"/>
    <n v="3"/>
    <x v="44"/>
    <s v="E.07x3"/>
    <s v="het evalueren van wijzigingseisen en het gebruiken van specifieke vaardigheden om potentiële methoden en standaarden te identificeren die ingezet kunnen worden"/>
    <x v="18"/>
  </r>
  <r>
    <s v="4.4.2"/>
    <s v="E.07"/>
    <n v="4"/>
    <x v="44"/>
    <s v="E.07x4"/>
    <s v="het organiseren en borgen van het plannen, beheren en implementeren van significante IV-wijzigingen in de organisatie "/>
    <x v="18"/>
  </r>
  <r>
    <s v="4.4.2"/>
    <s v="T.01"/>
    <n v="9"/>
    <x v="44"/>
    <s v="T.01x9"/>
    <s v="Toegankelijkheid is van toepassing op het ontwerp van producten, apparaten, services of omgevingen om ervoor te zorgen dat ze voor iedereen bruikbaar zijn, ongeacht hun persoonlijke capaciteiten"/>
    <x v="8"/>
  </r>
  <r>
    <s v="4.4.2"/>
    <s v="T.02"/>
    <n v="9"/>
    <x v="44"/>
    <s v="T.02x9"/>
    <s v="Ethiek in ICT behandelt de procedures, waarden en praktijken die ICT en haar gerelateerde disciplines beheersen zonder de integriteit, morele waarden of overtuigingen van een individu, organisatie of de mensheid: professioneel gedrag in de ICT"/>
    <x v="9"/>
  </r>
  <r>
    <s v="4.4.2"/>
    <s v="T.03"/>
    <n v="9"/>
    <x v="44"/>
    <s v="T.03x9"/>
    <s v="Er zijn veel wetten die direct of indirect relevant zijn voor de ICT-industrie, zoals copyright, naleving van octrooien, voorkomen van plagiaat en bescherming van intellectueel eigendom"/>
    <x v="10"/>
  </r>
  <r>
    <s v="4.4.2"/>
    <s v="T.04"/>
    <n v="9"/>
    <x v="44"/>
    <s v="T.04x9"/>
    <s v="Privacy is het vermogen van een organisatie of individu te bepalen welke gegevens met derden kunnen worden gedeeld: bijvoorbeeld de algemene verordening gegevensbescherming (AVG) over gegevensbescherming en privacy voor alle individuen"/>
    <x v="11"/>
  </r>
  <r>
    <s v="4.4.2"/>
    <s v="T.05"/>
    <n v="9"/>
    <x v="44"/>
    <s v="T.05x9"/>
    <s v="Beveiliging omvat (1) informatiebeveiliging: beschermen tegen ongeautoriseerde toegang, gebruik, openbaarmaking, verstoring, wijziging, inzage, inspectie, opname of verwoesting en (2) IT-beveiliging: ongeoorloofde toegang tot computers, netwerken en data voorkomen"/>
    <x v="12"/>
  </r>
  <r>
    <s v="4.4.2"/>
    <s v="T.06"/>
    <n v="9"/>
    <x v="44"/>
    <s v="T.06x9"/>
    <s v="Duurzaamheid staat voor het voldoen aan behoeften zonder de toekomst in gevaar te brengen en kan worden gecategoriseerd als ecologische, sociale of economische duurzaamheid"/>
    <x v="13"/>
  </r>
  <r>
    <s v="4.4.2"/>
    <s v="T.07"/>
    <n v="9"/>
    <x v="44"/>
    <s v="T.07x9"/>
    <s v="Bruikbaarheid is de kwaliteit van een product, dienst of systeem, zoals ervaren door eindgebruikers, voor specifiek te bereiken doelen, effectief, efficiënt en bevredigend in een vooraf bepaalde context"/>
    <x v="14"/>
  </r>
  <r>
    <s v="4.4.3"/>
    <s v="D.03"/>
    <n v="3"/>
    <x v="45"/>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4.4.3"/>
    <s v="D.03"/>
    <n v="4"/>
    <x v="45"/>
    <s v="D.03x4"/>
    <s v="het identificeren van trainings- en organisatiebehoeften, het identificeren en samenbrengen van organisatie-eisen, het selecteren en voorbereiden van een planning voor (noodzakelijke) trainingen"/>
    <x v="42"/>
  </r>
  <r>
    <s v="4.4.3"/>
    <s v="D.09"/>
    <n v="3"/>
    <x v="45"/>
    <s v="D.09x3"/>
    <s v="het monitoren en het voldoen aan ontwikkelingsbehoeften van individuen en groepen"/>
    <x v="47"/>
  </r>
  <r>
    <s v="4.4.3"/>
    <s v="D.09"/>
    <n v="4"/>
    <x v="45"/>
    <s v="D.09x4"/>
    <s v="het proactief ontwikkelen van organisatorische processen om te voldoen aan ontwikkelingsbehoeften van individuen en groepen "/>
    <x v="47"/>
  </r>
  <r>
    <s v="4.4.3"/>
    <s v="E.06"/>
    <n v="3"/>
    <x v="45"/>
    <s v="E.06x3"/>
    <s v="het evalueren van kwaliteitsindicatoren en processen op basis van het kwaliteitsbeleid en indien nodig het voorstellen van herstelacties"/>
    <x v="21"/>
  </r>
  <r>
    <s v="4.4.3"/>
    <s v="E.06"/>
    <n v="4"/>
    <x v="45"/>
    <s v="E.06x4"/>
    <s v="het evalueren en inschatten in hoeverre aan kwaliteitseisen is voldaan en het organiseren en borgen dat het kwaliteitsbeleid wordt geïmplementeerd; het tonen van multifunctioneel leiderschap voor het stellen en overtreffen van kwaliteitsnormen"/>
    <x v="21"/>
  </r>
  <r>
    <s v="4.4.3"/>
    <s v="E.07"/>
    <n v="3"/>
    <x v="45"/>
    <s v="E.07x3"/>
    <s v="het evalueren van wijzigingseisen en het gebruiken van specifieke vaardigheden om potentiële methoden en standaarden te identificeren die ingezet kunnen worden"/>
    <x v="18"/>
  </r>
  <r>
    <s v="4.4.3"/>
    <s v="E.07"/>
    <n v="4"/>
    <x v="45"/>
    <s v="E.07x4"/>
    <s v="het organiseren en borgen van het plannen, beheren en implementeren van significante IV-wijzigingen in de organisatie "/>
    <x v="18"/>
  </r>
  <r>
    <s v="4.4.3"/>
    <s v="E.08"/>
    <n v="3"/>
    <x v="45"/>
    <s v="E.08x3"/>
    <s v="het evalueren van indicatoren en maatregelen op het gebied van securitymanagement en bepalen of ze aan de normen voldoen; het onderzoeken van inbreuken op de beveiliging en het nemen van correctiemaatregelen "/>
    <x v="7"/>
  </r>
  <r>
    <s v="4.4.3"/>
    <s v="E.08"/>
    <n v="4"/>
    <x v="45"/>
    <s v="E.08x4"/>
    <s v="het organiseren en borgen dat de integriteit, vertrouwelijkheid en beschikbaarheid van gegevens zijn opgeslagen in de Informatiesystemen en dat ze voldoen aan alle wettelijke vereisten"/>
    <x v="7"/>
  </r>
  <r>
    <s v="4.4.3"/>
    <s v="T.01"/>
    <n v="9"/>
    <x v="45"/>
    <s v="T.01x9"/>
    <s v="Toegankelijkheid is van toepassing op het ontwerp van producten, apparaten, services of omgevingen om ervoor te zorgen dat ze voor iedereen bruikbaar zijn, ongeacht hun persoonlijke capaciteiten"/>
    <x v="8"/>
  </r>
  <r>
    <s v="4.4.3"/>
    <s v="T.02"/>
    <n v="9"/>
    <x v="45"/>
    <s v="T.02x9"/>
    <s v="Ethiek in ICT behandelt de procedures, waarden en praktijken die ICT en haar gerelateerde disciplines beheersen zonder de integriteit, morele waarden of overtuigingen van een individu, organisatie of de mensheid: professioneel gedrag in de ICT"/>
    <x v="9"/>
  </r>
  <r>
    <s v="4.4.3"/>
    <s v="T.03"/>
    <n v="9"/>
    <x v="45"/>
    <s v="T.03x9"/>
    <s v="Er zijn veel wetten die direct of indirect relevant zijn voor de ICT-industrie, zoals copyright, naleving van octrooien, voorkomen van plagiaat en bescherming van intellectueel eigendom"/>
    <x v="10"/>
  </r>
  <r>
    <s v="4.4.3"/>
    <s v="T.04"/>
    <n v="9"/>
    <x v="45"/>
    <s v="T.04x9"/>
    <s v="Privacy is het vermogen van een organisatie of individu te bepalen welke gegevens met derden kunnen worden gedeeld: bijvoorbeeld de algemene verordening gegevensbescherming (AVG) over gegevensbescherming en privacy voor alle individuen"/>
    <x v="11"/>
  </r>
  <r>
    <s v="4.4.3"/>
    <s v="T.05"/>
    <n v="9"/>
    <x v="45"/>
    <s v="T.05x9"/>
    <s v="Beveiliging omvat (1) informatiebeveiliging: beschermen tegen ongeautoriseerde toegang, gebruik, openbaarmaking, verstoring, wijziging, inzage, inspectie, opname of verwoesting en (2) IT-beveiliging: ongeoorloofde toegang tot computers, netwerken en data voorkomen"/>
    <x v="12"/>
  </r>
  <r>
    <s v="4.4.3"/>
    <s v="T.06"/>
    <n v="9"/>
    <x v="45"/>
    <s v="T.06x9"/>
    <s v="Duurzaamheid staat voor het voldoen aan behoeften zonder de toekomst in gevaar te brengen en kan worden gecategoriseerd als ecologische, sociale of economische duurzaamheid"/>
    <x v="13"/>
  </r>
  <r>
    <s v="4.4.3"/>
    <s v="T.07"/>
    <n v="9"/>
    <x v="45"/>
    <s v="T.07x9"/>
    <s v="Bruikbaarheid is de kwaliteit van een product, dienst of systeem, zoals ervaren door eindgebruikers, voor specifiek te bereiken doelen, effectief, efficiënt en bevredigend in een vooraf bepaalde context"/>
    <x v="14"/>
  </r>
  <r>
    <s v="4.5.1"/>
    <s v="A.01"/>
    <n v="4"/>
    <x v="46"/>
    <s v="A.01x4"/>
    <s v="het organiseren en borgen van de bouw en implementatie van innovatieve IV oplossingen op de lange termijn"/>
    <x v="19"/>
  </r>
  <r>
    <s v="4.5.1"/>
    <s v="A.02"/>
    <n v="3"/>
    <x v="46"/>
    <s v="A.02x3"/>
    <s v="de inhoud van de SLA garanderen"/>
    <x v="39"/>
  </r>
  <r>
    <s v="4.5.1"/>
    <s v="A.02"/>
    <n v="4"/>
    <x v="46"/>
    <s v="A.02x4"/>
    <s v="het onderhandelen over herziening van SLA’s in overeenstemming met de organisatiedoelstellingen en het garanderen van het succes van de geplande resultaten"/>
    <x v="39"/>
  </r>
  <r>
    <s v="4.5.1"/>
    <s v="A.03"/>
    <n v="3"/>
    <x v="46"/>
    <s v="A.03x3"/>
    <s v="het gebruikmaken van specifieke (product)kennis voor marktanalyses"/>
    <x v="20"/>
  </r>
  <r>
    <s v="4.5.1"/>
    <s v="A.03"/>
    <n v="4"/>
    <x v="46"/>
    <s v="A.03x4"/>
    <s v="het organiseren en borgen van een informatiesysteemstrategie die voldoet aan de vereisten van de organisatie, inclusief risico’s en kansen"/>
    <x v="20"/>
  </r>
  <r>
    <s v="4.5.1"/>
    <s v="A.04"/>
    <n v="3"/>
    <x v="46"/>
    <s v="A.04x3"/>
    <s v="het gebruikmaken van specifieke kennis om complexe documentatie te maken en te onderhouden"/>
    <x v="28"/>
  </r>
  <r>
    <s v="4.5.1"/>
    <s v="A.04"/>
    <n v="4"/>
    <x v="46"/>
    <s v="A.04x4"/>
    <s v="het organiseren en borgen van het ontwikkelen en onderhouden van de planning"/>
    <x v="28"/>
  </r>
  <r>
    <s v="4.5.1"/>
    <s v="A.08"/>
    <n v="3"/>
    <x v="46"/>
    <s v="A.08x3"/>
    <s v="het bevorderen van bewustzijn, trainingen en borging (via hulpmiddelen) voor duurzame ontwikkeling"/>
    <x v="26"/>
  </r>
  <r>
    <s v="4.5.1"/>
    <s v="A.08"/>
    <n v="4"/>
    <x v="46"/>
    <s v="A.08x4"/>
    <s v="het bepalen van doel en strategie voor duurzame ontwikkeling van informatiesystemen in overeenstemming met het duurzaamheidsbeleid van de organisatie"/>
    <x v="26"/>
  </r>
  <r>
    <s v="4.5.1"/>
    <s v="A.10"/>
    <n v="3"/>
    <x v="46"/>
    <s v="A.10x3"/>
    <s v="het bewerkstelligen en cultiveren van relaties met klanten en gebruikers om hun taken, behoeften en doelen te begrijpen; het gebruiken van een breed scala aan specialistische methoden om belangrijke gebruikersbetrokkenheid te krijgen"/>
    <x v="15"/>
  </r>
  <r>
    <s v="4.5.1"/>
    <s v="A.10"/>
    <n v="4"/>
    <x v="46"/>
    <s v="A.10x4"/>
    <s v="het bieden van deskundige begeleiding om continue verbetering te garanderen en een succesvolle omnichannel gebruikerervaring te bewerkstelligen"/>
    <x v="15"/>
  </r>
  <r>
    <s v="4.5.1"/>
    <s v="B.03"/>
    <n v="3"/>
    <x v="4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5.1"/>
    <s v="B.05"/>
    <n v="3"/>
    <x v="46"/>
    <s v="B.05x3"/>
    <s v="het detailniveau bepalen op basis van het doel en de doelgroep "/>
    <x v="33"/>
  </r>
  <r>
    <s v="4.5.1"/>
    <s v="C.02"/>
    <n v="3"/>
    <x v="46"/>
    <s v="C.02x3"/>
    <s v="het zorgen voor de integriteit van het systeem door het toepassen van functionele updates, software- of hardwaretoevoegingen en het inregelen van onderhoudsactiviteiten; het voldoen aan de budgeteisen "/>
    <x v="36"/>
  </r>
  <r>
    <s v="4.5.1"/>
    <s v="C.03"/>
    <n v="3"/>
    <x v="46"/>
    <s v="C.03x3"/>
    <s v="het opzetten van roosters voor operationele taken; het beheren van kosten en budget op basis van interne procedures en externe beperkingen; het vaststellen van het optimaal benodigde aantal fte voor de infrastructuur van het informatiesysteem"/>
    <x v="40"/>
  </r>
  <r>
    <s v="4.5.1"/>
    <s v="D.02"/>
    <n v="4"/>
    <x v="46"/>
    <s v="D.02x4"/>
    <s v="het gebruiken van uiteenlopende specifieke kennis en het zorgen dat daarvan gebruik wordt gemaakt; het autoriseren van externe standaarden en best practices "/>
    <x v="44"/>
  </r>
  <r>
    <s v="4.5.1"/>
    <s v="D.05"/>
    <n v="2"/>
    <x v="46"/>
    <s v="D.05x2"/>
    <s v="het samenwerken in de totstandkoming van proposals/voorstellen in overeenstemming met de bedrijfscapaciteit en klantbehoeften"/>
    <x v="27"/>
  </r>
  <r>
    <s v="4.5.1"/>
    <s v="D.05"/>
    <n v="3"/>
    <x v="46"/>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1"/>
    <s v="D.05"/>
    <n v="4"/>
    <x v="46"/>
    <s v="D.05x4"/>
    <s v="het reviewen en implementeren van een passende verkoopstrategie om de organisatiedoeleinden te behalen; het bepalen en alloceren van doelen om de marktcondities aan te pakken; het coördineren van multidisciplinaire teams"/>
    <x v="27"/>
  </r>
  <r>
    <s v="4.5.1"/>
    <s v="D.10"/>
    <n v="3"/>
    <x v="46"/>
    <s v="D.10x3"/>
    <s v="het analyseren van bedrijfsprocessen en bijbehorende informatie-eisen en het daarmee voorzien in de meest geschikte informatiestructuur"/>
    <x v="6"/>
  </r>
  <r>
    <s v="4.5.1"/>
    <s v="D.10"/>
    <n v="4"/>
    <x v="46"/>
    <s v="D.10x4"/>
    <s v="de juiste informatiestructuur integreren in de organisatie-omgeving"/>
    <x v="6"/>
  </r>
  <r>
    <s v="4.5.1"/>
    <s v="D.11"/>
    <n v="3"/>
    <x v="46"/>
    <s v="D.11x3"/>
    <s v="betrouwbare relaties met de klanten creëren en helpen in het identificeren van de klantbehoeften"/>
    <x v="17"/>
  </r>
  <r>
    <s v="4.5.1"/>
    <s v="D.11"/>
    <n v="4"/>
    <x v="46"/>
    <s v="D.11x4"/>
    <s v="het organiseren en ondersteunen van strategische besluiten van de organisaties, het helpen van organisaties om nieuwe IV-oplossingen te bedenken; het bevorderen van partnerschappen en het creëren van waardeproposities"/>
    <x v="17"/>
  </r>
  <r>
    <s v="4.5.1"/>
    <s v="E.01"/>
    <n v="3"/>
    <x v="46"/>
    <s v="E.01x3"/>
    <s v="het gebruikmaken van vaardigheden om kortetermijnprognoses te bieden met behulp van input uit de markt; het beoordelen van de productie- en verkoopcapaciteiten van de organisatie"/>
    <x v="23"/>
  </r>
  <r>
    <s v="4.5.1"/>
    <s v="E.01"/>
    <n v="4"/>
    <x v="46"/>
    <s v="E.01x4"/>
    <s v="de verantwoordelijkheid nemen voor het ontwikkelen van langetermijnprognoses; het identificeren en evalueren van input uit de wijde omgeving, inclusief de politieke en sociale context"/>
    <x v="23"/>
  </r>
  <r>
    <s v="4.5.1"/>
    <s v="E.02"/>
    <n v="3"/>
    <x v="4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5.1"/>
    <s v="E.02"/>
    <n v="4"/>
    <x v="46"/>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1"/>
    <s v="E.03"/>
    <n v="3"/>
    <x v="46"/>
    <s v="E.03x3"/>
    <s v="het in staat zijn de juiste acties te ondernemen om de veiligheid te borgen en risicoblootstelling te vermijden; het evalueren, managen en garanderen van de validering van uitzonderingen; het uitvoeren van audits uit op IV-processen en -omgeving"/>
    <x v="24"/>
  </r>
  <r>
    <s v="4.5.1"/>
    <s v="E.03"/>
    <n v="4"/>
    <x v="46"/>
    <s v="E.03x4"/>
    <s v="het organiseren en borgen van het definiëren en toepasbaar maken van beleid voor risicobeheer door rekening te houden met alle mogelijke beperkingen, waaronder technische, economische en politieke kwesties en daarbij taken te delegeren"/>
    <x v="24"/>
  </r>
  <r>
    <s v="4.5.1"/>
    <s v="E.05"/>
    <n v="3"/>
    <x v="46"/>
    <s v="E.05x3"/>
    <s v="het toepassen van specifieke kennis om bestaande IV-processen en oplossingen te onderzoeken, zodat potentiële verbeteringen / innovaties bepaald kunnen worden en  aanbevelingen kunnen worden opgesteld"/>
    <x v="25"/>
  </r>
  <r>
    <s v="4.5.1"/>
    <s v="E.05"/>
    <n v="4"/>
    <x v="46"/>
    <s v="E.05x4"/>
    <s v="het organiseren en borgen van innovatieve implementaties / verbeteringen die bijdragen aan grotere efficiëntie; het aantonen aan de directie dat de organisatie voordeel heeft van potentiële wijzigingen"/>
    <x v="25"/>
  </r>
  <r>
    <s v="4.5.1"/>
    <s v="E.06"/>
    <n v="3"/>
    <x v="46"/>
    <s v="E.06x3"/>
    <s v="het evalueren van kwaliteitsindicatoren en processen op basis van het kwaliteitsbeleid en indien nodig het voorstellen van herstelacties"/>
    <x v="21"/>
  </r>
  <r>
    <s v="4.5.1"/>
    <s v="E.06"/>
    <n v="4"/>
    <x v="46"/>
    <s v="E.06x4"/>
    <s v="het evalueren en inschatten in hoeverre aan kwaliteitseisen is voldaan en het organiseren en borgen dat het kwaliteitsbeleid wordt geïmplementeerd; het tonen van multifunctioneel leiderschap voor het stellen en overtreffen van kwaliteitsnormen"/>
    <x v="21"/>
  </r>
  <r>
    <s v="4.5.1"/>
    <s v="T.01"/>
    <n v="9"/>
    <x v="46"/>
    <s v="T.01x9"/>
    <s v="Toegankelijkheid is van toepassing op het ontwerp van producten, apparaten, services of omgevingen om ervoor te zorgen dat ze voor iedereen bruikbaar zijn, ongeacht hun persoonlijke capaciteiten"/>
    <x v="8"/>
  </r>
  <r>
    <s v="4.5.1"/>
    <s v="T.02"/>
    <n v="9"/>
    <x v="46"/>
    <s v="T.02x9"/>
    <s v="Ethiek in ICT behandelt de procedures, waarden en praktijken die ICT en haar gerelateerde disciplines beheersen zonder de integriteit, morele waarden of overtuigingen van een individu, organisatie of de mensheid: professioneel gedrag in de ICT"/>
    <x v="9"/>
  </r>
  <r>
    <s v="4.5.1"/>
    <s v="T.03"/>
    <n v="9"/>
    <x v="46"/>
    <s v="T.03x9"/>
    <s v="Er zijn veel wetten die direct of indirect relevant zijn voor de ICT-industrie, zoals copyright, naleving van octrooien, voorkomen van plagiaat en bescherming van intellectueel eigendom"/>
    <x v="10"/>
  </r>
  <r>
    <s v="4.5.1"/>
    <s v="T.04"/>
    <n v="9"/>
    <x v="46"/>
    <s v="T.04x9"/>
    <s v="Privacy is het vermogen van een organisatie of individu te bepalen welke gegevens met derden kunnen worden gedeeld: bijvoorbeeld de algemene verordening gegevensbescherming (AVG) over gegevensbescherming en privacy voor alle individuen"/>
    <x v="11"/>
  </r>
  <r>
    <s v="4.5.1"/>
    <s v="T.05"/>
    <n v="9"/>
    <x v="46"/>
    <s v="T.05x9"/>
    <s v="Beveiliging omvat (1) informatiebeveiliging: beschermen tegen ongeautoriseerde toegang, gebruik, openbaarmaking, verstoring, wijziging, inzage, inspectie, opname of verwoesting en (2) IT-beveiliging: ongeoorloofde toegang tot computers, netwerken en data voorkomen"/>
    <x v="12"/>
  </r>
  <r>
    <s v="4.5.1"/>
    <s v="T.06"/>
    <n v="9"/>
    <x v="46"/>
    <s v="T.06x9"/>
    <s v="Duurzaamheid staat voor het voldoen aan behoeften zonder de toekomst in gevaar te brengen en kan worden gecategoriseerd als ecologische, sociale of economische duurzaamheid"/>
    <x v="13"/>
  </r>
  <r>
    <s v="4.5.1"/>
    <s v="T.07"/>
    <n v="9"/>
    <x v="46"/>
    <s v="T.07x9"/>
    <s v="Bruikbaarheid is de kwaliteit van een product, dienst of systeem, zoals ervaren door eindgebruikers, voor specifiek te bereiken doelen, effectief, efficiënt en bevredigend in een vooraf bepaalde context"/>
    <x v="14"/>
  </r>
  <r>
    <s v="4.5.2"/>
    <s v="A.01"/>
    <n v="4"/>
    <x v="47"/>
    <s v="A.01x4"/>
    <s v="het organiseren en borgen van de bouw en implementatie van innovatieve IV oplossingen op de lange termijn"/>
    <x v="19"/>
  </r>
  <r>
    <s v="4.5.2"/>
    <s v="A.02"/>
    <n v="3"/>
    <x v="47"/>
    <s v="A.02x3"/>
    <s v="de inhoud van de SLA garanderen"/>
    <x v="39"/>
  </r>
  <r>
    <s v="4.5.2"/>
    <s v="A.02"/>
    <n v="4"/>
    <x v="47"/>
    <s v="A.02x4"/>
    <s v="het onderhandelen over herziening van SLA’s in overeenstemming met de organisatiedoelstellingen en het garanderen van het succes van de geplande resultaten"/>
    <x v="39"/>
  </r>
  <r>
    <s v="4.5.2"/>
    <s v="A.03"/>
    <n v="3"/>
    <x v="47"/>
    <s v="A.03x3"/>
    <s v="het gebruikmaken van specifieke (product)kennis voor marktanalyses"/>
    <x v="20"/>
  </r>
  <r>
    <s v="4.5.2"/>
    <s v="A.03"/>
    <n v="4"/>
    <x v="47"/>
    <s v="A.03x4"/>
    <s v="het organiseren en borgen van een informatiesysteemstrategie die voldoet aan de vereisten van de organisatie, inclusief risico’s en kansen"/>
    <x v="20"/>
  </r>
  <r>
    <s v="4.5.2"/>
    <s v="A.04"/>
    <n v="3"/>
    <x v="47"/>
    <s v="A.04x3"/>
    <s v="het gebruikmaken van specifieke kennis om complexe documentatie te maken en te onderhouden"/>
    <x v="28"/>
  </r>
  <r>
    <s v="4.5.2"/>
    <s v="A.04"/>
    <n v="4"/>
    <x v="47"/>
    <s v="A.04x4"/>
    <s v="het organiseren en borgen van het ontwikkelen en onderhouden van de planning"/>
    <x v="28"/>
  </r>
  <r>
    <s v="4.5.2"/>
    <s v="A.05"/>
    <n v="3"/>
    <x v="47"/>
    <s v="A.05x3"/>
    <s v="het gebruikmaken van specifieke kennis om relevante IV-technologie en -specificaties te definiëren die kunnen worden ingezet bij de bouw van meerdere IV-projecten, toepassingen en/of infrastructuurverbeteringen"/>
    <x v="0"/>
  </r>
  <r>
    <s v="4.5.2"/>
    <s v="A.05"/>
    <n v="4"/>
    <x v="47"/>
    <s v="A.05x4"/>
    <s v="het vanuit een brede verantwoordelijkheid definiëren van een strategie zodat IV-technologie conform de behoeften van de organisatie geïmplementeerd wordt, rekening houdend met de huidige IV-platformen, legacy en de laatste innovatieve ontwikkelingen"/>
    <x v="0"/>
  </r>
  <r>
    <s v="4.5.2"/>
    <s v="A.08"/>
    <n v="3"/>
    <x v="47"/>
    <s v="A.08x3"/>
    <s v="het bevorderen van bewustzijn, trainingen en borging (via hulpmiddelen) voor duurzame ontwikkeling"/>
    <x v="26"/>
  </r>
  <r>
    <s v="4.5.2"/>
    <s v="A.08"/>
    <n v="4"/>
    <x v="47"/>
    <s v="A.08x4"/>
    <s v="het bepalen van doel en strategie voor duurzame ontwikkeling van informatiesystemen in overeenstemming met het duurzaamheidsbeleid van de organisatie"/>
    <x v="26"/>
  </r>
  <r>
    <s v="4.5.2"/>
    <s v="A.10"/>
    <n v="3"/>
    <x v="47"/>
    <s v="A.10x3"/>
    <s v="het bewerkstelligen en cultiveren van relaties met klanten en gebruikers om hun taken, behoeften en doelen te begrijpen; het gebruiken van een breed scala aan specialistische methoden om belangrijke gebruikersbetrokkenheid te krijgen"/>
    <x v="15"/>
  </r>
  <r>
    <s v="4.5.2"/>
    <s v="A.10"/>
    <n v="4"/>
    <x v="47"/>
    <s v="A.10x4"/>
    <s v="het bieden van deskundige begeleiding om continue verbetering te garanderen en een succesvolle omnichannel gebruikerervaring te bewerkstelligen"/>
    <x v="15"/>
  </r>
  <r>
    <s v="4.5.2"/>
    <s v="B.03"/>
    <n v="3"/>
    <x v="47"/>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5.2"/>
    <s v="B.03"/>
    <n v="4"/>
    <x v="47"/>
    <s v="B.03x4"/>
    <s v="het gebruikmaken van uiteenlopende specifieke kennis om een proces te ontwerpen voor het gehele testtraject, inclusief het vaststellen van interne teststandaarden en het geven van deskundige begeleiding en advies aan het testteam"/>
    <x v="16"/>
  </r>
  <r>
    <s v="4.5.2"/>
    <s v="B.05"/>
    <n v="3"/>
    <x v="47"/>
    <s v="B.05x3"/>
    <s v="het detailniveau bepalen op basis van het doel en de doelgroep "/>
    <x v="33"/>
  </r>
  <r>
    <s v="4.5.2"/>
    <s v="C.02"/>
    <n v="3"/>
    <x v="47"/>
    <s v="C.02x3"/>
    <s v="het zorgen voor de integriteit van het systeem door het toepassen van functionele updates, software- of hardwaretoevoegingen en het inregelen van onderhoudsactiviteiten; het voldoen aan de budgeteisen "/>
    <x v="36"/>
  </r>
  <r>
    <s v="4.5.2"/>
    <s v="C.03"/>
    <n v="3"/>
    <x v="47"/>
    <s v="C.03x3"/>
    <s v="het opzetten van roosters voor operationele taken; het beheren van kosten en budget op basis van interne procedures en externe beperkingen; het vaststellen van het optimaal benodigde aantal fte voor de infrastructuur van het informatiesysteem"/>
    <x v="40"/>
  </r>
  <r>
    <s v="4.5.2"/>
    <s v="C.04"/>
    <n v="3"/>
    <x v="47"/>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4.5.2"/>
    <s v="D.02"/>
    <n v="4"/>
    <x v="47"/>
    <s v="D.02x4"/>
    <s v="het gebruiken van uiteenlopende specifieke kennis en het zorgen dat daarvan gebruik wordt gemaakt; het autoriseren van externe standaarden en best practices "/>
    <x v="44"/>
  </r>
  <r>
    <s v="4.5.2"/>
    <s v="D.04"/>
    <n v="3"/>
    <x v="47"/>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4.5.2"/>
    <s v="D.04"/>
    <n v="4"/>
    <x v="47"/>
    <s v="D.04x4"/>
    <s v="het organiseren en borgen van het inkoopbeleid van de organisatie en het aanbevelen van procesverbeteringen; het toepassen van praktijkervaring en kennis op het gebied van inkoop om de beste besluiten te kunnen nemen  "/>
    <x v="29"/>
  </r>
  <r>
    <s v="4.5.2"/>
    <s v="D.05"/>
    <n v="2"/>
    <x v="47"/>
    <s v="D.05x2"/>
    <s v="het samenwerken in de totstandkoming van proposals/voorstellen in overeenstemming met de bedrijfscapaciteit en klantbehoeften"/>
    <x v="27"/>
  </r>
  <r>
    <s v="4.5.2"/>
    <s v="D.05"/>
    <n v="3"/>
    <x v="47"/>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2"/>
    <s v="D.05"/>
    <n v="4"/>
    <x v="47"/>
    <s v="D.05x4"/>
    <s v="het reviewen en implementeren van een passende verkoopstrategie om de organisatiedoeleinden te behalen; het bepalen en alloceren van doelen om de marktcondities aan te pakken; het coördineren van multidisciplinaire teams"/>
    <x v="27"/>
  </r>
  <r>
    <s v="4.5.2"/>
    <s v="D.08"/>
    <n v="3"/>
    <x v="47"/>
    <s v="D.08x3"/>
    <s v="het evalueren van contractprestaties op basis van prestatie-indicatoren en het borgen van de prestaties van de volledige supply chain; het invloed uitoefenen op (nieuwe) contractbesprekingen"/>
    <x v="30"/>
  </r>
  <r>
    <s v="4.5.2"/>
    <s v="D.08"/>
    <n v="4"/>
    <x v="47"/>
    <s v="D.08x4"/>
    <s v="het organiseren en borgen van het naleven van contracten en het fungeren als laatste escalatiepunt"/>
    <x v="30"/>
  </r>
  <r>
    <s v="4.5.2"/>
    <s v="D.10"/>
    <n v="3"/>
    <x v="47"/>
    <s v="D.10x3"/>
    <s v="het analyseren van bedrijfsprocessen en bijbehorende informatie-eisen en het daarmee voorzien in de meest geschikte informatiestructuur"/>
    <x v="6"/>
  </r>
  <r>
    <s v="4.5.2"/>
    <s v="D.10"/>
    <n v="4"/>
    <x v="47"/>
    <s v="D.10x4"/>
    <s v="de juiste informatiestructuur integreren in de organisatie-omgeving"/>
    <x v="6"/>
  </r>
  <r>
    <s v="4.5.2"/>
    <s v="D.11"/>
    <n v="3"/>
    <x v="47"/>
    <s v="D.11x3"/>
    <s v="betrouwbare relaties met de klanten creëren en helpen in het identificeren van de klantbehoeften"/>
    <x v="17"/>
  </r>
  <r>
    <s v="4.5.2"/>
    <s v="D.11"/>
    <n v="4"/>
    <x v="47"/>
    <s v="D.11x4"/>
    <s v="het organiseren en ondersteunen van strategische besluiten van de organisaties, het helpen van organisaties om nieuwe IV-oplossingen te bedenken; het bevorderen van partnerschappen en het creëren van waardeproposities"/>
    <x v="17"/>
  </r>
  <r>
    <s v="4.5.2"/>
    <s v="E.01"/>
    <n v="3"/>
    <x v="47"/>
    <s v="E.01x3"/>
    <s v="het gebruikmaken van vaardigheden om kortetermijnprognoses te bieden met behulp van input uit de markt; het beoordelen van de productie- en verkoopcapaciteiten van de organisatie"/>
    <x v="23"/>
  </r>
  <r>
    <s v="4.5.2"/>
    <s v="E.01"/>
    <n v="4"/>
    <x v="47"/>
    <s v="E.01x4"/>
    <s v="de verantwoordelijkheid nemen voor het ontwikkelen van langetermijnprognoses; het identificeren en evalueren van input uit de wijde omgeving, inclusief de politieke en sociale context"/>
    <x v="23"/>
  </r>
  <r>
    <s v="4.5.2"/>
    <s v="E.02"/>
    <n v="3"/>
    <x v="4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4.5.2"/>
    <s v="E.02"/>
    <n v="4"/>
    <x v="4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2"/>
    <s v="E.03"/>
    <n v="3"/>
    <x v="47"/>
    <s v="E.03x3"/>
    <s v="het in staat zijn de juiste acties te ondernemen om de veiligheid te borgen en risicoblootstelling te vermijden; het evalueren, managen en garanderen van de validering van uitzonderingen; het uitvoeren van audits uit op IV-processen en -omgeving"/>
    <x v="24"/>
  </r>
  <r>
    <s v="4.5.2"/>
    <s v="E.03"/>
    <n v="4"/>
    <x v="47"/>
    <s v="E.03x4"/>
    <s v="het organiseren en borgen van het definiëren en toepasbaar maken van beleid voor risicobeheer door rekening te houden met alle mogelijke beperkingen, waaronder technische, economische en politieke kwesties en daarbij taken te delegeren"/>
    <x v="24"/>
  </r>
  <r>
    <s v="4.5.2"/>
    <s v="E.04"/>
    <n v="3"/>
    <x v="47"/>
    <s v="E.04x3"/>
    <s v="de verantwoording nemen voor eigen acties en die van anderen in het onderhouden van contacten met een gelimiteerd aantal stakeholders"/>
    <x v="31"/>
  </r>
  <r>
    <s v="4.5.2"/>
    <s v="E.04"/>
    <n v="4"/>
    <x v="47"/>
    <s v="E.04x4"/>
    <s v="het organiseren en borgen van stakeholdermanagement; het autoriseren van investeringen in nieuwe en bestaande relaties; het voortouw nemen in het ontwerpen van werkbare procedures om positieve relaties te kunnen onderhouden met organisaties "/>
    <x v="31"/>
  </r>
  <r>
    <s v="4.5.2"/>
    <s v="E.05"/>
    <n v="3"/>
    <x v="47"/>
    <s v="E.05x3"/>
    <s v="het toepassen van specifieke kennis om bestaande IV-processen en oplossingen te onderzoeken, zodat potentiële verbeteringen / innovaties bepaald kunnen worden en  aanbevelingen kunnen worden opgesteld"/>
    <x v="25"/>
  </r>
  <r>
    <s v="4.5.2"/>
    <s v="E.05"/>
    <n v="4"/>
    <x v="47"/>
    <s v="E.05x4"/>
    <s v="het organiseren en borgen van innovatieve implementaties / verbeteringen die bijdragen aan grotere efficiëntie; het aantonen aan de directie dat de organisatie voordeel heeft van potentiële wijzigingen"/>
    <x v="25"/>
  </r>
  <r>
    <s v="4.5.2"/>
    <s v="E.06"/>
    <n v="3"/>
    <x v="47"/>
    <s v="E.06x3"/>
    <s v="het evalueren van kwaliteitsindicatoren en processen op basis van het kwaliteitsbeleid en indien nodig het voorstellen van herstelacties"/>
    <x v="21"/>
  </r>
  <r>
    <s v="4.5.2"/>
    <s v="E.06"/>
    <n v="4"/>
    <x v="47"/>
    <s v="E.06x4"/>
    <s v="het evalueren en inschatten in hoeverre aan kwaliteitseisen is voldaan en het organiseren en borgen dat het kwaliteitsbeleid wordt geïmplementeerd; het tonen van multifunctioneel leiderschap voor het stellen en overtreffen van kwaliteitsnormen"/>
    <x v="21"/>
  </r>
  <r>
    <s v="4.5.2"/>
    <s v="E.07"/>
    <n v="4"/>
    <x v="47"/>
    <s v="E.07x4"/>
    <s v="het organiseren en borgen van het plannen, beheren en implementeren van significante IV-wijzigingen in de organisatie "/>
    <x v="18"/>
  </r>
  <r>
    <s v="4.5.2"/>
    <s v="E.08"/>
    <n v="3"/>
    <x v="47"/>
    <s v="E.08x3"/>
    <s v="het evalueren van indicatoren en maatregelen op het gebied van securitymanagement en bepalen of ze aan de normen voldoen; het onderzoeken van inbreuken op de beveiliging en het nemen van correctiemaatregelen "/>
    <x v="7"/>
  </r>
  <r>
    <s v="4.5.2"/>
    <s v="E.08"/>
    <n v="4"/>
    <x v="47"/>
    <s v="E.08x4"/>
    <s v="het organiseren en borgen dat de integriteit, vertrouwelijkheid en beschikbaarheid van gegevens zijn opgeslagen in de Informatiesystemen en dat ze voldoen aan alle wettelijke vereisten"/>
    <x v="7"/>
  </r>
  <r>
    <s v="4.5.2"/>
    <s v="T.01"/>
    <n v="9"/>
    <x v="47"/>
    <s v="T.01x9"/>
    <s v="Toegankelijkheid is van toepassing op het ontwerp van producten, apparaten, services of omgevingen om ervoor te zorgen dat ze voor iedereen bruikbaar zijn, ongeacht hun persoonlijke capaciteiten"/>
    <x v="8"/>
  </r>
  <r>
    <s v="4.5.2"/>
    <s v="T.02"/>
    <n v="9"/>
    <x v="47"/>
    <s v="T.02x9"/>
    <s v="Ethiek in ICT behandelt de procedures, waarden en praktijken die ICT en haar gerelateerde disciplines beheersen zonder de integriteit, morele waarden of overtuigingen van een individu, organisatie of de mensheid: professioneel gedrag in de ICT"/>
    <x v="9"/>
  </r>
  <r>
    <s v="4.5.2"/>
    <s v="T.03"/>
    <n v="9"/>
    <x v="47"/>
    <s v="T.03x9"/>
    <s v="Er zijn veel wetten die direct of indirect relevant zijn voor de ICT-industrie, zoals copyright, naleving van octrooien, voorkomen van plagiaat en bescherming van intellectueel eigendom"/>
    <x v="10"/>
  </r>
  <r>
    <s v="4.5.2"/>
    <s v="T.04"/>
    <n v="9"/>
    <x v="47"/>
    <s v="T.04x9"/>
    <s v="Privacy is het vermogen van een organisatie of individu te bepalen welke gegevens met derden kunnen worden gedeeld: bijvoorbeeld de algemene verordening gegevensbescherming (AVG) over gegevensbescherming en privacy voor alle individuen"/>
    <x v="11"/>
  </r>
  <r>
    <s v="4.5.2"/>
    <s v="T.05"/>
    <n v="9"/>
    <x v="47"/>
    <s v="T.05x9"/>
    <s v="Beveiliging omvat (1) informatiebeveiliging: beschermen tegen ongeautoriseerde toegang, gebruik, openbaarmaking, verstoring, wijziging, inzage, inspectie, opname of verwoesting en (2) IT-beveiliging: ongeoorloofde toegang tot computers, netwerken en data voorkomen"/>
    <x v="12"/>
  </r>
  <r>
    <s v="4.5.2"/>
    <s v="T.06"/>
    <n v="9"/>
    <x v="47"/>
    <s v="T.06x9"/>
    <s v="Duurzaamheid staat voor het voldoen aan behoeften zonder de toekomst in gevaar te brengen en kan worden gecategoriseerd als ecologische, sociale of economische duurzaamheid"/>
    <x v="13"/>
  </r>
  <r>
    <s v="4.5.2"/>
    <s v="T.07"/>
    <n v="9"/>
    <x v="47"/>
    <s v="T.07x9"/>
    <s v="Bruikbaarheid is de kwaliteit van een product, dienst of systeem, zoals ervaren door eindgebruikers, voor specifiek te bereiken doelen, effectief, efficiënt en bevredigend in een vooraf bepaalde context"/>
    <x v="14"/>
  </r>
  <r>
    <s v="4.5.3"/>
    <s v="A.01"/>
    <n v="4"/>
    <x v="48"/>
    <s v="A.01x4"/>
    <s v="het organiseren en borgen van de bouw en implementatie van innovatieve IV oplossingen op de lange termijn"/>
    <x v="19"/>
  </r>
  <r>
    <s v="4.5.3"/>
    <s v="A.02"/>
    <n v="4"/>
    <x v="48"/>
    <s v="A.02x4"/>
    <s v="het onderhandelen over herziening van SLA’s in overeenstemming met de organisatiedoelstellingen en het garanderen van het succes van de geplande resultaten"/>
    <x v="39"/>
  </r>
  <r>
    <s v="4.5.3"/>
    <s v="A.03"/>
    <n v="4"/>
    <x v="48"/>
    <s v="A.03x4"/>
    <s v="het organiseren en borgen van een informatiesysteemstrategie die voldoet aan de vereisten van de organisatie, inclusief risico’s en kansen"/>
    <x v="20"/>
  </r>
  <r>
    <s v="4.5.3"/>
    <s v="A.04"/>
    <n v="4"/>
    <x v="48"/>
    <s v="A.04x4"/>
    <s v="het organiseren en borgen van het ontwikkelen en onderhouden van de planning"/>
    <x v="28"/>
  </r>
  <r>
    <s v="4.5.3"/>
    <s v="A.05"/>
    <n v="4"/>
    <x v="48"/>
    <s v="A.05x4"/>
    <s v="het vanuit een brede verantwoordelijkheid definiëren van een strategie zodat IV-technologie conform de behoeften van de organisatie geïmplementeerd wordt, rekening houdend met de huidige IV-platformen, legacy en de laatste innovatieve ontwikkelingen"/>
    <x v="0"/>
  </r>
  <r>
    <s v="4.5.3"/>
    <s v="A.08"/>
    <n v="4"/>
    <x v="48"/>
    <s v="A.08x4"/>
    <s v="het bepalen van doel en strategie voor duurzame ontwikkeling van informatiesystemen in overeenstemming met het duurzaamheidsbeleid van de organisatie"/>
    <x v="26"/>
  </r>
  <r>
    <s v="4.5.3"/>
    <s v="A.09"/>
    <n v="4"/>
    <x v="48"/>
    <s v="A.09x4"/>
    <s v="het inzetten van onafhankelijk denken en technologische kennis om verschillende concepten te integreren, zodat unieke oplossingen ontstaan"/>
    <x v="3"/>
  </r>
  <r>
    <s v="4.5.3"/>
    <s v="A.10"/>
    <n v="3"/>
    <x v="48"/>
    <s v="A.10x3"/>
    <s v="het bewerkstelligen en cultiveren van relaties met klanten en gebruikers om hun taken, behoeften en doelen te begrijpen; het gebruiken van een breed scala aan specialistische methoden om belangrijke gebruikersbetrokkenheid te krijgen"/>
    <x v="15"/>
  </r>
  <r>
    <s v="4.5.3"/>
    <s v="A.10"/>
    <n v="4"/>
    <x v="48"/>
    <s v="A.10x4"/>
    <s v="het bieden van deskundige begeleiding om continue verbetering te garanderen en een succesvolle omnichannel gebruikerervaring te bewerkstelligen"/>
    <x v="15"/>
  </r>
  <r>
    <s v="4.5.3"/>
    <s v="D.01"/>
    <n v="4"/>
    <x v="48"/>
    <s v="D.01x4"/>
    <s v="het gebruikmaken van specifieke kennis en van externe standaarden en best practices"/>
    <x v="43"/>
  </r>
  <r>
    <s v="4.5.3"/>
    <s v="D.02"/>
    <n v="4"/>
    <x v="48"/>
    <s v="D.02x4"/>
    <s v="het gebruiken van uiteenlopende specifieke kennis en het zorgen dat daarvan gebruik wordt gemaakt; het autoriseren van externe standaarden en best practices "/>
    <x v="44"/>
  </r>
  <r>
    <s v="4.5.3"/>
    <s v="D.04"/>
    <n v="4"/>
    <x v="48"/>
    <s v="D.04x4"/>
    <s v="het organiseren en borgen van het inkoopbeleid van de organisatie en het aanbevelen van procesverbeteringen; het toepassen van praktijkervaring en kennis op het gebied van inkoop om de beste besluiten te kunnen nemen  "/>
    <x v="29"/>
  </r>
  <r>
    <s v="4.5.3"/>
    <s v="D.05"/>
    <n v="2"/>
    <x v="48"/>
    <s v="D.05x2"/>
    <s v="het samenwerken in de totstandkoming van proposals/voorstellen in overeenstemming met de bedrijfscapaciteit en klantbehoeften"/>
    <x v="27"/>
  </r>
  <r>
    <s v="4.5.3"/>
    <s v="D.05"/>
    <n v="3"/>
    <x v="48"/>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4.5.3"/>
    <s v="D.05"/>
    <n v="4"/>
    <x v="48"/>
    <s v="D.05x4"/>
    <s v="het reviewen en implementeren van een passende verkoopstrategie om de organisatiedoeleinden te behalen; het bepalen en alloceren van doelen om de marktcondities aan te pakken; het coördineren van multidisciplinaire teams"/>
    <x v="27"/>
  </r>
  <r>
    <s v="4.5.3"/>
    <s v="D.08"/>
    <n v="4"/>
    <x v="48"/>
    <s v="D.08x4"/>
    <s v="het organiseren en borgen van het naleven van contracten en het fungeren als laatste escalatiepunt"/>
    <x v="30"/>
  </r>
  <r>
    <s v="4.5.3"/>
    <s v="D.09"/>
    <n v="4"/>
    <x v="48"/>
    <s v="D.09x4"/>
    <s v="het proactief ontwikkelen van organisatorische processen om te voldoen aan ontwikkelingsbehoeften van individuen en groepen "/>
    <x v="47"/>
  </r>
  <r>
    <s v="4.5.3"/>
    <s v="D.10"/>
    <n v="4"/>
    <x v="48"/>
    <s v="D.10x4"/>
    <s v="de juiste informatiestructuur integreren in de organisatie-omgeving"/>
    <x v="6"/>
  </r>
  <r>
    <s v="4.5.3"/>
    <s v="D.11"/>
    <n v="4"/>
    <x v="48"/>
    <s v="D.11x4"/>
    <s v="het organiseren en ondersteunen van strategische besluiten van de organisaties, het helpen van organisaties om nieuwe IV-oplossingen te bedenken; het bevorderen van partnerschappen en het creëren van waardeproposities"/>
    <x v="17"/>
  </r>
  <r>
    <s v="4.5.3"/>
    <s v="E.01"/>
    <n v="4"/>
    <x v="48"/>
    <s v="E.01x4"/>
    <s v="de verantwoordelijkheid nemen voor het ontwikkelen van langetermijnprognoses; het identificeren en evalueren van input uit de wijde omgeving, inclusief de politieke en sociale context"/>
    <x v="23"/>
  </r>
  <r>
    <s v="4.5.3"/>
    <s v="E.02"/>
    <n v="4"/>
    <x v="4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4.5.3"/>
    <s v="E.03"/>
    <n v="4"/>
    <x v="48"/>
    <s v="E.03x4"/>
    <s v="het organiseren en borgen van het definiëren en toepasbaar maken van beleid voor risicobeheer door rekening te houden met alle mogelijke beperkingen, waaronder technische, economische en politieke kwesties en daarbij taken te delegeren"/>
    <x v="24"/>
  </r>
  <r>
    <s v="4.5.3"/>
    <s v="E.05"/>
    <n v="4"/>
    <x v="48"/>
    <s v="E.05x4"/>
    <s v="het organiseren en borgen van innovatieve implementaties / verbeteringen die bijdragen aan grotere efficiëntie; het aantonen aan de directie dat de organisatie voordeel heeft van potentiële wijzigingen"/>
    <x v="25"/>
  </r>
  <r>
    <s v="4.5.3"/>
    <s v="E.07"/>
    <n v="4"/>
    <x v="48"/>
    <s v="E.07x4"/>
    <s v="het organiseren en borgen van het plannen, beheren en implementeren van significante IV-wijzigingen in de organisatie "/>
    <x v="18"/>
  </r>
  <r>
    <s v="4.5.3"/>
    <s v="T.01"/>
    <n v="9"/>
    <x v="48"/>
    <s v="T.01x9"/>
    <s v="Toegankelijkheid is van toepassing op het ontwerp van producten, apparaten, services of omgevingen om ervoor te zorgen dat ze voor iedereen bruikbaar zijn, ongeacht hun persoonlijke capaciteiten"/>
    <x v="8"/>
  </r>
  <r>
    <s v="4.5.3"/>
    <s v="T.02"/>
    <n v="9"/>
    <x v="48"/>
    <s v="T.02x9"/>
    <s v="Ethiek in ICT behandelt de procedures, waarden en praktijken die ICT en haar gerelateerde disciplines beheersen zonder de integriteit, morele waarden of overtuigingen van een individu, organisatie of de mensheid: professioneel gedrag in de ICT"/>
    <x v="9"/>
  </r>
  <r>
    <s v="4.5.3"/>
    <s v="T.03"/>
    <n v="9"/>
    <x v="48"/>
    <s v="T.03x9"/>
    <s v="Er zijn veel wetten die direct of indirect relevant zijn voor de ICT-industrie, zoals copyright, naleving van octrooien, voorkomen van plagiaat en bescherming van intellectueel eigendom"/>
    <x v="10"/>
  </r>
  <r>
    <s v="4.5.3"/>
    <s v="T.04"/>
    <n v="9"/>
    <x v="48"/>
    <s v="T.04x9"/>
    <s v="Privacy is het vermogen van een organisatie of individu te bepalen welke gegevens met derden kunnen worden gedeeld: bijvoorbeeld de algemene verordening gegevensbescherming (AVG) over gegevensbescherming en privacy voor alle individuen"/>
    <x v="11"/>
  </r>
  <r>
    <s v="4.5.3"/>
    <s v="T.05"/>
    <n v="9"/>
    <x v="48"/>
    <s v="T.05x9"/>
    <s v="Beveiliging omvat (1) informatiebeveiliging: beschermen tegen ongeautoriseerde toegang, gebruik, openbaarmaking, verstoring, wijziging, inzage, inspectie, opname of verwoesting en (2) IT-beveiliging: ongeoorloofde toegang tot computers, netwerken en data voorkomen"/>
    <x v="12"/>
  </r>
  <r>
    <s v="4.5.3"/>
    <s v="T.06"/>
    <n v="9"/>
    <x v="48"/>
    <s v="T.06x9"/>
    <s v="Duurzaamheid staat voor het voldoen aan behoeften zonder de toekomst in gevaar te brengen en kan worden gecategoriseerd als ecologische, sociale of economische duurzaamheid"/>
    <x v="13"/>
  </r>
  <r>
    <s v="4.5.3"/>
    <s v="T.07"/>
    <n v="9"/>
    <x v="48"/>
    <s v="T.07x9"/>
    <s v="Bruikbaarheid is de kwaliteit van een product, dienst of systeem, zoals ervaren door eindgebruikers, voor specifiek te bereiken doelen, effectief, efficiënt en bevredigend in een vooraf bepaalde context"/>
    <x v="14"/>
  </r>
  <r>
    <s v="4.6.1"/>
    <s v="A.05"/>
    <n v="3"/>
    <x v="49"/>
    <s v="A.05x3"/>
    <s v="het gebruikmaken van specifieke kennis om relevante IV-technologie en -specificaties te definiëren die kunnen worden ingezet bij de bouw van meerdere IV-projecten, toepassingen en/of infrastructuurverbeteringen"/>
    <x v="0"/>
  </r>
  <r>
    <s v="4.6.1"/>
    <s v="A.05"/>
    <n v="4"/>
    <x v="49"/>
    <s v="A.05x4"/>
    <s v="het vanuit een brede verantwoordelijkheid definiëren van een strategie zodat IV-technologie conform de behoeften van de organisatie geïmplementeerd wordt, rekening houdend met de huidige IV-platformen, legacy en de laatste innovatieve ontwikkelingen"/>
    <x v="0"/>
  </r>
  <r>
    <s v="4.6.1"/>
    <s v="A.06"/>
    <n v="1"/>
    <x v="49"/>
    <s v="A.06x1"/>
    <s v="het bijdragen aan het ontwerp van applicaties, aan generieke functionele specificaties en aan koppelvlakken"/>
    <x v="1"/>
  </r>
  <r>
    <s v="4.6.1"/>
    <s v="A.06"/>
    <n v="2"/>
    <x v="49"/>
    <s v="A.06x2"/>
    <s v="het organiseren van de totale planning van het ontwerp van de applicatie"/>
    <x v="1"/>
  </r>
  <r>
    <s v="4.6.1"/>
    <s v="A.06"/>
    <n v="3"/>
    <x v="49"/>
    <s v="A.06x3"/>
    <s v="de verantwoordelijkheid nemen voor eigen acties en die van anderen om te garanderen dat de applicatie op een correcte manier is geïntegreerd in een complexe omgeving en voldoet aan de behoeften van gebruikers / klanten "/>
    <x v="1"/>
  </r>
  <r>
    <s v="4.6.1"/>
    <s v="A.09"/>
    <n v="4"/>
    <x v="49"/>
    <s v="A.09x4"/>
    <s v="het inzetten van onafhankelijk denken en technologische kennis om verschillende concepten te integreren, zodat unieke oplossingen ontstaan"/>
    <x v="3"/>
  </r>
  <r>
    <s v="4.6.1"/>
    <s v="B.01"/>
    <n v="1"/>
    <x v="49"/>
    <s v="B.01x1"/>
    <s v="het onder aansturing ontwikkelen, testen en documenteren van applicaties"/>
    <x v="32"/>
  </r>
  <r>
    <s v="4.6.1"/>
    <s v="B.01"/>
    <n v="2"/>
    <x v="49"/>
    <s v="B.01x2"/>
    <s v="het systematisch ontwikkelen en valideren van applicaties"/>
    <x v="32"/>
  </r>
  <r>
    <s v="4.6.1"/>
    <s v="B.01"/>
    <n v="3"/>
    <x v="4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1"/>
    <s v="B.02"/>
    <n v="2"/>
    <x v="49"/>
    <s v="B.02x2"/>
    <s v="het systematisch handelen om de verenigbaarheid van soft- en hardwarespecificatie te identificeren, het documenteren van alle activiteiten, afwijkingen en correcties tijdens het installeren"/>
    <x v="4"/>
  </r>
  <r>
    <s v="4.6.1"/>
    <s v="B.02"/>
    <n v="3"/>
    <x v="49"/>
    <s v="B.02x3"/>
    <s v="verantwoordelijk zijn voor eigen acties en die van anderen in het integratieproces, het naleven van de toepasbare normen en wijzigingsprocedures om de integriteit te bewaren van de gehele functionaliteit en betrouwbaarheid"/>
    <x v="4"/>
  </r>
  <r>
    <s v="4.6.1"/>
    <s v="B.02"/>
    <n v="4"/>
    <x v="49"/>
    <s v="B.02x4"/>
    <s v="het gebruikmaken van uiteenlopende specifieke kennis voor het creëren van een proces voor de gehele integratiecyclus, inclusief het opzetten van interne standaarden; het organiseren en borgen van resources voor integratieprogramma’s "/>
    <x v="4"/>
  </r>
  <r>
    <s v="4.6.1"/>
    <s v="C.01"/>
    <n v="1"/>
    <x v="49"/>
    <s v="C.01x1"/>
    <s v="de interactie met gebruikers; het toepassen van basale productkennis om verzoeken van gebruikers te beantwoorden; het oplossen van incidenten en het opvolgen van voorgeschreven procedures"/>
    <x v="37"/>
  </r>
  <r>
    <s v="4.6.1"/>
    <s v="C.01"/>
    <n v="2"/>
    <x v="49"/>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1"/>
    <s v="C.01"/>
    <n v="3"/>
    <x v="49"/>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1"/>
    <s v="T.01"/>
    <n v="9"/>
    <x v="49"/>
    <s v="T.01x9"/>
    <s v="Toegankelijkheid is van toepassing op het ontwerp van producten, apparaten, services of omgevingen om ervoor te zorgen dat ze voor iedereen bruikbaar zijn, ongeacht hun persoonlijke capaciteiten"/>
    <x v="8"/>
  </r>
  <r>
    <s v="4.6.1"/>
    <s v="T.02"/>
    <n v="9"/>
    <x v="49"/>
    <s v="T.02x9"/>
    <s v="Ethiek in ICT behandelt de procedures, waarden en praktijken die ICT en haar gerelateerde disciplines beheersen zonder de integriteit, morele waarden of overtuigingen van een individu, organisatie of de mensheid: professioneel gedrag in de ICT"/>
    <x v="9"/>
  </r>
  <r>
    <s v="4.6.1"/>
    <s v="T.03"/>
    <n v="9"/>
    <x v="49"/>
    <s v="T.03x9"/>
    <s v="Er zijn veel wetten die direct of indirect relevant zijn voor de ICT-industrie, zoals copyright, naleving van octrooien, voorkomen van plagiaat en bescherming van intellectueel eigendom"/>
    <x v="10"/>
  </r>
  <r>
    <s v="4.6.1"/>
    <s v="T.04"/>
    <n v="9"/>
    <x v="49"/>
    <s v="T.04x9"/>
    <s v="Privacy is het vermogen van een organisatie of individu te bepalen welke gegevens met derden kunnen worden gedeeld: bijvoorbeeld de algemene verordening gegevensbescherming (AVG) over gegevensbescherming en privacy voor alle individuen"/>
    <x v="11"/>
  </r>
  <r>
    <s v="4.6.1"/>
    <s v="T.05"/>
    <n v="9"/>
    <x v="49"/>
    <s v="T.05x9"/>
    <s v="Beveiliging omvat (1) informatiebeveiliging: beschermen tegen ongeautoriseerde toegang, gebruik, openbaarmaking, verstoring, wijziging, inzage, inspectie, opname of verwoesting en (2) IT-beveiliging: ongeoorloofde toegang tot computers, netwerken en data voorkomen"/>
    <x v="12"/>
  </r>
  <r>
    <s v="4.6.1"/>
    <s v="T.06"/>
    <n v="9"/>
    <x v="49"/>
    <s v="T.06x9"/>
    <s v="Duurzaamheid staat voor het voldoen aan behoeften zonder de toekomst in gevaar te brengen en kan worden gecategoriseerd als ecologische, sociale of economische duurzaamheid"/>
    <x v="13"/>
  </r>
  <r>
    <s v="4.6.1"/>
    <s v="T.07"/>
    <n v="9"/>
    <x v="49"/>
    <s v="T.07x9"/>
    <s v="Bruikbaarheid is de kwaliteit van een product, dienst of systeem, zoals ervaren door eindgebruikers, voor specifiek te bereiken doelen, effectief, efficiënt en bevredigend in een vooraf bepaalde context"/>
    <x v="14"/>
  </r>
  <r>
    <s v="4.6.2"/>
    <s v="A.05"/>
    <n v="3"/>
    <x v="50"/>
    <s v="A.05x3"/>
    <s v="het gebruikmaken van specifieke kennis om relevante IV-technologie en -specificaties te definiëren die kunnen worden ingezet bij de bouw van meerdere IV-projecten, toepassingen en/of infrastructuurverbeteringen"/>
    <x v="0"/>
  </r>
  <r>
    <s v="4.6.2"/>
    <s v="A.05"/>
    <n v="4"/>
    <x v="50"/>
    <s v="A.05x4"/>
    <s v="het vanuit een brede verantwoordelijkheid definiëren van een strategie zodat IV-technologie conform de behoeften van de organisatie geïmplementeerd wordt, rekening houdend met de huidige IV-platformen, legacy en de laatste innovatieve ontwikkelingen"/>
    <x v="0"/>
  </r>
  <r>
    <s v="4.6.2"/>
    <s v="A.07"/>
    <n v="4"/>
    <x v="50"/>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2"/>
    <s v="A.09"/>
    <n v="4"/>
    <x v="50"/>
    <s v="A.09x4"/>
    <s v="het inzetten van onafhankelijk denken en technologische kennis om verschillende concepten te integreren, zodat unieke oplossingen ontstaan"/>
    <x v="3"/>
  </r>
  <r>
    <s v="4.6.2"/>
    <s v="A.10"/>
    <n v="2"/>
    <x v="50"/>
    <s v="A.10x2"/>
    <s v="het toepassen van digitale interface-opties (web, mobiel, Internet of things) en richtlijnen om bruikbaarheid voor iedereen te bereiken"/>
    <x v="15"/>
  </r>
  <r>
    <s v="4.6.2"/>
    <s v="A.10"/>
    <n v="3"/>
    <x v="50"/>
    <s v="A.10x3"/>
    <s v="het bewerkstelligen en cultiveren van relaties met klanten en gebruikers om hun taken, behoeften en doelen te begrijpen; het gebruiken van een breed scala aan specialistische methoden om belangrijke gebruikersbetrokkenheid te krijgen"/>
    <x v="15"/>
  </r>
  <r>
    <s v="4.6.2"/>
    <s v="A.10"/>
    <n v="4"/>
    <x v="50"/>
    <s v="A.10x4"/>
    <s v="het bieden van deskundige begeleiding om continue verbetering te garanderen en een succesvolle omnichannel gebruikerervaring te bewerkstelligen"/>
    <x v="15"/>
  </r>
  <r>
    <s v="4.6.2"/>
    <s v="B.01"/>
    <n v="1"/>
    <x v="50"/>
    <s v="B.01x1"/>
    <s v="het onder aansturing ontwikkelen, testen en documenteren van applicaties"/>
    <x v="32"/>
  </r>
  <r>
    <s v="4.6.2"/>
    <s v="B.01"/>
    <n v="2"/>
    <x v="50"/>
    <s v="B.01x2"/>
    <s v="het systematisch ontwikkelen en valideren van applicaties"/>
    <x v="32"/>
  </r>
  <r>
    <s v="4.6.2"/>
    <s v="B.01"/>
    <n v="3"/>
    <x v="50"/>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2"/>
    <s v="B.02"/>
    <n v="2"/>
    <x v="50"/>
    <s v="B.02x2"/>
    <s v="het systematisch handelen om de verenigbaarheid van soft- en hardwarespecificatie te identificeren, het documenteren van alle activiteiten, afwijkingen en correcties tijdens het installeren"/>
    <x v="4"/>
  </r>
  <r>
    <s v="4.6.2"/>
    <s v="B.02"/>
    <n v="3"/>
    <x v="50"/>
    <s v="B.02x3"/>
    <s v="verantwoordelijk zijn voor eigen acties en die van anderen in het integratieproces, het naleven van de toepasbare normen en wijzigingsprocedures om de integriteit te bewaren van de gehele functionaliteit en betrouwbaarheid"/>
    <x v="4"/>
  </r>
  <r>
    <s v="4.6.2"/>
    <s v="B.02"/>
    <n v="4"/>
    <x v="50"/>
    <s v="B.02x4"/>
    <s v="het gebruikmaken van uiteenlopende specifieke kennis voor het creëren van een proces voor de gehele integratiecyclus, inclusief het opzetten van interne standaarden; het organiseren en borgen van resources voor integratieprogramma’s "/>
    <x v="4"/>
  </r>
  <r>
    <s v="4.6.2"/>
    <s v="B.06"/>
    <n v="3"/>
    <x v="5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4.6.2"/>
    <s v="B.06"/>
    <n v="4"/>
    <x v="5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4.6.2"/>
    <s v="C.01"/>
    <n v="1"/>
    <x v="50"/>
    <s v="C.01x1"/>
    <s v="de interactie met gebruikers; het toepassen van basale productkennis om verzoeken van gebruikers te beantwoorden; het oplossen van incidenten en het opvolgen van voorgeschreven procedures"/>
    <x v="37"/>
  </r>
  <r>
    <s v="4.6.2"/>
    <s v="C.01"/>
    <n v="2"/>
    <x v="50"/>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2"/>
    <s v="C.01"/>
    <n v="3"/>
    <x v="50"/>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2"/>
    <s v="D.06"/>
    <n v="2"/>
    <x v="50"/>
    <s v="D.06x2"/>
    <s v="het begrijpen en toepassen van digitale marketingtactieken om een geïntegreerd en effectief digitaal marketingplan te ontwikkelen, gebruikmakend van gebieden als search, beeldscherm, e-mail, sociale media en mobiele marketing"/>
    <x v="45"/>
  </r>
  <r>
    <s v="4.6.2"/>
    <s v="D.06"/>
    <n v="3"/>
    <x v="50"/>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4.6.2"/>
    <s v="D.06"/>
    <n v="4"/>
    <x v="50"/>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4.6.2"/>
    <s v="D.07"/>
    <n v="2"/>
    <x v="50"/>
    <s v="D.07x2"/>
    <s v="het zoeken en verzamelen van data; het voor analyses voorbereiden van data uit meerdere bronnen en formaten"/>
    <x v="46"/>
  </r>
  <r>
    <s v="4.6.2"/>
    <s v="D.07"/>
    <n v="3"/>
    <x v="50"/>
    <s v="D.07x3"/>
    <s v="het ontwerpen en creëren van data-analysetools om de organisatorische datalevenscyclus te ondersteunen; het verifiëren van de waarheidsgetrouwheid van de data; het verwerken en visualiseren van data-analyseresultaten binnen het domein"/>
    <x v="46"/>
  </r>
  <r>
    <s v="4.6.2"/>
    <s v="D.07"/>
    <n v="4"/>
    <x v="5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6.2"/>
    <s v="D.07"/>
    <n v="5"/>
    <x v="50"/>
    <s v="D.07x5"/>
    <s v="het bieden van leiderschap om te optimaliseren hoe data in de organisatie wordt gebruikt om innovatie te bevorderen; het gebruiken van data voor procesverbetering en om de bedrijfsstrategie te voeden en/of te ontwikkelen"/>
    <x v="46"/>
  </r>
  <r>
    <s v="4.6.2"/>
    <s v="T.01"/>
    <n v="9"/>
    <x v="50"/>
    <s v="T.01x9"/>
    <s v="Toegankelijkheid is van toepassing op het ontwerp van producten, apparaten, services of omgevingen om ervoor te zorgen dat ze voor iedereen bruikbaar zijn, ongeacht hun persoonlijke capaciteiten"/>
    <x v="8"/>
  </r>
  <r>
    <s v="4.6.2"/>
    <s v="T.02"/>
    <n v="9"/>
    <x v="50"/>
    <s v="T.02x9"/>
    <s v="Ethiek in ICT behandelt de procedures, waarden en praktijken die ICT en haar gerelateerde disciplines beheersen zonder de integriteit, morele waarden of overtuigingen van een individu, organisatie of de mensheid: professioneel gedrag in de ICT"/>
    <x v="9"/>
  </r>
  <r>
    <s v="4.6.2"/>
    <s v="T.03"/>
    <n v="9"/>
    <x v="50"/>
    <s v="T.03x9"/>
    <s v="Er zijn veel wetten die direct of indirect relevant zijn voor de ICT-industrie, zoals copyright, naleving van octrooien, voorkomen van plagiaat en bescherming van intellectueel eigendom"/>
    <x v="10"/>
  </r>
  <r>
    <s v="4.6.2"/>
    <s v="T.04"/>
    <n v="9"/>
    <x v="50"/>
    <s v="T.04x9"/>
    <s v="Privacy is het vermogen van een organisatie of individu te bepalen welke gegevens met derden kunnen worden gedeeld: bijvoorbeeld de algemene verordening gegevensbescherming (AVG) over gegevensbescherming en privacy voor alle individuen"/>
    <x v="11"/>
  </r>
  <r>
    <s v="4.6.2"/>
    <s v="T.05"/>
    <n v="9"/>
    <x v="50"/>
    <s v="T.05x9"/>
    <s v="Beveiliging omvat (1) informatiebeveiliging: beschermen tegen ongeautoriseerde toegang, gebruik, openbaarmaking, verstoring, wijziging, inzage, inspectie, opname of verwoesting en (2) IT-beveiliging: ongeoorloofde toegang tot computers, netwerken en data voorkomen"/>
    <x v="12"/>
  </r>
  <r>
    <s v="4.6.2"/>
    <s v="T.06"/>
    <n v="9"/>
    <x v="50"/>
    <s v="T.06x9"/>
    <s v="Duurzaamheid staat voor het voldoen aan behoeften zonder de toekomst in gevaar te brengen en kan worden gecategoriseerd als ecologische, sociale of economische duurzaamheid"/>
    <x v="13"/>
  </r>
  <r>
    <s v="4.6.2"/>
    <s v="T.07"/>
    <n v="9"/>
    <x v="50"/>
    <s v="T.07x9"/>
    <s v="Bruikbaarheid is de kwaliteit van een product, dienst of systeem, zoals ervaren door eindgebruikers, voor specifiek te bereiken doelen, effectief, efficiënt en bevredigend in een vooraf bepaalde context"/>
    <x v="14"/>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3"/>
    <s v="A.07"/>
    <n v="4"/>
    <x v="51"/>
    <s v="A.07x4"/>
    <s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x v="2"/>
  </r>
  <r>
    <s v="4.6.3"/>
    <s v="A.09"/>
    <n v="4"/>
    <x v="51"/>
    <s v="A.09x4"/>
    <s v="het inzetten van onafhankelijk denken en technologische kennis om verschillende concepten te integreren, zodat unieke oplossingen ontstaan"/>
    <x v="3"/>
  </r>
  <r>
    <s v="4.6.3"/>
    <s v="A.10"/>
    <n v="2"/>
    <x v="51"/>
    <s v="A.10x2"/>
    <s v="het toepassen van digitale interface-opties (web, mobiel, Internet of things) en richtlijnen om bruikbaarheid voor iedereen te bereiken"/>
    <x v="15"/>
  </r>
  <r>
    <s v="4.6.3"/>
    <s v="A.10"/>
    <n v="3"/>
    <x v="51"/>
    <s v="A.10x3"/>
    <s v="het bewerkstelligen en cultiveren van relaties met klanten en gebruikers om hun taken, behoeften en doelen te begrijpen; het gebruiken van een breed scala aan specialistische methoden om belangrijke gebruikersbetrokkenheid te krijgen"/>
    <x v="15"/>
  </r>
  <r>
    <s v="4.6.3"/>
    <s v="A.10"/>
    <n v="4"/>
    <x v="51"/>
    <s v="A.10x4"/>
    <s v="het bieden van deskundige begeleiding om continue verbetering te garanderen en een succesvolle omnichannel gebruikerervaring te bewerkstelligen"/>
    <x v="15"/>
  </r>
  <r>
    <s v="4.6.3"/>
    <s v="B.01"/>
    <n v="1"/>
    <x v="51"/>
    <s v="B.01x1"/>
    <s v="het onder aansturing ontwikkelen, testen en documenteren van applicaties"/>
    <x v="32"/>
  </r>
  <r>
    <s v="4.6.3"/>
    <s v="B.01"/>
    <n v="2"/>
    <x v="51"/>
    <s v="B.01x2"/>
    <s v="het systematisch ontwikkelen en valideren van applicaties"/>
    <x v="32"/>
  </r>
  <r>
    <s v="4.6.3"/>
    <s v="B.01"/>
    <n v="3"/>
    <x v="51"/>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4.6.3"/>
    <s v="B.03"/>
    <n v="1"/>
    <x v="51"/>
    <s v="B.03x1"/>
    <s v="het uitvoeren van eenvoudige testen op basis van gedetailleerde instructies"/>
    <x v="16"/>
  </r>
  <r>
    <s v="4.6.3"/>
    <s v="B.03"/>
    <n v="2"/>
    <x v="51"/>
    <s v="B.03x2"/>
    <s v="opzetten van testprogramma’s en het bouwen van testscripts zodat potentiële kwetsbaarheden aan stresstests onderworpen kunnen worden; op analytische wijze documenteren en rapporteren van de uitkomsten"/>
    <x v="16"/>
  </r>
  <r>
    <s v="4.6.3"/>
    <s v="B.03"/>
    <n v="3"/>
    <x v="51"/>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4.6.3"/>
    <s v="B.03"/>
    <n v="4"/>
    <x v="51"/>
    <s v="B.03x4"/>
    <s v="het gebruikmaken van uiteenlopende specifieke kennis om een proces te ontwerpen voor het gehele testtraject, inclusief het vaststellen van interne teststandaarden en het geven van deskundige begeleiding en advies aan het testteam"/>
    <x v="16"/>
  </r>
  <r>
    <s v="4.6.3"/>
    <s v="C.01"/>
    <n v="1"/>
    <x v="51"/>
    <s v="C.01x1"/>
    <s v="de interactie met gebruikers; het toepassen van basale productkennis om verzoeken van gebruikers te beantwoorden; het oplossen van incidenten en het opvolgen van voorgeschreven procedures"/>
    <x v="37"/>
  </r>
  <r>
    <s v="4.6.3"/>
    <s v="C.01"/>
    <n v="2"/>
    <x v="51"/>
    <s v="C.01x2"/>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x v="37"/>
  </r>
  <r>
    <s v="4.6.3"/>
    <s v="C.01"/>
    <n v="3"/>
    <x v="51"/>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4.6.3"/>
    <s v="D.07"/>
    <n v="2"/>
    <x v="51"/>
    <s v="D.07x2"/>
    <s v="het zoeken en verzamelen van data; het voor analyses voorbereiden van data uit meerdere bronnen en formaten"/>
    <x v="46"/>
  </r>
  <r>
    <s v="4.6.3"/>
    <s v="D.07"/>
    <n v="3"/>
    <x v="51"/>
    <s v="D.07x3"/>
    <s v="het ontwerpen en creëren van data-analysetools om de organisatorische datalevenscyclus te ondersteunen; het verifiëren van de waarheidsgetrouwheid van de data; het verwerken en visualiseren van data-analyseresultaten binnen het domein"/>
    <x v="46"/>
  </r>
  <r>
    <s v="4.6.3"/>
    <s v="D.07"/>
    <n v="4"/>
    <x v="5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4.6.3"/>
    <s v="D.07"/>
    <n v="5"/>
    <x v="51"/>
    <s v="D.07x5"/>
    <s v="het bieden van leiderschap om te optimaliseren hoe data in de organisatie wordt gebruikt om innovatie te bevorderen; het gebruiken van data voor procesverbetering en om de bedrijfsstrategie te voeden en/of te ontwikkelen"/>
    <x v="46"/>
  </r>
  <r>
    <s v="4.6.3"/>
    <s v="T.01"/>
    <n v="9"/>
    <x v="51"/>
    <s v="T.01x9"/>
    <s v="Toegankelijkheid is van toepassing op het ontwerp van producten, apparaten, services of omgevingen om ervoor te zorgen dat ze voor iedereen bruikbaar zijn, ongeacht hun persoonlijke capaciteiten"/>
    <x v="8"/>
  </r>
  <r>
    <s v="4.6.3"/>
    <s v="T.02"/>
    <n v="9"/>
    <x v="51"/>
    <s v="T.02x9"/>
    <s v="Ethiek in ICT behandelt de procedures, waarden en praktijken die ICT en haar gerelateerde disciplines beheersen zonder de integriteit, morele waarden of overtuigingen van een individu, organisatie of de mensheid: professioneel gedrag in de ICT"/>
    <x v="9"/>
  </r>
  <r>
    <s v="4.6.3"/>
    <s v="T.03"/>
    <n v="9"/>
    <x v="51"/>
    <s v="T.03x9"/>
    <s v="Er zijn veel wetten die direct of indirect relevant zijn voor de ICT-industrie, zoals copyright, naleving van octrooien, voorkomen van plagiaat en bescherming van intellectueel eigendom"/>
    <x v="10"/>
  </r>
  <r>
    <s v="4.6.3"/>
    <s v="T.04"/>
    <n v="9"/>
    <x v="51"/>
    <s v="T.04x9"/>
    <s v="Privacy is het vermogen van een organisatie of individu te bepalen welke gegevens met derden kunnen worden gedeeld: bijvoorbeeld de algemene verordening gegevensbescherming (AVG) over gegevensbescherming en privacy voor alle individuen"/>
    <x v="11"/>
  </r>
  <r>
    <s v="4.6.3"/>
    <s v="T.05"/>
    <n v="9"/>
    <x v="51"/>
    <s v="T.05x9"/>
    <s v="Beveiliging omvat (1) informatiebeveiliging: beschermen tegen ongeautoriseerde toegang, gebruik, openbaarmaking, verstoring, wijziging, inzage, inspectie, opname of verwoesting en (2) IT-beveiliging: ongeoorloofde toegang tot computers, netwerken en data voorkomen"/>
    <x v="12"/>
  </r>
  <r>
    <s v="4.6.3"/>
    <s v="T.06"/>
    <n v="9"/>
    <x v="51"/>
    <s v="T.06x9"/>
    <s v="Duurzaamheid staat voor het voldoen aan behoeften zonder de toekomst in gevaar te brengen en kan worden gecategoriseerd als ecologische, sociale of economische duurzaamheid"/>
    <x v="13"/>
  </r>
  <r>
    <s v="4.6.3"/>
    <s v="T.07"/>
    <n v="9"/>
    <x v="51"/>
    <s v="T.07x9"/>
    <s v="Bruikbaarheid is de kwaliteit van een product, dienst of systeem, zoals ervaren door eindgebruikers, voor specifiek te bereiken doelen, effectief, efficiënt en bevredigend in een vooraf bepaalde context"/>
    <x v="14"/>
  </r>
  <r>
    <s v="5.1.1"/>
    <s v="A.01"/>
    <n v="4"/>
    <x v="52"/>
    <s v="A.01x4"/>
    <s v="het organiseren en borgen van de bouw en implementatie van innovatieve IV oplossingen op de lange termijn"/>
    <x v="19"/>
  </r>
  <r>
    <s v="5.1.1"/>
    <s v="A.08"/>
    <n v="3"/>
    <x v="52"/>
    <s v="A.08x3"/>
    <s v="het bevorderen van bewustzijn, trainingen en borging (via hulpmiddelen) voor duurzame ontwikkeling"/>
    <x v="26"/>
  </r>
  <r>
    <s v="5.1.1"/>
    <s v="A.09"/>
    <n v="4"/>
    <x v="52"/>
    <s v="A.09x4"/>
    <s v="het inzetten van onafhankelijk denken en technologische kennis om verschillende concepten te integreren, zodat unieke oplossingen ontstaan"/>
    <x v="3"/>
  </r>
  <r>
    <s v="5.1.1"/>
    <s v="C.02"/>
    <n v="2"/>
    <x v="52"/>
    <s v="C.02x2"/>
    <s v="het systematisch handelen om tijdens wijzigingen te reageren op de dagelijkse operationele behoefte; het voorkomen van serviceonderbrekingen en de samenhang met SLA en informatiebeveiligingsvereisten handhaven"/>
    <x v="36"/>
  </r>
  <r>
    <s v="5.1.1"/>
    <s v="C.02"/>
    <n v="3"/>
    <x v="52"/>
    <s v="C.02x3"/>
    <s v="het zorgen voor de integriteit van het systeem door het toepassen van functionele updates, software- of hardwaretoevoegingen en het inregelen van onderhoudsactiviteiten; het voldoen aan de budgeteisen "/>
    <x v="36"/>
  </r>
  <r>
    <s v="5.1.1"/>
    <s v="D.05"/>
    <n v="2"/>
    <x v="52"/>
    <s v="D.05x2"/>
    <s v="het samenwerken in de totstandkoming van proposals/voorstellen in overeenstemming met de bedrijfscapaciteit en klantbehoeften"/>
    <x v="27"/>
  </r>
  <r>
    <s v="5.1.1"/>
    <s v="D.05"/>
    <n v="3"/>
    <x v="52"/>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1"/>
    <s v="D.05"/>
    <n v="4"/>
    <x v="52"/>
    <s v="D.05x4"/>
    <s v="het reviewen en implementeren van een passende verkoopstrategie om de organisatiedoeleinden te behalen; het bepalen en alloceren van doelen om de marktcondities aan te pakken; het coördineren van multidisciplinaire teams"/>
    <x v="27"/>
  </r>
  <r>
    <s v="5.1.1"/>
    <s v="D.08"/>
    <n v="2"/>
    <x v="52"/>
    <s v="D.08x2"/>
    <s v="het systematisch monitoren van contracten en bij afwijkingen direct escaleren"/>
    <x v="30"/>
  </r>
  <r>
    <s v="5.1.1"/>
    <s v="D.08"/>
    <n v="3"/>
    <x v="52"/>
    <s v="D.08x3"/>
    <s v="het evalueren van contractprestaties op basis van prestatie-indicatoren en het borgen van de prestaties van de volledige supply chain; het invloed uitoefenen op (nieuwe) contractbesprekingen"/>
    <x v="30"/>
  </r>
  <r>
    <s v="5.1.1"/>
    <s v="D.08"/>
    <n v="4"/>
    <x v="52"/>
    <s v="D.08x4"/>
    <s v="het organiseren en borgen van het naleven van contracten en het fungeren als laatste escalatiepunt"/>
    <x v="30"/>
  </r>
  <r>
    <s v="5.1.1"/>
    <s v="D.10"/>
    <n v="3"/>
    <x v="52"/>
    <s v="D.10x3"/>
    <s v="het analyseren van bedrijfsprocessen en bijbehorende informatie-eisen en het daarmee voorzien in de meest geschikte informatiestructuur"/>
    <x v="6"/>
  </r>
  <r>
    <s v="5.1.1"/>
    <s v="D.10"/>
    <n v="4"/>
    <x v="52"/>
    <s v="D.10x4"/>
    <s v="de juiste informatiestructuur integreren in de organisatie-omgeving"/>
    <x v="6"/>
  </r>
  <r>
    <s v="5.1.1"/>
    <s v="D.11"/>
    <n v="3"/>
    <x v="52"/>
    <s v="D.11x3"/>
    <s v="betrouwbare relaties met de klanten creëren en helpen in het identificeren van de klantbehoeften"/>
    <x v="17"/>
  </r>
  <r>
    <s v="5.1.1"/>
    <s v="D.11"/>
    <n v="4"/>
    <x v="52"/>
    <s v="D.11x4"/>
    <s v="het organiseren en ondersteunen van strategische besluiten van de organisaties, het helpen van organisaties om nieuwe IV-oplossingen te bedenken; het bevorderen van partnerschappen en het creëren van waardeproposities"/>
    <x v="17"/>
  </r>
  <r>
    <s v="5.1.1"/>
    <s v="E.02"/>
    <n v="2"/>
    <x v="52"/>
    <s v="E.02x2"/>
    <s v="het begrijpen en toepassen van projectmanagementprincipes, inclusief het toepassen van methodes, hulpmiddelen en processen om eenvoudige projecten te leiden en de kosten en ‘waste’ te minimaliseren "/>
    <x v="41"/>
  </r>
  <r>
    <s v="5.1.1"/>
    <s v="E.02"/>
    <n v="3"/>
    <x v="5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1"/>
    <s v="E.02"/>
    <n v="4"/>
    <x v="5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1"/>
    <s v="E.03"/>
    <n v="2"/>
    <x v="52"/>
    <s v="E.03x2"/>
    <s v="het begrijpen en toepassen van de principes van risicomanagement en het onderzoeken van IV-oplossingen om geïdentificeerde risico’s te mitigeren"/>
    <x v="24"/>
  </r>
  <r>
    <s v="5.1.1"/>
    <s v="E.03"/>
    <n v="3"/>
    <x v="52"/>
    <s v="E.03x3"/>
    <s v="het in staat zijn de juiste acties te ondernemen om de veiligheid te borgen en risicoblootstelling te vermijden; het evalueren, managen en garanderen van de validering van uitzonderingen; het uitvoeren van audits uit op IV-processen en -omgeving"/>
    <x v="24"/>
  </r>
  <r>
    <s v="5.1.1"/>
    <s v="E.03"/>
    <n v="4"/>
    <x v="52"/>
    <s v="E.03x4"/>
    <s v="het organiseren en borgen van het definiëren en toepasbaar maken van beleid voor risicobeheer door rekening te houden met alle mogelijke beperkingen, waaronder technische, economische en politieke kwesties en daarbij taken te delegeren"/>
    <x v="24"/>
  </r>
  <r>
    <s v="5.1.1"/>
    <s v="E.06"/>
    <n v="2"/>
    <x v="52"/>
    <s v="E.06x2"/>
    <s v="het communiceren over en het toezicht houden op de toepassing van het kwaliteitsbeleid in de organisatie"/>
    <x v="21"/>
  </r>
  <r>
    <s v="5.1.1"/>
    <s v="E.06"/>
    <n v="3"/>
    <x v="52"/>
    <s v="E.06x3"/>
    <s v="het evalueren van kwaliteitsindicatoren en processen op basis van het kwaliteitsbeleid en indien nodig het voorstellen van herstelacties"/>
    <x v="21"/>
  </r>
  <r>
    <s v="5.1.1"/>
    <s v="E.06"/>
    <n v="4"/>
    <x v="52"/>
    <s v="E.06x4"/>
    <s v="het evalueren en inschatten in hoeverre aan kwaliteitseisen is voldaan en het organiseren en borgen dat het kwaliteitsbeleid wordt geïmplementeerd; het tonen van multifunctioneel leiderschap voor het stellen en overtreffen van kwaliteitsnormen"/>
    <x v="21"/>
  </r>
  <r>
    <s v="5.1.1"/>
    <s v="E.07"/>
    <n v="3"/>
    <x v="52"/>
    <s v="E.07x3"/>
    <s v="het evalueren van wijzigingseisen en het gebruiken van specifieke vaardigheden om potentiële methoden en standaarden te identificeren die ingezet kunnen worden"/>
    <x v="18"/>
  </r>
  <r>
    <s v="5.1.1"/>
    <s v="E.07"/>
    <n v="4"/>
    <x v="52"/>
    <s v="E.07x4"/>
    <s v="het organiseren en borgen van het plannen, beheren en implementeren van significante IV-wijzigingen in de organisatie "/>
    <x v="18"/>
  </r>
  <r>
    <s v="5.1.1"/>
    <s v="E.09"/>
    <n v="4"/>
    <x v="52"/>
    <s v="E.09x4"/>
    <s v="het organiseren en borgen van governancestrategie voor informatiesystemen door relevante processen over de gehele IV-infrastructuur te communiceren, uit te dragen en te beheersen"/>
    <x v="22"/>
  </r>
  <r>
    <s v="5.1.1"/>
    <s v="T.01"/>
    <n v="9"/>
    <x v="52"/>
    <s v="T.01x9"/>
    <s v="Toegankelijkheid is van toepassing op het ontwerp van producten, apparaten, services of omgevingen om ervoor te zorgen dat ze voor iedereen bruikbaar zijn, ongeacht hun persoonlijke capaciteiten"/>
    <x v="8"/>
  </r>
  <r>
    <s v="5.1.1"/>
    <s v="T.02"/>
    <n v="9"/>
    <x v="52"/>
    <s v="T.02x9"/>
    <s v="Ethiek in ICT behandelt de procedures, waarden en praktijken die ICT en haar gerelateerde disciplines beheersen zonder de integriteit, morele waarden of overtuigingen van een individu, organisatie of de mensheid: professioneel gedrag in de ICT"/>
    <x v="9"/>
  </r>
  <r>
    <s v="5.1.1"/>
    <s v="T.03"/>
    <n v="9"/>
    <x v="52"/>
    <s v="T.03x9"/>
    <s v="Er zijn veel wetten die direct of indirect relevant zijn voor de ICT-industrie, zoals copyright, naleving van octrooien, voorkomen van plagiaat en bescherming van intellectueel eigendom"/>
    <x v="10"/>
  </r>
  <r>
    <s v="5.1.1"/>
    <s v="T.04"/>
    <n v="9"/>
    <x v="52"/>
    <s v="T.04x9"/>
    <s v="Privacy is het vermogen van een organisatie of individu te bepalen welke gegevens met derden kunnen worden gedeeld: bijvoorbeeld de algemene verordening gegevensbescherming (AVG) over gegevensbescherming en privacy voor alle individuen"/>
    <x v="11"/>
  </r>
  <r>
    <s v="5.1.1"/>
    <s v="T.05"/>
    <n v="9"/>
    <x v="52"/>
    <s v="T.05x9"/>
    <s v="Beveiliging omvat (1) informatiebeveiliging: beschermen tegen ongeautoriseerde toegang, gebruik, openbaarmaking, verstoring, wijziging, inzage, inspectie, opname of verwoesting en (2) IT-beveiliging: ongeoorloofde toegang tot computers, netwerken en data voorkomen"/>
    <x v="12"/>
  </r>
  <r>
    <s v="5.1.1"/>
    <s v="T.06"/>
    <n v="9"/>
    <x v="52"/>
    <s v="T.06x9"/>
    <s v="Duurzaamheid staat voor het voldoen aan behoeften zonder de toekomst in gevaar te brengen en kan worden gecategoriseerd als ecologische, sociale of economische duurzaamheid"/>
    <x v="13"/>
  </r>
  <r>
    <s v="5.1.1"/>
    <s v="T.07"/>
    <n v="9"/>
    <x v="52"/>
    <s v="T.07x9"/>
    <s v="Bruikbaarheid is de kwaliteit van een product, dienst of systeem, zoals ervaren door eindgebruikers, voor specifiek te bereiken doelen, effectief, efficiënt en bevredigend in een vooraf bepaalde context"/>
    <x v="14"/>
  </r>
  <r>
    <s v="5.1.2"/>
    <s v="A.01"/>
    <n v="4"/>
    <x v="53"/>
    <s v="A.01x4"/>
    <s v="het organiseren en borgen van de bouw en implementatie van innovatieve IV oplossingen op de lange termijn"/>
    <x v="19"/>
  </r>
  <r>
    <s v="5.1.2"/>
    <s v="A.03"/>
    <n v="3"/>
    <x v="53"/>
    <s v="A.03x3"/>
    <s v="het gebruikmaken van specifieke (product)kennis voor marktanalyses"/>
    <x v="20"/>
  </r>
  <r>
    <s v="5.1.2"/>
    <s v="A.03"/>
    <n v="4"/>
    <x v="53"/>
    <s v="A.03x4"/>
    <s v="het organiseren en borgen van een informatiesysteemstrategie die voldoet aan de vereisten van de organisatie, inclusief risico’s en kansen"/>
    <x v="20"/>
  </r>
  <r>
    <s v="5.1.2"/>
    <s v="A.08"/>
    <n v="3"/>
    <x v="53"/>
    <s v="A.08x3"/>
    <s v="het bevorderen van bewustzijn, trainingen en borging (via hulpmiddelen) voor duurzame ontwikkeling"/>
    <x v="26"/>
  </r>
  <r>
    <s v="5.1.2"/>
    <s v="A.08"/>
    <n v="4"/>
    <x v="53"/>
    <s v="A.08x4"/>
    <s v="het bepalen van doel en strategie voor duurzame ontwikkeling van informatiesystemen in overeenstemming met het duurzaamheidsbeleid van de organisatie"/>
    <x v="26"/>
  </r>
  <r>
    <s v="5.1.2"/>
    <s v="A.09"/>
    <n v="4"/>
    <x v="53"/>
    <s v="A.09x4"/>
    <s v="het inzetten van onafhankelijk denken en technologische kennis om verschillende concepten te integreren, zodat unieke oplossingen ontstaan"/>
    <x v="3"/>
  </r>
  <r>
    <s v="5.1.2"/>
    <s v="C.02"/>
    <n v="3"/>
    <x v="53"/>
    <s v="C.02x3"/>
    <s v="het zorgen voor de integriteit van het systeem door het toepassen van functionele updates, software- of hardwaretoevoegingen en het inregelen van onderhoudsactiviteiten; het voldoen aan de budgeteisen "/>
    <x v="36"/>
  </r>
  <r>
    <s v="5.1.2"/>
    <s v="D.04"/>
    <n v="3"/>
    <x v="53"/>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1.2"/>
    <s v="D.04"/>
    <n v="4"/>
    <x v="53"/>
    <s v="D.04x4"/>
    <s v="het organiseren en borgen van het inkoopbeleid van de organisatie en het aanbevelen van procesverbeteringen; het toepassen van praktijkervaring en kennis op het gebied van inkoop om de beste besluiten te kunnen nemen  "/>
    <x v="29"/>
  </r>
  <r>
    <s v="5.1.2"/>
    <s v="D.05"/>
    <n v="2"/>
    <x v="53"/>
    <s v="D.05x2"/>
    <s v="het samenwerken in de totstandkoming van proposals/voorstellen in overeenstemming met de bedrijfscapaciteit en klantbehoeften"/>
    <x v="27"/>
  </r>
  <r>
    <s v="5.1.2"/>
    <s v="D.05"/>
    <n v="3"/>
    <x v="53"/>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2"/>
    <s v="D.05"/>
    <n v="4"/>
    <x v="53"/>
    <s v="D.05x4"/>
    <s v="het reviewen en implementeren van een passende verkoopstrategie om de organisatiedoeleinden te behalen; het bepalen en alloceren van doelen om de marktcondities aan te pakken; het coördineren van multidisciplinaire teams"/>
    <x v="27"/>
  </r>
  <r>
    <s v="5.1.2"/>
    <s v="D.08"/>
    <n v="3"/>
    <x v="53"/>
    <s v="D.08x3"/>
    <s v="het evalueren van contractprestaties op basis van prestatie-indicatoren en het borgen van de prestaties van de volledige supply chain; het invloed uitoefenen op (nieuwe) contractbesprekingen"/>
    <x v="30"/>
  </r>
  <r>
    <s v="5.1.2"/>
    <s v="D.08"/>
    <n v="4"/>
    <x v="53"/>
    <s v="D.08x4"/>
    <s v="het organiseren en borgen van het naleven van contracten en het fungeren als laatste escalatiepunt"/>
    <x v="30"/>
  </r>
  <r>
    <s v="5.1.2"/>
    <s v="D.10"/>
    <n v="3"/>
    <x v="53"/>
    <s v="D.10x3"/>
    <s v="het analyseren van bedrijfsprocessen en bijbehorende informatie-eisen en het daarmee voorzien in de meest geschikte informatiestructuur"/>
    <x v="6"/>
  </r>
  <r>
    <s v="5.1.2"/>
    <s v="D.10"/>
    <n v="4"/>
    <x v="53"/>
    <s v="D.10x4"/>
    <s v="de juiste informatiestructuur integreren in de organisatie-omgeving"/>
    <x v="6"/>
  </r>
  <r>
    <s v="5.1.2"/>
    <s v="D.11"/>
    <n v="3"/>
    <x v="53"/>
    <s v="D.11x3"/>
    <s v="betrouwbare relaties met de klanten creëren en helpen in het identificeren van de klantbehoeften"/>
    <x v="17"/>
  </r>
  <r>
    <s v="5.1.2"/>
    <s v="D.11"/>
    <n v="4"/>
    <x v="53"/>
    <s v="D.11x4"/>
    <s v="het organiseren en ondersteunen van strategische besluiten van de organisaties, het helpen van organisaties om nieuwe IV-oplossingen te bedenken; het bevorderen van partnerschappen en het creëren van waardeproposities"/>
    <x v="17"/>
  </r>
  <r>
    <s v="5.1.2"/>
    <s v="E.01"/>
    <n v="3"/>
    <x v="53"/>
    <s v="E.01x3"/>
    <s v="het gebruikmaken van vaardigheden om kortetermijnprognoses te bieden met behulp van input uit de markt; het beoordelen van de productie- en verkoopcapaciteiten van de organisatie"/>
    <x v="23"/>
  </r>
  <r>
    <s v="5.1.2"/>
    <s v="E.01"/>
    <n v="4"/>
    <x v="53"/>
    <s v="E.01x4"/>
    <s v="de verantwoordelijkheid nemen voor het ontwikkelen van langetermijnprognoses; het identificeren en evalueren van input uit de wijde omgeving, inclusief de politieke en sociale context"/>
    <x v="23"/>
  </r>
  <r>
    <s v="5.1.2"/>
    <s v="E.02"/>
    <n v="3"/>
    <x v="53"/>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2"/>
    <s v="E.02"/>
    <n v="4"/>
    <x v="53"/>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2"/>
    <s v="E.03"/>
    <n v="3"/>
    <x v="53"/>
    <s v="E.03x3"/>
    <s v="het in staat zijn de juiste acties te ondernemen om de veiligheid te borgen en risicoblootstelling te vermijden; het evalueren, managen en garanderen van de validering van uitzonderingen; het uitvoeren van audits uit op IV-processen en -omgeving"/>
    <x v="24"/>
  </r>
  <r>
    <s v="5.1.2"/>
    <s v="E.03"/>
    <n v="4"/>
    <x v="53"/>
    <s v="E.03x4"/>
    <s v="het organiseren en borgen van het definiëren en toepasbaar maken van beleid voor risicobeheer door rekening te houden met alle mogelijke beperkingen, waaronder technische, economische en politieke kwesties en daarbij taken te delegeren"/>
    <x v="24"/>
  </r>
  <r>
    <s v="5.1.2"/>
    <s v="E.05"/>
    <n v="3"/>
    <x v="53"/>
    <s v="E.05x3"/>
    <s v="het toepassen van specifieke kennis om bestaande IV-processen en oplossingen te onderzoeken, zodat potentiële verbeteringen / innovaties bepaald kunnen worden en  aanbevelingen kunnen worden opgesteld"/>
    <x v="25"/>
  </r>
  <r>
    <s v="5.1.2"/>
    <s v="E.05"/>
    <n v="4"/>
    <x v="53"/>
    <s v="E.05x4"/>
    <s v="het organiseren en borgen van innovatieve implementaties / verbeteringen die bijdragen aan grotere efficiëntie; het aantonen aan de directie dat de organisatie voordeel heeft van potentiële wijzigingen"/>
    <x v="25"/>
  </r>
  <r>
    <s v="5.1.2"/>
    <s v="E.06"/>
    <n v="3"/>
    <x v="53"/>
    <s v="E.06x3"/>
    <s v="het evalueren van kwaliteitsindicatoren en processen op basis van het kwaliteitsbeleid en indien nodig het voorstellen van herstelacties"/>
    <x v="21"/>
  </r>
  <r>
    <s v="5.1.2"/>
    <s v="E.06"/>
    <n v="4"/>
    <x v="53"/>
    <s v="E.06x4"/>
    <s v="het evalueren en inschatten in hoeverre aan kwaliteitseisen is voldaan en het organiseren en borgen dat het kwaliteitsbeleid wordt geïmplementeerd; het tonen van multifunctioneel leiderschap voor het stellen en overtreffen van kwaliteitsnormen"/>
    <x v="21"/>
  </r>
  <r>
    <s v="5.1.2"/>
    <s v="E.07"/>
    <n v="3"/>
    <x v="53"/>
    <s v="E.07x3"/>
    <s v="het evalueren van wijzigingseisen en het gebruiken van specifieke vaardigheden om potentiële methoden en standaarden te identificeren die ingezet kunnen worden"/>
    <x v="18"/>
  </r>
  <r>
    <s v="5.1.2"/>
    <s v="E.07"/>
    <n v="4"/>
    <x v="53"/>
    <s v="E.07x4"/>
    <s v="het organiseren en borgen van het plannen, beheren en implementeren van significante IV-wijzigingen in de organisatie "/>
    <x v="18"/>
  </r>
  <r>
    <s v="5.1.2"/>
    <s v="E.09"/>
    <n v="4"/>
    <x v="53"/>
    <s v="E.09x4"/>
    <s v="het organiseren en borgen van governancestrategie voor informatiesystemen door relevante processen over de gehele IV-infrastructuur te communiceren, uit te dragen en te beheersen"/>
    <x v="22"/>
  </r>
  <r>
    <s v="5.1.2"/>
    <s v="T.01"/>
    <n v="9"/>
    <x v="53"/>
    <s v="T.01x9"/>
    <s v="Toegankelijkheid is van toepassing op het ontwerp van producten, apparaten, services of omgevingen om ervoor te zorgen dat ze voor iedereen bruikbaar zijn, ongeacht hun persoonlijke capaciteiten"/>
    <x v="8"/>
  </r>
  <r>
    <s v="5.1.2"/>
    <s v="T.02"/>
    <n v="9"/>
    <x v="53"/>
    <s v="T.02x9"/>
    <s v="Ethiek in ICT behandelt de procedures, waarden en praktijken die ICT en haar gerelateerde disciplines beheersen zonder de integriteit, morele waarden of overtuigingen van een individu, organisatie of de mensheid: professioneel gedrag in de ICT"/>
    <x v="9"/>
  </r>
  <r>
    <s v="5.1.2"/>
    <s v="T.03"/>
    <n v="9"/>
    <x v="53"/>
    <s v="T.03x9"/>
    <s v="Er zijn veel wetten die direct of indirect relevant zijn voor de ICT-industrie, zoals copyright, naleving van octrooien, voorkomen van plagiaat en bescherming van intellectueel eigendom"/>
    <x v="10"/>
  </r>
  <r>
    <s v="5.1.2"/>
    <s v="T.04"/>
    <n v="9"/>
    <x v="53"/>
    <s v="T.04x9"/>
    <s v="Privacy is het vermogen van een organisatie of individu te bepalen welke gegevens met derden kunnen worden gedeeld: bijvoorbeeld de algemene verordening gegevensbescherming (AVG) over gegevensbescherming en privacy voor alle individuen"/>
    <x v="11"/>
  </r>
  <r>
    <s v="5.1.2"/>
    <s v="T.05"/>
    <n v="9"/>
    <x v="53"/>
    <s v="T.05x9"/>
    <s v="Beveiliging omvat (1) informatiebeveiliging: beschermen tegen ongeautoriseerde toegang, gebruik, openbaarmaking, verstoring, wijziging, inzage, inspectie, opname of verwoesting en (2) IT-beveiliging: ongeoorloofde toegang tot computers, netwerken en data voorkomen"/>
    <x v="12"/>
  </r>
  <r>
    <s v="5.1.2"/>
    <s v="T.06"/>
    <n v="9"/>
    <x v="53"/>
    <s v="T.06x9"/>
    <s v="Duurzaamheid staat voor het voldoen aan behoeften zonder de toekomst in gevaar te brengen en kan worden gecategoriseerd als ecologische, sociale of economische duurzaamheid"/>
    <x v="13"/>
  </r>
  <r>
    <s v="5.1.2"/>
    <s v="T.07"/>
    <n v="9"/>
    <x v="53"/>
    <s v="T.07x9"/>
    <s v="Bruikbaarheid is de kwaliteit van een product, dienst of systeem, zoals ervaren door eindgebruikers, voor specifiek te bereiken doelen, effectief, efficiënt en bevredigend in een vooraf bepaalde context"/>
    <x v="14"/>
  </r>
  <r>
    <s v="5.1.3"/>
    <s v="A.01"/>
    <n v="4"/>
    <x v="54"/>
    <s v="A.01x4"/>
    <s v="het organiseren en borgen van de bouw en implementatie van innovatieve IV oplossingen op de lange termijn"/>
    <x v="19"/>
  </r>
  <r>
    <s v="5.1.3"/>
    <s v="A.02"/>
    <n v="3"/>
    <x v="54"/>
    <s v="A.02x3"/>
    <s v="de inhoud van de SLA garanderen"/>
    <x v="39"/>
  </r>
  <r>
    <s v="5.1.3"/>
    <s v="A.02"/>
    <n v="4"/>
    <x v="54"/>
    <s v="A.02x4"/>
    <s v="het onderhandelen over herziening van SLA’s in overeenstemming met de organisatiedoelstellingen en het garanderen van het succes van de geplande resultaten"/>
    <x v="39"/>
  </r>
  <r>
    <s v="5.1.3"/>
    <s v="A.03"/>
    <n v="3"/>
    <x v="54"/>
    <s v="A.03x3"/>
    <s v="het gebruikmaken van specifieke (product)kennis voor marktanalyses"/>
    <x v="20"/>
  </r>
  <r>
    <s v="5.1.3"/>
    <s v="A.03"/>
    <n v="4"/>
    <x v="54"/>
    <s v="A.03x4"/>
    <s v="het organiseren en borgen van een informatiesysteemstrategie die voldoet aan de vereisten van de organisatie, inclusief risico’s en kansen"/>
    <x v="20"/>
  </r>
  <r>
    <s v="5.1.3"/>
    <s v="A.08"/>
    <n v="3"/>
    <x v="54"/>
    <s v="A.08x3"/>
    <s v="het bevorderen van bewustzijn, trainingen en borging (via hulpmiddelen) voor duurzame ontwikkeling"/>
    <x v="26"/>
  </r>
  <r>
    <s v="5.1.3"/>
    <s v="A.08"/>
    <n v="4"/>
    <x v="54"/>
    <s v="A.08x4"/>
    <s v="het bepalen van doel en strategie voor duurzame ontwikkeling van informatiesystemen in overeenstemming met het duurzaamheidsbeleid van de organisatie"/>
    <x v="26"/>
  </r>
  <r>
    <s v="5.1.3"/>
    <s v="A.09"/>
    <n v="4"/>
    <x v="54"/>
    <s v="A.09x4"/>
    <s v="het inzetten van onafhankelijk denken en technologische kennis om verschillende concepten te integreren, zodat unieke oplossingen ontstaan"/>
    <x v="3"/>
  </r>
  <r>
    <s v="5.1.3"/>
    <s v="C.02"/>
    <n v="3"/>
    <x v="54"/>
    <s v="C.02x3"/>
    <s v="het zorgen voor de integriteit van het systeem door het toepassen van functionele updates, software- of hardwaretoevoegingen en het inregelen van onderhoudsactiviteiten; het voldoen aan de budgeteisen "/>
    <x v="36"/>
  </r>
  <r>
    <s v="5.1.3"/>
    <s v="D.01"/>
    <n v="4"/>
    <x v="54"/>
    <s v="D.01x4"/>
    <s v="het gebruikmaken van specifieke kennis en van externe standaarden en best practices"/>
    <x v="43"/>
  </r>
  <r>
    <s v="5.1.3"/>
    <s v="D.02"/>
    <n v="4"/>
    <x v="54"/>
    <s v="D.02x4"/>
    <s v="het gebruiken van uiteenlopende specifieke kennis en het zorgen dat daarvan gebruik wordt gemaakt; het autoriseren van externe standaarden en best practices "/>
    <x v="44"/>
  </r>
  <r>
    <s v="5.1.3"/>
    <s v="D.04"/>
    <n v="3"/>
    <x v="54"/>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1.3"/>
    <s v="D.04"/>
    <n v="4"/>
    <x v="54"/>
    <s v="D.04x4"/>
    <s v="het organiseren en borgen van het inkoopbeleid van de organisatie en het aanbevelen van procesverbeteringen; het toepassen van praktijkervaring en kennis op het gebied van inkoop om de beste besluiten te kunnen nemen  "/>
    <x v="29"/>
  </r>
  <r>
    <s v="5.1.3"/>
    <s v="D.05"/>
    <n v="2"/>
    <x v="54"/>
    <s v="D.05x2"/>
    <s v="het samenwerken in de totstandkoming van proposals/voorstellen in overeenstemming met de bedrijfscapaciteit en klantbehoeften"/>
    <x v="27"/>
  </r>
  <r>
    <s v="5.1.3"/>
    <s v="D.05"/>
    <n v="3"/>
    <x v="54"/>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3"/>
    <s v="D.05"/>
    <n v="4"/>
    <x v="54"/>
    <s v="D.05x4"/>
    <s v="het reviewen en implementeren van een passende verkoopstrategie om de organisatiedoeleinden te behalen; het bepalen en alloceren van doelen om de marktcondities aan te pakken; het coördineren van multidisciplinaire teams"/>
    <x v="27"/>
  </r>
  <r>
    <s v="5.1.3"/>
    <s v="D.08"/>
    <n v="3"/>
    <x v="54"/>
    <s v="D.08x3"/>
    <s v="het evalueren van contractprestaties op basis van prestatie-indicatoren en het borgen van de prestaties van de volledige supply chain; het invloed uitoefenen op (nieuwe) contractbesprekingen"/>
    <x v="30"/>
  </r>
  <r>
    <s v="5.1.3"/>
    <s v="D.08"/>
    <n v="4"/>
    <x v="54"/>
    <s v="D.08x4"/>
    <s v="het organiseren en borgen van het naleven van contracten en het fungeren als laatste escalatiepunt"/>
    <x v="30"/>
  </r>
  <r>
    <s v="5.1.3"/>
    <s v="D.10"/>
    <n v="3"/>
    <x v="54"/>
    <s v="D.10x3"/>
    <s v="het analyseren van bedrijfsprocessen en bijbehorende informatie-eisen en het daarmee voorzien in de meest geschikte informatiestructuur"/>
    <x v="6"/>
  </r>
  <r>
    <s v="5.1.3"/>
    <s v="D.10"/>
    <n v="4"/>
    <x v="54"/>
    <s v="D.10x4"/>
    <s v="de juiste informatiestructuur integreren in de organisatie-omgeving"/>
    <x v="6"/>
  </r>
  <r>
    <s v="5.1.3"/>
    <s v="D.11"/>
    <n v="3"/>
    <x v="54"/>
    <s v="D.11x3"/>
    <s v="betrouwbare relaties met de klanten creëren en helpen in het identificeren van de klantbehoeften"/>
    <x v="17"/>
  </r>
  <r>
    <s v="5.1.3"/>
    <s v="D.11"/>
    <n v="4"/>
    <x v="54"/>
    <s v="D.11x4"/>
    <s v="het organiseren en ondersteunen van strategische besluiten van de organisaties, het helpen van organisaties om nieuwe IV-oplossingen te bedenken; het bevorderen van partnerschappen en het creëren van waardeproposities"/>
    <x v="17"/>
  </r>
  <r>
    <s v="5.1.3"/>
    <s v="E.01"/>
    <n v="3"/>
    <x v="54"/>
    <s v="E.01x3"/>
    <s v="het gebruikmaken van vaardigheden om kortetermijnprognoses te bieden met behulp van input uit de markt; het beoordelen van de productie- en verkoopcapaciteiten van de organisatie"/>
    <x v="23"/>
  </r>
  <r>
    <s v="5.1.3"/>
    <s v="E.01"/>
    <n v="4"/>
    <x v="54"/>
    <s v="E.01x4"/>
    <s v="de verantwoordelijkheid nemen voor het ontwikkelen van langetermijnprognoses; het identificeren en evalueren van input uit de wijde omgeving, inclusief de politieke en sociale context"/>
    <x v="23"/>
  </r>
  <r>
    <s v="5.1.3"/>
    <s v="E.02"/>
    <n v="3"/>
    <x v="54"/>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3"/>
    <s v="E.02"/>
    <n v="4"/>
    <x v="54"/>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3"/>
    <s v="E.03"/>
    <n v="3"/>
    <x v="54"/>
    <s v="E.03x3"/>
    <s v="het in staat zijn de juiste acties te ondernemen om de veiligheid te borgen en risicoblootstelling te vermijden; het evalueren, managen en garanderen van de validering van uitzonderingen; het uitvoeren van audits uit op IV-processen en -omgeving"/>
    <x v="24"/>
  </r>
  <r>
    <s v="5.1.3"/>
    <s v="E.03"/>
    <n v="4"/>
    <x v="54"/>
    <s v="E.03x4"/>
    <s v="het organiseren en borgen van het definiëren en toepasbaar maken van beleid voor risicobeheer door rekening te houden met alle mogelijke beperkingen, waaronder technische, economische en politieke kwesties en daarbij taken te delegeren"/>
    <x v="24"/>
  </r>
  <r>
    <s v="5.1.3"/>
    <s v="E.05"/>
    <n v="3"/>
    <x v="54"/>
    <s v="E.05x3"/>
    <s v="het toepassen van specifieke kennis om bestaande IV-processen en oplossingen te onderzoeken, zodat potentiële verbeteringen / innovaties bepaald kunnen worden en  aanbevelingen kunnen worden opgesteld"/>
    <x v="25"/>
  </r>
  <r>
    <s v="5.1.3"/>
    <s v="E.05"/>
    <n v="4"/>
    <x v="54"/>
    <s v="E.05x4"/>
    <s v="het organiseren en borgen van innovatieve implementaties / verbeteringen die bijdragen aan grotere efficiëntie; het aantonen aan de directie dat de organisatie voordeel heeft van potentiële wijzigingen"/>
    <x v="25"/>
  </r>
  <r>
    <s v="5.1.3"/>
    <s v="E.06"/>
    <n v="3"/>
    <x v="54"/>
    <s v="E.06x3"/>
    <s v="het evalueren van kwaliteitsindicatoren en processen op basis van het kwaliteitsbeleid en indien nodig het voorstellen van herstelacties"/>
    <x v="21"/>
  </r>
  <r>
    <s v="5.1.3"/>
    <s v="E.06"/>
    <n v="4"/>
    <x v="54"/>
    <s v="E.06x4"/>
    <s v="het evalueren en inschatten in hoeverre aan kwaliteitseisen is voldaan en het organiseren en borgen dat het kwaliteitsbeleid wordt geïmplementeerd; het tonen van multifunctioneel leiderschap voor het stellen en overtreffen van kwaliteitsnormen"/>
    <x v="21"/>
  </r>
  <r>
    <s v="5.1.3"/>
    <s v="E.07"/>
    <n v="3"/>
    <x v="54"/>
    <s v="E.07x3"/>
    <s v="het evalueren van wijzigingseisen en het gebruiken van specifieke vaardigheden om potentiële methoden en standaarden te identificeren die ingezet kunnen worden"/>
    <x v="18"/>
  </r>
  <r>
    <s v="5.1.3"/>
    <s v="E.07"/>
    <n v="4"/>
    <x v="54"/>
    <s v="E.07x4"/>
    <s v="het organiseren en borgen van het plannen, beheren en implementeren van significante IV-wijzigingen in de organisatie "/>
    <x v="18"/>
  </r>
  <r>
    <s v="5.1.3"/>
    <s v="E.09"/>
    <n v="4"/>
    <x v="54"/>
    <s v="E.09x4"/>
    <s v="het organiseren en borgen van governancestrategie voor informatiesystemen door relevante processen over de gehele IV-infrastructuur te communiceren, uit te dragen en te beheersen"/>
    <x v="22"/>
  </r>
  <r>
    <s v="5.1.3"/>
    <s v="T.01"/>
    <n v="9"/>
    <x v="54"/>
    <s v="T.01x9"/>
    <s v="Toegankelijkheid is van toepassing op het ontwerp van producten, apparaten, services of omgevingen om ervoor te zorgen dat ze voor iedereen bruikbaar zijn, ongeacht hun persoonlijke capaciteiten"/>
    <x v="8"/>
  </r>
  <r>
    <s v="5.1.3"/>
    <s v="T.02"/>
    <n v="9"/>
    <x v="54"/>
    <s v="T.02x9"/>
    <s v="Ethiek in ICT behandelt de procedures, waarden en praktijken die ICT en haar gerelateerde disciplines beheersen zonder de integriteit, morele waarden of overtuigingen van een individu, organisatie of de mensheid: professioneel gedrag in de ICT"/>
    <x v="9"/>
  </r>
  <r>
    <s v="5.1.3"/>
    <s v="T.03"/>
    <n v="9"/>
    <x v="54"/>
    <s v="T.03x9"/>
    <s v="Er zijn veel wetten die direct of indirect relevant zijn voor de ICT-industrie, zoals copyright, naleving van octrooien, voorkomen van plagiaat en bescherming van intellectueel eigendom"/>
    <x v="10"/>
  </r>
  <r>
    <s v="5.1.3"/>
    <s v="T.04"/>
    <n v="9"/>
    <x v="54"/>
    <s v="T.04x9"/>
    <s v="Privacy is het vermogen van een organisatie of individu te bepalen welke gegevens met derden kunnen worden gedeeld: bijvoorbeeld de algemene verordening gegevensbescherming (AVG) over gegevensbescherming en privacy voor alle individuen"/>
    <x v="11"/>
  </r>
  <r>
    <s v="5.1.3"/>
    <s v="T.05"/>
    <n v="9"/>
    <x v="54"/>
    <s v="T.05x9"/>
    <s v="Beveiliging omvat (1) informatiebeveiliging: beschermen tegen ongeautoriseerde toegang, gebruik, openbaarmaking, verstoring, wijziging, inzage, inspectie, opname of verwoesting en (2) IT-beveiliging: ongeoorloofde toegang tot computers, netwerken en data voorkomen"/>
    <x v="12"/>
  </r>
  <r>
    <s v="5.1.3"/>
    <s v="T.06"/>
    <n v="9"/>
    <x v="54"/>
    <s v="T.06x9"/>
    <s v="Duurzaamheid staat voor het voldoen aan behoeften zonder de toekomst in gevaar te brengen en kan worden gecategoriseerd als ecologische, sociale of economische duurzaamheid"/>
    <x v="13"/>
  </r>
  <r>
    <s v="5.1.3"/>
    <s v="T.07"/>
    <n v="9"/>
    <x v="54"/>
    <s v="T.07x9"/>
    <s v="Bruikbaarheid is de kwaliteit van een product, dienst of systeem, zoals ervaren door eindgebruikers, voor specifiek te bereiken doelen, effectief, efficiënt en bevredigend in een vooraf bepaalde context"/>
    <x v="14"/>
  </r>
  <r>
    <s v="5.1.4"/>
    <s v="A.01"/>
    <n v="4"/>
    <x v="55"/>
    <s v="A.01x4"/>
    <s v="het organiseren en borgen van de bouw en implementatie van innovatieve IV oplossingen op de lange termijn"/>
    <x v="19"/>
  </r>
  <r>
    <s v="5.1.4"/>
    <s v="A.03"/>
    <n v="3"/>
    <x v="55"/>
    <s v="A.03x3"/>
    <s v="het gebruikmaken van specifieke (product)kennis voor marktanalyses"/>
    <x v="20"/>
  </r>
  <r>
    <s v="5.1.4"/>
    <s v="A.03"/>
    <n v="4"/>
    <x v="55"/>
    <s v="A.03x4"/>
    <s v="het organiseren en borgen van een informatiesysteemstrategie die voldoet aan de vereisten van de organisatie, inclusief risico’s en kansen"/>
    <x v="20"/>
  </r>
  <r>
    <s v="5.1.4"/>
    <s v="A.04"/>
    <n v="3"/>
    <x v="55"/>
    <s v="A.04x3"/>
    <s v="het gebruikmaken van specifieke kennis om complexe documentatie te maken en te onderhouden"/>
    <x v="28"/>
  </r>
  <r>
    <s v="5.1.4"/>
    <s v="A.04"/>
    <n v="4"/>
    <x v="55"/>
    <s v="A.04x4"/>
    <s v="het organiseren en borgen van het ontwikkelen en onderhouden van de planning"/>
    <x v="28"/>
  </r>
  <r>
    <s v="5.1.4"/>
    <s v="A.08"/>
    <n v="3"/>
    <x v="55"/>
    <s v="A.08x3"/>
    <s v="het bevorderen van bewustzijn, trainingen en borging (via hulpmiddelen) voor duurzame ontwikkeling"/>
    <x v="26"/>
  </r>
  <r>
    <s v="5.1.4"/>
    <s v="A.08"/>
    <n v="4"/>
    <x v="55"/>
    <s v="A.08x4"/>
    <s v="het bepalen van doel en strategie voor duurzame ontwikkeling van informatiesystemen in overeenstemming met het duurzaamheidsbeleid van de organisatie"/>
    <x v="26"/>
  </r>
  <r>
    <s v="5.1.4"/>
    <s v="A.09"/>
    <n v="4"/>
    <x v="55"/>
    <s v="A.09x4"/>
    <s v="het inzetten van onafhankelijk denken en technologische kennis om verschillende concepten te integreren, zodat unieke oplossingen ontstaan"/>
    <x v="3"/>
  </r>
  <r>
    <s v="5.1.4"/>
    <s v="C.02"/>
    <n v="3"/>
    <x v="55"/>
    <s v="C.02x3"/>
    <s v="het zorgen voor de integriteit van het systeem door het toepassen van functionele updates, software- of hardwaretoevoegingen en het inregelen van onderhoudsactiviteiten; het voldoen aan de budgeteisen "/>
    <x v="36"/>
  </r>
  <r>
    <s v="5.1.4"/>
    <s v="D.05"/>
    <n v="2"/>
    <x v="55"/>
    <s v="D.05x2"/>
    <s v="het samenwerken in de totstandkoming van proposals/voorstellen in overeenstemming met de bedrijfscapaciteit en klantbehoeften"/>
    <x v="27"/>
  </r>
  <r>
    <s v="5.1.4"/>
    <s v="D.05"/>
    <n v="3"/>
    <x v="55"/>
    <s v="D.05x3"/>
    <s v="het op creatieve wijze ontwikkelen van proposals/voorstellen in complexe situaties; het waar nodig aanpassen van oplossingen in een complexe technische en juridische omgeving, waarbij de haalbaarheid, legitimiteit en technische validiteit worden zekergesteld"/>
    <x v="27"/>
  </r>
  <r>
    <s v="5.1.4"/>
    <s v="D.05"/>
    <n v="4"/>
    <x v="55"/>
    <s v="D.05x4"/>
    <s v="het reviewen en implementeren van een passende verkoopstrategie om de organisatiedoeleinden te behalen; het bepalen en alloceren van doelen om de marktcondities aan te pakken; het coördineren van multidisciplinaire teams"/>
    <x v="27"/>
  </r>
  <r>
    <s v="5.1.4"/>
    <s v="D.11"/>
    <n v="3"/>
    <x v="55"/>
    <s v="D.11x3"/>
    <s v="betrouwbare relaties met de klanten creëren en helpen in het identificeren van de klantbehoeften"/>
    <x v="17"/>
  </r>
  <r>
    <s v="5.1.4"/>
    <s v="D.11"/>
    <n v="4"/>
    <x v="55"/>
    <s v="D.11x4"/>
    <s v="het organiseren en ondersteunen van strategische besluiten van de organisaties, het helpen van organisaties om nieuwe IV-oplossingen te bedenken; het bevorderen van partnerschappen en het creëren van waardeproposities"/>
    <x v="17"/>
  </r>
  <r>
    <s v="5.1.4"/>
    <s v="E.01"/>
    <n v="3"/>
    <x v="55"/>
    <s v="E.01x3"/>
    <s v="het gebruikmaken van vaardigheden om kortetermijnprognoses te bieden met behulp van input uit de markt; het beoordelen van de productie- en verkoopcapaciteiten van de organisatie"/>
    <x v="23"/>
  </r>
  <r>
    <s v="5.1.4"/>
    <s v="E.01"/>
    <n v="4"/>
    <x v="55"/>
    <s v="E.01x4"/>
    <s v="de verantwoordelijkheid nemen voor het ontwikkelen van langetermijnprognoses; het identificeren en evalueren van input uit de wijde omgeving, inclusief de politieke en sociale context"/>
    <x v="23"/>
  </r>
  <r>
    <s v="5.1.4"/>
    <s v="E.02"/>
    <n v="3"/>
    <x v="55"/>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1.4"/>
    <s v="E.02"/>
    <n v="4"/>
    <x v="55"/>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1.4"/>
    <s v="E.03"/>
    <n v="3"/>
    <x v="55"/>
    <s v="E.03x3"/>
    <s v="het in staat zijn de juiste acties te ondernemen om de veiligheid te borgen en risicoblootstelling te vermijden; het evalueren, managen en garanderen van de validering van uitzonderingen; het uitvoeren van audits uit op IV-processen en -omgeving"/>
    <x v="24"/>
  </r>
  <r>
    <s v="5.1.4"/>
    <s v="E.03"/>
    <n v="4"/>
    <x v="55"/>
    <s v="E.03x4"/>
    <s v="het organiseren en borgen van het definiëren en toepasbaar maken van beleid voor risicobeheer door rekening te houden met alle mogelijke beperkingen, waaronder technische, economische en politieke kwesties en daarbij taken te delegeren"/>
    <x v="24"/>
  </r>
  <r>
    <s v="5.1.4"/>
    <s v="E.05"/>
    <n v="3"/>
    <x v="55"/>
    <s v="E.05x3"/>
    <s v="het toepassen van specifieke kennis om bestaande IV-processen en oplossingen te onderzoeken, zodat potentiële verbeteringen / innovaties bepaald kunnen worden en  aanbevelingen kunnen worden opgesteld"/>
    <x v="25"/>
  </r>
  <r>
    <s v="5.1.4"/>
    <s v="E.05"/>
    <n v="4"/>
    <x v="55"/>
    <s v="E.05x4"/>
    <s v="het organiseren en borgen van innovatieve implementaties / verbeteringen die bijdragen aan grotere efficiëntie; het aantonen aan de directie dat de organisatie voordeel heeft van potentiële wijzigingen"/>
    <x v="25"/>
  </r>
  <r>
    <s v="5.1.4"/>
    <s v="T.01"/>
    <n v="9"/>
    <x v="55"/>
    <s v="T.01x9"/>
    <s v="Toegankelijkheid is van toepassing op het ontwerp van producten, apparaten, services of omgevingen om ervoor te zorgen dat ze voor iedereen bruikbaar zijn, ongeacht hun persoonlijke capaciteiten"/>
    <x v="8"/>
  </r>
  <r>
    <s v="5.1.4"/>
    <s v="T.02"/>
    <n v="9"/>
    <x v="55"/>
    <s v="T.02x9"/>
    <s v="Ethiek in ICT behandelt de procedures, waarden en praktijken die ICT en haar gerelateerde disciplines beheersen zonder de integriteit, morele waarden of overtuigingen van een individu, organisatie of de mensheid: professioneel gedrag in de ICT"/>
    <x v="9"/>
  </r>
  <r>
    <s v="5.1.4"/>
    <s v="T.03"/>
    <n v="9"/>
    <x v="55"/>
    <s v="T.03x9"/>
    <s v="Er zijn veel wetten die direct of indirect relevant zijn voor de ICT-industrie, zoals copyright, naleving van octrooien, voorkomen van plagiaat en bescherming van intellectueel eigendom"/>
    <x v="10"/>
  </r>
  <r>
    <s v="5.1.4"/>
    <s v="T.04"/>
    <n v="9"/>
    <x v="55"/>
    <s v="T.04x9"/>
    <s v="Privacy is het vermogen van een organisatie of individu te bepalen welke gegevens met derden kunnen worden gedeeld: bijvoorbeeld de algemene verordening gegevensbescherming (AVG) over gegevensbescherming en privacy voor alle individuen"/>
    <x v="11"/>
  </r>
  <r>
    <s v="5.1.4"/>
    <s v="T.05"/>
    <n v="9"/>
    <x v="55"/>
    <s v="T.05x9"/>
    <s v="Beveiliging omvat (1) informatiebeveiliging: beschermen tegen ongeautoriseerde toegang, gebruik, openbaarmaking, verstoring, wijziging, inzage, inspectie, opname of verwoesting en (2) IT-beveiliging: ongeoorloofde toegang tot computers, netwerken en data voorkomen"/>
    <x v="12"/>
  </r>
  <r>
    <s v="5.1.4"/>
    <s v="T.06"/>
    <n v="9"/>
    <x v="55"/>
    <s v="T.06x9"/>
    <s v="Duurzaamheid staat voor het voldoen aan behoeften zonder de toekomst in gevaar te brengen en kan worden gecategoriseerd als ecologische, sociale of economische duurzaamheid"/>
    <x v="13"/>
  </r>
  <r>
    <s v="5.1.4"/>
    <s v="T.07"/>
    <n v="9"/>
    <x v="55"/>
    <s v="T.07x9"/>
    <s v="Bruikbaarheid is de kwaliteit van een product, dienst of systeem, zoals ervaren door eindgebruikers, voor specifiek te bereiken doelen, effectief, efficiënt en bevredigend in een vooraf bepaalde context"/>
    <x v="14"/>
  </r>
  <r>
    <s v="5.2.1"/>
    <s v="A.08"/>
    <n v="3"/>
    <x v="56"/>
    <s v="A.08x3"/>
    <s v="het bevorderen van bewustzijn, trainingen en borging (via hulpmiddelen) voor duurzame ontwikkeling"/>
    <x v="26"/>
  </r>
  <r>
    <s v="5.2.1"/>
    <s v="B.03"/>
    <n v="2"/>
    <x v="56"/>
    <s v="B.03x2"/>
    <s v="opzetten van testprogramma’s en het bouwen van testscripts zodat potentiële kwetsbaarheden aan stresstests onderworpen kunnen worden; op analytische wijze documenteren en rapporteren van de uitkomsten"/>
    <x v="16"/>
  </r>
  <r>
    <s v="5.2.1"/>
    <s v="B.03"/>
    <n v="3"/>
    <x v="56"/>
    <s v="B.03x3"/>
    <s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
    <x v="16"/>
  </r>
  <r>
    <s v="5.2.1"/>
    <s v="C.04"/>
    <n v="2"/>
    <x v="56"/>
    <s v="C.04x2"/>
    <s v="het identificeren en classificeren van soorten incident- en service-interrupties; het vastleggen en catalogiseren van incidenten op basis van oorzaak en oplossing"/>
    <x v="34"/>
  </r>
  <r>
    <s v="5.2.1"/>
    <s v="C.04"/>
    <n v="3"/>
    <x v="56"/>
    <s v="C.04x3"/>
    <s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
    <x v="34"/>
  </r>
  <r>
    <s v="5.2.1"/>
    <s v="D.03"/>
    <n v="2"/>
    <x v="56"/>
    <s v="D.03x2"/>
    <s v="het identificeren van trainings- en organisatiebehoeften; het identificeren en samenbrengen van organisatie-eisen; het selecteren en voorbereiden van een planning voor (noodzakelijke) trainingen"/>
    <x v="42"/>
  </r>
  <r>
    <s v="5.2.1"/>
    <s v="D.03"/>
    <n v="3"/>
    <x v="56"/>
    <s v="D.03x3"/>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x v="42"/>
  </r>
  <r>
    <s v="5.2.1"/>
    <s v="D.09"/>
    <n v="2"/>
    <x v="56"/>
    <s v="D.09x2"/>
    <s v="het onderrichten van individuen en groepen, het geven van cursussen op instructieniveau"/>
    <x v="47"/>
  </r>
  <r>
    <s v="5.2.1"/>
    <s v="D.09"/>
    <n v="3"/>
    <x v="56"/>
    <s v="D.09x3"/>
    <s v="het monitoren en het voldoen aan ontwikkelingsbehoeften van individuen en groepen"/>
    <x v="47"/>
  </r>
  <r>
    <s v="5.2.1"/>
    <s v="D.10"/>
    <n v="3"/>
    <x v="56"/>
    <s v="D.10x3"/>
    <s v="het analyseren van bedrijfsprocessen en bijbehorende informatie-eisen en het daarmee voorzien in de meest geschikte informatiestructuur"/>
    <x v="6"/>
  </r>
  <r>
    <s v="5.2.1"/>
    <s v="E.02"/>
    <n v="2"/>
    <x v="56"/>
    <s v="E.02x2"/>
    <s v="het begrijpen en toepassen van projectmanagementprincipes, inclusief het toepassen van methodes, hulpmiddelen en processen om eenvoudige projecten te leiden en de kosten en ‘waste’ te minimaliseren "/>
    <x v="41"/>
  </r>
  <r>
    <s v="5.2.1"/>
    <s v="E.02"/>
    <n v="3"/>
    <x v="56"/>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2.1"/>
    <s v="E.04"/>
    <n v="3"/>
    <x v="56"/>
    <s v="E.04x3"/>
    <s v="de verantwoording nemen voor eigen acties en die van anderen in het onderhouden van contacten met een gelimiteerd aantal stakeholders"/>
    <x v="31"/>
  </r>
  <r>
    <s v="5.2.1"/>
    <s v="E.05"/>
    <n v="3"/>
    <x v="56"/>
    <s v="E.05x3"/>
    <s v="het toepassen van specifieke kennis om bestaande IV-processen en oplossingen te onderzoeken, zodat potentiële verbeteringen / innovaties bepaald kunnen worden en  aanbevelingen kunnen worden opgesteld"/>
    <x v="25"/>
  </r>
  <r>
    <s v="5.2.1"/>
    <s v="E.06"/>
    <n v="2"/>
    <x v="56"/>
    <s v="E.06x2"/>
    <s v="het communiceren over en het toezicht houden op de toepassing van het kwaliteitsbeleid in de organisatie"/>
    <x v="21"/>
  </r>
  <r>
    <s v="5.2.1"/>
    <s v="E.06"/>
    <n v="3"/>
    <x v="56"/>
    <s v="E.06x3"/>
    <s v="het evalueren van kwaliteitsindicatoren en processen op basis van het kwaliteitsbeleid en indien nodig het voorstellen van herstelacties"/>
    <x v="21"/>
  </r>
  <r>
    <s v="5.2.1"/>
    <s v="T.01"/>
    <n v="9"/>
    <x v="56"/>
    <s v="T.01x9"/>
    <s v="Toegankelijkheid is van toepassing op het ontwerp van producten, apparaten, services of omgevingen om ervoor te zorgen dat ze voor iedereen bruikbaar zijn, ongeacht hun persoonlijke capaciteiten"/>
    <x v="8"/>
  </r>
  <r>
    <s v="5.2.1"/>
    <s v="T.02"/>
    <n v="9"/>
    <x v="56"/>
    <s v="T.02x9"/>
    <s v="Ethiek in ICT behandelt de procedures, waarden en praktijken die ICT en haar gerelateerde disciplines beheersen zonder de integriteit, morele waarden of overtuigingen van een individu, organisatie of de mensheid: professioneel gedrag in de ICT"/>
    <x v="9"/>
  </r>
  <r>
    <s v="5.2.1"/>
    <s v="T.03"/>
    <n v="9"/>
    <x v="56"/>
    <s v="T.03x9"/>
    <s v="Er zijn veel wetten die direct of indirect relevant zijn voor de ICT-industrie, zoals copyright, naleving van octrooien, voorkomen van plagiaat en bescherming van intellectueel eigendom"/>
    <x v="10"/>
  </r>
  <r>
    <s v="5.2.1"/>
    <s v="T.04"/>
    <n v="9"/>
    <x v="56"/>
    <s v="T.04x9"/>
    <s v="Privacy is het vermogen van een organisatie of individu te bepalen welke gegevens met derden kunnen worden gedeeld: bijvoorbeeld de algemene verordening gegevensbescherming (AVG) over gegevensbescherming en privacy voor alle individuen"/>
    <x v="11"/>
  </r>
  <r>
    <s v="5.2.1"/>
    <s v="T.05"/>
    <n v="9"/>
    <x v="56"/>
    <s v="T.05x9"/>
    <s v="Beveiliging omvat (1) informatiebeveiliging: beschermen tegen ongeautoriseerde toegang, gebruik, openbaarmaking, verstoring, wijziging, inzage, inspectie, opname of verwoesting en (2) IT-beveiliging: ongeoorloofde toegang tot computers, netwerken en data voorkomen"/>
    <x v="12"/>
  </r>
  <r>
    <s v="5.2.1"/>
    <s v="T.06"/>
    <n v="9"/>
    <x v="56"/>
    <s v="T.06x9"/>
    <s v="Duurzaamheid staat voor het voldoen aan behoeften zonder de toekomst in gevaar te brengen en kan worden gecategoriseerd als ecologische, sociale of economische duurzaamheid"/>
    <x v="13"/>
  </r>
  <r>
    <s v="5.2.1"/>
    <s v="T.07"/>
    <n v="9"/>
    <x v="56"/>
    <s v="T.07x9"/>
    <s v="Bruikbaarheid is de kwaliteit van een product, dienst of systeem, zoals ervaren door eindgebruikers, voor specifiek te bereiken doelen, effectief, efficiënt en bevredigend in een vooraf bepaalde context"/>
    <x v="14"/>
  </r>
  <r>
    <s v="5.2.2"/>
    <s v="A.04"/>
    <n v="3"/>
    <x v="57"/>
    <s v="A.04x3"/>
    <s v="het gebruikmaken van specifieke kennis om complexe documentatie te maken en te onderhouden"/>
    <x v="28"/>
  </r>
  <r>
    <s v="5.2.2"/>
    <s v="A.04"/>
    <n v="4"/>
    <x v="57"/>
    <s v="A.04x4"/>
    <s v="het organiseren en borgen van het ontwikkelen en onderhouden van de planning"/>
    <x v="28"/>
  </r>
  <r>
    <s v="5.2.2"/>
    <s v="B.04"/>
    <n v="3"/>
    <x v="57"/>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2.2"/>
    <s v="C.01"/>
    <n v="3"/>
    <x v="57"/>
    <s v="C.01x3"/>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x v="37"/>
  </r>
  <r>
    <s v="5.2.2"/>
    <s v="C.02"/>
    <n v="3"/>
    <x v="57"/>
    <s v="C.02x3"/>
    <s v="het zorgen voor de integriteit van het systeem door het toepassen van functionele updates, software- of hardwaretoevoegingen en het inregelen van onderhoudsactiviteiten; het voldoen aan de budgeteisen "/>
    <x v="36"/>
  </r>
  <r>
    <s v="5.2.2"/>
    <s v="D.11"/>
    <n v="3"/>
    <x v="57"/>
    <s v="D.11x3"/>
    <s v="betrouwbare relaties met de klanten creëren en helpen in het identificeren van de klantbehoeften"/>
    <x v="17"/>
  </r>
  <r>
    <s v="5.2.2"/>
    <s v="D.11"/>
    <n v="4"/>
    <x v="57"/>
    <s v="D.11x4"/>
    <s v="het organiseren en ondersteunen van strategische besluiten van de organisaties, het helpen van organisaties om nieuwe IV-oplossingen te bedenken; het bevorderen van partnerschappen en het creëren van waardeproposities"/>
    <x v="17"/>
  </r>
  <r>
    <s v="5.2.2"/>
    <s v="E.02"/>
    <n v="3"/>
    <x v="57"/>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2.2"/>
    <s v="E.02"/>
    <n v="4"/>
    <x v="57"/>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2.2"/>
    <s v="E.06"/>
    <n v="3"/>
    <x v="57"/>
    <s v="E.06x3"/>
    <s v="het evalueren van kwaliteitsindicatoren en processen op basis van het kwaliteitsbeleid en indien nodig het voorstellen van herstelacties"/>
    <x v="21"/>
  </r>
  <r>
    <s v="5.2.2"/>
    <s v="E.06"/>
    <n v="4"/>
    <x v="57"/>
    <s v="E.06x4"/>
    <s v="het evalueren en inschatten in hoeverre aan kwaliteitseisen is voldaan en het organiseren en borgen dat het kwaliteitsbeleid wordt geïmplementeerd; het tonen van multifunctioneel leiderschap voor het stellen en overtreffen van kwaliteitsnormen"/>
    <x v="21"/>
  </r>
  <r>
    <s v="5.2.2"/>
    <s v="T.01"/>
    <n v="9"/>
    <x v="57"/>
    <s v="T.01x9"/>
    <s v="Toegankelijkheid is van toepassing op het ontwerp van producten, apparaten, services of omgevingen om ervoor te zorgen dat ze voor iedereen bruikbaar zijn, ongeacht hun persoonlijke capaciteiten"/>
    <x v="8"/>
  </r>
  <r>
    <s v="5.2.2"/>
    <s v="T.02"/>
    <n v="9"/>
    <x v="57"/>
    <s v="T.02x9"/>
    <s v="Ethiek in ICT behandelt de procedures, waarden en praktijken die ICT en haar gerelateerde disciplines beheersen zonder de integriteit, morele waarden of overtuigingen van een individu, organisatie of de mensheid: professioneel gedrag in de ICT"/>
    <x v="9"/>
  </r>
  <r>
    <s v="5.2.2"/>
    <s v="T.03"/>
    <n v="9"/>
    <x v="57"/>
    <s v="T.03x9"/>
    <s v="Er zijn veel wetten die direct of indirect relevant zijn voor de ICT-industrie, zoals copyright, naleving van octrooien, voorkomen van plagiaat en bescherming van intellectueel eigendom"/>
    <x v="10"/>
  </r>
  <r>
    <s v="5.2.2"/>
    <s v="T.04"/>
    <n v="9"/>
    <x v="57"/>
    <s v="T.04x9"/>
    <s v="Privacy is het vermogen van een organisatie of individu te bepalen welke gegevens met derden kunnen worden gedeeld: bijvoorbeeld de algemene verordening gegevensbescherming (AVG) over gegevensbescherming en privacy voor alle individuen"/>
    <x v="11"/>
  </r>
  <r>
    <s v="5.2.2"/>
    <s v="T.05"/>
    <n v="9"/>
    <x v="57"/>
    <s v="T.05x9"/>
    <s v="Beveiliging omvat (1) informatiebeveiliging: beschermen tegen ongeautoriseerde toegang, gebruik, openbaarmaking, verstoring, wijziging, inzage, inspectie, opname of verwoesting en (2) IT-beveiliging: ongeoorloofde toegang tot computers, netwerken en data voorkomen"/>
    <x v="12"/>
  </r>
  <r>
    <s v="5.2.2"/>
    <s v="T.06"/>
    <n v="9"/>
    <x v="57"/>
    <s v="T.06x9"/>
    <s v="Duurzaamheid staat voor het voldoen aan behoeften zonder de toekomst in gevaar te brengen en kan worden gecategoriseerd als ecologische, sociale of economische duurzaamheid"/>
    <x v="13"/>
  </r>
  <r>
    <s v="5.2.2"/>
    <s v="T.07"/>
    <n v="9"/>
    <x v="57"/>
    <s v="T.07x9"/>
    <s v="Bruikbaarheid is de kwaliteit van een product, dienst of systeem, zoals ervaren door eindgebruikers, voor specifiek te bereiken doelen, effectief, efficiënt en bevredigend in een vooraf bepaalde context"/>
    <x v="14"/>
  </r>
  <r>
    <s v="5.3.1"/>
    <s v="A.01"/>
    <n v="4"/>
    <x v="58"/>
    <s v="A.01x4"/>
    <s v="het organiseren en borgen van de bouw en implementatie van innovatieve IV oplossingen op de lange termijn"/>
    <x v="19"/>
  </r>
  <r>
    <s v="5.3.1"/>
    <s v="A.03"/>
    <n v="3"/>
    <x v="58"/>
    <s v="A.03x3"/>
    <s v="het gebruikmaken van specifieke (product)kennis voor marktanalyses"/>
    <x v="20"/>
  </r>
  <r>
    <s v="5.3.1"/>
    <s v="A.03"/>
    <n v="4"/>
    <x v="58"/>
    <s v="A.03x4"/>
    <s v="het organiseren en borgen van een informatiesysteemstrategie die voldoet aan de vereisten van de organisatie, inclusief risico’s en kansen"/>
    <x v="20"/>
  </r>
  <r>
    <s v="5.3.1"/>
    <s v="A.09"/>
    <n v="4"/>
    <x v="58"/>
    <s v="A.09x4"/>
    <s v="het inzetten van onafhankelijk denken en technologische kennis om verschillende concepten te integreren, zodat unieke oplossingen ontstaan"/>
    <x v="3"/>
  </r>
  <r>
    <s v="5.3.1"/>
    <s v="D.01"/>
    <n v="4"/>
    <x v="58"/>
    <s v="D.01x4"/>
    <s v="het gebruikmaken van specifieke kennis en van externe standaarden en best practices"/>
    <x v="43"/>
  </r>
  <r>
    <s v="5.3.1"/>
    <s v="D.02"/>
    <n v="4"/>
    <x v="58"/>
    <s v="D.02x4"/>
    <s v="het gebruiken van uiteenlopende specifieke kennis en het zorgen dat daarvan gebruik wordt gemaakt; het autoriseren van externe standaarden en best practices "/>
    <x v="44"/>
  </r>
  <r>
    <s v="5.3.1"/>
    <s v="D.04"/>
    <n v="3"/>
    <x v="58"/>
    <s v="D.04x3"/>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x v="29"/>
  </r>
  <r>
    <s v="5.3.1"/>
    <s v="D.04"/>
    <n v="4"/>
    <x v="58"/>
    <s v="D.04x4"/>
    <s v="het organiseren en borgen van het inkoopbeleid van de organisatie en het aanbevelen van procesverbeteringen; het toepassen van praktijkervaring en kennis op het gebied van inkoop om de beste besluiten te kunnen nemen  "/>
    <x v="29"/>
  </r>
  <r>
    <s v="5.3.1"/>
    <s v="D.06"/>
    <n v="2"/>
    <x v="58"/>
    <s v="D.06x2"/>
    <s v="het begrijpen en toepassen van digitale marketingtactieken om een geïntegreerd en effectief digitaal marketingplan te ontwikkelen, gebruikmakend van gebieden als search, beeldscherm, e-mail, sociale media en mobiele marketing"/>
    <x v="45"/>
  </r>
  <r>
    <s v="5.3.1"/>
    <s v="D.06"/>
    <n v="3"/>
    <x v="58"/>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1"/>
    <s v="D.06"/>
    <n v="4"/>
    <x v="58"/>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1"/>
    <s v="D.07"/>
    <n v="3"/>
    <x v="58"/>
    <s v="D.07x3"/>
    <s v="het ontwerpen en creëren van data-analysetools om de organisatorische datalevenscyclus te ondersteunen; het verifiëren van de waarheidsgetrouwheid van de data; het verwerken en visualiseren van data-analyseresultaten binnen het domein"/>
    <x v="46"/>
  </r>
  <r>
    <s v="5.3.1"/>
    <s v="D.07"/>
    <n v="4"/>
    <x v="58"/>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1"/>
    <s v="D.08"/>
    <n v="3"/>
    <x v="58"/>
    <s v="D.08x3"/>
    <s v="het evalueren van contractprestaties op basis van prestatie-indicatoren en het borgen van de prestaties van de volledige supply chain; het invloed uitoefenen op (nieuwe) contractbesprekingen"/>
    <x v="30"/>
  </r>
  <r>
    <s v="5.3.1"/>
    <s v="D.08"/>
    <n v="4"/>
    <x v="58"/>
    <s v="D.08x4"/>
    <s v="het organiseren en borgen van het naleven van contracten en het fungeren als laatste escalatiepunt"/>
    <x v="30"/>
  </r>
  <r>
    <s v="5.3.1"/>
    <s v="D.10"/>
    <n v="3"/>
    <x v="58"/>
    <s v="D.10x3"/>
    <s v="het analyseren van bedrijfsprocessen en bijbehorende informatie-eisen en het daarmee voorzien in de meest geschikte informatiestructuur"/>
    <x v="6"/>
  </r>
  <r>
    <s v="5.3.1"/>
    <s v="D.10"/>
    <n v="4"/>
    <x v="58"/>
    <s v="D.10x4"/>
    <s v="de juiste informatiestructuur integreren in de organisatie-omgeving"/>
    <x v="6"/>
  </r>
  <r>
    <s v="5.3.1"/>
    <s v="D.11"/>
    <n v="3"/>
    <x v="58"/>
    <s v="D.11x3"/>
    <s v="betrouwbare relaties met de klanten creëren en helpen in het identificeren van de klantbehoeften"/>
    <x v="17"/>
  </r>
  <r>
    <s v="5.3.1"/>
    <s v="D.11"/>
    <n v="4"/>
    <x v="58"/>
    <s v="D.11x4"/>
    <s v="het organiseren en ondersteunen van strategische besluiten van de organisaties, het helpen van organisaties om nieuwe IV-oplossingen te bedenken; het bevorderen van partnerschappen en het creëren van waardeproposities"/>
    <x v="17"/>
  </r>
  <r>
    <s v="5.3.1"/>
    <s v="E.01"/>
    <n v="3"/>
    <x v="58"/>
    <s v="E.01x3"/>
    <s v="het gebruikmaken van vaardigheden om kortetermijnprognoses te bieden met behulp van input uit de markt; het beoordelen van de productie- en verkoopcapaciteiten van de organisatie"/>
    <x v="23"/>
  </r>
  <r>
    <s v="5.3.1"/>
    <s v="E.01"/>
    <n v="4"/>
    <x v="58"/>
    <s v="E.01x4"/>
    <s v="de verantwoordelijkheid nemen voor het ontwikkelen van langetermijnprognoses; het identificeren en evalueren van input uit de wijde omgeving, inclusief de politieke en sociale context"/>
    <x v="23"/>
  </r>
  <r>
    <s v="5.3.1"/>
    <s v="E.02"/>
    <n v="3"/>
    <x v="58"/>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3.1"/>
    <s v="E.02"/>
    <n v="4"/>
    <x v="58"/>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3.1"/>
    <s v="E.09"/>
    <n v="4"/>
    <x v="58"/>
    <s v="E.09x4"/>
    <s v="het organiseren en borgen van governancestrategie voor informatiesystemen door relevante processen over de gehele IV-infrastructuur te communiceren, uit te dragen en te beheersen"/>
    <x v="22"/>
  </r>
  <r>
    <s v="5.3.1"/>
    <s v="T.01"/>
    <n v="9"/>
    <x v="58"/>
    <s v="T.01x9"/>
    <s v="Toegankelijkheid is van toepassing op het ontwerp van producten, apparaten, services of omgevingen om ervoor te zorgen dat ze voor iedereen bruikbaar zijn, ongeacht hun persoonlijke capaciteiten"/>
    <x v="8"/>
  </r>
  <r>
    <s v="5.3.1"/>
    <s v="T.02"/>
    <n v="9"/>
    <x v="58"/>
    <s v="T.02x9"/>
    <s v="Ethiek in ICT behandelt de procedures, waarden en praktijken die ICT en haar gerelateerde disciplines beheersen zonder de integriteit, morele waarden of overtuigingen van een individu, organisatie of de mensheid: professioneel gedrag in de ICT"/>
    <x v="9"/>
  </r>
  <r>
    <s v="5.3.1"/>
    <s v="T.03"/>
    <n v="9"/>
    <x v="58"/>
    <s v="T.03x9"/>
    <s v="Er zijn veel wetten die direct of indirect relevant zijn voor de ICT-industrie, zoals copyright, naleving van octrooien, voorkomen van plagiaat en bescherming van intellectueel eigendom"/>
    <x v="10"/>
  </r>
  <r>
    <s v="5.3.1"/>
    <s v="T.04"/>
    <n v="9"/>
    <x v="58"/>
    <s v="T.04x9"/>
    <s v="Privacy is het vermogen van een organisatie of individu te bepalen welke gegevens met derden kunnen worden gedeeld: bijvoorbeeld de algemene verordening gegevensbescherming (AVG) over gegevensbescherming en privacy voor alle individuen"/>
    <x v="11"/>
  </r>
  <r>
    <s v="5.3.1"/>
    <s v="T.05"/>
    <n v="9"/>
    <x v="58"/>
    <s v="T.05x9"/>
    <s v="Beveiliging omvat (1) informatiebeveiliging: beschermen tegen ongeautoriseerde toegang, gebruik, openbaarmaking, verstoring, wijziging, inzage, inspectie, opname of verwoesting en (2) IT-beveiliging: ongeoorloofde toegang tot computers, netwerken en data voorkomen"/>
    <x v="12"/>
  </r>
  <r>
    <s v="5.3.1"/>
    <s v="T.06"/>
    <n v="9"/>
    <x v="58"/>
    <s v="T.06x9"/>
    <s v="Duurzaamheid staat voor het voldoen aan behoeften zonder de toekomst in gevaar te brengen en kan worden gecategoriseerd als ecologische, sociale of economische duurzaamheid"/>
    <x v="13"/>
  </r>
  <r>
    <s v="5.3.1"/>
    <s v="T.07"/>
    <n v="9"/>
    <x v="58"/>
    <s v="T.07x9"/>
    <s v="Bruikbaarheid is de kwaliteit van een product, dienst of systeem, zoals ervaren door eindgebruikers, voor specifiek te bereiken doelen, effectief, efficiënt en bevredigend in een vooraf bepaalde context"/>
    <x v="14"/>
  </r>
  <r>
    <s v="5.3.2"/>
    <s v="A.01"/>
    <n v="4"/>
    <x v="59"/>
    <s v="A.01x4"/>
    <s v="het organiseren en borgen van de bouw en implementatie van innovatieve IV oplossingen op de lange termijn"/>
    <x v="19"/>
  </r>
  <r>
    <s v="5.3.2"/>
    <s v="A.04"/>
    <n v="3"/>
    <x v="59"/>
    <s v="A.04x3"/>
    <s v="het gebruikmaken van specifieke kennis om complexe documentatie te maken en te onderhouden"/>
    <x v="28"/>
  </r>
  <r>
    <s v="5.3.2"/>
    <s v="A.04"/>
    <n v="4"/>
    <x v="59"/>
    <s v="A.04x4"/>
    <s v="het organiseren en borgen van het ontwikkelen en onderhouden van de planning"/>
    <x v="28"/>
  </r>
  <r>
    <s v="5.3.2"/>
    <s v="A.05"/>
    <n v="3"/>
    <x v="59"/>
    <s v="A.05x3"/>
    <s v="het gebruikmaken van specifieke kennis om relevante IV-technologie en -specificaties te definiëren die kunnen worden ingezet bij de bouw van meerdere IV-projecten, toepassingen en/of infrastructuurverbeteringen"/>
    <x v="0"/>
  </r>
  <r>
    <s v="5.3.2"/>
    <s v="A.05"/>
    <n v="4"/>
    <x v="59"/>
    <s v="A.05x4"/>
    <s v="het vanuit een brede verantwoordelijkheid definiëren van een strategie zodat IV-technologie conform de behoeften van de organisatie geïmplementeerd wordt, rekening houdend met de huidige IV-platformen, legacy en de laatste innovatieve ontwikkelingen"/>
    <x v="0"/>
  </r>
  <r>
    <s v="5.3.2"/>
    <s v="A.06"/>
    <n v="3"/>
    <x v="59"/>
    <s v="A.06x3"/>
    <s v="de verantwoordelijkheid nemen voor eigen acties en die van anderen om te garanderen dat de applicatie op een correcte manier is geïntegreerd in een complexe omgeving en voldoet aan de behoeften van gebruikers / klanten "/>
    <x v="1"/>
  </r>
  <r>
    <s v="5.3.2"/>
    <s v="A.08"/>
    <n v="3"/>
    <x v="59"/>
    <s v="A.08x3"/>
    <s v="het bevorderen van bewustzijn, trainingen en borging (via hulpmiddelen) voor duurzame ontwikkeling"/>
    <x v="26"/>
  </r>
  <r>
    <s v="5.3.2"/>
    <s v="A.08"/>
    <n v="4"/>
    <x v="59"/>
    <s v="A.08x4"/>
    <s v="het bepalen van doel en strategie voor duurzame ontwikkeling van informatiesystemen in overeenstemming met het duurzaamheidsbeleid van de organisatie"/>
    <x v="26"/>
  </r>
  <r>
    <s v="5.3.2"/>
    <s v="A.09"/>
    <n v="4"/>
    <x v="59"/>
    <s v="A.09x4"/>
    <s v="het inzetten van onafhankelijk denken en technologische kennis om verschillende concepten te integreren, zodat unieke oplossingen ontstaan"/>
    <x v="3"/>
  </r>
  <r>
    <s v="5.3.2"/>
    <s v="B.01"/>
    <n v="3"/>
    <x v="59"/>
    <s v="B.01x3"/>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x v="32"/>
  </r>
  <r>
    <s v="5.3.2"/>
    <s v="B.04"/>
    <n v="3"/>
    <x v="59"/>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2"/>
    <s v="B.05"/>
    <n v="3"/>
    <x v="59"/>
    <s v="B.05x3"/>
    <s v="het detailniveau bepalen op basis van het doel en de doelgroep "/>
    <x v="33"/>
  </r>
  <r>
    <s v="5.3.2"/>
    <s v="D.01"/>
    <n v="4"/>
    <x v="59"/>
    <s v="D.01x4"/>
    <s v="het gebruikmaken van specifieke kennis en van externe standaarden en best practices"/>
    <x v="43"/>
  </r>
  <r>
    <s v="5.3.2"/>
    <s v="D.02"/>
    <n v="4"/>
    <x v="59"/>
    <s v="D.02x4"/>
    <s v="het gebruiken van uiteenlopende specifieke kennis en het zorgen dat daarvan gebruik wordt gemaakt; het autoriseren van externe standaarden en best practices "/>
    <x v="44"/>
  </r>
  <r>
    <s v="5.3.2"/>
    <s v="D.06"/>
    <n v="2"/>
    <x v="59"/>
    <s v="D.06x2"/>
    <s v="het begrijpen en toepassen van digitale marketingtactieken om een geïntegreerd en effectief digitaal marketingplan te ontwikkelen, gebruikmakend van gebieden als search, beeldscherm, e-mail, sociale media en mobiele marketing"/>
    <x v="45"/>
  </r>
  <r>
    <s v="5.3.2"/>
    <s v="D.06"/>
    <n v="3"/>
    <x v="59"/>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2"/>
    <s v="D.06"/>
    <n v="4"/>
    <x v="59"/>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2"/>
    <s v="D.07"/>
    <n v="3"/>
    <x v="59"/>
    <s v="D.07x3"/>
    <s v="het ontwerpen en creëren van data-analysetools om de organisatorische datalevenscyclus te ondersteunen; het verifiëren van de waarheidsgetrouwheid van de data; het verwerken en visualiseren van data-analyseresultaten binnen het domein"/>
    <x v="46"/>
  </r>
  <r>
    <s v="5.3.2"/>
    <s v="D.07"/>
    <n v="4"/>
    <x v="59"/>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2"/>
    <s v="D.10"/>
    <n v="3"/>
    <x v="59"/>
    <s v="D.10x3"/>
    <s v="het analyseren van bedrijfsprocessen en bijbehorende informatie-eisen en het daarmee voorzien in de meest geschikte informatiestructuur"/>
    <x v="6"/>
  </r>
  <r>
    <s v="5.3.2"/>
    <s v="D.10"/>
    <n v="4"/>
    <x v="59"/>
    <s v="D.10x4"/>
    <s v="de juiste informatiestructuur integreren in de organisatie-omgeving"/>
    <x v="6"/>
  </r>
  <r>
    <s v="5.3.2"/>
    <s v="D.11"/>
    <n v="3"/>
    <x v="59"/>
    <s v="D.11x3"/>
    <s v="betrouwbare relaties met de klanten creëren en helpen in het identificeren van de klantbehoeften"/>
    <x v="17"/>
  </r>
  <r>
    <s v="5.3.2"/>
    <s v="D.11"/>
    <n v="4"/>
    <x v="59"/>
    <s v="D.11x4"/>
    <s v="het organiseren en ondersteunen van strategische besluiten van de organisaties, het helpen van organisaties om nieuwe IV-oplossingen te bedenken; het bevorderen van partnerschappen en het creëren van waardeproposities"/>
    <x v="17"/>
  </r>
  <r>
    <s v="5.3.2"/>
    <s v="E.03"/>
    <n v="3"/>
    <x v="59"/>
    <s v="E.03x3"/>
    <s v="het in staat zijn de juiste acties te ondernemen om de veiligheid te borgen en risicoblootstelling te vermijden; het evalueren, managen en garanderen van de validering van uitzonderingen; het uitvoeren van audits uit op IV-processen en -omgeving"/>
    <x v="24"/>
  </r>
  <r>
    <s v="5.3.2"/>
    <s v="E.03"/>
    <n v="4"/>
    <x v="59"/>
    <s v="E.03x4"/>
    <s v="het organiseren en borgen van het definiëren en toepasbaar maken van beleid voor risicobeheer door rekening te houden met alle mogelijke beperkingen, waaronder technische, economische en politieke kwesties en daarbij taken te delegeren"/>
    <x v="24"/>
  </r>
  <r>
    <s v="5.3.2"/>
    <s v="E.06"/>
    <n v="3"/>
    <x v="59"/>
    <s v="E.06x3"/>
    <s v="het evalueren van kwaliteitsindicatoren en processen op basis van het kwaliteitsbeleid en indien nodig het voorstellen van herstelacties"/>
    <x v="21"/>
  </r>
  <r>
    <s v="5.3.2"/>
    <s v="E.06"/>
    <n v="4"/>
    <x v="59"/>
    <s v="E.06x4"/>
    <s v="het evalueren en inschatten in hoeverre aan kwaliteitseisen is voldaan en het organiseren en borgen dat het kwaliteitsbeleid wordt geïmplementeerd; het tonen van multifunctioneel leiderschap voor het stellen en overtreffen van kwaliteitsnormen"/>
    <x v="21"/>
  </r>
  <r>
    <s v="5.3.2"/>
    <s v="E.08"/>
    <n v="3"/>
    <x v="59"/>
    <s v="E.08x3"/>
    <s v="het evalueren van indicatoren en maatregelen op het gebied van securitymanagement en bepalen of ze aan de normen voldoen; het onderzoeken van inbreuken op de beveiliging en het nemen van correctiemaatregelen "/>
    <x v="7"/>
  </r>
  <r>
    <s v="5.3.2"/>
    <s v="E.08"/>
    <n v="4"/>
    <x v="59"/>
    <s v="E.08x4"/>
    <s v="het organiseren en borgen dat de integriteit, vertrouwelijkheid en beschikbaarheid van gegevens zijn opgeslagen in de Informatiesystemen en dat ze voldoen aan alle wettelijke vereisten"/>
    <x v="7"/>
  </r>
  <r>
    <s v="5.3.2"/>
    <s v="T.01"/>
    <n v="9"/>
    <x v="59"/>
    <s v="T.01x9"/>
    <s v="Toegankelijkheid is van toepassing op het ontwerp van producten, apparaten, services of omgevingen om ervoor te zorgen dat ze voor iedereen bruikbaar zijn, ongeacht hun persoonlijke capaciteiten"/>
    <x v="8"/>
  </r>
  <r>
    <s v="5.3.2"/>
    <s v="T.02"/>
    <n v="9"/>
    <x v="59"/>
    <s v="T.02x9"/>
    <s v="Ethiek in ICT behandelt de procedures, waarden en praktijken die ICT en haar gerelateerde disciplines beheersen zonder de integriteit, morele waarden of overtuigingen van een individu, organisatie of de mensheid: professioneel gedrag in de ICT"/>
    <x v="9"/>
  </r>
  <r>
    <s v="5.3.2"/>
    <s v="T.03"/>
    <n v="9"/>
    <x v="59"/>
    <s v="T.03x9"/>
    <s v="Er zijn veel wetten die direct of indirect relevant zijn voor de ICT-industrie, zoals copyright, naleving van octrooien, voorkomen van plagiaat en bescherming van intellectueel eigendom"/>
    <x v="10"/>
  </r>
  <r>
    <s v="5.3.2"/>
    <s v="T.04"/>
    <n v="9"/>
    <x v="59"/>
    <s v="T.04x9"/>
    <s v="Privacy is het vermogen van een organisatie of individu te bepalen welke gegevens met derden kunnen worden gedeeld: bijvoorbeeld de algemene verordening gegevensbescherming (AVG) over gegevensbescherming en privacy voor alle individuen"/>
    <x v="11"/>
  </r>
  <r>
    <s v="5.3.2"/>
    <s v="T.05"/>
    <n v="9"/>
    <x v="59"/>
    <s v="T.05x9"/>
    <s v="Beveiliging omvat (1) informatiebeveiliging: beschermen tegen ongeautoriseerde toegang, gebruik, openbaarmaking, verstoring, wijziging, inzage, inspectie, opname of verwoesting en (2) IT-beveiliging: ongeoorloofde toegang tot computers, netwerken en data voorkomen"/>
    <x v="12"/>
  </r>
  <r>
    <s v="5.3.2"/>
    <s v="T.06"/>
    <n v="9"/>
    <x v="59"/>
    <s v="T.06x9"/>
    <s v="Duurzaamheid staat voor het voldoen aan behoeften zonder de toekomst in gevaar te brengen en kan worden gecategoriseerd als ecologische, sociale of economische duurzaamheid"/>
    <x v="13"/>
  </r>
  <r>
    <s v="5.3.2"/>
    <s v="T.07"/>
    <n v="9"/>
    <x v="59"/>
    <s v="T.07x9"/>
    <s v="Bruikbaarheid is de kwaliteit van een product, dienst of systeem, zoals ervaren door eindgebruikers, voor specifiek te bereiken doelen, effectief, efficiënt en bevredigend in een vooraf bepaalde context"/>
    <x v="14"/>
  </r>
  <r>
    <s v="5.3.3"/>
    <s v="A.01"/>
    <n v="4"/>
    <x v="60"/>
    <s v="A.01x4"/>
    <s v="het organiseren en borgen van de bouw en implementatie van innovatieve IV oplossingen op de lange termijn"/>
    <x v="19"/>
  </r>
  <r>
    <s v="5.3.3"/>
    <s v="A.05"/>
    <n v="3"/>
    <x v="60"/>
    <s v="A.05x3"/>
    <s v="het gebruikmaken van specifieke kennis om relevante IV-technologie en -specificaties te definiëren die kunnen worden ingezet bij de bouw van meerdere IV-projecten, toepassingen en/of infrastructuurverbeteringen"/>
    <x v="0"/>
  </r>
  <r>
    <s v="5.3.3"/>
    <s v="A.06"/>
    <n v="3"/>
    <x v="60"/>
    <s v="A.06x3"/>
    <s v="de verantwoordelijkheid nemen voor eigen acties en die van anderen om te garanderen dat de applicatie op een correcte manier is geïntegreerd in een complexe omgeving en voldoet aan de behoeften van gebruikers / klanten "/>
    <x v="1"/>
  </r>
  <r>
    <s v="5.3.3"/>
    <s v="A.08"/>
    <n v="3"/>
    <x v="60"/>
    <s v="A.08x3"/>
    <s v="het bevorderen van bewustzijn, trainingen en borging (via hulpmiddelen) voor duurzame ontwikkeling"/>
    <x v="26"/>
  </r>
  <r>
    <s v="5.3.3"/>
    <s v="A.08"/>
    <n v="4"/>
    <x v="60"/>
    <s v="A.08x4"/>
    <s v="het bepalen van doel en strategie voor duurzame ontwikkeling van informatiesystemen in overeenstemming met het duurzaamheidsbeleid van de organisatie"/>
    <x v="26"/>
  </r>
  <r>
    <s v="5.3.3"/>
    <s v="B.04"/>
    <n v="3"/>
    <x v="60"/>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3"/>
    <s v="B.06"/>
    <n v="3"/>
    <x v="60"/>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5.3.3"/>
    <s v="B.06"/>
    <n v="4"/>
    <x v="60"/>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5.3.3"/>
    <s v="D.07"/>
    <n v="3"/>
    <x v="60"/>
    <s v="D.07x3"/>
    <s v="het ontwerpen en creëren van data-analysetools om de organisatorische datalevenscyclus te ondersteunen; het verifiëren van de waarheidsgetrouwheid van de data; het verwerken en visualiseren van data-analyseresultaten binnen het domein"/>
    <x v="46"/>
  </r>
  <r>
    <s v="5.3.3"/>
    <s v="D.07"/>
    <n v="4"/>
    <x v="60"/>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3"/>
    <s v="D.10"/>
    <n v="3"/>
    <x v="60"/>
    <s v="D.10x3"/>
    <s v="het analyseren van bedrijfsprocessen en bijbehorende informatie-eisen en het daarmee voorzien in de meest geschikte informatiestructuur"/>
    <x v="6"/>
  </r>
  <r>
    <s v="5.3.3"/>
    <s v="D.10"/>
    <n v="4"/>
    <x v="60"/>
    <s v="D.10x4"/>
    <s v="de juiste informatiestructuur integreren in de organisatie-omgeving"/>
    <x v="6"/>
  </r>
  <r>
    <s v="5.3.3"/>
    <s v="D.11"/>
    <n v="3"/>
    <x v="60"/>
    <s v="D.11x3"/>
    <s v="betrouwbare relaties met de klanten creëren en helpen in het identificeren van de klantbehoeften"/>
    <x v="17"/>
  </r>
  <r>
    <s v="5.3.3"/>
    <s v="D.11"/>
    <n v="4"/>
    <x v="60"/>
    <s v="D.11x4"/>
    <s v="het organiseren en ondersteunen van strategische besluiten van de organisaties, het helpen van organisaties om nieuwe IV-oplossingen te bedenken; het bevorderen van partnerschappen en het creëren van waardeproposities"/>
    <x v="17"/>
  </r>
  <r>
    <s v="5.3.3"/>
    <s v="E.06"/>
    <n v="3"/>
    <x v="60"/>
    <s v="E.06x3"/>
    <s v="het evalueren van kwaliteitsindicatoren en processen op basis van het kwaliteitsbeleid en indien nodig het voorstellen van herstelacties"/>
    <x v="21"/>
  </r>
  <r>
    <s v="5.3.3"/>
    <s v="E.06"/>
    <n v="4"/>
    <x v="60"/>
    <s v="E.06x4"/>
    <s v="het evalueren en inschatten in hoeverre aan kwaliteitseisen is voldaan en het organiseren en borgen dat het kwaliteitsbeleid wordt geïmplementeerd; het tonen van multifunctioneel leiderschap voor het stellen en overtreffen van kwaliteitsnormen"/>
    <x v="21"/>
  </r>
  <r>
    <s v="5.3.3"/>
    <s v="E.08"/>
    <n v="3"/>
    <x v="60"/>
    <s v="E.08x3"/>
    <s v="het evalueren van indicatoren en maatregelen op het gebied van securitymanagement en bepalen of ze aan de normen voldoen; het onderzoeken van inbreuken op de beveiliging en het nemen van correctiemaatregelen "/>
    <x v="7"/>
  </r>
  <r>
    <s v="5.3.3"/>
    <s v="E.08"/>
    <n v="4"/>
    <x v="60"/>
    <s v="E.08x4"/>
    <s v="het organiseren en borgen dat de integriteit, vertrouwelijkheid en beschikbaarheid van gegevens zijn opgeslagen in de Informatiesystemen en dat ze voldoen aan alle wettelijke vereisten"/>
    <x v="7"/>
  </r>
  <r>
    <s v="5.3.3"/>
    <s v="T.01"/>
    <n v="9"/>
    <x v="60"/>
    <s v="T.01x9"/>
    <s v="Toegankelijkheid is van toepassing op het ontwerp van producten, apparaten, services of omgevingen om ervoor te zorgen dat ze voor iedereen bruikbaar zijn, ongeacht hun persoonlijke capaciteiten"/>
    <x v="8"/>
  </r>
  <r>
    <s v="5.3.3"/>
    <s v="T.02"/>
    <n v="9"/>
    <x v="60"/>
    <s v="T.02x9"/>
    <s v="Ethiek in ICT behandelt de procedures, waarden en praktijken die ICT en haar gerelateerde disciplines beheersen zonder de integriteit, morele waarden of overtuigingen van een individu, organisatie of de mensheid: professioneel gedrag in de ICT"/>
    <x v="9"/>
  </r>
  <r>
    <s v="5.3.3"/>
    <s v="T.03"/>
    <n v="9"/>
    <x v="60"/>
    <s v="T.03x9"/>
    <s v="Er zijn veel wetten die direct of indirect relevant zijn voor de ICT-industrie, zoals copyright, naleving van octrooien, voorkomen van plagiaat en bescherming van intellectueel eigendom"/>
    <x v="10"/>
  </r>
  <r>
    <s v="5.3.3"/>
    <s v="T.04"/>
    <n v="9"/>
    <x v="60"/>
    <s v="T.04x9"/>
    <s v="Privacy is het vermogen van een organisatie of individu te bepalen welke gegevens met derden kunnen worden gedeeld: bijvoorbeeld de algemene verordening gegevensbescherming (AVG) over gegevensbescherming en privacy voor alle individuen"/>
    <x v="11"/>
  </r>
  <r>
    <s v="5.3.3"/>
    <s v="T.05"/>
    <n v="9"/>
    <x v="60"/>
    <s v="T.05x9"/>
    <s v="Beveiliging omvat (1) informatiebeveiliging: beschermen tegen ongeautoriseerde toegang, gebruik, openbaarmaking, verstoring, wijziging, inzage, inspectie, opname of verwoesting en (2) IT-beveiliging: ongeoorloofde toegang tot computers, netwerken en data voorkomen"/>
    <x v="12"/>
  </r>
  <r>
    <s v="5.3.3"/>
    <s v="T.06"/>
    <n v="9"/>
    <x v="60"/>
    <s v="T.06x9"/>
    <s v="Duurzaamheid staat voor het voldoen aan behoeften zonder de toekomst in gevaar te brengen en kan worden gecategoriseerd als ecologische, sociale of economische duurzaamheid"/>
    <x v="13"/>
  </r>
  <r>
    <s v="5.3.3"/>
    <s v="T.07"/>
    <n v="9"/>
    <x v="60"/>
    <s v="T.07x9"/>
    <s v="Bruikbaarheid is de kwaliteit van een product, dienst of systeem, zoals ervaren door eindgebruikers, voor specifiek te bereiken doelen, effectief, efficiënt en bevredigend in een vooraf bepaalde context"/>
    <x v="14"/>
  </r>
  <r>
    <s v="5.3.4"/>
    <s v="A.01"/>
    <n v="4"/>
    <x v="61"/>
    <s v="A.01x4"/>
    <s v="het organiseren en borgen van de bouw en implementatie van innovatieve IV oplossingen op de lange termijn"/>
    <x v="19"/>
  </r>
  <r>
    <s v="5.3.4"/>
    <s v="A.05"/>
    <n v="3"/>
    <x v="61"/>
    <s v="A.05x3"/>
    <s v="het gebruikmaken van specifieke kennis om relevante IV-technologie en -specificaties te definiëren die kunnen worden ingezet bij de bouw van meerdere IV-projecten, toepassingen en/of infrastructuurverbeteringen"/>
    <x v="0"/>
  </r>
  <r>
    <s v="5.3.4"/>
    <s v="A.06"/>
    <n v="3"/>
    <x v="61"/>
    <s v="A.06x3"/>
    <s v="de verantwoordelijkheid nemen voor eigen acties en die van anderen om te garanderen dat de applicatie op een correcte manier is geïntegreerd in een complexe omgeving en voldoet aan de behoeften van gebruikers / klanten "/>
    <x v="1"/>
  </r>
  <r>
    <s v="5.3.4"/>
    <s v="A.08"/>
    <n v="3"/>
    <x v="61"/>
    <s v="A.08x3"/>
    <s v="het bevorderen van bewustzijn, trainingen en borging (via hulpmiddelen) voor duurzame ontwikkeling"/>
    <x v="26"/>
  </r>
  <r>
    <s v="5.3.4"/>
    <s v="A.08"/>
    <n v="4"/>
    <x v="61"/>
    <s v="A.08x4"/>
    <s v="het bepalen van doel en strategie voor duurzame ontwikkeling van informatiesystemen in overeenstemming met het duurzaamheidsbeleid van de organisatie"/>
    <x v="26"/>
  </r>
  <r>
    <s v="5.3.4"/>
    <s v="B.04"/>
    <n v="3"/>
    <x v="61"/>
    <s v="B.04x3"/>
    <s v="verantwoordelijk zijn voor eigen acties en die van anderen voor het leveren van oplossingen en het initiëren van uitgebreide communicatie met belanghebbenden; het gebruiken van specifieke kennis om de juiste oplossing te bewerkstelligen door advies en begeleiding te geven"/>
    <x v="35"/>
  </r>
  <r>
    <s v="5.3.4"/>
    <s v="B.06"/>
    <n v="3"/>
    <x v="61"/>
    <s v="B.06x3"/>
    <s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
    <x v="5"/>
  </r>
  <r>
    <s v="5.3.4"/>
    <s v="B.06"/>
    <n v="4"/>
    <x v="61"/>
    <s v="B.06x4"/>
    <s v="het omgaan met complexiteit door het ontwikkelen van standaarden en architectuur ter ondersteuning van samenhangende productontwikkeling; het opzetten van systeemeisen voor ontwerp en het identificeren van welke systeemeisen bij welke systeemcomponent behoren"/>
    <x v="5"/>
  </r>
  <r>
    <s v="5.3.4"/>
    <s v="D.07"/>
    <n v="3"/>
    <x v="61"/>
    <s v="D.07x3"/>
    <s v="het ontwerpen en creëren van data-analysetools om de organisatorische datalevenscyclus te ondersteunen; het verifiëren van de waarheidsgetrouwheid van de data; het verwerken en visualiseren van data-analyseresultaten binnen het domein"/>
    <x v="46"/>
  </r>
  <r>
    <s v="5.3.4"/>
    <s v="D.07"/>
    <n v="4"/>
    <x v="61"/>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4"/>
    <s v="D.10"/>
    <n v="3"/>
    <x v="61"/>
    <s v="D.10x3"/>
    <s v="het analyseren van bedrijfsprocessen en bijbehorende informatie-eisen en het daarmee voorzien in de meest geschikte informatiestructuur"/>
    <x v="6"/>
  </r>
  <r>
    <s v="5.3.4"/>
    <s v="D.10"/>
    <n v="4"/>
    <x v="61"/>
    <s v="D.10x4"/>
    <s v="de juiste informatiestructuur integreren in de organisatie-omgeving"/>
    <x v="6"/>
  </r>
  <r>
    <s v="5.3.4"/>
    <s v="D.11"/>
    <n v="3"/>
    <x v="61"/>
    <s v="D.11x3"/>
    <s v="betrouwbare relaties met de klanten creëren en helpen in het identificeren van de klantbehoeften"/>
    <x v="17"/>
  </r>
  <r>
    <s v="5.3.4"/>
    <s v="D.11"/>
    <n v="4"/>
    <x v="61"/>
    <s v="D.11x4"/>
    <s v="het organiseren en ondersteunen van strategische besluiten van de organisaties, het helpen van organisaties om nieuwe IV-oplossingen te bedenken; het bevorderen van partnerschappen en het creëren van waardeproposities"/>
    <x v="17"/>
  </r>
  <r>
    <s v="5.3.4"/>
    <s v="E.06"/>
    <n v="3"/>
    <x v="61"/>
    <s v="E.06x3"/>
    <s v="het evalueren van kwaliteitsindicatoren en processen op basis van het kwaliteitsbeleid en indien nodig het voorstellen van herstelacties"/>
    <x v="21"/>
  </r>
  <r>
    <s v="5.3.4"/>
    <s v="E.06"/>
    <n v="4"/>
    <x v="61"/>
    <s v="E.06x4"/>
    <s v="het evalueren en inschatten in hoeverre aan kwaliteitseisen is voldaan en het organiseren en borgen dat het kwaliteitsbeleid wordt geïmplementeerd; het tonen van multifunctioneel leiderschap voor het stellen en overtreffen van kwaliteitsnormen"/>
    <x v="21"/>
  </r>
  <r>
    <s v="5.3.4"/>
    <s v="E.08"/>
    <n v="3"/>
    <x v="61"/>
    <s v="E.08x3"/>
    <s v="het evalueren van indicatoren en maatregelen op het gebied van securitymanagement en bepalen of ze aan de normen voldoen; het onderzoeken van inbreuken op de beveiliging en het nemen van correctiemaatregelen "/>
    <x v="7"/>
  </r>
  <r>
    <s v="5.3.4"/>
    <s v="E.08"/>
    <n v="4"/>
    <x v="61"/>
    <s v="E.08x4"/>
    <s v="het organiseren en borgen dat de integriteit, vertrouwelijkheid en beschikbaarheid van gegevens zijn opgeslagen in de Informatiesystemen en dat ze voldoen aan alle wettelijke vereisten"/>
    <x v="7"/>
  </r>
  <r>
    <s v="5.3.4"/>
    <s v="T.01"/>
    <n v="9"/>
    <x v="61"/>
    <s v="T.01x9"/>
    <s v="Toegankelijkheid is van toepassing op het ontwerp van producten, apparaten, services of omgevingen om ervoor te zorgen dat ze voor iedereen bruikbaar zijn, ongeacht hun persoonlijke capaciteiten"/>
    <x v="8"/>
  </r>
  <r>
    <s v="5.3.4"/>
    <s v="T.02"/>
    <n v="9"/>
    <x v="61"/>
    <s v="T.02x9"/>
    <s v="Ethiek in ICT behandelt de procedures, waarden en praktijken die ICT en haar gerelateerde disciplines beheersen zonder de integriteit, morele waarden of overtuigingen van een individu, organisatie of de mensheid: professioneel gedrag in de ICT"/>
    <x v="9"/>
  </r>
  <r>
    <s v="5.3.4"/>
    <s v="T.03"/>
    <n v="9"/>
    <x v="61"/>
    <s v="T.03x9"/>
    <s v="Er zijn veel wetten die direct of indirect relevant zijn voor de ICT-industrie, zoals copyright, naleving van octrooien, voorkomen van plagiaat en bescherming van intellectueel eigendom"/>
    <x v="10"/>
  </r>
  <r>
    <s v="5.3.4"/>
    <s v="T.04"/>
    <n v="9"/>
    <x v="61"/>
    <s v="T.04x9"/>
    <s v="Privacy is het vermogen van een organisatie of individu te bepalen welke gegevens met derden kunnen worden gedeeld: bijvoorbeeld de algemene verordening gegevensbescherming (AVG) over gegevensbescherming en privacy voor alle individuen"/>
    <x v="11"/>
  </r>
  <r>
    <s v="5.3.4"/>
    <s v="T.05"/>
    <n v="9"/>
    <x v="61"/>
    <s v="T.05x9"/>
    <s v="Beveiliging omvat (1) informatiebeveiliging: beschermen tegen ongeautoriseerde toegang, gebruik, openbaarmaking, verstoring, wijziging, inzage, inspectie, opname of verwoesting en (2) IT-beveiliging: ongeoorloofde toegang tot computers, netwerken en data voorkomen"/>
    <x v="12"/>
  </r>
  <r>
    <s v="5.3.4"/>
    <s v="T.06"/>
    <n v="9"/>
    <x v="61"/>
    <s v="T.06x9"/>
    <s v="Duurzaamheid staat voor het voldoen aan behoeften zonder de toekomst in gevaar te brengen en kan worden gecategoriseerd als ecologische, sociale of economische duurzaamheid"/>
    <x v="13"/>
  </r>
  <r>
    <s v="5.3.4"/>
    <s v="T.07"/>
    <n v="9"/>
    <x v="61"/>
    <s v="T.07x9"/>
    <s v="Bruikbaarheid is de kwaliteit van een product, dienst of systeem, zoals ervaren door eindgebruikers, voor specifiek te bereiken doelen, effectief, efficiënt en bevredigend in een vooraf bepaalde context"/>
    <x v="14"/>
  </r>
  <r>
    <s v="5.3.5"/>
    <s v="A.01"/>
    <n v="4"/>
    <x v="62"/>
    <s v="A.01x4"/>
    <s v="het organiseren en borgen van de bouw en implementatie van innovatieve IV oplossingen op de lange termijn"/>
    <x v="19"/>
  </r>
  <r>
    <s v="5.3.5"/>
    <s v="D.02"/>
    <n v="4"/>
    <x v="62"/>
    <s v="D.02x4"/>
    <s v="het gebruiken van uiteenlopende specifieke kennis en het zorgen dat daarvan gebruik wordt gemaakt; het autoriseren van externe standaarden en best practices "/>
    <x v="44"/>
  </r>
  <r>
    <s v="5.3.5"/>
    <s v="D.06"/>
    <n v="2"/>
    <x v="62"/>
    <s v="D.06x2"/>
    <s v="het begrijpen en toepassen van digitale marketingtactieken om een geïntegreerd en effectief digitaal marketingplan te ontwikkelen, gebruikmakend van gebieden als search, beeldscherm, e-mail, sociale media en mobiele marketing"/>
    <x v="45"/>
  </r>
  <r>
    <s v="5.3.5"/>
    <s v="D.06"/>
    <n v="3"/>
    <x v="62"/>
    <s v="D.06x3"/>
    <s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
    <x v="45"/>
  </r>
  <r>
    <s v="5.3.5"/>
    <s v="D.06"/>
    <n v="4"/>
    <x v="62"/>
    <s v="D.06x4"/>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x v="45"/>
  </r>
  <r>
    <s v="5.3.5"/>
    <s v="D.07"/>
    <n v="3"/>
    <x v="62"/>
    <s v="D.07x3"/>
    <s v="het ontwerpen en creëren van data-analysetools om de organisatorische datalevenscyclus te ondersteunen; het verifiëren van de waarheidsgetrouwheid van de data; het verwerken en visualiseren van data-analyseresultaten binnen het domein"/>
    <x v="46"/>
  </r>
  <r>
    <s v="5.3.5"/>
    <s v="D.07"/>
    <n v="4"/>
    <x v="62"/>
    <s v="D.07x4"/>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x v="46"/>
  </r>
  <r>
    <s v="5.3.5"/>
    <s v="D.10"/>
    <n v="3"/>
    <x v="62"/>
    <s v="D.10x3"/>
    <s v="het analyseren van bedrijfsprocessen en bijbehorende informatie-eisen en het daarmee voorzien in de meest geschikte informatiestructuur"/>
    <x v="6"/>
  </r>
  <r>
    <s v="5.3.5"/>
    <s v="D.10"/>
    <n v="4"/>
    <x v="62"/>
    <s v="D.10x4"/>
    <s v="de juiste informatiestructuur integreren in de organisatie-omgeving"/>
    <x v="6"/>
  </r>
  <r>
    <s v="5.3.5"/>
    <s v="D.11"/>
    <n v="3"/>
    <x v="62"/>
    <s v="D.11x3"/>
    <s v="betrouwbare relaties met de klanten creëren en helpen in het identificeren van de klantbehoeften"/>
    <x v="17"/>
  </r>
  <r>
    <s v="5.3.5"/>
    <s v="D.11"/>
    <n v="4"/>
    <x v="62"/>
    <s v="D.11x4"/>
    <s v="het organiseren en ondersteunen van strategische besluiten van de organisaties, het helpen van organisaties om nieuwe IV-oplossingen te bedenken; het bevorderen van partnerschappen en het creëren van waardeproposities"/>
    <x v="17"/>
  </r>
  <r>
    <s v="5.3.5"/>
    <s v="E.02"/>
    <n v="2"/>
    <x v="62"/>
    <s v="E.02x2"/>
    <s v="het begrijpen en toepassen van projectmanagementprincipes, inclusief het toepassen van methodes, hulpmiddelen en processen om eenvoudige projecten te leiden en de kosten en ‘waste’ te minimaliseren "/>
    <x v="41"/>
  </r>
  <r>
    <s v="5.3.5"/>
    <s v="E.02"/>
    <n v="3"/>
    <x v="62"/>
    <s v="E.02x3"/>
    <s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x v="41"/>
  </r>
  <r>
    <s v="5.3.5"/>
    <s v="E.02"/>
    <n v="4"/>
    <x v="62"/>
    <s v="E.02x4"/>
    <s v="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
    <x v="41"/>
  </r>
  <r>
    <s v="5.3.5"/>
    <s v="E.03"/>
    <n v="2"/>
    <x v="62"/>
    <s v="E.03x2"/>
    <s v="het begrijpen en toepassen van de principes van risicomanagement en het onderzoeken van IV-oplossingen om geïdentificeerde risico’s te mitigeren"/>
    <x v="24"/>
  </r>
  <r>
    <s v="5.3.5"/>
    <s v="E.03"/>
    <n v="3"/>
    <x v="62"/>
    <s v="E.03x3"/>
    <s v="het in staat zijn de juiste acties te ondernemen om de veiligheid te borgen en risicoblootstelling te vermijden; het evalueren, managen en garanderen van de validering van uitzonderingen; het uitvoeren van audits uit op IV-processen en -omgeving"/>
    <x v="24"/>
  </r>
  <r>
    <s v="5.3.5"/>
    <s v="E.03"/>
    <n v="4"/>
    <x v="62"/>
    <s v="E.03x4"/>
    <s v="het organiseren en borgen van het definiëren en toepasbaar maken van beleid voor risicobeheer door rekening te houden met alle mogelijke beperkingen, waaronder technische, economische en politieke kwesties en daarbij taken te delegeren"/>
    <x v="24"/>
  </r>
  <r>
    <s v="5.3.5"/>
    <s v="E.06"/>
    <n v="2"/>
    <x v="62"/>
    <s v="E.06x2"/>
    <s v="het communiceren over en het toezicht houden op de toepassing van het kwaliteitsbeleid in de organisatie"/>
    <x v="21"/>
  </r>
  <r>
    <s v="5.3.5"/>
    <s v="E.06"/>
    <n v="3"/>
    <x v="62"/>
    <s v="E.06x3"/>
    <s v="het evalueren van kwaliteitsindicatoren en processen op basis van het kwaliteitsbeleid en indien nodig het voorstellen van herstelacties"/>
    <x v="21"/>
  </r>
  <r>
    <s v="5.3.5"/>
    <s v="E.06"/>
    <n v="4"/>
    <x v="62"/>
    <s v="E.06x4"/>
    <s v="het evalueren en inschatten in hoeverre aan kwaliteitseisen is voldaan en het organiseren en borgen dat het kwaliteitsbeleid wordt geïmplementeerd; het tonen van multifunctioneel leiderschap voor het stellen en overtreffen van kwaliteitsnormen"/>
    <x v="21"/>
  </r>
  <r>
    <s v="5.3.5"/>
    <s v="E.09"/>
    <n v="4"/>
    <x v="62"/>
    <s v="E.09x4"/>
    <s v="het organiseren en borgen van governancestrategie voor informatiesystemen door relevante processen over de gehele IV-infrastructuur te communiceren, uit te dragen en te beheersen"/>
    <x v="22"/>
  </r>
  <r>
    <s v="5.3.5"/>
    <s v="T.01"/>
    <n v="9"/>
    <x v="62"/>
    <s v="T.01x9"/>
    <s v="Toegankelijkheid is van toepassing op het ontwerp van producten, apparaten, services of omgevingen om ervoor te zorgen dat ze voor iedereen bruikbaar zijn, ongeacht hun persoonlijke capaciteiten"/>
    <x v="8"/>
  </r>
  <r>
    <s v="5.3.5"/>
    <s v="T.02"/>
    <n v="9"/>
    <x v="62"/>
    <s v="T.02x9"/>
    <s v="Ethiek in ICT behandelt de procedures, waarden en praktijken die ICT en haar gerelateerde disciplines beheersen zonder de integriteit, morele waarden of overtuigingen van een individu, organisatie of de mensheid: professioneel gedrag in de ICT"/>
    <x v="9"/>
  </r>
  <r>
    <s v="5.3.5"/>
    <s v="T.03"/>
    <n v="9"/>
    <x v="62"/>
    <s v="T.03x9"/>
    <s v="Er zijn veel wetten die direct of indirect relevant zijn voor de ICT-industrie, zoals copyright, naleving van octrooien, voorkomen van plagiaat en bescherming van intellectueel eigendom"/>
    <x v="10"/>
  </r>
  <r>
    <s v="5.3.5"/>
    <s v="T.04"/>
    <n v="9"/>
    <x v="62"/>
    <s v="T.04x9"/>
    <s v="Privacy is het vermogen van een organisatie of individu te bepalen welke gegevens met derden kunnen worden gedeeld: bijvoorbeeld de algemene verordening gegevensbescherming (AVG) over gegevensbescherming en privacy voor alle individuen"/>
    <x v="11"/>
  </r>
  <r>
    <s v="5.3.5"/>
    <s v="T.05"/>
    <n v="9"/>
    <x v="62"/>
    <s v="T.05x9"/>
    <s v="Beveiliging omvat (1) informatiebeveiliging: beschermen tegen ongeautoriseerde toegang, gebruik, openbaarmaking, verstoring, wijziging, inzage, inspectie, opname of verwoesting en (2) IT-beveiliging: ongeoorloofde toegang tot computers, netwerken en data voorkomen"/>
    <x v="12"/>
  </r>
  <r>
    <s v="5.3.5"/>
    <s v="T.06"/>
    <n v="9"/>
    <x v="62"/>
    <s v="T.06x9"/>
    <s v="Duurzaamheid staat voor het voldoen aan behoeften zonder de toekomst in gevaar te brengen en kan worden gecategoriseerd als ecologische, sociale of economische duurzaamheid"/>
    <x v="13"/>
  </r>
  <r>
    <s v="5.3.5"/>
    <s v="T.07"/>
    <n v="9"/>
    <x v="62"/>
    <s v="T.07x9"/>
    <s v="Bruikbaarheid is de kwaliteit van een product, dienst of systeem, zoals ervaren door eindgebruikers, voor specifiek te bereiken doelen, effectief, efficiënt en bevredigend in een vooraf bepaalde context"/>
    <x v="14"/>
  </r>
  <r>
    <s v="5.4.1"/>
    <s v="A.01"/>
    <n v="4"/>
    <x v="63"/>
    <s v="A.01x4"/>
    <s v="het organiseren en borgen van de bouw en implementatie van innovatieve IV oplossingen op de lange termijn"/>
    <x v="19"/>
  </r>
  <r>
    <s v="5.4.1"/>
    <s v="D.01"/>
    <n v="4"/>
    <x v="63"/>
    <s v="D.01x4"/>
    <s v="het gebruikmaken van specifieke kennis en van externe standaarden en best practices"/>
    <x v="43"/>
  </r>
  <r>
    <s v="5.4.1"/>
    <s v="D.02"/>
    <n v="4"/>
    <x v="63"/>
    <s v="D.02x4"/>
    <s v="het gebruiken van uiteenlopende specifieke kennis en het zorgen dat daarvan gebruik wordt gemaakt; het autoriseren van externe standaarden en best practices "/>
    <x v="44"/>
  </r>
  <r>
    <s v="5.4.1"/>
    <s v="D.10"/>
    <n v="3"/>
    <x v="63"/>
    <s v="D.10x3"/>
    <s v="het analyseren van bedrijfsprocessen en bijbehorende informatie-eisen en het daarmee voorzien in de meest geschikte informatiestructuur"/>
    <x v="6"/>
  </r>
  <r>
    <s v="5.4.1"/>
    <s v="D.10"/>
    <n v="4"/>
    <x v="63"/>
    <s v="D.10x4"/>
    <s v="de juiste informatiestructuur integreren in de organisatie-omgeving"/>
    <x v="6"/>
  </r>
  <r>
    <s v="5.4.1"/>
    <s v="E.09"/>
    <n v="4"/>
    <x v="63"/>
    <s v="E.09x4"/>
    <s v="het organiseren en borgen van governancestrategie voor informatiesystemen door relevante processen over de gehele IV-infrastructuur te communiceren, uit te dragen en te beheersen"/>
    <x v="22"/>
  </r>
  <r>
    <s v="5.4.1"/>
    <s v="T.01"/>
    <n v="9"/>
    <x v="63"/>
    <s v="T.01x9"/>
    <s v="Toegankelijkheid is van toepassing op het ontwerp van producten, apparaten, services of omgevingen om ervoor te zorgen dat ze voor iedereen bruikbaar zijn, ongeacht hun persoonlijke capaciteiten"/>
    <x v="8"/>
  </r>
  <r>
    <s v="5.4.1"/>
    <s v="T.02"/>
    <n v="9"/>
    <x v="63"/>
    <s v="T.02x9"/>
    <s v="Ethiek in ICT behandelt de procedures, waarden en praktijken die ICT en haar gerelateerde disciplines beheersen zonder de integriteit, morele waarden of overtuigingen van een individu, organisatie of de mensheid: professioneel gedrag in de ICT"/>
    <x v="9"/>
  </r>
  <r>
    <s v="5.4.1"/>
    <s v="T.03"/>
    <n v="9"/>
    <x v="63"/>
    <s v="T.03x9"/>
    <s v="Er zijn veel wetten die direct of indirect relevant zijn voor de ICT-industrie, zoals copyright, naleving van octrooien, voorkomen van plagiaat en bescherming van intellectueel eigendom"/>
    <x v="10"/>
  </r>
  <r>
    <s v="5.4.1"/>
    <s v="T.04"/>
    <n v="9"/>
    <x v="63"/>
    <s v="T.04x9"/>
    <s v="Privacy is het vermogen van een organisatie of individu te bepalen welke gegevens met derden kunnen worden gedeeld: bijvoorbeeld de algemene verordening gegevensbescherming (AVG) over gegevensbescherming en privacy voor alle individuen"/>
    <x v="11"/>
  </r>
  <r>
    <s v="5.4.1"/>
    <s v="T.05"/>
    <n v="9"/>
    <x v="63"/>
    <s v="T.05x9"/>
    <s v="Beveiliging omvat (1) informatiebeveiliging: beschermen tegen ongeautoriseerde toegang, gebruik, openbaarmaking, verstoring, wijziging, inzage, inspectie, opname of verwoesting en (2) IT-beveiliging: ongeoorloofde toegang tot computers, netwerken en data voorkomen"/>
    <x v="12"/>
  </r>
  <r>
    <s v="5.4.1"/>
    <s v="T.06"/>
    <n v="9"/>
    <x v="63"/>
    <s v="T.06x9"/>
    <s v="Duurzaamheid staat voor het voldoen aan behoeften zonder de toekomst in gevaar te brengen en kan worden gecategoriseerd als ecologische, sociale of economische duurzaamheid"/>
    <x v="13"/>
  </r>
  <r>
    <s v="5.4.1"/>
    <s v="T.07"/>
    <n v="9"/>
    <x v="63"/>
    <s v="T.07x9"/>
    <s v="Bruikbaarheid is de kwaliteit van een product, dienst of systeem, zoals ervaren door eindgebruikers, voor specifiek te bereiken doelen, effectief, efficiënt en bevredigend in een vooraf bepaalde context"/>
    <x v="14"/>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4"/>
    <s v=""/>
    <s v=""/>
    <x v="48"/>
  </r>
  <r>
    <m/>
    <m/>
    <m/>
    <x v="65"/>
    <m/>
    <m/>
    <x v="49"/>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69">
  <r>
    <s v="1.1.1"/>
    <s v="A.05"/>
    <x v="0"/>
    <x v="0"/>
    <s v="A.05x3"/>
    <x v="0"/>
    <x v="0"/>
  </r>
  <r>
    <s v="1.1.1"/>
    <s v="A.05"/>
    <x v="1"/>
    <x v="0"/>
    <s v="A.05x4"/>
    <x v="1"/>
    <x v="0"/>
  </r>
  <r>
    <s v="1.1.1"/>
    <s v="A.06"/>
    <x v="2"/>
    <x v="0"/>
    <s v="A.06x1"/>
    <x v="2"/>
    <x v="1"/>
  </r>
  <r>
    <s v="1.1.1"/>
    <s v="A.06"/>
    <x v="3"/>
    <x v="0"/>
    <s v="A.06x2"/>
    <x v="3"/>
    <x v="1"/>
  </r>
  <r>
    <s v="1.1.1"/>
    <s v="A.06"/>
    <x v="0"/>
    <x v="0"/>
    <s v="A.06x3"/>
    <x v="4"/>
    <x v="1"/>
  </r>
  <r>
    <s v="1.1.1"/>
    <s v="A.07"/>
    <x v="1"/>
    <x v="0"/>
    <s v="A.07x4"/>
    <x v="5"/>
    <x v="2"/>
  </r>
  <r>
    <s v="1.1.1"/>
    <s v="A.09"/>
    <x v="1"/>
    <x v="0"/>
    <s v="A.09x4"/>
    <x v="6"/>
    <x v="3"/>
  </r>
  <r>
    <s v="1.1.1"/>
    <s v="B.02"/>
    <x v="3"/>
    <x v="0"/>
    <s v="B.02x2"/>
    <x v="7"/>
    <x v="4"/>
  </r>
  <r>
    <s v="1.1.1"/>
    <s v="B.02"/>
    <x v="0"/>
    <x v="0"/>
    <s v="B.02x3"/>
    <x v="8"/>
    <x v="4"/>
  </r>
  <r>
    <s v="1.1.1"/>
    <s v="B.02"/>
    <x v="1"/>
    <x v="0"/>
    <s v="B.02x4"/>
    <x v="9"/>
    <x v="4"/>
  </r>
  <r>
    <s v="1.1.1"/>
    <s v="B.06"/>
    <x v="0"/>
    <x v="0"/>
    <s v="B.06x3"/>
    <x v="10"/>
    <x v="5"/>
  </r>
  <r>
    <s v="1.1.1"/>
    <s v="B.06"/>
    <x v="1"/>
    <x v="0"/>
    <s v="B.06x4"/>
    <x v="11"/>
    <x v="5"/>
  </r>
  <r>
    <s v="1.1.1"/>
    <s v="D.10"/>
    <x v="0"/>
    <x v="0"/>
    <s v="D.10x3"/>
    <x v="12"/>
    <x v="6"/>
  </r>
  <r>
    <s v="1.1.1"/>
    <s v="D.10"/>
    <x v="1"/>
    <x v="0"/>
    <s v="D.10x4"/>
    <x v="13"/>
    <x v="6"/>
  </r>
  <r>
    <s v="1.1.1"/>
    <s v="E.08"/>
    <x v="3"/>
    <x v="0"/>
    <s v="E.08x2"/>
    <x v="14"/>
    <x v="7"/>
  </r>
  <r>
    <s v="1.1.1"/>
    <s v="E.08"/>
    <x v="0"/>
    <x v="0"/>
    <s v="E.08x3"/>
    <x v="15"/>
    <x v="7"/>
  </r>
  <r>
    <s v="1.1.1"/>
    <s v="E.08"/>
    <x v="1"/>
    <x v="0"/>
    <s v="E.08x4"/>
    <x v="16"/>
    <x v="7"/>
  </r>
  <r>
    <s v="1.1.1"/>
    <s v="T.01"/>
    <x v="4"/>
    <x v="0"/>
    <s v="T.01x9"/>
    <x v="17"/>
    <x v="8"/>
  </r>
  <r>
    <s v="1.1.1"/>
    <s v="T.02"/>
    <x v="4"/>
    <x v="0"/>
    <s v="T.02x9"/>
    <x v="18"/>
    <x v="9"/>
  </r>
  <r>
    <s v="1.1.1"/>
    <s v="T.03"/>
    <x v="4"/>
    <x v="0"/>
    <s v="T.03x9"/>
    <x v="19"/>
    <x v="10"/>
  </r>
  <r>
    <s v="1.1.1"/>
    <s v="T.04"/>
    <x v="4"/>
    <x v="0"/>
    <s v="T.04x9"/>
    <x v="20"/>
    <x v="11"/>
  </r>
  <r>
    <s v="1.1.1"/>
    <s v="T.05"/>
    <x v="4"/>
    <x v="0"/>
    <s v="T.05x9"/>
    <x v="21"/>
    <x v="12"/>
  </r>
  <r>
    <s v="1.1.1"/>
    <s v="T.06"/>
    <x v="4"/>
    <x v="0"/>
    <s v="T.06x9"/>
    <x v="22"/>
    <x v="13"/>
  </r>
  <r>
    <s v="1.1.1"/>
    <s v="T.07"/>
    <x v="4"/>
    <x v="0"/>
    <s v="T.07x9"/>
    <x v="23"/>
    <x v="14"/>
  </r>
  <r>
    <s v="1.1.2"/>
    <s v="A.05"/>
    <x v="0"/>
    <x v="1"/>
    <s v="A.05x3"/>
    <x v="0"/>
    <x v="0"/>
  </r>
  <r>
    <s v="1.1.2"/>
    <s v="A.05"/>
    <x v="1"/>
    <x v="1"/>
    <s v="A.05x4"/>
    <x v="1"/>
    <x v="0"/>
  </r>
  <r>
    <s v="1.1.2"/>
    <s v="A.06"/>
    <x v="2"/>
    <x v="1"/>
    <s v="A.06x1"/>
    <x v="2"/>
    <x v="1"/>
  </r>
  <r>
    <s v="1.1.2"/>
    <s v="A.06"/>
    <x v="3"/>
    <x v="1"/>
    <s v="A.06x2"/>
    <x v="3"/>
    <x v="1"/>
  </r>
  <r>
    <s v="1.1.2"/>
    <s v="A.06"/>
    <x v="0"/>
    <x v="1"/>
    <s v="A.06x3"/>
    <x v="4"/>
    <x v="1"/>
  </r>
  <r>
    <s v="1.1.2"/>
    <s v="A.09"/>
    <x v="1"/>
    <x v="1"/>
    <s v="A.09x4"/>
    <x v="6"/>
    <x v="3"/>
  </r>
  <r>
    <s v="1.1.2"/>
    <s v="A.10"/>
    <x v="3"/>
    <x v="1"/>
    <s v="A.10x2"/>
    <x v="24"/>
    <x v="15"/>
  </r>
  <r>
    <s v="1.1.2"/>
    <s v="A.10"/>
    <x v="0"/>
    <x v="1"/>
    <s v="A.10x3"/>
    <x v="25"/>
    <x v="15"/>
  </r>
  <r>
    <s v="1.1.2"/>
    <s v="A.10"/>
    <x v="1"/>
    <x v="1"/>
    <s v="A.10x4"/>
    <x v="26"/>
    <x v="15"/>
  </r>
  <r>
    <s v="1.1.2"/>
    <s v="B.02"/>
    <x v="3"/>
    <x v="1"/>
    <s v="B.02x2"/>
    <x v="7"/>
    <x v="4"/>
  </r>
  <r>
    <s v="1.1.2"/>
    <s v="B.02"/>
    <x v="0"/>
    <x v="1"/>
    <s v="B.02x3"/>
    <x v="8"/>
    <x v="4"/>
  </r>
  <r>
    <s v="1.1.2"/>
    <s v="B.02"/>
    <x v="1"/>
    <x v="1"/>
    <s v="B.02x4"/>
    <x v="9"/>
    <x v="4"/>
  </r>
  <r>
    <s v="1.1.2"/>
    <s v="B.03"/>
    <x v="2"/>
    <x v="1"/>
    <s v="B.03x1"/>
    <x v="27"/>
    <x v="16"/>
  </r>
  <r>
    <s v="1.1.2"/>
    <s v="B.03"/>
    <x v="3"/>
    <x v="1"/>
    <s v="B.03x2"/>
    <x v="28"/>
    <x v="16"/>
  </r>
  <r>
    <s v="1.1.2"/>
    <s v="B.03"/>
    <x v="0"/>
    <x v="1"/>
    <s v="B.03x3"/>
    <x v="29"/>
    <x v="16"/>
  </r>
  <r>
    <s v="1.1.2"/>
    <s v="B.03"/>
    <x v="1"/>
    <x v="1"/>
    <s v="B.03x4"/>
    <x v="30"/>
    <x v="16"/>
  </r>
  <r>
    <s v="1.1.2"/>
    <s v="D.10"/>
    <x v="0"/>
    <x v="1"/>
    <s v="D.10x3"/>
    <x v="12"/>
    <x v="6"/>
  </r>
  <r>
    <s v="1.1.2"/>
    <s v="D.10"/>
    <x v="1"/>
    <x v="1"/>
    <s v="D.10x4"/>
    <x v="13"/>
    <x v="6"/>
  </r>
  <r>
    <s v="1.1.2"/>
    <s v="D.11"/>
    <x v="0"/>
    <x v="1"/>
    <s v="D.11x3"/>
    <x v="31"/>
    <x v="17"/>
  </r>
  <r>
    <s v="1.1.2"/>
    <s v="D.11"/>
    <x v="1"/>
    <x v="1"/>
    <s v="D.11x4"/>
    <x v="32"/>
    <x v="17"/>
  </r>
  <r>
    <s v="1.1.2"/>
    <s v="E.07"/>
    <x v="0"/>
    <x v="1"/>
    <s v="E.07x3"/>
    <x v="33"/>
    <x v="18"/>
  </r>
  <r>
    <s v="1.1.2"/>
    <s v="E.07"/>
    <x v="1"/>
    <x v="1"/>
    <s v="E.07x4"/>
    <x v="34"/>
    <x v="18"/>
  </r>
  <r>
    <s v="1.1.2"/>
    <s v="E.08"/>
    <x v="0"/>
    <x v="1"/>
    <s v="E.08x3"/>
    <x v="15"/>
    <x v="7"/>
  </r>
  <r>
    <s v="1.1.2"/>
    <s v="E.08"/>
    <x v="1"/>
    <x v="1"/>
    <s v="E.08x4"/>
    <x v="16"/>
    <x v="7"/>
  </r>
  <r>
    <s v="1.1.2"/>
    <s v="T.01"/>
    <x v="4"/>
    <x v="1"/>
    <s v="T.01x9"/>
    <x v="17"/>
    <x v="8"/>
  </r>
  <r>
    <s v="1.1.2"/>
    <s v="T.02"/>
    <x v="4"/>
    <x v="1"/>
    <s v="T.02x9"/>
    <x v="18"/>
    <x v="9"/>
  </r>
  <r>
    <s v="1.1.2"/>
    <s v="T.03"/>
    <x v="4"/>
    <x v="1"/>
    <s v="T.03x9"/>
    <x v="19"/>
    <x v="10"/>
  </r>
  <r>
    <s v="1.1.2"/>
    <s v="T.04"/>
    <x v="4"/>
    <x v="1"/>
    <s v="T.04x9"/>
    <x v="20"/>
    <x v="11"/>
  </r>
  <r>
    <s v="1.1.2"/>
    <s v="T.05"/>
    <x v="4"/>
    <x v="1"/>
    <s v="T.05x9"/>
    <x v="21"/>
    <x v="12"/>
  </r>
  <r>
    <s v="1.1.2"/>
    <s v="T.06"/>
    <x v="4"/>
    <x v="1"/>
    <s v="T.06x9"/>
    <x v="22"/>
    <x v="13"/>
  </r>
  <r>
    <s v="1.1.2"/>
    <s v="T.07"/>
    <x v="4"/>
    <x v="1"/>
    <s v="T.07x9"/>
    <x v="23"/>
    <x v="14"/>
  </r>
  <r>
    <s v="1.1.3"/>
    <s v="A.05"/>
    <x v="0"/>
    <x v="2"/>
    <s v="A.05x3"/>
    <x v="0"/>
    <x v="0"/>
  </r>
  <r>
    <s v="1.1.3"/>
    <s v="A.05"/>
    <x v="1"/>
    <x v="2"/>
    <s v="A.05x4"/>
    <x v="1"/>
    <x v="0"/>
  </r>
  <r>
    <s v="1.1.3"/>
    <s v="A.06"/>
    <x v="2"/>
    <x v="2"/>
    <s v="A.06x1"/>
    <x v="2"/>
    <x v="1"/>
  </r>
  <r>
    <s v="1.1.3"/>
    <s v="A.06"/>
    <x v="3"/>
    <x v="2"/>
    <s v="A.06x2"/>
    <x v="3"/>
    <x v="1"/>
  </r>
  <r>
    <s v="1.1.3"/>
    <s v="A.06"/>
    <x v="0"/>
    <x v="2"/>
    <s v="A.06x3"/>
    <x v="4"/>
    <x v="1"/>
  </r>
  <r>
    <s v="1.1.3"/>
    <s v="A.07"/>
    <x v="1"/>
    <x v="2"/>
    <s v="A.07x4"/>
    <x v="5"/>
    <x v="2"/>
  </r>
  <r>
    <s v="1.1.3"/>
    <s v="A.09"/>
    <x v="1"/>
    <x v="2"/>
    <s v="A.09x4"/>
    <x v="6"/>
    <x v="3"/>
  </r>
  <r>
    <s v="1.1.3"/>
    <s v="B.02"/>
    <x v="3"/>
    <x v="2"/>
    <s v="B.02x2"/>
    <x v="7"/>
    <x v="4"/>
  </r>
  <r>
    <s v="1.1.3"/>
    <s v="B.02"/>
    <x v="0"/>
    <x v="2"/>
    <s v="B.02x3"/>
    <x v="8"/>
    <x v="4"/>
  </r>
  <r>
    <s v="1.1.3"/>
    <s v="B.02"/>
    <x v="1"/>
    <x v="2"/>
    <s v="B.02x4"/>
    <x v="9"/>
    <x v="4"/>
  </r>
  <r>
    <s v="1.1.3"/>
    <s v="B.06"/>
    <x v="0"/>
    <x v="2"/>
    <s v="B.06x3"/>
    <x v="10"/>
    <x v="5"/>
  </r>
  <r>
    <s v="1.1.3"/>
    <s v="B.06"/>
    <x v="1"/>
    <x v="2"/>
    <s v="B.06x4"/>
    <x v="11"/>
    <x v="5"/>
  </r>
  <r>
    <s v="1.1.3"/>
    <s v="D.10"/>
    <x v="0"/>
    <x v="2"/>
    <s v="D.10x3"/>
    <x v="12"/>
    <x v="6"/>
  </r>
  <r>
    <s v="1.1.3"/>
    <s v="D.10"/>
    <x v="1"/>
    <x v="2"/>
    <s v="D.10x4"/>
    <x v="13"/>
    <x v="6"/>
  </r>
  <r>
    <s v="1.1.3"/>
    <s v="E.08"/>
    <x v="3"/>
    <x v="2"/>
    <s v="E.08x2"/>
    <x v="14"/>
    <x v="7"/>
  </r>
  <r>
    <s v="1.1.3"/>
    <s v="E.08"/>
    <x v="0"/>
    <x v="2"/>
    <s v="E.08x3"/>
    <x v="15"/>
    <x v="7"/>
  </r>
  <r>
    <s v="1.1.3"/>
    <s v="E.08"/>
    <x v="1"/>
    <x v="2"/>
    <s v="E.08x4"/>
    <x v="16"/>
    <x v="7"/>
  </r>
  <r>
    <s v="1.1.3"/>
    <s v="T.01"/>
    <x v="4"/>
    <x v="2"/>
    <s v="T.01x9"/>
    <x v="17"/>
    <x v="8"/>
  </r>
  <r>
    <s v="1.1.3"/>
    <s v="T.02"/>
    <x v="4"/>
    <x v="2"/>
    <s v="T.02x9"/>
    <x v="18"/>
    <x v="9"/>
  </r>
  <r>
    <s v="1.1.3"/>
    <s v="T.03"/>
    <x v="4"/>
    <x v="2"/>
    <s v="T.03x9"/>
    <x v="19"/>
    <x v="10"/>
  </r>
  <r>
    <s v="1.1.3"/>
    <s v="T.04"/>
    <x v="4"/>
    <x v="2"/>
    <s v="T.04x9"/>
    <x v="20"/>
    <x v="11"/>
  </r>
  <r>
    <s v="1.1.3"/>
    <s v="T.05"/>
    <x v="4"/>
    <x v="2"/>
    <s v="T.05x9"/>
    <x v="21"/>
    <x v="12"/>
  </r>
  <r>
    <s v="1.1.3"/>
    <s v="T.06"/>
    <x v="4"/>
    <x v="2"/>
    <s v="T.06x9"/>
    <x v="22"/>
    <x v="13"/>
  </r>
  <r>
    <s v="1.1.3"/>
    <s v="T.07"/>
    <x v="4"/>
    <x v="2"/>
    <s v="T.07x9"/>
    <x v="23"/>
    <x v="14"/>
  </r>
  <r>
    <s v="1.1.4"/>
    <s v="A.05"/>
    <x v="0"/>
    <x v="3"/>
    <s v="A.05x3"/>
    <x v="0"/>
    <x v="0"/>
  </r>
  <r>
    <s v="1.1.4"/>
    <s v="A.05"/>
    <x v="1"/>
    <x v="3"/>
    <s v="A.05x4"/>
    <x v="1"/>
    <x v="0"/>
  </r>
  <r>
    <s v="1.1.4"/>
    <s v="A.07"/>
    <x v="1"/>
    <x v="3"/>
    <s v="A.07x4"/>
    <x v="5"/>
    <x v="2"/>
  </r>
  <r>
    <s v="1.1.4"/>
    <s v="A.09"/>
    <x v="1"/>
    <x v="3"/>
    <s v="A.09x4"/>
    <x v="6"/>
    <x v="3"/>
  </r>
  <r>
    <s v="1.1.4"/>
    <s v="B.02"/>
    <x v="3"/>
    <x v="3"/>
    <s v="B.02x2"/>
    <x v="7"/>
    <x v="4"/>
  </r>
  <r>
    <s v="1.1.4"/>
    <s v="B.02"/>
    <x v="0"/>
    <x v="3"/>
    <s v="B.02x3"/>
    <x v="8"/>
    <x v="4"/>
  </r>
  <r>
    <s v="1.1.4"/>
    <s v="B.02"/>
    <x v="1"/>
    <x v="3"/>
    <s v="B.02x4"/>
    <x v="9"/>
    <x v="4"/>
  </r>
  <r>
    <s v="1.1.4"/>
    <s v="B.06"/>
    <x v="0"/>
    <x v="3"/>
    <s v="B.06x3"/>
    <x v="10"/>
    <x v="5"/>
  </r>
  <r>
    <s v="1.1.4"/>
    <s v="B.06"/>
    <x v="1"/>
    <x v="3"/>
    <s v="B.06x4"/>
    <x v="11"/>
    <x v="5"/>
  </r>
  <r>
    <s v="1.1.4"/>
    <s v="E.07"/>
    <x v="0"/>
    <x v="3"/>
    <s v="E.07x3"/>
    <x v="33"/>
    <x v="18"/>
  </r>
  <r>
    <s v="1.1.4"/>
    <s v="E.07"/>
    <x v="1"/>
    <x v="3"/>
    <s v="E.07x4"/>
    <x v="34"/>
    <x v="18"/>
  </r>
  <r>
    <s v="1.1.4"/>
    <s v="E.08"/>
    <x v="0"/>
    <x v="3"/>
    <s v="E.08x3"/>
    <x v="15"/>
    <x v="7"/>
  </r>
  <r>
    <s v="1.1.4"/>
    <s v="E.08"/>
    <x v="1"/>
    <x v="3"/>
    <s v="E.08x4"/>
    <x v="16"/>
    <x v="7"/>
  </r>
  <r>
    <s v="1.1.4"/>
    <s v="T.01"/>
    <x v="4"/>
    <x v="3"/>
    <s v="T.01x9"/>
    <x v="17"/>
    <x v="8"/>
  </r>
  <r>
    <s v="1.1.4"/>
    <s v="T.02"/>
    <x v="4"/>
    <x v="3"/>
    <s v="T.02x9"/>
    <x v="18"/>
    <x v="9"/>
  </r>
  <r>
    <s v="1.1.4"/>
    <s v="T.03"/>
    <x v="4"/>
    <x v="3"/>
    <s v="T.03x9"/>
    <x v="19"/>
    <x v="10"/>
  </r>
  <r>
    <s v="1.1.4"/>
    <s v="T.04"/>
    <x v="4"/>
    <x v="3"/>
    <s v="T.04x9"/>
    <x v="20"/>
    <x v="11"/>
  </r>
  <r>
    <s v="1.1.4"/>
    <s v="T.05"/>
    <x v="4"/>
    <x v="3"/>
    <s v="T.05x9"/>
    <x v="21"/>
    <x v="12"/>
  </r>
  <r>
    <s v="1.1.4"/>
    <s v="T.06"/>
    <x v="4"/>
    <x v="3"/>
    <s v="T.06x9"/>
    <x v="22"/>
    <x v="13"/>
  </r>
  <r>
    <s v="1.1.4"/>
    <s v="T.07"/>
    <x v="4"/>
    <x v="3"/>
    <s v="T.07x9"/>
    <x v="23"/>
    <x v="14"/>
  </r>
  <r>
    <s v="1.1.5"/>
    <s v="A.05"/>
    <x v="0"/>
    <x v="4"/>
    <s v="A.05x3"/>
    <x v="0"/>
    <x v="0"/>
  </r>
  <r>
    <s v="1.1.5"/>
    <s v="A.05"/>
    <x v="1"/>
    <x v="4"/>
    <s v="A.05x4"/>
    <x v="1"/>
    <x v="0"/>
  </r>
  <r>
    <s v="1.1.5"/>
    <s v="A.07"/>
    <x v="1"/>
    <x v="4"/>
    <s v="A.07x4"/>
    <x v="5"/>
    <x v="2"/>
  </r>
  <r>
    <s v="1.1.5"/>
    <s v="A.09"/>
    <x v="1"/>
    <x v="4"/>
    <s v="A.09x4"/>
    <x v="6"/>
    <x v="3"/>
  </r>
  <r>
    <s v="1.1.5"/>
    <s v="B.02"/>
    <x v="3"/>
    <x v="4"/>
    <s v="B.02x2"/>
    <x v="7"/>
    <x v="4"/>
  </r>
  <r>
    <s v="1.1.5"/>
    <s v="B.02"/>
    <x v="0"/>
    <x v="4"/>
    <s v="B.02x3"/>
    <x v="8"/>
    <x v="4"/>
  </r>
  <r>
    <s v="1.1.5"/>
    <s v="B.02"/>
    <x v="1"/>
    <x v="4"/>
    <s v="B.02x4"/>
    <x v="9"/>
    <x v="4"/>
  </r>
  <r>
    <s v="1.1.5"/>
    <s v="B.06"/>
    <x v="0"/>
    <x v="4"/>
    <s v="B.06x3"/>
    <x v="10"/>
    <x v="5"/>
  </r>
  <r>
    <s v="1.1.5"/>
    <s v="B.06"/>
    <x v="1"/>
    <x v="4"/>
    <s v="B.06x4"/>
    <x v="11"/>
    <x v="5"/>
  </r>
  <r>
    <s v="1.1.5"/>
    <s v="E.07"/>
    <x v="0"/>
    <x v="4"/>
    <s v="E.07x3"/>
    <x v="33"/>
    <x v="18"/>
  </r>
  <r>
    <s v="1.1.5"/>
    <s v="E.07"/>
    <x v="1"/>
    <x v="4"/>
    <s v="E.07x4"/>
    <x v="34"/>
    <x v="18"/>
  </r>
  <r>
    <s v="1.1.5"/>
    <s v="E.08"/>
    <x v="0"/>
    <x v="4"/>
    <s v="E.08x3"/>
    <x v="15"/>
    <x v="7"/>
  </r>
  <r>
    <s v="1.1.5"/>
    <s v="E.08"/>
    <x v="1"/>
    <x v="4"/>
    <s v="E.08x4"/>
    <x v="16"/>
    <x v="7"/>
  </r>
  <r>
    <s v="1.1.5"/>
    <s v="T.01"/>
    <x v="4"/>
    <x v="4"/>
    <s v="T.01x9"/>
    <x v="17"/>
    <x v="8"/>
  </r>
  <r>
    <s v="1.1.5"/>
    <s v="T.02"/>
    <x v="4"/>
    <x v="4"/>
    <s v="T.02x9"/>
    <x v="18"/>
    <x v="9"/>
  </r>
  <r>
    <s v="1.1.5"/>
    <s v="T.03"/>
    <x v="4"/>
    <x v="4"/>
    <s v="T.03x9"/>
    <x v="19"/>
    <x v="10"/>
  </r>
  <r>
    <s v="1.1.5"/>
    <s v="T.04"/>
    <x v="4"/>
    <x v="4"/>
    <s v="T.04x9"/>
    <x v="20"/>
    <x v="11"/>
  </r>
  <r>
    <s v="1.1.5"/>
    <s v="T.05"/>
    <x v="4"/>
    <x v="4"/>
    <s v="T.05x9"/>
    <x v="21"/>
    <x v="12"/>
  </r>
  <r>
    <s v="1.1.5"/>
    <s v="T.06"/>
    <x v="4"/>
    <x v="4"/>
    <s v="T.06x9"/>
    <x v="22"/>
    <x v="13"/>
  </r>
  <r>
    <s v="1.1.5"/>
    <s v="T.07"/>
    <x v="4"/>
    <x v="4"/>
    <s v="T.07x9"/>
    <x v="23"/>
    <x v="14"/>
  </r>
  <r>
    <s v="1.1.6"/>
    <s v="A.01"/>
    <x v="1"/>
    <x v="5"/>
    <s v="A.01x4"/>
    <x v="35"/>
    <x v="19"/>
  </r>
  <r>
    <s v="1.1.6"/>
    <s v="A.03"/>
    <x v="0"/>
    <x v="5"/>
    <s v="A.03x3"/>
    <x v="36"/>
    <x v="20"/>
  </r>
  <r>
    <s v="1.1.6"/>
    <s v="A.03"/>
    <x v="1"/>
    <x v="5"/>
    <s v="A.03x4"/>
    <x v="37"/>
    <x v="20"/>
  </r>
  <r>
    <s v="1.1.6"/>
    <s v="A.05"/>
    <x v="0"/>
    <x v="5"/>
    <s v="A.05x3"/>
    <x v="0"/>
    <x v="0"/>
  </r>
  <r>
    <s v="1.1.6"/>
    <s v="A.05"/>
    <x v="1"/>
    <x v="5"/>
    <s v="A.05x4"/>
    <x v="1"/>
    <x v="0"/>
  </r>
  <r>
    <s v="1.1.6"/>
    <s v="A.07"/>
    <x v="1"/>
    <x v="5"/>
    <s v="A.07x4"/>
    <x v="5"/>
    <x v="2"/>
  </r>
  <r>
    <s v="1.1.6"/>
    <s v="B.02"/>
    <x v="3"/>
    <x v="5"/>
    <s v="B.02x2"/>
    <x v="7"/>
    <x v="4"/>
  </r>
  <r>
    <s v="1.1.6"/>
    <s v="B.02"/>
    <x v="0"/>
    <x v="5"/>
    <s v="B.02x3"/>
    <x v="8"/>
    <x v="4"/>
  </r>
  <r>
    <s v="1.1.6"/>
    <s v="B.06"/>
    <x v="0"/>
    <x v="5"/>
    <s v="B.06x3"/>
    <x v="10"/>
    <x v="5"/>
  </r>
  <r>
    <s v="1.1.6"/>
    <s v="B.06"/>
    <x v="1"/>
    <x v="5"/>
    <s v="B.06x4"/>
    <x v="11"/>
    <x v="5"/>
  </r>
  <r>
    <s v="1.1.6"/>
    <s v="D.10"/>
    <x v="0"/>
    <x v="5"/>
    <s v="D.10x3"/>
    <x v="12"/>
    <x v="6"/>
  </r>
  <r>
    <s v="1.1.6"/>
    <s v="D.10"/>
    <x v="1"/>
    <x v="5"/>
    <s v="D.10x4"/>
    <x v="13"/>
    <x v="6"/>
  </r>
  <r>
    <s v="1.1.6"/>
    <s v="D.11"/>
    <x v="0"/>
    <x v="5"/>
    <s v="D.11x3"/>
    <x v="31"/>
    <x v="17"/>
  </r>
  <r>
    <s v="1.1.6"/>
    <s v="D.11"/>
    <x v="1"/>
    <x v="5"/>
    <s v="D.11x4"/>
    <x v="32"/>
    <x v="17"/>
  </r>
  <r>
    <s v="1.1.6"/>
    <s v="E.06"/>
    <x v="3"/>
    <x v="5"/>
    <s v="E.06x2"/>
    <x v="38"/>
    <x v="21"/>
  </r>
  <r>
    <s v="1.1.6"/>
    <s v="E.06"/>
    <x v="0"/>
    <x v="5"/>
    <s v="E.06x3"/>
    <x v="39"/>
    <x v="21"/>
  </r>
  <r>
    <s v="1.1.6"/>
    <s v="E.06"/>
    <x v="1"/>
    <x v="5"/>
    <s v="E.06x4"/>
    <x v="40"/>
    <x v="21"/>
  </r>
  <r>
    <s v="1.1.6"/>
    <s v="E.07"/>
    <x v="0"/>
    <x v="5"/>
    <s v="E.07x3"/>
    <x v="33"/>
    <x v="18"/>
  </r>
  <r>
    <s v="1.1.6"/>
    <s v="E.07"/>
    <x v="1"/>
    <x v="5"/>
    <s v="E.07x4"/>
    <x v="34"/>
    <x v="18"/>
  </r>
  <r>
    <s v="1.1.6"/>
    <s v="E.08"/>
    <x v="0"/>
    <x v="5"/>
    <s v="E.08x3"/>
    <x v="15"/>
    <x v="7"/>
  </r>
  <r>
    <s v="1.1.6"/>
    <s v="E.08"/>
    <x v="1"/>
    <x v="5"/>
    <s v="E.08x4"/>
    <x v="16"/>
    <x v="7"/>
  </r>
  <r>
    <s v="1.1.6"/>
    <s v="E.09"/>
    <x v="1"/>
    <x v="5"/>
    <s v="E.09x4"/>
    <x v="41"/>
    <x v="22"/>
  </r>
  <r>
    <s v="1.1.6"/>
    <s v="T.01"/>
    <x v="4"/>
    <x v="5"/>
    <s v="T.01x9"/>
    <x v="17"/>
    <x v="8"/>
  </r>
  <r>
    <s v="1.1.6"/>
    <s v="T.02"/>
    <x v="4"/>
    <x v="5"/>
    <s v="T.02x9"/>
    <x v="18"/>
    <x v="9"/>
  </r>
  <r>
    <s v="1.1.6"/>
    <s v="T.03"/>
    <x v="4"/>
    <x v="5"/>
    <s v="T.03x9"/>
    <x v="19"/>
    <x v="10"/>
  </r>
  <r>
    <s v="1.1.6"/>
    <s v="T.04"/>
    <x v="4"/>
    <x v="5"/>
    <s v="T.04x9"/>
    <x v="20"/>
    <x v="11"/>
  </r>
  <r>
    <s v="1.1.6"/>
    <s v="T.05"/>
    <x v="4"/>
    <x v="5"/>
    <s v="T.05x9"/>
    <x v="21"/>
    <x v="12"/>
  </r>
  <r>
    <s v="1.1.6"/>
    <s v="T.06"/>
    <x v="4"/>
    <x v="5"/>
    <s v="T.06x9"/>
    <x v="22"/>
    <x v="13"/>
  </r>
  <r>
    <s v="1.1.6"/>
    <s v="T.07"/>
    <x v="4"/>
    <x v="5"/>
    <s v="T.07x9"/>
    <x v="23"/>
    <x v="14"/>
  </r>
  <r>
    <s v="1.2.1"/>
    <s v="A.01"/>
    <x v="1"/>
    <x v="6"/>
    <s v="A.01x4"/>
    <x v="35"/>
    <x v="19"/>
  </r>
  <r>
    <s v="1.2.1"/>
    <s v="A.03"/>
    <x v="1"/>
    <x v="6"/>
    <s v="A.03x4"/>
    <x v="37"/>
    <x v="20"/>
  </r>
  <r>
    <s v="1.2.1"/>
    <s v="A.09"/>
    <x v="1"/>
    <x v="6"/>
    <s v="A.09x4"/>
    <x v="6"/>
    <x v="3"/>
  </r>
  <r>
    <s v="1.2.1"/>
    <s v="D.11"/>
    <x v="0"/>
    <x v="6"/>
    <s v="D.11x3"/>
    <x v="31"/>
    <x v="17"/>
  </r>
  <r>
    <s v="1.2.1"/>
    <s v="D.11"/>
    <x v="1"/>
    <x v="6"/>
    <s v="D.11x4"/>
    <x v="32"/>
    <x v="17"/>
  </r>
  <r>
    <s v="1.2.1"/>
    <s v="E.01"/>
    <x v="0"/>
    <x v="6"/>
    <s v="E.01x3"/>
    <x v="42"/>
    <x v="23"/>
  </r>
  <r>
    <s v="1.2.1"/>
    <s v="E.01"/>
    <x v="1"/>
    <x v="6"/>
    <s v="E.01x4"/>
    <x v="43"/>
    <x v="23"/>
  </r>
  <r>
    <s v="1.2.1"/>
    <s v="E.03"/>
    <x v="0"/>
    <x v="6"/>
    <s v="E.03x3"/>
    <x v="44"/>
    <x v="24"/>
  </r>
  <r>
    <s v="1.2.1"/>
    <s v="E.03"/>
    <x v="1"/>
    <x v="6"/>
    <s v="E.03x4"/>
    <x v="45"/>
    <x v="24"/>
  </r>
  <r>
    <s v="1.2.1"/>
    <s v="E.05"/>
    <x v="0"/>
    <x v="6"/>
    <s v="E.05x3"/>
    <x v="46"/>
    <x v="25"/>
  </r>
  <r>
    <s v="1.2.1"/>
    <s v="E.05"/>
    <x v="1"/>
    <x v="6"/>
    <s v="E.05x4"/>
    <x v="47"/>
    <x v="25"/>
  </r>
  <r>
    <s v="1.2.1"/>
    <s v="E.06"/>
    <x v="3"/>
    <x v="6"/>
    <s v="E.06x2"/>
    <x v="38"/>
    <x v="21"/>
  </r>
  <r>
    <s v="1.2.1"/>
    <s v="E.06"/>
    <x v="0"/>
    <x v="6"/>
    <s v="E.06x3"/>
    <x v="39"/>
    <x v="21"/>
  </r>
  <r>
    <s v="1.2.1"/>
    <s v="E.06"/>
    <x v="1"/>
    <x v="6"/>
    <s v="E.06x4"/>
    <x v="40"/>
    <x v="21"/>
  </r>
  <r>
    <s v="1.2.1"/>
    <s v="E.07"/>
    <x v="0"/>
    <x v="6"/>
    <s v="E.07x3"/>
    <x v="33"/>
    <x v="18"/>
  </r>
  <r>
    <s v="1.2.1"/>
    <s v="E.07"/>
    <x v="1"/>
    <x v="6"/>
    <s v="E.07x4"/>
    <x v="34"/>
    <x v="18"/>
  </r>
  <r>
    <s v="1.2.1"/>
    <s v="E.09"/>
    <x v="1"/>
    <x v="6"/>
    <s v="E.09x4"/>
    <x v="41"/>
    <x v="22"/>
  </r>
  <r>
    <s v="1.2.1"/>
    <s v="T.01"/>
    <x v="4"/>
    <x v="6"/>
    <s v="T.01x9"/>
    <x v="17"/>
    <x v="8"/>
  </r>
  <r>
    <s v="1.2.1"/>
    <s v="T.02"/>
    <x v="4"/>
    <x v="6"/>
    <s v="T.02x9"/>
    <x v="18"/>
    <x v="9"/>
  </r>
  <r>
    <s v="1.2.1"/>
    <s v="T.03"/>
    <x v="4"/>
    <x v="6"/>
    <s v="T.03x9"/>
    <x v="19"/>
    <x v="10"/>
  </r>
  <r>
    <s v="1.2.1"/>
    <s v="T.04"/>
    <x v="4"/>
    <x v="6"/>
    <s v="T.04x9"/>
    <x v="20"/>
    <x v="11"/>
  </r>
  <r>
    <s v="1.2.1"/>
    <s v="T.05"/>
    <x v="4"/>
    <x v="6"/>
    <s v="T.05x9"/>
    <x v="21"/>
    <x v="12"/>
  </r>
  <r>
    <s v="1.2.1"/>
    <s v="T.06"/>
    <x v="4"/>
    <x v="6"/>
    <s v="T.06x9"/>
    <x v="22"/>
    <x v="13"/>
  </r>
  <r>
    <s v="1.2.1"/>
    <s v="T.07"/>
    <x v="4"/>
    <x v="6"/>
    <s v="T.07x9"/>
    <x v="23"/>
    <x v="14"/>
  </r>
  <r>
    <s v="1.2.2"/>
    <s v="A.07"/>
    <x v="1"/>
    <x v="7"/>
    <s v="A.07x4"/>
    <x v="5"/>
    <x v="2"/>
  </r>
  <r>
    <s v="1.2.2"/>
    <s v="A.08"/>
    <x v="0"/>
    <x v="7"/>
    <s v="A.08x3"/>
    <x v="48"/>
    <x v="26"/>
  </r>
  <r>
    <s v="1.2.2"/>
    <s v="A.08"/>
    <x v="1"/>
    <x v="7"/>
    <s v="A.08x4"/>
    <x v="49"/>
    <x v="26"/>
  </r>
  <r>
    <s v="1.2.2"/>
    <s v="A.09"/>
    <x v="1"/>
    <x v="7"/>
    <s v="A.09x4"/>
    <x v="6"/>
    <x v="3"/>
  </r>
  <r>
    <s v="1.2.2"/>
    <s v="A.10"/>
    <x v="0"/>
    <x v="7"/>
    <s v="A.10x3"/>
    <x v="25"/>
    <x v="15"/>
  </r>
  <r>
    <s v="1.2.2"/>
    <s v="A.10"/>
    <x v="1"/>
    <x v="7"/>
    <s v="A.10x4"/>
    <x v="26"/>
    <x v="15"/>
  </r>
  <r>
    <s v="1.2.2"/>
    <s v="D.05"/>
    <x v="3"/>
    <x v="7"/>
    <s v="D.05x2"/>
    <x v="50"/>
    <x v="27"/>
  </r>
  <r>
    <s v="1.2.2"/>
    <s v="D.05"/>
    <x v="0"/>
    <x v="7"/>
    <s v="D.05x3"/>
    <x v="51"/>
    <x v="27"/>
  </r>
  <r>
    <s v="1.2.2"/>
    <s v="D.05"/>
    <x v="1"/>
    <x v="7"/>
    <s v="D.05x4"/>
    <x v="52"/>
    <x v="27"/>
  </r>
  <r>
    <s v="1.2.2"/>
    <s v="T.01"/>
    <x v="4"/>
    <x v="7"/>
    <s v="T.01x9"/>
    <x v="17"/>
    <x v="8"/>
  </r>
  <r>
    <s v="1.2.2"/>
    <s v="T.02"/>
    <x v="4"/>
    <x v="7"/>
    <s v="T.02x9"/>
    <x v="18"/>
    <x v="9"/>
  </r>
  <r>
    <s v="1.2.2"/>
    <s v="T.03"/>
    <x v="4"/>
    <x v="7"/>
    <s v="T.03x9"/>
    <x v="19"/>
    <x v="10"/>
  </r>
  <r>
    <s v="1.2.2"/>
    <s v="T.04"/>
    <x v="4"/>
    <x v="7"/>
    <s v="T.04x9"/>
    <x v="20"/>
    <x v="11"/>
  </r>
  <r>
    <s v="1.2.2"/>
    <s v="T.05"/>
    <x v="4"/>
    <x v="7"/>
    <s v="T.05x9"/>
    <x v="21"/>
    <x v="12"/>
  </r>
  <r>
    <s v="1.2.2"/>
    <s v="T.06"/>
    <x v="4"/>
    <x v="7"/>
    <s v="T.06x9"/>
    <x v="22"/>
    <x v="13"/>
  </r>
  <r>
    <s v="1.2.2"/>
    <s v="T.07"/>
    <x v="4"/>
    <x v="7"/>
    <s v="T.07x9"/>
    <x v="23"/>
    <x v="14"/>
  </r>
  <r>
    <s v="1.2.3"/>
    <s v="A.01"/>
    <x v="1"/>
    <x v="8"/>
    <s v="A.01x4"/>
    <x v="35"/>
    <x v="19"/>
  </r>
  <r>
    <s v="1.2.3"/>
    <s v="D.10"/>
    <x v="0"/>
    <x v="8"/>
    <s v="D.10x3"/>
    <x v="12"/>
    <x v="6"/>
  </r>
  <r>
    <s v="1.2.3"/>
    <s v="D.10"/>
    <x v="1"/>
    <x v="8"/>
    <s v="D.10x4"/>
    <x v="13"/>
    <x v="6"/>
  </r>
  <r>
    <s v="1.2.3"/>
    <s v="T.01"/>
    <x v="4"/>
    <x v="8"/>
    <s v="T.01x9"/>
    <x v="17"/>
    <x v="8"/>
  </r>
  <r>
    <s v="1.2.3"/>
    <s v="T.02"/>
    <x v="4"/>
    <x v="8"/>
    <s v="T.02x9"/>
    <x v="18"/>
    <x v="9"/>
  </r>
  <r>
    <s v="1.2.3"/>
    <s v="T.03"/>
    <x v="4"/>
    <x v="8"/>
    <s v="T.03x9"/>
    <x v="19"/>
    <x v="10"/>
  </r>
  <r>
    <s v="1.2.3"/>
    <s v="T.04"/>
    <x v="4"/>
    <x v="8"/>
    <s v="T.04x9"/>
    <x v="20"/>
    <x v="11"/>
  </r>
  <r>
    <s v="1.2.3"/>
    <s v="T.05"/>
    <x v="4"/>
    <x v="8"/>
    <s v="T.05x9"/>
    <x v="21"/>
    <x v="12"/>
  </r>
  <r>
    <s v="1.2.3"/>
    <s v="T.06"/>
    <x v="4"/>
    <x v="8"/>
    <s v="T.06x9"/>
    <x v="22"/>
    <x v="13"/>
  </r>
  <r>
    <s v="1.2.3"/>
    <s v="T.07"/>
    <x v="4"/>
    <x v="8"/>
    <s v="T.07x9"/>
    <x v="23"/>
    <x v="14"/>
  </r>
  <r>
    <s v="1.3.1"/>
    <s v="A.03"/>
    <x v="0"/>
    <x v="9"/>
    <s v="A.03x3"/>
    <x v="36"/>
    <x v="20"/>
  </r>
  <r>
    <s v="1.3.1"/>
    <s v="A.03"/>
    <x v="1"/>
    <x v="9"/>
    <s v="A.03x4"/>
    <x v="37"/>
    <x v="20"/>
  </r>
  <r>
    <s v="1.3.1"/>
    <s v="A.04"/>
    <x v="3"/>
    <x v="9"/>
    <s v="A.04x2"/>
    <x v="53"/>
    <x v="28"/>
  </r>
  <r>
    <s v="1.3.1"/>
    <s v="A.04"/>
    <x v="0"/>
    <x v="9"/>
    <s v="A.04x3"/>
    <x v="54"/>
    <x v="28"/>
  </r>
  <r>
    <s v="1.3.1"/>
    <s v="A.04"/>
    <x v="1"/>
    <x v="9"/>
    <s v="A.04x4"/>
    <x v="55"/>
    <x v="28"/>
  </r>
  <r>
    <s v="1.3.1"/>
    <s v="D.04"/>
    <x v="0"/>
    <x v="9"/>
    <s v="D.04x3"/>
    <x v="56"/>
    <x v="29"/>
  </r>
  <r>
    <s v="1.3.1"/>
    <s v="D.04"/>
    <x v="1"/>
    <x v="9"/>
    <s v="D.04x4"/>
    <x v="57"/>
    <x v="29"/>
  </r>
  <r>
    <s v="1.3.1"/>
    <s v="D.05"/>
    <x v="3"/>
    <x v="9"/>
    <s v="D.05x2"/>
    <x v="50"/>
    <x v="27"/>
  </r>
  <r>
    <s v="1.3.1"/>
    <s v="D.05"/>
    <x v="0"/>
    <x v="9"/>
    <s v="D.05x3"/>
    <x v="51"/>
    <x v="27"/>
  </r>
  <r>
    <s v="1.3.1"/>
    <s v="D.05"/>
    <x v="1"/>
    <x v="9"/>
    <s v="D.05x4"/>
    <x v="52"/>
    <x v="27"/>
  </r>
  <r>
    <s v="1.3.1"/>
    <s v="D.08"/>
    <x v="0"/>
    <x v="9"/>
    <s v="D.08x3"/>
    <x v="58"/>
    <x v="30"/>
  </r>
  <r>
    <s v="1.3.1"/>
    <s v="D.08"/>
    <x v="1"/>
    <x v="9"/>
    <s v="D.08x4"/>
    <x v="59"/>
    <x v="30"/>
  </r>
  <r>
    <s v="1.3.1"/>
    <s v="D.11"/>
    <x v="0"/>
    <x v="9"/>
    <s v="D.11x3"/>
    <x v="31"/>
    <x v="17"/>
  </r>
  <r>
    <s v="1.3.1"/>
    <s v="D.11"/>
    <x v="1"/>
    <x v="9"/>
    <s v="D.11x4"/>
    <x v="32"/>
    <x v="17"/>
  </r>
  <r>
    <s v="1.3.1"/>
    <s v="E.01"/>
    <x v="0"/>
    <x v="9"/>
    <s v="E.01x3"/>
    <x v="42"/>
    <x v="23"/>
  </r>
  <r>
    <s v="1.3.1"/>
    <s v="E.01"/>
    <x v="1"/>
    <x v="9"/>
    <s v="E.01x4"/>
    <x v="43"/>
    <x v="23"/>
  </r>
  <r>
    <s v="1.3.1"/>
    <s v="E.03"/>
    <x v="3"/>
    <x v="9"/>
    <s v="E.03x2"/>
    <x v="60"/>
    <x v="24"/>
  </r>
  <r>
    <s v="1.3.1"/>
    <s v="E.03"/>
    <x v="0"/>
    <x v="9"/>
    <s v="E.03x3"/>
    <x v="44"/>
    <x v="24"/>
  </r>
  <r>
    <s v="1.3.1"/>
    <s v="E.03"/>
    <x v="1"/>
    <x v="9"/>
    <s v="E.03x4"/>
    <x v="45"/>
    <x v="24"/>
  </r>
  <r>
    <s v="1.3.1"/>
    <s v="E.04"/>
    <x v="0"/>
    <x v="9"/>
    <s v="E.04x3"/>
    <x v="61"/>
    <x v="31"/>
  </r>
  <r>
    <s v="1.3.1"/>
    <s v="E.04"/>
    <x v="1"/>
    <x v="9"/>
    <s v="E.04x4"/>
    <x v="62"/>
    <x v="31"/>
  </r>
  <r>
    <s v="1.3.1"/>
    <s v="T.01"/>
    <x v="4"/>
    <x v="9"/>
    <s v="T.01x9"/>
    <x v="17"/>
    <x v="8"/>
  </r>
  <r>
    <s v="1.3.1"/>
    <s v="T.02"/>
    <x v="4"/>
    <x v="9"/>
    <s v="T.02x9"/>
    <x v="18"/>
    <x v="9"/>
  </r>
  <r>
    <s v="1.3.1"/>
    <s v="T.03"/>
    <x v="4"/>
    <x v="9"/>
    <s v="T.03x9"/>
    <x v="19"/>
    <x v="10"/>
  </r>
  <r>
    <s v="1.3.1"/>
    <s v="T.04"/>
    <x v="4"/>
    <x v="9"/>
    <s v="T.04x9"/>
    <x v="20"/>
    <x v="11"/>
  </r>
  <r>
    <s v="1.3.1"/>
    <s v="T.05"/>
    <x v="4"/>
    <x v="9"/>
    <s v="T.05x9"/>
    <x v="21"/>
    <x v="12"/>
  </r>
  <r>
    <s v="1.3.1"/>
    <s v="T.06"/>
    <x v="4"/>
    <x v="9"/>
    <s v="T.06x9"/>
    <x v="22"/>
    <x v="13"/>
  </r>
  <r>
    <s v="1.3.1"/>
    <s v="T.07"/>
    <x v="4"/>
    <x v="9"/>
    <s v="T.07x9"/>
    <x v="23"/>
    <x v="14"/>
  </r>
  <r>
    <s v="2.1.1"/>
    <s v="A.06"/>
    <x v="2"/>
    <x v="10"/>
    <s v="A.06x1"/>
    <x v="2"/>
    <x v="1"/>
  </r>
  <r>
    <s v="2.1.1"/>
    <s v="A.06"/>
    <x v="3"/>
    <x v="10"/>
    <s v="A.06x2"/>
    <x v="3"/>
    <x v="1"/>
  </r>
  <r>
    <s v="2.1.1"/>
    <s v="A.06"/>
    <x v="0"/>
    <x v="10"/>
    <s v="A.06x3"/>
    <x v="4"/>
    <x v="1"/>
  </r>
  <r>
    <s v="2.1.1"/>
    <s v="A.10"/>
    <x v="3"/>
    <x v="10"/>
    <s v="A.10x2"/>
    <x v="24"/>
    <x v="15"/>
  </r>
  <r>
    <s v="2.1.1"/>
    <s v="A.10"/>
    <x v="0"/>
    <x v="10"/>
    <s v="A.10x3"/>
    <x v="25"/>
    <x v="15"/>
  </r>
  <r>
    <s v="2.1.1"/>
    <s v="A.10"/>
    <x v="1"/>
    <x v="10"/>
    <s v="A.10x4"/>
    <x v="26"/>
    <x v="15"/>
  </r>
  <r>
    <s v="2.1.1"/>
    <s v="B.01"/>
    <x v="2"/>
    <x v="10"/>
    <s v="B.01x1"/>
    <x v="63"/>
    <x v="32"/>
  </r>
  <r>
    <s v="2.1.1"/>
    <s v="B.01"/>
    <x v="3"/>
    <x v="10"/>
    <s v="B.01x2"/>
    <x v="64"/>
    <x v="32"/>
  </r>
  <r>
    <s v="2.1.1"/>
    <s v="B.01"/>
    <x v="0"/>
    <x v="10"/>
    <s v="B.01x3"/>
    <x v="65"/>
    <x v="32"/>
  </r>
  <r>
    <s v="2.1.1"/>
    <s v="B.02"/>
    <x v="3"/>
    <x v="10"/>
    <s v="B.02x2"/>
    <x v="7"/>
    <x v="4"/>
  </r>
  <r>
    <s v="2.1.1"/>
    <s v="B.02"/>
    <x v="0"/>
    <x v="10"/>
    <s v="B.02x3"/>
    <x v="8"/>
    <x v="4"/>
  </r>
  <r>
    <s v="2.1.1"/>
    <s v="B.02"/>
    <x v="1"/>
    <x v="10"/>
    <s v="B.02x4"/>
    <x v="9"/>
    <x v="4"/>
  </r>
  <r>
    <s v="2.1.1"/>
    <s v="B.03"/>
    <x v="2"/>
    <x v="10"/>
    <s v="B.03x1"/>
    <x v="27"/>
    <x v="16"/>
  </r>
  <r>
    <s v="2.1.1"/>
    <s v="B.03"/>
    <x v="3"/>
    <x v="10"/>
    <s v="B.03x2"/>
    <x v="28"/>
    <x v="16"/>
  </r>
  <r>
    <s v="2.1.1"/>
    <s v="B.03"/>
    <x v="0"/>
    <x v="10"/>
    <s v="B.03x3"/>
    <x v="29"/>
    <x v="16"/>
  </r>
  <r>
    <s v="2.1.1"/>
    <s v="B.03"/>
    <x v="1"/>
    <x v="10"/>
    <s v="B.03x4"/>
    <x v="30"/>
    <x v="16"/>
  </r>
  <r>
    <s v="2.1.1"/>
    <s v="B.05"/>
    <x v="2"/>
    <x v="10"/>
    <s v="B.05x1"/>
    <x v="66"/>
    <x v="33"/>
  </r>
  <r>
    <s v="2.1.1"/>
    <s v="B.05"/>
    <x v="3"/>
    <x v="10"/>
    <s v="B.05x2"/>
    <x v="67"/>
    <x v="33"/>
  </r>
  <r>
    <s v="2.1.1"/>
    <s v="B.06"/>
    <x v="0"/>
    <x v="10"/>
    <s v="B.06x3"/>
    <x v="10"/>
    <x v="5"/>
  </r>
  <r>
    <s v="2.1.1"/>
    <s v="B.06"/>
    <x v="1"/>
    <x v="10"/>
    <s v="B.06x4"/>
    <x v="11"/>
    <x v="5"/>
  </r>
  <r>
    <s v="2.1.1"/>
    <s v="C.04"/>
    <x v="3"/>
    <x v="10"/>
    <s v="C.04x2"/>
    <x v="68"/>
    <x v="34"/>
  </r>
  <r>
    <s v="2.1.1"/>
    <s v="C.04"/>
    <x v="0"/>
    <x v="10"/>
    <s v="C.04x3"/>
    <x v="69"/>
    <x v="34"/>
  </r>
  <r>
    <s v="2.1.1"/>
    <s v="E.08"/>
    <x v="3"/>
    <x v="10"/>
    <s v="E.08x2"/>
    <x v="14"/>
    <x v="7"/>
  </r>
  <r>
    <s v="2.1.1"/>
    <s v="E.08"/>
    <x v="0"/>
    <x v="10"/>
    <s v="E.08x3"/>
    <x v="15"/>
    <x v="7"/>
  </r>
  <r>
    <s v="2.1.1"/>
    <s v="T.01"/>
    <x v="4"/>
    <x v="10"/>
    <s v="T.01x9"/>
    <x v="17"/>
    <x v="8"/>
  </r>
  <r>
    <s v="2.1.1"/>
    <s v="T.02"/>
    <x v="4"/>
    <x v="10"/>
    <s v="T.02x9"/>
    <x v="18"/>
    <x v="9"/>
  </r>
  <r>
    <s v="2.1.1"/>
    <s v="T.03"/>
    <x v="4"/>
    <x v="10"/>
    <s v="T.03x9"/>
    <x v="19"/>
    <x v="10"/>
  </r>
  <r>
    <s v="2.1.1"/>
    <s v="T.04"/>
    <x v="4"/>
    <x v="10"/>
    <s v="T.04x9"/>
    <x v="20"/>
    <x v="11"/>
  </r>
  <r>
    <s v="2.1.1"/>
    <s v="T.05"/>
    <x v="4"/>
    <x v="10"/>
    <s v="T.05x9"/>
    <x v="21"/>
    <x v="12"/>
  </r>
  <r>
    <s v="2.1.1"/>
    <s v="T.06"/>
    <x v="4"/>
    <x v="10"/>
    <s v="T.06x9"/>
    <x v="22"/>
    <x v="13"/>
  </r>
  <r>
    <s v="2.1.1"/>
    <s v="T.07"/>
    <x v="4"/>
    <x v="10"/>
    <s v="T.07x9"/>
    <x v="23"/>
    <x v="14"/>
  </r>
  <r>
    <s v="2.1.2"/>
    <s v="A.10"/>
    <x v="3"/>
    <x v="11"/>
    <s v="A.10x2"/>
    <x v="24"/>
    <x v="15"/>
  </r>
  <r>
    <s v="2.1.2"/>
    <s v="A.10"/>
    <x v="0"/>
    <x v="11"/>
    <s v="A.10x3"/>
    <x v="25"/>
    <x v="15"/>
  </r>
  <r>
    <s v="2.1.2"/>
    <s v="A.10"/>
    <x v="1"/>
    <x v="11"/>
    <s v="A.10x4"/>
    <x v="26"/>
    <x v="15"/>
  </r>
  <r>
    <s v="2.1.2"/>
    <s v="B.02"/>
    <x v="3"/>
    <x v="11"/>
    <s v="B.02x2"/>
    <x v="7"/>
    <x v="4"/>
  </r>
  <r>
    <s v="2.1.2"/>
    <s v="B.02"/>
    <x v="0"/>
    <x v="11"/>
    <s v="B.02x3"/>
    <x v="8"/>
    <x v="4"/>
  </r>
  <r>
    <s v="2.1.2"/>
    <s v="B.02"/>
    <x v="1"/>
    <x v="11"/>
    <s v="B.02x4"/>
    <x v="9"/>
    <x v="4"/>
  </r>
  <r>
    <s v="2.1.2"/>
    <s v="B.03"/>
    <x v="2"/>
    <x v="11"/>
    <s v="B.03x1"/>
    <x v="27"/>
    <x v="16"/>
  </r>
  <r>
    <s v="2.1.2"/>
    <s v="B.03"/>
    <x v="3"/>
    <x v="11"/>
    <s v="B.03x2"/>
    <x v="28"/>
    <x v="16"/>
  </r>
  <r>
    <s v="2.1.2"/>
    <s v="B.03"/>
    <x v="0"/>
    <x v="11"/>
    <s v="B.03x3"/>
    <x v="29"/>
    <x v="16"/>
  </r>
  <r>
    <s v="2.1.2"/>
    <s v="B.03"/>
    <x v="1"/>
    <x v="11"/>
    <s v="B.03x4"/>
    <x v="30"/>
    <x v="16"/>
  </r>
  <r>
    <s v="2.1.2"/>
    <s v="B.04"/>
    <x v="2"/>
    <x v="11"/>
    <s v="B.04x1"/>
    <x v="70"/>
    <x v="35"/>
  </r>
  <r>
    <s v="2.1.2"/>
    <s v="B.04"/>
    <x v="3"/>
    <x v="11"/>
    <s v="B.04x2"/>
    <x v="71"/>
    <x v="35"/>
  </r>
  <r>
    <s v="2.1.2"/>
    <s v="B.04"/>
    <x v="0"/>
    <x v="11"/>
    <s v="B.04x3"/>
    <x v="72"/>
    <x v="35"/>
  </r>
  <r>
    <s v="2.1.2"/>
    <s v="B.05"/>
    <x v="2"/>
    <x v="11"/>
    <s v="B.05x1"/>
    <x v="66"/>
    <x v="33"/>
  </r>
  <r>
    <s v="2.1.2"/>
    <s v="B.05"/>
    <x v="3"/>
    <x v="11"/>
    <s v="B.05x2"/>
    <x v="67"/>
    <x v="33"/>
  </r>
  <r>
    <s v="2.1.2"/>
    <s v="B.05"/>
    <x v="0"/>
    <x v="11"/>
    <s v="B.05x3"/>
    <x v="73"/>
    <x v="33"/>
  </r>
  <r>
    <s v="2.1.2"/>
    <s v="C.04"/>
    <x v="3"/>
    <x v="11"/>
    <s v="C.04x2"/>
    <x v="68"/>
    <x v="34"/>
  </r>
  <r>
    <s v="2.1.2"/>
    <s v="C.04"/>
    <x v="0"/>
    <x v="11"/>
    <s v="C.04x3"/>
    <x v="69"/>
    <x v="34"/>
  </r>
  <r>
    <s v="2.1.2"/>
    <s v="C.04"/>
    <x v="1"/>
    <x v="11"/>
    <s v="C.04x4"/>
    <x v="74"/>
    <x v="34"/>
  </r>
  <r>
    <s v="2.1.2"/>
    <s v="E.08"/>
    <x v="3"/>
    <x v="11"/>
    <s v="E.08x2"/>
    <x v="14"/>
    <x v="7"/>
  </r>
  <r>
    <s v="2.1.2"/>
    <s v="E.08"/>
    <x v="0"/>
    <x v="11"/>
    <s v="E.08x3"/>
    <x v="15"/>
    <x v="7"/>
  </r>
  <r>
    <s v="2.1.2"/>
    <s v="E.08"/>
    <x v="1"/>
    <x v="11"/>
    <s v="E.08x4"/>
    <x v="16"/>
    <x v="7"/>
  </r>
  <r>
    <s v="2.1.2"/>
    <s v="T.01"/>
    <x v="4"/>
    <x v="11"/>
    <s v="T.01x9"/>
    <x v="17"/>
    <x v="8"/>
  </r>
  <r>
    <s v="2.1.2"/>
    <s v="T.02"/>
    <x v="4"/>
    <x v="11"/>
    <s v="T.02x9"/>
    <x v="18"/>
    <x v="9"/>
  </r>
  <r>
    <s v="2.1.2"/>
    <s v="T.03"/>
    <x v="4"/>
    <x v="11"/>
    <s v="T.03x9"/>
    <x v="19"/>
    <x v="10"/>
  </r>
  <r>
    <s v="2.1.2"/>
    <s v="T.04"/>
    <x v="4"/>
    <x v="11"/>
    <s v="T.04x9"/>
    <x v="20"/>
    <x v="11"/>
  </r>
  <r>
    <s v="2.1.2"/>
    <s v="T.05"/>
    <x v="4"/>
    <x v="11"/>
    <s v="T.05x9"/>
    <x v="21"/>
    <x v="12"/>
  </r>
  <r>
    <s v="2.1.2"/>
    <s v="T.06"/>
    <x v="4"/>
    <x v="11"/>
    <s v="T.06x9"/>
    <x v="22"/>
    <x v="13"/>
  </r>
  <r>
    <s v="2.1.2"/>
    <s v="T.07"/>
    <x v="4"/>
    <x v="11"/>
    <s v="T.07x9"/>
    <x v="23"/>
    <x v="14"/>
  </r>
  <r>
    <s v="2.1.3"/>
    <s v="B.02"/>
    <x v="3"/>
    <x v="12"/>
    <s v="B.02x2"/>
    <x v="7"/>
    <x v="4"/>
  </r>
  <r>
    <s v="2.1.3"/>
    <s v="B.02"/>
    <x v="0"/>
    <x v="12"/>
    <s v="B.02x3"/>
    <x v="8"/>
    <x v="4"/>
  </r>
  <r>
    <s v="2.1.3"/>
    <s v="B.02"/>
    <x v="1"/>
    <x v="12"/>
    <s v="B.02x4"/>
    <x v="9"/>
    <x v="4"/>
  </r>
  <r>
    <s v="2.1.3"/>
    <s v="B.02"/>
    <x v="1"/>
    <x v="12"/>
    <s v="B.02x4"/>
    <x v="9"/>
    <x v="4"/>
  </r>
  <r>
    <s v="2.1.3"/>
    <s v="B.04"/>
    <x v="2"/>
    <x v="12"/>
    <s v="B.04x1"/>
    <x v="70"/>
    <x v="35"/>
  </r>
  <r>
    <s v="2.1.3"/>
    <s v="B.04"/>
    <x v="3"/>
    <x v="12"/>
    <s v="B.04x2"/>
    <x v="71"/>
    <x v="35"/>
  </r>
  <r>
    <s v="2.1.3"/>
    <s v="B.04"/>
    <x v="0"/>
    <x v="12"/>
    <s v="B.04x3"/>
    <x v="72"/>
    <x v="35"/>
  </r>
  <r>
    <s v="2.1.3"/>
    <s v="B.04"/>
    <x v="0"/>
    <x v="12"/>
    <s v="B.04x3"/>
    <x v="72"/>
    <x v="35"/>
  </r>
  <r>
    <s v="2.1.3"/>
    <s v="B.06"/>
    <x v="0"/>
    <x v="12"/>
    <s v="B.06x3"/>
    <x v="10"/>
    <x v="5"/>
  </r>
  <r>
    <s v="2.1.3"/>
    <s v="B.06"/>
    <x v="1"/>
    <x v="12"/>
    <s v="B.06x4"/>
    <x v="11"/>
    <x v="5"/>
  </r>
  <r>
    <s v="2.1.3"/>
    <s v="C.04"/>
    <x v="3"/>
    <x v="12"/>
    <s v="C.04x2"/>
    <x v="68"/>
    <x v="34"/>
  </r>
  <r>
    <s v="2.1.3"/>
    <s v="C.04"/>
    <x v="0"/>
    <x v="12"/>
    <s v="C.04x3"/>
    <x v="69"/>
    <x v="34"/>
  </r>
  <r>
    <s v="2.1.3"/>
    <s v="C.04"/>
    <x v="1"/>
    <x v="12"/>
    <s v="C.04x4"/>
    <x v="74"/>
    <x v="34"/>
  </r>
  <r>
    <s v="2.1.3"/>
    <s v="C.04"/>
    <x v="1"/>
    <x v="12"/>
    <s v="C.04x4"/>
    <x v="74"/>
    <x v="34"/>
  </r>
  <r>
    <s v="2.1.3"/>
    <s v="E.03"/>
    <x v="3"/>
    <x v="12"/>
    <s v="E.03x2"/>
    <x v="60"/>
    <x v="24"/>
  </r>
  <r>
    <s v="2.1.3"/>
    <s v="E.03"/>
    <x v="0"/>
    <x v="12"/>
    <s v="E.03x3"/>
    <x v="44"/>
    <x v="24"/>
  </r>
  <r>
    <s v="2.1.3"/>
    <s v="E.03"/>
    <x v="1"/>
    <x v="12"/>
    <s v="E.03x4"/>
    <x v="45"/>
    <x v="24"/>
  </r>
  <r>
    <s v="2.1.3"/>
    <s v="E.03"/>
    <x v="1"/>
    <x v="12"/>
    <s v="E.03x4"/>
    <x v="45"/>
    <x v="24"/>
  </r>
  <r>
    <s v="2.1.3"/>
    <s v="E.08"/>
    <x v="3"/>
    <x v="12"/>
    <s v="E.08x2"/>
    <x v="14"/>
    <x v="7"/>
  </r>
  <r>
    <s v="2.1.3"/>
    <s v="E.08"/>
    <x v="0"/>
    <x v="12"/>
    <s v="E.08x3"/>
    <x v="15"/>
    <x v="7"/>
  </r>
  <r>
    <s v="2.1.3"/>
    <s v="E.08"/>
    <x v="1"/>
    <x v="12"/>
    <s v="E.08x4"/>
    <x v="16"/>
    <x v="7"/>
  </r>
  <r>
    <s v="2.1.3"/>
    <s v="E.08"/>
    <x v="1"/>
    <x v="12"/>
    <s v="E.08x4"/>
    <x v="16"/>
    <x v="7"/>
  </r>
  <r>
    <s v="2.1.3"/>
    <s v="T.01"/>
    <x v="4"/>
    <x v="12"/>
    <s v="T.01x9"/>
    <x v="17"/>
    <x v="8"/>
  </r>
  <r>
    <s v="2.1.3"/>
    <s v="T.02"/>
    <x v="4"/>
    <x v="12"/>
    <s v="T.02x9"/>
    <x v="18"/>
    <x v="9"/>
  </r>
  <r>
    <s v="2.1.3"/>
    <s v="T.03"/>
    <x v="4"/>
    <x v="12"/>
    <s v="T.03x9"/>
    <x v="19"/>
    <x v="10"/>
  </r>
  <r>
    <s v="2.1.3"/>
    <s v="T.04"/>
    <x v="4"/>
    <x v="12"/>
    <s v="T.04x9"/>
    <x v="20"/>
    <x v="11"/>
  </r>
  <r>
    <s v="2.1.3"/>
    <s v="T.05"/>
    <x v="4"/>
    <x v="12"/>
    <s v="T.05x9"/>
    <x v="21"/>
    <x v="12"/>
  </r>
  <r>
    <s v="2.1.3"/>
    <s v="T.06"/>
    <x v="4"/>
    <x v="12"/>
    <s v="T.06x9"/>
    <x v="22"/>
    <x v="13"/>
  </r>
  <r>
    <s v="2.1.3"/>
    <s v="T.07"/>
    <x v="4"/>
    <x v="12"/>
    <s v="T.07x9"/>
    <x v="23"/>
    <x v="14"/>
  </r>
  <r>
    <s v="2.1.4"/>
    <s v="A.06"/>
    <x v="2"/>
    <x v="13"/>
    <s v="A.06x1"/>
    <x v="2"/>
    <x v="1"/>
  </r>
  <r>
    <s v="2.1.4"/>
    <s v="A.06"/>
    <x v="3"/>
    <x v="13"/>
    <s v="A.06x2"/>
    <x v="3"/>
    <x v="1"/>
  </r>
  <r>
    <s v="2.1.4"/>
    <s v="A.06"/>
    <x v="0"/>
    <x v="13"/>
    <s v="A.06x3"/>
    <x v="4"/>
    <x v="1"/>
  </r>
  <r>
    <s v="2.1.4"/>
    <s v="A.09"/>
    <x v="1"/>
    <x v="13"/>
    <s v="A.09x4"/>
    <x v="6"/>
    <x v="3"/>
  </r>
  <r>
    <s v="2.1.4"/>
    <s v="A.10"/>
    <x v="3"/>
    <x v="13"/>
    <s v="A.10x2"/>
    <x v="24"/>
    <x v="15"/>
  </r>
  <r>
    <s v="2.1.4"/>
    <s v="A.10"/>
    <x v="0"/>
    <x v="13"/>
    <s v="A.10x3"/>
    <x v="25"/>
    <x v="15"/>
  </r>
  <r>
    <s v="2.1.4"/>
    <s v="A.10"/>
    <x v="1"/>
    <x v="13"/>
    <s v="A.10x4"/>
    <x v="26"/>
    <x v="15"/>
  </r>
  <r>
    <s v="2.1.4"/>
    <s v="B.02"/>
    <x v="3"/>
    <x v="13"/>
    <s v="B.02x2"/>
    <x v="7"/>
    <x v="4"/>
  </r>
  <r>
    <s v="2.1.4"/>
    <s v="B.02"/>
    <x v="0"/>
    <x v="13"/>
    <s v="B.02x3"/>
    <x v="8"/>
    <x v="4"/>
  </r>
  <r>
    <s v="2.1.4"/>
    <s v="B.02"/>
    <x v="1"/>
    <x v="13"/>
    <s v="B.02x4"/>
    <x v="9"/>
    <x v="4"/>
  </r>
  <r>
    <s v="2.1.4"/>
    <s v="B.03"/>
    <x v="2"/>
    <x v="13"/>
    <s v="B.03x1"/>
    <x v="27"/>
    <x v="16"/>
  </r>
  <r>
    <s v="2.1.4"/>
    <s v="B.03"/>
    <x v="3"/>
    <x v="13"/>
    <s v="B.03x2"/>
    <x v="28"/>
    <x v="16"/>
  </r>
  <r>
    <s v="2.1.4"/>
    <s v="B.03"/>
    <x v="0"/>
    <x v="13"/>
    <s v="B.03x3"/>
    <x v="29"/>
    <x v="16"/>
  </r>
  <r>
    <s v="2.1.4"/>
    <s v="B.03"/>
    <x v="1"/>
    <x v="13"/>
    <s v="B.03x4"/>
    <x v="30"/>
    <x v="16"/>
  </r>
  <r>
    <s v="2.1.4"/>
    <s v="B.04"/>
    <x v="2"/>
    <x v="13"/>
    <s v="B.04x1"/>
    <x v="70"/>
    <x v="35"/>
  </r>
  <r>
    <s v="2.1.4"/>
    <s v="B.04"/>
    <x v="3"/>
    <x v="13"/>
    <s v="B.04x2"/>
    <x v="71"/>
    <x v="35"/>
  </r>
  <r>
    <s v="2.1.4"/>
    <s v="B.04"/>
    <x v="0"/>
    <x v="13"/>
    <s v="B.04x3"/>
    <x v="72"/>
    <x v="35"/>
  </r>
  <r>
    <s v="2.1.4"/>
    <s v="B.06"/>
    <x v="0"/>
    <x v="13"/>
    <s v="B.06x3"/>
    <x v="10"/>
    <x v="5"/>
  </r>
  <r>
    <s v="2.1.4"/>
    <s v="B.06"/>
    <x v="1"/>
    <x v="13"/>
    <s v="B.06x4"/>
    <x v="11"/>
    <x v="5"/>
  </r>
  <r>
    <s v="2.1.4"/>
    <s v="C.02"/>
    <x v="3"/>
    <x v="13"/>
    <s v="C.02x2"/>
    <x v="75"/>
    <x v="36"/>
  </r>
  <r>
    <s v="2.1.4"/>
    <s v="C.02"/>
    <x v="0"/>
    <x v="13"/>
    <s v="C.02x3"/>
    <x v="76"/>
    <x v="36"/>
  </r>
  <r>
    <s v="2.1.4"/>
    <s v="D.10"/>
    <x v="0"/>
    <x v="13"/>
    <s v="D.10x3"/>
    <x v="12"/>
    <x v="6"/>
  </r>
  <r>
    <s v="2.1.4"/>
    <s v="D.10"/>
    <x v="1"/>
    <x v="13"/>
    <s v="D.10x4"/>
    <x v="13"/>
    <x v="6"/>
  </r>
  <r>
    <s v="2.1.4"/>
    <s v="T.01"/>
    <x v="4"/>
    <x v="13"/>
    <s v="T.01x9"/>
    <x v="17"/>
    <x v="8"/>
  </r>
  <r>
    <s v="2.1.4"/>
    <s v="T.02"/>
    <x v="4"/>
    <x v="13"/>
    <s v="T.02x9"/>
    <x v="18"/>
    <x v="9"/>
  </r>
  <r>
    <s v="2.1.4"/>
    <s v="T.03"/>
    <x v="4"/>
    <x v="13"/>
    <s v="T.03x9"/>
    <x v="19"/>
    <x v="10"/>
  </r>
  <r>
    <s v="2.1.4"/>
    <s v="T.04"/>
    <x v="4"/>
    <x v="13"/>
    <s v="T.04x9"/>
    <x v="20"/>
    <x v="11"/>
  </r>
  <r>
    <s v="2.1.4"/>
    <s v="T.05"/>
    <x v="4"/>
    <x v="13"/>
    <s v="T.05x9"/>
    <x v="21"/>
    <x v="12"/>
  </r>
  <r>
    <s v="2.1.4"/>
    <s v="T.06"/>
    <x v="4"/>
    <x v="13"/>
    <s v="T.06x9"/>
    <x v="22"/>
    <x v="13"/>
  </r>
  <r>
    <s v="2.1.4"/>
    <s v="T.07"/>
    <x v="4"/>
    <x v="13"/>
    <s v="T.07x9"/>
    <x v="23"/>
    <x v="14"/>
  </r>
  <r>
    <s v="2.2.1"/>
    <s v="A.06"/>
    <x v="2"/>
    <x v="14"/>
    <s v="A.06x1"/>
    <x v="2"/>
    <x v="1"/>
  </r>
  <r>
    <s v="2.2.1"/>
    <s v="A.06"/>
    <x v="3"/>
    <x v="14"/>
    <s v="A.06x2"/>
    <x v="3"/>
    <x v="1"/>
  </r>
  <r>
    <s v="2.2.1"/>
    <s v="A.06"/>
    <x v="0"/>
    <x v="14"/>
    <s v="A.06x3"/>
    <x v="4"/>
    <x v="1"/>
  </r>
  <r>
    <s v="2.2.1"/>
    <s v="A.10"/>
    <x v="3"/>
    <x v="14"/>
    <s v="A.10x2"/>
    <x v="24"/>
    <x v="15"/>
  </r>
  <r>
    <s v="2.2.1"/>
    <s v="A.10"/>
    <x v="0"/>
    <x v="14"/>
    <s v="A.10x3"/>
    <x v="25"/>
    <x v="15"/>
  </r>
  <r>
    <s v="2.2.1"/>
    <s v="A.10"/>
    <x v="1"/>
    <x v="14"/>
    <s v="A.10x4"/>
    <x v="26"/>
    <x v="15"/>
  </r>
  <r>
    <s v="2.2.1"/>
    <s v="B.01"/>
    <x v="2"/>
    <x v="14"/>
    <s v="B.01x1"/>
    <x v="63"/>
    <x v="32"/>
  </r>
  <r>
    <s v="2.2.1"/>
    <s v="B.01"/>
    <x v="3"/>
    <x v="14"/>
    <s v="B.01x2"/>
    <x v="64"/>
    <x v="32"/>
  </r>
  <r>
    <s v="2.2.1"/>
    <s v="B.01"/>
    <x v="0"/>
    <x v="14"/>
    <s v="B.01x3"/>
    <x v="65"/>
    <x v="32"/>
  </r>
  <r>
    <s v="2.2.1"/>
    <s v="B.02"/>
    <x v="3"/>
    <x v="14"/>
    <s v="B.02x2"/>
    <x v="7"/>
    <x v="4"/>
  </r>
  <r>
    <s v="2.2.1"/>
    <s v="B.02"/>
    <x v="0"/>
    <x v="14"/>
    <s v="B.02x3"/>
    <x v="8"/>
    <x v="4"/>
  </r>
  <r>
    <s v="2.2.1"/>
    <s v="B.02"/>
    <x v="1"/>
    <x v="14"/>
    <s v="B.02x4"/>
    <x v="9"/>
    <x v="4"/>
  </r>
  <r>
    <s v="2.2.1"/>
    <s v="B.03"/>
    <x v="2"/>
    <x v="14"/>
    <s v="B.03x1"/>
    <x v="27"/>
    <x v="16"/>
  </r>
  <r>
    <s v="2.2.1"/>
    <s v="B.03"/>
    <x v="3"/>
    <x v="14"/>
    <s v="B.03x2"/>
    <x v="28"/>
    <x v="16"/>
  </r>
  <r>
    <s v="2.2.1"/>
    <s v="B.03"/>
    <x v="0"/>
    <x v="14"/>
    <s v="B.03x3"/>
    <x v="29"/>
    <x v="16"/>
  </r>
  <r>
    <s v="2.2.1"/>
    <s v="B.03"/>
    <x v="1"/>
    <x v="14"/>
    <s v="B.03x4"/>
    <x v="30"/>
    <x v="16"/>
  </r>
  <r>
    <s v="2.2.1"/>
    <s v="B.04"/>
    <x v="2"/>
    <x v="14"/>
    <s v="B.04x1"/>
    <x v="70"/>
    <x v="35"/>
  </r>
  <r>
    <s v="2.2.1"/>
    <s v="B.04"/>
    <x v="3"/>
    <x v="14"/>
    <s v="B.04x2"/>
    <x v="71"/>
    <x v="35"/>
  </r>
  <r>
    <s v="2.2.1"/>
    <s v="B.04"/>
    <x v="0"/>
    <x v="14"/>
    <s v="B.04x3"/>
    <x v="72"/>
    <x v="35"/>
  </r>
  <r>
    <s v="2.2.1"/>
    <s v="B.05"/>
    <x v="2"/>
    <x v="14"/>
    <s v="B.05x1"/>
    <x v="66"/>
    <x v="33"/>
  </r>
  <r>
    <s v="2.2.1"/>
    <s v="B.05"/>
    <x v="3"/>
    <x v="14"/>
    <s v="B.05x2"/>
    <x v="67"/>
    <x v="33"/>
  </r>
  <r>
    <s v="2.2.1"/>
    <s v="B.05"/>
    <x v="0"/>
    <x v="14"/>
    <s v="B.05x3"/>
    <x v="73"/>
    <x v="33"/>
  </r>
  <r>
    <s v="2.2.1"/>
    <s v="E.03"/>
    <x v="3"/>
    <x v="14"/>
    <s v="E.03x2"/>
    <x v="60"/>
    <x v="24"/>
  </r>
  <r>
    <s v="2.2.1"/>
    <s v="E.03"/>
    <x v="0"/>
    <x v="14"/>
    <s v="E.03x3"/>
    <x v="44"/>
    <x v="24"/>
  </r>
  <r>
    <s v="2.2.1"/>
    <s v="E.03"/>
    <x v="1"/>
    <x v="14"/>
    <s v="E.03x4"/>
    <x v="45"/>
    <x v="24"/>
  </r>
  <r>
    <s v="2.2.1"/>
    <s v="E.06"/>
    <x v="3"/>
    <x v="14"/>
    <s v="E.06x2"/>
    <x v="38"/>
    <x v="21"/>
  </r>
  <r>
    <s v="2.2.1"/>
    <s v="E.06"/>
    <x v="0"/>
    <x v="14"/>
    <s v="E.06x3"/>
    <x v="39"/>
    <x v="21"/>
  </r>
  <r>
    <s v="2.2.1"/>
    <s v="E.06"/>
    <x v="1"/>
    <x v="14"/>
    <s v="E.06x4"/>
    <x v="40"/>
    <x v="21"/>
  </r>
  <r>
    <s v="2.2.1"/>
    <s v="T.01"/>
    <x v="4"/>
    <x v="14"/>
    <s v="T.01x9"/>
    <x v="17"/>
    <x v="8"/>
  </r>
  <r>
    <s v="2.2.1"/>
    <s v="T.02"/>
    <x v="4"/>
    <x v="14"/>
    <s v="T.02x9"/>
    <x v="18"/>
    <x v="9"/>
  </r>
  <r>
    <s v="2.2.1"/>
    <s v="T.03"/>
    <x v="4"/>
    <x v="14"/>
    <s v="T.03x9"/>
    <x v="19"/>
    <x v="10"/>
  </r>
  <r>
    <s v="2.2.1"/>
    <s v="T.04"/>
    <x v="4"/>
    <x v="14"/>
    <s v="T.04x9"/>
    <x v="20"/>
    <x v="11"/>
  </r>
  <r>
    <s v="2.2.1"/>
    <s v="T.05"/>
    <x v="4"/>
    <x v="14"/>
    <s v="T.05x9"/>
    <x v="21"/>
    <x v="12"/>
  </r>
  <r>
    <s v="2.2.1"/>
    <s v="T.06"/>
    <x v="4"/>
    <x v="14"/>
    <s v="T.06x9"/>
    <x v="22"/>
    <x v="13"/>
  </r>
  <r>
    <s v="2.2.1"/>
    <s v="T.07"/>
    <x v="4"/>
    <x v="14"/>
    <s v="T.07x9"/>
    <x v="23"/>
    <x v="14"/>
  </r>
  <r>
    <s v="3.1.1"/>
    <s v="B.02"/>
    <x v="3"/>
    <x v="15"/>
    <s v="B.02x2"/>
    <x v="7"/>
    <x v="4"/>
  </r>
  <r>
    <s v="3.1.1"/>
    <s v="B.02"/>
    <x v="0"/>
    <x v="15"/>
    <s v="B.02x3"/>
    <x v="8"/>
    <x v="4"/>
  </r>
  <r>
    <s v="3.1.1"/>
    <s v="B.03"/>
    <x v="2"/>
    <x v="15"/>
    <s v="B.03x1"/>
    <x v="27"/>
    <x v="16"/>
  </r>
  <r>
    <s v="3.1.1"/>
    <s v="B.03"/>
    <x v="3"/>
    <x v="15"/>
    <s v="B.03x2"/>
    <x v="28"/>
    <x v="16"/>
  </r>
  <r>
    <s v="3.1.1"/>
    <s v="B.03"/>
    <x v="0"/>
    <x v="15"/>
    <s v="B.03x3"/>
    <x v="29"/>
    <x v="16"/>
  </r>
  <r>
    <s v="3.1.1"/>
    <s v="B.04"/>
    <x v="2"/>
    <x v="15"/>
    <s v="B.04x1"/>
    <x v="70"/>
    <x v="35"/>
  </r>
  <r>
    <s v="3.1.1"/>
    <s v="B.04"/>
    <x v="3"/>
    <x v="15"/>
    <s v="B.04x2"/>
    <x v="71"/>
    <x v="35"/>
  </r>
  <r>
    <s v="3.1.1"/>
    <s v="B.04"/>
    <x v="0"/>
    <x v="15"/>
    <s v="B.04x3"/>
    <x v="72"/>
    <x v="35"/>
  </r>
  <r>
    <s v="3.1.1"/>
    <s v="C.01"/>
    <x v="2"/>
    <x v="15"/>
    <s v="C.01x1"/>
    <x v="77"/>
    <x v="37"/>
  </r>
  <r>
    <s v="3.1.1"/>
    <s v="C.01"/>
    <x v="3"/>
    <x v="15"/>
    <s v="C.01x2"/>
    <x v="78"/>
    <x v="37"/>
  </r>
  <r>
    <s v="3.1.1"/>
    <s v="C.01"/>
    <x v="0"/>
    <x v="15"/>
    <s v="C.01x3"/>
    <x v="79"/>
    <x v="37"/>
  </r>
  <r>
    <s v="3.1.1"/>
    <s v="C.02"/>
    <x v="3"/>
    <x v="15"/>
    <s v="C.02x2"/>
    <x v="75"/>
    <x v="36"/>
  </r>
  <r>
    <s v="3.1.1"/>
    <s v="C.02"/>
    <x v="0"/>
    <x v="15"/>
    <s v="C.02x3"/>
    <x v="76"/>
    <x v="36"/>
  </r>
  <r>
    <s v="3.1.1"/>
    <s v="C.04"/>
    <x v="3"/>
    <x v="15"/>
    <s v="C.04x2"/>
    <x v="68"/>
    <x v="34"/>
  </r>
  <r>
    <s v="3.1.1"/>
    <s v="C.04"/>
    <x v="0"/>
    <x v="15"/>
    <s v="C.04x3"/>
    <x v="69"/>
    <x v="34"/>
  </r>
  <r>
    <s v="3.1.1"/>
    <s v="C.04"/>
    <x v="1"/>
    <x v="15"/>
    <s v="C.04x4"/>
    <x v="74"/>
    <x v="34"/>
  </r>
  <r>
    <s v="3.1.1"/>
    <s v="C.05"/>
    <x v="2"/>
    <x v="15"/>
    <s v="C.05x1"/>
    <x v="80"/>
    <x v="38"/>
  </r>
  <r>
    <s v="3.1.1"/>
    <s v="C.05"/>
    <x v="3"/>
    <x v="15"/>
    <s v="C.05x2"/>
    <x v="81"/>
    <x v="38"/>
  </r>
  <r>
    <s v="3.1.1"/>
    <s v="C.05"/>
    <x v="0"/>
    <x v="15"/>
    <s v="C.05x3"/>
    <x v="82"/>
    <x v="38"/>
  </r>
  <r>
    <s v="3.1.1"/>
    <s v="E.08"/>
    <x v="3"/>
    <x v="15"/>
    <s v="E.08x2"/>
    <x v="14"/>
    <x v="7"/>
  </r>
  <r>
    <s v="3.1.1"/>
    <s v="E.08"/>
    <x v="0"/>
    <x v="15"/>
    <s v="E.08x3"/>
    <x v="15"/>
    <x v="7"/>
  </r>
  <r>
    <s v="3.1.1"/>
    <s v="E.08"/>
    <x v="1"/>
    <x v="15"/>
    <s v="E.08x4"/>
    <x v="16"/>
    <x v="7"/>
  </r>
  <r>
    <s v="3.1.1"/>
    <s v="T.01"/>
    <x v="4"/>
    <x v="15"/>
    <s v="T.01x9"/>
    <x v="17"/>
    <x v="8"/>
  </r>
  <r>
    <s v="3.1.1"/>
    <s v="T.02"/>
    <x v="4"/>
    <x v="15"/>
    <s v="T.02x9"/>
    <x v="18"/>
    <x v="9"/>
  </r>
  <r>
    <s v="3.1.1"/>
    <s v="T.03"/>
    <x v="4"/>
    <x v="15"/>
    <s v="T.03x9"/>
    <x v="19"/>
    <x v="10"/>
  </r>
  <r>
    <s v="3.1.1"/>
    <s v="T.04"/>
    <x v="4"/>
    <x v="15"/>
    <s v="T.04x9"/>
    <x v="20"/>
    <x v="11"/>
  </r>
  <r>
    <s v="3.1.1"/>
    <s v="T.05"/>
    <x v="4"/>
    <x v="15"/>
    <s v="T.05x9"/>
    <x v="21"/>
    <x v="12"/>
  </r>
  <r>
    <s v="3.1.1"/>
    <s v="T.06"/>
    <x v="4"/>
    <x v="15"/>
    <s v="T.06x9"/>
    <x v="22"/>
    <x v="13"/>
  </r>
  <r>
    <s v="3.1.1"/>
    <s v="T.07"/>
    <x v="4"/>
    <x v="15"/>
    <s v="T.07x9"/>
    <x v="23"/>
    <x v="14"/>
  </r>
  <r>
    <s v="3.1.2"/>
    <s v="A.02"/>
    <x v="0"/>
    <x v="16"/>
    <s v="A.02x3"/>
    <x v="83"/>
    <x v="39"/>
  </r>
  <r>
    <s v="3.1.2"/>
    <s v="A.02"/>
    <x v="1"/>
    <x v="16"/>
    <s v="A.02x4"/>
    <x v="84"/>
    <x v="39"/>
  </r>
  <r>
    <s v="3.1.2"/>
    <s v="B.02"/>
    <x v="3"/>
    <x v="16"/>
    <s v="B.02x2"/>
    <x v="7"/>
    <x v="4"/>
  </r>
  <r>
    <s v="3.1.2"/>
    <s v="B.02"/>
    <x v="0"/>
    <x v="16"/>
    <s v="B.02x3"/>
    <x v="8"/>
    <x v="4"/>
  </r>
  <r>
    <s v="3.1.2"/>
    <s v="B.02"/>
    <x v="1"/>
    <x v="16"/>
    <s v="B.02x4"/>
    <x v="9"/>
    <x v="4"/>
  </r>
  <r>
    <s v="3.1.2"/>
    <s v="B.04"/>
    <x v="2"/>
    <x v="16"/>
    <s v="B.04x1"/>
    <x v="70"/>
    <x v="35"/>
  </r>
  <r>
    <s v="3.1.2"/>
    <s v="B.04"/>
    <x v="3"/>
    <x v="16"/>
    <s v="B.04x2"/>
    <x v="71"/>
    <x v="35"/>
  </r>
  <r>
    <s v="3.1.2"/>
    <s v="B.04"/>
    <x v="0"/>
    <x v="16"/>
    <s v="B.04x3"/>
    <x v="72"/>
    <x v="35"/>
  </r>
  <r>
    <s v="3.1.2"/>
    <s v="C.02"/>
    <x v="3"/>
    <x v="16"/>
    <s v="C.02x2"/>
    <x v="75"/>
    <x v="36"/>
  </r>
  <r>
    <s v="3.1.2"/>
    <s v="C.02"/>
    <x v="0"/>
    <x v="16"/>
    <s v="C.02x3"/>
    <x v="76"/>
    <x v="36"/>
  </r>
  <r>
    <s v="3.1.2"/>
    <s v="C.03"/>
    <x v="2"/>
    <x v="16"/>
    <s v="C.03x1"/>
    <x v="85"/>
    <x v="40"/>
  </r>
  <r>
    <s v="3.1.2"/>
    <s v="C.03"/>
    <x v="3"/>
    <x v="16"/>
    <s v="C.03x2"/>
    <x v="86"/>
    <x v="40"/>
  </r>
  <r>
    <s v="3.1.2"/>
    <s v="C.03"/>
    <x v="0"/>
    <x v="16"/>
    <s v="C.03x3"/>
    <x v="87"/>
    <x v="40"/>
  </r>
  <r>
    <s v="3.1.2"/>
    <s v="C.05"/>
    <x v="2"/>
    <x v="16"/>
    <s v="C.05x1"/>
    <x v="80"/>
    <x v="38"/>
  </r>
  <r>
    <s v="3.1.2"/>
    <s v="C.05"/>
    <x v="3"/>
    <x v="16"/>
    <s v="C.05x2"/>
    <x v="81"/>
    <x v="38"/>
  </r>
  <r>
    <s v="3.1.2"/>
    <s v="C.05"/>
    <x v="0"/>
    <x v="16"/>
    <s v="C.05x3"/>
    <x v="82"/>
    <x v="38"/>
  </r>
  <r>
    <s v="3.1.2"/>
    <s v="E.02"/>
    <x v="3"/>
    <x v="16"/>
    <s v="E.02x2"/>
    <x v="88"/>
    <x v="41"/>
  </r>
  <r>
    <s v="3.1.2"/>
    <s v="E.02"/>
    <x v="0"/>
    <x v="16"/>
    <s v="E.02x3"/>
    <x v="89"/>
    <x v="41"/>
  </r>
  <r>
    <s v="3.1.2"/>
    <s v="E.02"/>
    <x v="1"/>
    <x v="16"/>
    <s v="E.02x4"/>
    <x v="90"/>
    <x v="41"/>
  </r>
  <r>
    <s v="3.1.2"/>
    <s v="E.03"/>
    <x v="3"/>
    <x v="16"/>
    <s v="E.03x2"/>
    <x v="60"/>
    <x v="24"/>
  </r>
  <r>
    <s v="3.1.2"/>
    <s v="E.03"/>
    <x v="0"/>
    <x v="16"/>
    <s v="E.03x3"/>
    <x v="44"/>
    <x v="24"/>
  </r>
  <r>
    <s v="3.1.2"/>
    <s v="E.03"/>
    <x v="1"/>
    <x v="16"/>
    <s v="E.03x4"/>
    <x v="45"/>
    <x v="24"/>
  </r>
  <r>
    <s v="3.1.2"/>
    <s v="E.07"/>
    <x v="0"/>
    <x v="16"/>
    <s v="E.07x3"/>
    <x v="33"/>
    <x v="18"/>
  </r>
  <r>
    <s v="3.1.2"/>
    <s v="E.07"/>
    <x v="1"/>
    <x v="16"/>
    <s v="E.07x4"/>
    <x v="34"/>
    <x v="18"/>
  </r>
  <r>
    <s v="3.1.2"/>
    <s v="T.01"/>
    <x v="4"/>
    <x v="16"/>
    <s v="T.01x9"/>
    <x v="17"/>
    <x v="8"/>
  </r>
  <r>
    <s v="3.1.2"/>
    <s v="T.02"/>
    <x v="4"/>
    <x v="16"/>
    <s v="T.02x9"/>
    <x v="18"/>
    <x v="9"/>
  </r>
  <r>
    <s v="3.1.2"/>
    <s v="T.03"/>
    <x v="4"/>
    <x v="16"/>
    <s v="T.03x9"/>
    <x v="19"/>
    <x v="10"/>
  </r>
  <r>
    <s v="3.1.2"/>
    <s v="T.04"/>
    <x v="4"/>
    <x v="16"/>
    <s v="T.04x9"/>
    <x v="20"/>
    <x v="11"/>
  </r>
  <r>
    <s v="3.1.2"/>
    <s v="T.05"/>
    <x v="4"/>
    <x v="16"/>
    <s v="T.05x9"/>
    <x v="21"/>
    <x v="12"/>
  </r>
  <r>
    <s v="3.1.2"/>
    <s v="T.06"/>
    <x v="4"/>
    <x v="16"/>
    <s v="T.06x9"/>
    <x v="22"/>
    <x v="13"/>
  </r>
  <r>
    <s v="3.1.2"/>
    <s v="T.07"/>
    <x v="4"/>
    <x v="16"/>
    <s v="T.07x9"/>
    <x v="23"/>
    <x v="14"/>
  </r>
  <r>
    <s v="3.1.3"/>
    <s v="A.06"/>
    <x v="2"/>
    <x v="17"/>
    <s v="A.06x1"/>
    <x v="2"/>
    <x v="1"/>
  </r>
  <r>
    <s v="3.1.3"/>
    <s v="A.06"/>
    <x v="3"/>
    <x v="17"/>
    <s v="A.06x2"/>
    <x v="3"/>
    <x v="1"/>
  </r>
  <r>
    <s v="3.1.3"/>
    <s v="A.06"/>
    <x v="0"/>
    <x v="17"/>
    <s v="A.06x3"/>
    <x v="4"/>
    <x v="1"/>
  </r>
  <r>
    <s v="3.1.3"/>
    <s v="A.10"/>
    <x v="3"/>
    <x v="17"/>
    <s v="A.10x2"/>
    <x v="24"/>
    <x v="15"/>
  </r>
  <r>
    <s v="3.1.3"/>
    <s v="A.10"/>
    <x v="0"/>
    <x v="17"/>
    <s v="A.10x3"/>
    <x v="25"/>
    <x v="15"/>
  </r>
  <r>
    <s v="3.1.3"/>
    <s v="A.10"/>
    <x v="1"/>
    <x v="17"/>
    <s v="A.10x4"/>
    <x v="26"/>
    <x v="15"/>
  </r>
  <r>
    <s v="3.1.3"/>
    <s v="B.03"/>
    <x v="2"/>
    <x v="17"/>
    <s v="B.03x1"/>
    <x v="27"/>
    <x v="16"/>
  </r>
  <r>
    <s v="3.1.3"/>
    <s v="B.03"/>
    <x v="3"/>
    <x v="17"/>
    <s v="B.03x2"/>
    <x v="28"/>
    <x v="16"/>
  </r>
  <r>
    <s v="3.1.3"/>
    <s v="B.03"/>
    <x v="0"/>
    <x v="17"/>
    <s v="B.03x3"/>
    <x v="29"/>
    <x v="16"/>
  </r>
  <r>
    <s v="3.1.3"/>
    <s v="B.04"/>
    <x v="2"/>
    <x v="17"/>
    <s v="B.04x1"/>
    <x v="70"/>
    <x v="35"/>
  </r>
  <r>
    <s v="3.1.3"/>
    <s v="B.04"/>
    <x v="3"/>
    <x v="17"/>
    <s v="B.04x2"/>
    <x v="71"/>
    <x v="35"/>
  </r>
  <r>
    <s v="3.1.3"/>
    <s v="B.04"/>
    <x v="0"/>
    <x v="17"/>
    <s v="B.04x3"/>
    <x v="72"/>
    <x v="35"/>
  </r>
  <r>
    <s v="3.1.3"/>
    <s v="C.01"/>
    <x v="2"/>
    <x v="17"/>
    <s v="C.01x1"/>
    <x v="77"/>
    <x v="37"/>
  </r>
  <r>
    <s v="3.1.3"/>
    <s v="C.01"/>
    <x v="3"/>
    <x v="17"/>
    <s v="C.01x2"/>
    <x v="78"/>
    <x v="37"/>
  </r>
  <r>
    <s v="3.1.3"/>
    <s v="C.01"/>
    <x v="0"/>
    <x v="17"/>
    <s v="C.01x3"/>
    <x v="79"/>
    <x v="37"/>
  </r>
  <r>
    <s v="3.1.3"/>
    <s v="C.03"/>
    <x v="2"/>
    <x v="17"/>
    <s v="C.03x1"/>
    <x v="85"/>
    <x v="40"/>
  </r>
  <r>
    <s v="3.1.3"/>
    <s v="C.03"/>
    <x v="3"/>
    <x v="17"/>
    <s v="C.03x2"/>
    <x v="86"/>
    <x v="40"/>
  </r>
  <r>
    <s v="3.1.3"/>
    <s v="C.03"/>
    <x v="0"/>
    <x v="17"/>
    <s v="C.03x3"/>
    <x v="87"/>
    <x v="40"/>
  </r>
  <r>
    <s v="3.1.3"/>
    <s v="C.04"/>
    <x v="3"/>
    <x v="17"/>
    <s v="C.04x2"/>
    <x v="68"/>
    <x v="34"/>
  </r>
  <r>
    <s v="3.1.3"/>
    <s v="C.04"/>
    <x v="0"/>
    <x v="17"/>
    <s v="C.04x3"/>
    <x v="69"/>
    <x v="34"/>
  </r>
  <r>
    <s v="3.1.3"/>
    <s v="C.04"/>
    <x v="1"/>
    <x v="17"/>
    <s v="C.04x4"/>
    <x v="74"/>
    <x v="34"/>
  </r>
  <r>
    <s v="3.1.3"/>
    <s v="D.11"/>
    <x v="0"/>
    <x v="17"/>
    <s v="D.11x3"/>
    <x v="31"/>
    <x v="17"/>
  </r>
  <r>
    <s v="3.1.3"/>
    <s v="D.11"/>
    <x v="1"/>
    <x v="17"/>
    <s v="D.11x4"/>
    <x v="32"/>
    <x v="17"/>
  </r>
  <r>
    <s v="3.1.3"/>
    <s v="T.01"/>
    <x v="4"/>
    <x v="17"/>
    <s v="T.01x9"/>
    <x v="17"/>
    <x v="8"/>
  </r>
  <r>
    <s v="3.1.3"/>
    <s v="T.02"/>
    <x v="4"/>
    <x v="17"/>
    <s v="T.02x9"/>
    <x v="18"/>
    <x v="9"/>
  </r>
  <r>
    <s v="3.1.3"/>
    <s v="T.03"/>
    <x v="4"/>
    <x v="17"/>
    <s v="T.03x9"/>
    <x v="19"/>
    <x v="10"/>
  </r>
  <r>
    <s v="3.1.3"/>
    <s v="T.04"/>
    <x v="4"/>
    <x v="17"/>
    <s v="T.04x9"/>
    <x v="20"/>
    <x v="11"/>
  </r>
  <r>
    <s v="3.1.3"/>
    <s v="T.05"/>
    <x v="4"/>
    <x v="17"/>
    <s v="T.05x9"/>
    <x v="21"/>
    <x v="12"/>
  </r>
  <r>
    <s v="3.1.3"/>
    <s v="T.06"/>
    <x v="4"/>
    <x v="17"/>
    <s v="T.06x9"/>
    <x v="22"/>
    <x v="13"/>
  </r>
  <r>
    <s v="3.1.3"/>
    <s v="T.07"/>
    <x v="4"/>
    <x v="17"/>
    <s v="T.07x9"/>
    <x v="23"/>
    <x v="14"/>
  </r>
  <r>
    <s v="3.1.4"/>
    <s v="B.02"/>
    <x v="3"/>
    <x v="18"/>
    <s v="B.02x2"/>
    <x v="7"/>
    <x v="4"/>
  </r>
  <r>
    <s v="3.1.4"/>
    <s v="B.02"/>
    <x v="0"/>
    <x v="18"/>
    <s v="B.02x3"/>
    <x v="8"/>
    <x v="4"/>
  </r>
  <r>
    <s v="3.1.4"/>
    <s v="B.03"/>
    <x v="2"/>
    <x v="18"/>
    <s v="B.03x1"/>
    <x v="27"/>
    <x v="16"/>
  </r>
  <r>
    <s v="3.1.4"/>
    <s v="B.03"/>
    <x v="3"/>
    <x v="18"/>
    <s v="B.03x2"/>
    <x v="28"/>
    <x v="16"/>
  </r>
  <r>
    <s v="3.1.4"/>
    <s v="B.03"/>
    <x v="0"/>
    <x v="18"/>
    <s v="B.03x3"/>
    <x v="29"/>
    <x v="16"/>
  </r>
  <r>
    <s v="3.1.4"/>
    <s v="B.04"/>
    <x v="2"/>
    <x v="18"/>
    <s v="B.04x1"/>
    <x v="70"/>
    <x v="35"/>
  </r>
  <r>
    <s v="3.1.4"/>
    <s v="B.04"/>
    <x v="3"/>
    <x v="18"/>
    <s v="B.04x2"/>
    <x v="71"/>
    <x v="35"/>
  </r>
  <r>
    <s v="3.1.4"/>
    <s v="B.04"/>
    <x v="0"/>
    <x v="18"/>
    <s v="B.04x3"/>
    <x v="72"/>
    <x v="35"/>
  </r>
  <r>
    <s v="3.1.4"/>
    <s v="C.01"/>
    <x v="2"/>
    <x v="18"/>
    <s v="C.01x1"/>
    <x v="77"/>
    <x v="37"/>
  </r>
  <r>
    <s v="3.1.4"/>
    <s v="C.01"/>
    <x v="3"/>
    <x v="18"/>
    <s v="C.01x2"/>
    <x v="78"/>
    <x v="37"/>
  </r>
  <r>
    <s v="3.1.4"/>
    <s v="C.01"/>
    <x v="0"/>
    <x v="18"/>
    <s v="C.01x3"/>
    <x v="79"/>
    <x v="37"/>
  </r>
  <r>
    <s v="3.1.4"/>
    <s v="C.02"/>
    <x v="3"/>
    <x v="18"/>
    <s v="C.02x2"/>
    <x v="75"/>
    <x v="36"/>
  </r>
  <r>
    <s v="3.1.4"/>
    <s v="C.02"/>
    <x v="0"/>
    <x v="18"/>
    <s v="C.02x3"/>
    <x v="76"/>
    <x v="36"/>
  </r>
  <r>
    <s v="3.1.4"/>
    <s v="C.04"/>
    <x v="3"/>
    <x v="18"/>
    <s v="C.04x2"/>
    <x v="68"/>
    <x v="34"/>
  </r>
  <r>
    <s v="3.1.4"/>
    <s v="C.04"/>
    <x v="0"/>
    <x v="18"/>
    <s v="C.04x3"/>
    <x v="69"/>
    <x v="34"/>
  </r>
  <r>
    <s v="3.1.4"/>
    <s v="C.04"/>
    <x v="1"/>
    <x v="18"/>
    <s v="C.04x4"/>
    <x v="74"/>
    <x v="34"/>
  </r>
  <r>
    <s v="3.1.4"/>
    <s v="C.05"/>
    <x v="2"/>
    <x v="18"/>
    <s v="C.05x1"/>
    <x v="80"/>
    <x v="38"/>
  </r>
  <r>
    <s v="3.1.4"/>
    <s v="C.05"/>
    <x v="3"/>
    <x v="18"/>
    <s v="C.05x2"/>
    <x v="81"/>
    <x v="38"/>
  </r>
  <r>
    <s v="3.1.4"/>
    <s v="C.05"/>
    <x v="0"/>
    <x v="18"/>
    <s v="C.05x3"/>
    <x v="82"/>
    <x v="38"/>
  </r>
  <r>
    <s v="3.1.4"/>
    <s v="E.08"/>
    <x v="3"/>
    <x v="18"/>
    <s v="E.08x2"/>
    <x v="14"/>
    <x v="7"/>
  </r>
  <r>
    <s v="3.1.4"/>
    <s v="E.08"/>
    <x v="0"/>
    <x v="18"/>
    <s v="E.08x3"/>
    <x v="15"/>
    <x v="7"/>
  </r>
  <r>
    <s v="3.1.4"/>
    <s v="E.08"/>
    <x v="1"/>
    <x v="18"/>
    <s v="E.08x4"/>
    <x v="16"/>
    <x v="7"/>
  </r>
  <r>
    <s v="3.1.4"/>
    <s v="T.01"/>
    <x v="4"/>
    <x v="18"/>
    <s v="T.01x9"/>
    <x v="17"/>
    <x v="8"/>
  </r>
  <r>
    <s v="3.1.4"/>
    <s v="T.02"/>
    <x v="4"/>
    <x v="18"/>
    <s v="T.02x9"/>
    <x v="18"/>
    <x v="9"/>
  </r>
  <r>
    <s v="3.1.4"/>
    <s v="T.03"/>
    <x v="4"/>
    <x v="18"/>
    <s v="T.03x9"/>
    <x v="19"/>
    <x v="10"/>
  </r>
  <r>
    <s v="3.1.4"/>
    <s v="T.04"/>
    <x v="4"/>
    <x v="18"/>
    <s v="T.04x9"/>
    <x v="20"/>
    <x v="11"/>
  </r>
  <r>
    <s v="3.1.4"/>
    <s v="T.05"/>
    <x v="4"/>
    <x v="18"/>
    <s v="T.05x9"/>
    <x v="21"/>
    <x v="12"/>
  </r>
  <r>
    <s v="3.1.4"/>
    <s v="T.06"/>
    <x v="4"/>
    <x v="18"/>
    <s v="T.06x9"/>
    <x v="22"/>
    <x v="13"/>
  </r>
  <r>
    <s v="3.1.4"/>
    <s v="T.07"/>
    <x v="4"/>
    <x v="18"/>
    <s v="T.07x9"/>
    <x v="23"/>
    <x v="14"/>
  </r>
  <r>
    <s v="3.1.5"/>
    <s v="B.02"/>
    <x v="3"/>
    <x v="19"/>
    <s v="B.02x2"/>
    <x v="7"/>
    <x v="4"/>
  </r>
  <r>
    <s v="3.1.5"/>
    <s v="B.02"/>
    <x v="0"/>
    <x v="19"/>
    <s v="B.02x3"/>
    <x v="8"/>
    <x v="4"/>
  </r>
  <r>
    <s v="3.1.5"/>
    <s v="B.03"/>
    <x v="2"/>
    <x v="19"/>
    <s v="B.03x1"/>
    <x v="27"/>
    <x v="16"/>
  </r>
  <r>
    <s v="3.1.5"/>
    <s v="B.03"/>
    <x v="3"/>
    <x v="19"/>
    <s v="B.03x2"/>
    <x v="28"/>
    <x v="16"/>
  </r>
  <r>
    <s v="3.1.5"/>
    <s v="B.03"/>
    <x v="0"/>
    <x v="19"/>
    <s v="B.03x3"/>
    <x v="29"/>
    <x v="16"/>
  </r>
  <r>
    <s v="3.1.5"/>
    <s v="B.04"/>
    <x v="2"/>
    <x v="19"/>
    <s v="B.04x1"/>
    <x v="70"/>
    <x v="35"/>
  </r>
  <r>
    <s v="3.1.5"/>
    <s v="B.04"/>
    <x v="3"/>
    <x v="19"/>
    <s v="B.04x2"/>
    <x v="71"/>
    <x v="35"/>
  </r>
  <r>
    <s v="3.1.5"/>
    <s v="B.04"/>
    <x v="0"/>
    <x v="19"/>
    <s v="B.04x3"/>
    <x v="72"/>
    <x v="35"/>
  </r>
  <r>
    <s v="3.1.5"/>
    <s v="C.03"/>
    <x v="2"/>
    <x v="19"/>
    <s v="C.03x1"/>
    <x v="85"/>
    <x v="40"/>
  </r>
  <r>
    <s v="3.1.5"/>
    <s v="C.03"/>
    <x v="3"/>
    <x v="19"/>
    <s v="C.03x2"/>
    <x v="86"/>
    <x v="40"/>
  </r>
  <r>
    <s v="3.1.5"/>
    <s v="C.03"/>
    <x v="0"/>
    <x v="19"/>
    <s v="C.03x3"/>
    <x v="87"/>
    <x v="40"/>
  </r>
  <r>
    <s v="3.1.5"/>
    <s v="C.04"/>
    <x v="3"/>
    <x v="19"/>
    <s v="C.04x2"/>
    <x v="68"/>
    <x v="34"/>
  </r>
  <r>
    <s v="3.1.5"/>
    <s v="C.04"/>
    <x v="0"/>
    <x v="19"/>
    <s v="C.04x3"/>
    <x v="69"/>
    <x v="34"/>
  </r>
  <r>
    <s v="3.1.5"/>
    <s v="C.05"/>
    <x v="2"/>
    <x v="19"/>
    <s v="C.05x1"/>
    <x v="80"/>
    <x v="38"/>
  </r>
  <r>
    <s v="3.1.5"/>
    <s v="C.05"/>
    <x v="3"/>
    <x v="19"/>
    <s v="C.05x2"/>
    <x v="81"/>
    <x v="38"/>
  </r>
  <r>
    <s v="3.1.5"/>
    <s v="C.05"/>
    <x v="0"/>
    <x v="19"/>
    <s v="C.05x3"/>
    <x v="82"/>
    <x v="38"/>
  </r>
  <r>
    <s v="3.1.5"/>
    <s v="E.03"/>
    <x v="3"/>
    <x v="19"/>
    <s v="E.03x2"/>
    <x v="60"/>
    <x v="24"/>
  </r>
  <r>
    <s v="3.1.5"/>
    <s v="E.03"/>
    <x v="0"/>
    <x v="19"/>
    <s v="E.03x3"/>
    <x v="44"/>
    <x v="24"/>
  </r>
  <r>
    <s v="3.1.5"/>
    <s v="E.06"/>
    <x v="3"/>
    <x v="19"/>
    <s v="E.06x2"/>
    <x v="38"/>
    <x v="21"/>
  </r>
  <r>
    <s v="3.1.5"/>
    <s v="E.06"/>
    <x v="0"/>
    <x v="19"/>
    <s v="E.06x3"/>
    <x v="39"/>
    <x v="21"/>
  </r>
  <r>
    <s v="3.1.5"/>
    <s v="E.08"/>
    <x v="3"/>
    <x v="19"/>
    <s v="E.08x2"/>
    <x v="14"/>
    <x v="7"/>
  </r>
  <r>
    <s v="3.1.5"/>
    <s v="E.08"/>
    <x v="0"/>
    <x v="19"/>
    <s v="E.08x3"/>
    <x v="15"/>
    <x v="7"/>
  </r>
  <r>
    <s v="3.1.5"/>
    <s v="T.01"/>
    <x v="4"/>
    <x v="19"/>
    <s v="T.01x9"/>
    <x v="17"/>
    <x v="8"/>
  </r>
  <r>
    <s v="3.1.5"/>
    <s v="T.02"/>
    <x v="4"/>
    <x v="19"/>
    <s v="T.02x9"/>
    <x v="18"/>
    <x v="9"/>
  </r>
  <r>
    <s v="3.1.5"/>
    <s v="T.03"/>
    <x v="4"/>
    <x v="19"/>
    <s v="T.03x9"/>
    <x v="19"/>
    <x v="10"/>
  </r>
  <r>
    <s v="3.1.5"/>
    <s v="T.04"/>
    <x v="4"/>
    <x v="19"/>
    <s v="T.04x9"/>
    <x v="20"/>
    <x v="11"/>
  </r>
  <r>
    <s v="3.1.5"/>
    <s v="T.05"/>
    <x v="4"/>
    <x v="19"/>
    <s v="T.05x9"/>
    <x v="21"/>
    <x v="12"/>
  </r>
  <r>
    <s v="3.1.5"/>
    <s v="T.06"/>
    <x v="4"/>
    <x v="19"/>
    <s v="T.06x9"/>
    <x v="22"/>
    <x v="13"/>
  </r>
  <r>
    <s v="3.1.5"/>
    <s v="T.07"/>
    <x v="4"/>
    <x v="19"/>
    <s v="T.07x9"/>
    <x v="23"/>
    <x v="14"/>
  </r>
  <r>
    <s v="3.1.6"/>
    <s v="A.06"/>
    <x v="2"/>
    <x v="20"/>
    <s v="A.06x1"/>
    <x v="2"/>
    <x v="1"/>
  </r>
  <r>
    <s v="3.1.6"/>
    <s v="A.06"/>
    <x v="3"/>
    <x v="20"/>
    <s v="A.06x2"/>
    <x v="3"/>
    <x v="1"/>
  </r>
  <r>
    <s v="3.1.6"/>
    <s v="A.06"/>
    <x v="0"/>
    <x v="20"/>
    <s v="A.06x3"/>
    <x v="4"/>
    <x v="1"/>
  </r>
  <r>
    <s v="3.1.6"/>
    <s v="B.01"/>
    <x v="2"/>
    <x v="20"/>
    <s v="B.01x1"/>
    <x v="63"/>
    <x v="32"/>
  </r>
  <r>
    <s v="3.1.6"/>
    <s v="B.01"/>
    <x v="3"/>
    <x v="20"/>
    <s v="B.01x2"/>
    <x v="64"/>
    <x v="32"/>
  </r>
  <r>
    <s v="3.1.6"/>
    <s v="B.01"/>
    <x v="0"/>
    <x v="20"/>
    <s v="B.01x3"/>
    <x v="65"/>
    <x v="32"/>
  </r>
  <r>
    <s v="3.1.6"/>
    <s v="B.02"/>
    <x v="3"/>
    <x v="20"/>
    <s v="B.02x2"/>
    <x v="7"/>
    <x v="4"/>
  </r>
  <r>
    <s v="3.1.6"/>
    <s v="B.02"/>
    <x v="0"/>
    <x v="20"/>
    <s v="B.02x3"/>
    <x v="8"/>
    <x v="4"/>
  </r>
  <r>
    <s v="3.1.6"/>
    <s v="B.03"/>
    <x v="2"/>
    <x v="20"/>
    <s v="B.03x1"/>
    <x v="27"/>
    <x v="16"/>
  </r>
  <r>
    <s v="3.1.6"/>
    <s v="B.03"/>
    <x v="3"/>
    <x v="20"/>
    <s v="B.03x2"/>
    <x v="28"/>
    <x v="16"/>
  </r>
  <r>
    <s v="3.1.6"/>
    <s v="B.03"/>
    <x v="0"/>
    <x v="20"/>
    <s v="B.03x3"/>
    <x v="29"/>
    <x v="16"/>
  </r>
  <r>
    <s v="3.1.6"/>
    <s v="B.04"/>
    <x v="2"/>
    <x v="20"/>
    <s v="B.04x1"/>
    <x v="70"/>
    <x v="35"/>
  </r>
  <r>
    <s v="3.1.6"/>
    <s v="B.04"/>
    <x v="3"/>
    <x v="20"/>
    <s v="B.04x2"/>
    <x v="71"/>
    <x v="35"/>
  </r>
  <r>
    <s v="3.1.6"/>
    <s v="B.04"/>
    <x v="0"/>
    <x v="20"/>
    <s v="B.04x3"/>
    <x v="72"/>
    <x v="35"/>
  </r>
  <r>
    <s v="3.1.6"/>
    <s v="B.05"/>
    <x v="2"/>
    <x v="20"/>
    <s v="B.05x1"/>
    <x v="66"/>
    <x v="33"/>
  </r>
  <r>
    <s v="3.1.6"/>
    <s v="B.05"/>
    <x v="3"/>
    <x v="20"/>
    <s v="B.05x2"/>
    <x v="67"/>
    <x v="33"/>
  </r>
  <r>
    <s v="3.1.6"/>
    <s v="B.05"/>
    <x v="0"/>
    <x v="20"/>
    <s v="B.05x3"/>
    <x v="73"/>
    <x v="33"/>
  </r>
  <r>
    <s v="3.1.6"/>
    <s v="C.04"/>
    <x v="3"/>
    <x v="20"/>
    <s v="C.04x2"/>
    <x v="68"/>
    <x v="34"/>
  </r>
  <r>
    <s v="3.1.6"/>
    <s v="C.04"/>
    <x v="0"/>
    <x v="20"/>
    <s v="C.04x3"/>
    <x v="69"/>
    <x v="34"/>
  </r>
  <r>
    <s v="3.1.6"/>
    <s v="C.05"/>
    <x v="2"/>
    <x v="20"/>
    <s v="C.05x1"/>
    <x v="80"/>
    <x v="38"/>
  </r>
  <r>
    <s v="3.1.6"/>
    <s v="C.05"/>
    <x v="3"/>
    <x v="20"/>
    <s v="C.05x2"/>
    <x v="81"/>
    <x v="38"/>
  </r>
  <r>
    <s v="3.1.6"/>
    <s v="C.05"/>
    <x v="0"/>
    <x v="20"/>
    <s v="C.05x3"/>
    <x v="82"/>
    <x v="38"/>
  </r>
  <r>
    <s v="3.1.6"/>
    <s v="E.02"/>
    <x v="3"/>
    <x v="20"/>
    <s v="E.02x2"/>
    <x v="88"/>
    <x v="41"/>
  </r>
  <r>
    <s v="3.1.6"/>
    <s v="E.02"/>
    <x v="0"/>
    <x v="20"/>
    <s v="E.02x3"/>
    <x v="89"/>
    <x v="41"/>
  </r>
  <r>
    <s v="3.1.6"/>
    <s v="E.03"/>
    <x v="3"/>
    <x v="20"/>
    <s v="E.03x2"/>
    <x v="60"/>
    <x v="24"/>
  </r>
  <r>
    <s v="3.1.6"/>
    <s v="E.03"/>
    <x v="0"/>
    <x v="20"/>
    <s v="E.03x3"/>
    <x v="44"/>
    <x v="24"/>
  </r>
  <r>
    <s v="3.1.6"/>
    <s v="E.06"/>
    <x v="3"/>
    <x v="20"/>
    <s v="E.06x2"/>
    <x v="38"/>
    <x v="21"/>
  </r>
  <r>
    <s v="3.1.6"/>
    <s v="E.06"/>
    <x v="0"/>
    <x v="20"/>
    <s v="E.06x3"/>
    <x v="39"/>
    <x v="21"/>
  </r>
  <r>
    <s v="3.1.6"/>
    <s v="E.08"/>
    <x v="3"/>
    <x v="20"/>
    <s v="E.08x2"/>
    <x v="14"/>
    <x v="7"/>
  </r>
  <r>
    <s v="3.1.6"/>
    <s v="E.08"/>
    <x v="0"/>
    <x v="20"/>
    <s v="E.08x3"/>
    <x v="15"/>
    <x v="7"/>
  </r>
  <r>
    <s v="3.1.6"/>
    <s v="T.01"/>
    <x v="4"/>
    <x v="20"/>
    <s v="T.01x9"/>
    <x v="17"/>
    <x v="8"/>
  </r>
  <r>
    <s v="3.1.6"/>
    <s v="T.02"/>
    <x v="4"/>
    <x v="20"/>
    <s v="T.02x9"/>
    <x v="18"/>
    <x v="9"/>
  </r>
  <r>
    <s v="3.1.6"/>
    <s v="T.03"/>
    <x v="4"/>
    <x v="20"/>
    <s v="T.03x9"/>
    <x v="19"/>
    <x v="10"/>
  </r>
  <r>
    <s v="3.1.6"/>
    <s v="T.04"/>
    <x v="4"/>
    <x v="20"/>
    <s v="T.04x9"/>
    <x v="20"/>
    <x v="11"/>
  </r>
  <r>
    <s v="3.1.6"/>
    <s v="T.05"/>
    <x v="4"/>
    <x v="20"/>
    <s v="T.05x9"/>
    <x v="21"/>
    <x v="12"/>
  </r>
  <r>
    <s v="3.1.6"/>
    <s v="T.06"/>
    <x v="4"/>
    <x v="20"/>
    <s v="T.06x9"/>
    <x v="22"/>
    <x v="13"/>
  </r>
  <r>
    <s v="3.1.6"/>
    <s v="T.07"/>
    <x v="4"/>
    <x v="20"/>
    <s v="T.07x9"/>
    <x v="23"/>
    <x v="14"/>
  </r>
  <r>
    <s v="3.1.7"/>
    <s v="A.05"/>
    <x v="0"/>
    <x v="21"/>
    <s v="A.05x3"/>
    <x v="0"/>
    <x v="0"/>
  </r>
  <r>
    <s v="3.1.7"/>
    <s v="A.06"/>
    <x v="2"/>
    <x v="21"/>
    <s v="A.06x1"/>
    <x v="2"/>
    <x v="1"/>
  </r>
  <r>
    <s v="3.1.7"/>
    <s v="A.06"/>
    <x v="3"/>
    <x v="21"/>
    <s v="A.06x2"/>
    <x v="3"/>
    <x v="1"/>
  </r>
  <r>
    <s v="3.1.7"/>
    <s v="A.06"/>
    <x v="0"/>
    <x v="21"/>
    <s v="A.06x3"/>
    <x v="4"/>
    <x v="1"/>
  </r>
  <r>
    <s v="3.1.7"/>
    <s v="B.05"/>
    <x v="2"/>
    <x v="21"/>
    <s v="B.05x1"/>
    <x v="66"/>
    <x v="33"/>
  </r>
  <r>
    <s v="3.1.7"/>
    <s v="B.05"/>
    <x v="3"/>
    <x v="21"/>
    <s v="B.05x2"/>
    <x v="67"/>
    <x v="33"/>
  </r>
  <r>
    <s v="3.1.7"/>
    <s v="B.05"/>
    <x v="0"/>
    <x v="21"/>
    <s v="B.05x3"/>
    <x v="73"/>
    <x v="33"/>
  </r>
  <r>
    <s v="3.1.7"/>
    <s v="C.05"/>
    <x v="2"/>
    <x v="21"/>
    <s v="C.05x1"/>
    <x v="80"/>
    <x v="38"/>
  </r>
  <r>
    <s v="3.1.7"/>
    <s v="C.05"/>
    <x v="3"/>
    <x v="21"/>
    <s v="C.05x2"/>
    <x v="81"/>
    <x v="38"/>
  </r>
  <r>
    <s v="3.1.7"/>
    <s v="C.05"/>
    <x v="0"/>
    <x v="21"/>
    <s v="C.05x3"/>
    <x v="82"/>
    <x v="38"/>
  </r>
  <r>
    <s v="3.1.7"/>
    <s v="D.10"/>
    <x v="0"/>
    <x v="21"/>
    <s v="D.10x3"/>
    <x v="12"/>
    <x v="6"/>
  </r>
  <r>
    <s v="3.1.7"/>
    <s v="E.06"/>
    <x v="3"/>
    <x v="21"/>
    <s v="E.06x2"/>
    <x v="38"/>
    <x v="21"/>
  </r>
  <r>
    <s v="3.1.7"/>
    <s v="E.06"/>
    <x v="0"/>
    <x v="21"/>
    <s v="E.06x3"/>
    <x v="39"/>
    <x v="21"/>
  </r>
  <r>
    <s v="3.1.7"/>
    <s v="E.08"/>
    <x v="3"/>
    <x v="21"/>
    <s v="E.08x2"/>
    <x v="14"/>
    <x v="7"/>
  </r>
  <r>
    <s v="3.1.7"/>
    <s v="E.08"/>
    <x v="0"/>
    <x v="21"/>
    <s v="E.08x3"/>
    <x v="15"/>
    <x v="7"/>
  </r>
  <r>
    <s v="3.1.7"/>
    <s v="T.01"/>
    <x v="4"/>
    <x v="21"/>
    <s v="T.01x9"/>
    <x v="17"/>
    <x v="8"/>
  </r>
  <r>
    <s v="3.1.7"/>
    <s v="T.02"/>
    <x v="4"/>
    <x v="21"/>
    <s v="T.02x9"/>
    <x v="18"/>
    <x v="9"/>
  </r>
  <r>
    <s v="3.1.7"/>
    <s v="T.03"/>
    <x v="4"/>
    <x v="21"/>
    <s v="T.03x9"/>
    <x v="19"/>
    <x v="10"/>
  </r>
  <r>
    <s v="3.1.7"/>
    <s v="T.04"/>
    <x v="4"/>
    <x v="21"/>
    <s v="T.04x9"/>
    <x v="20"/>
    <x v="11"/>
  </r>
  <r>
    <s v="3.1.7"/>
    <s v="T.05"/>
    <x v="4"/>
    <x v="21"/>
    <s v="T.05x9"/>
    <x v="21"/>
    <x v="12"/>
  </r>
  <r>
    <s v="3.1.7"/>
    <s v="T.06"/>
    <x v="4"/>
    <x v="21"/>
    <s v="T.06x9"/>
    <x v="22"/>
    <x v="13"/>
  </r>
  <r>
    <s v="3.1.7"/>
    <s v="T.07"/>
    <x v="4"/>
    <x v="21"/>
    <s v="T.07x9"/>
    <x v="23"/>
    <x v="14"/>
  </r>
  <r>
    <s v="3.1.8"/>
    <s v="B.05"/>
    <x v="2"/>
    <x v="22"/>
    <s v="B.05x1"/>
    <x v="66"/>
    <x v="33"/>
  </r>
  <r>
    <s v="3.1.8"/>
    <s v="B.05"/>
    <x v="3"/>
    <x v="22"/>
    <s v="B.05x2"/>
    <x v="67"/>
    <x v="33"/>
  </r>
  <r>
    <s v="3.1.8"/>
    <s v="B.05"/>
    <x v="0"/>
    <x v="22"/>
    <s v="B.05x3"/>
    <x v="73"/>
    <x v="33"/>
  </r>
  <r>
    <s v="3.1.8"/>
    <s v="C.01"/>
    <x v="2"/>
    <x v="22"/>
    <s v="C.01x1"/>
    <x v="77"/>
    <x v="37"/>
  </r>
  <r>
    <s v="3.1.8"/>
    <s v="C.01"/>
    <x v="3"/>
    <x v="22"/>
    <s v="C.01x2"/>
    <x v="78"/>
    <x v="37"/>
  </r>
  <r>
    <s v="3.1.8"/>
    <s v="C.01"/>
    <x v="0"/>
    <x v="22"/>
    <s v="C.01x3"/>
    <x v="79"/>
    <x v="37"/>
  </r>
  <r>
    <s v="3.1.8"/>
    <s v="C.05"/>
    <x v="2"/>
    <x v="22"/>
    <s v="C.05x1"/>
    <x v="80"/>
    <x v="38"/>
  </r>
  <r>
    <s v="3.1.8"/>
    <s v="C.05"/>
    <x v="3"/>
    <x v="22"/>
    <s v="C.05x2"/>
    <x v="81"/>
    <x v="38"/>
  </r>
  <r>
    <s v="3.1.8"/>
    <s v="C.05"/>
    <x v="0"/>
    <x v="22"/>
    <s v="C.05x3"/>
    <x v="82"/>
    <x v="38"/>
  </r>
  <r>
    <s v="3.1.8"/>
    <s v="D.10"/>
    <x v="0"/>
    <x v="22"/>
    <s v="D.10x3"/>
    <x v="12"/>
    <x v="6"/>
  </r>
  <r>
    <s v="3.1.8"/>
    <s v="T.01"/>
    <x v="4"/>
    <x v="22"/>
    <s v="T.01x9"/>
    <x v="17"/>
    <x v="8"/>
  </r>
  <r>
    <s v="3.1.8"/>
    <s v="T.02"/>
    <x v="4"/>
    <x v="22"/>
    <s v="T.02x9"/>
    <x v="18"/>
    <x v="9"/>
  </r>
  <r>
    <s v="3.1.8"/>
    <s v="T.03"/>
    <x v="4"/>
    <x v="22"/>
    <s v="T.03x9"/>
    <x v="19"/>
    <x v="10"/>
  </r>
  <r>
    <s v="3.1.8"/>
    <s v="T.04"/>
    <x v="4"/>
    <x v="22"/>
    <s v="T.04x9"/>
    <x v="20"/>
    <x v="11"/>
  </r>
  <r>
    <s v="3.1.8"/>
    <s v="T.05"/>
    <x v="4"/>
    <x v="22"/>
    <s v="T.05x9"/>
    <x v="21"/>
    <x v="12"/>
  </r>
  <r>
    <s v="3.1.8"/>
    <s v="T.06"/>
    <x v="4"/>
    <x v="22"/>
    <s v="T.06x9"/>
    <x v="22"/>
    <x v="13"/>
  </r>
  <r>
    <s v="3.1.8"/>
    <s v="T.07"/>
    <x v="4"/>
    <x v="22"/>
    <s v="T.07x9"/>
    <x v="23"/>
    <x v="14"/>
  </r>
  <r>
    <s v="3.1.9"/>
    <s v="A.04"/>
    <x v="3"/>
    <x v="23"/>
    <s v="A.04x2"/>
    <x v="53"/>
    <x v="28"/>
  </r>
  <r>
    <s v="3.1.9"/>
    <s v="A.04"/>
    <x v="0"/>
    <x v="23"/>
    <s v="A.04x3"/>
    <x v="54"/>
    <x v="28"/>
  </r>
  <r>
    <s v="3.1.9"/>
    <s v="A.04"/>
    <x v="1"/>
    <x v="23"/>
    <s v="A.04x4"/>
    <x v="55"/>
    <x v="28"/>
  </r>
  <r>
    <s v="3.1.9"/>
    <s v="B.03"/>
    <x v="3"/>
    <x v="23"/>
    <s v="B.03x2"/>
    <x v="28"/>
    <x v="16"/>
  </r>
  <r>
    <s v="3.1.9"/>
    <s v="B.03"/>
    <x v="0"/>
    <x v="23"/>
    <s v="B.03x3"/>
    <x v="29"/>
    <x v="16"/>
  </r>
  <r>
    <s v="3.1.9"/>
    <s v="B.04"/>
    <x v="3"/>
    <x v="23"/>
    <s v="B.04x2"/>
    <x v="71"/>
    <x v="35"/>
  </r>
  <r>
    <s v="3.1.9"/>
    <s v="B.04"/>
    <x v="0"/>
    <x v="23"/>
    <s v="B.04x3"/>
    <x v="72"/>
    <x v="35"/>
  </r>
  <r>
    <s v="3.1.9"/>
    <s v="C.01"/>
    <x v="3"/>
    <x v="23"/>
    <s v="C.01x2"/>
    <x v="78"/>
    <x v="37"/>
  </r>
  <r>
    <s v="3.1.9"/>
    <s v="C.01"/>
    <x v="0"/>
    <x v="23"/>
    <s v="C.01x3"/>
    <x v="79"/>
    <x v="37"/>
  </r>
  <r>
    <s v="3.1.9"/>
    <s v="C.02"/>
    <x v="3"/>
    <x v="23"/>
    <s v="C.02x2"/>
    <x v="75"/>
    <x v="36"/>
  </r>
  <r>
    <s v="3.1.9"/>
    <s v="C.02"/>
    <x v="0"/>
    <x v="23"/>
    <s v="C.02x3"/>
    <x v="76"/>
    <x v="36"/>
  </r>
  <r>
    <s v="3.1.9"/>
    <s v="C.03"/>
    <x v="2"/>
    <x v="23"/>
    <s v="C.03x1"/>
    <x v="85"/>
    <x v="40"/>
  </r>
  <r>
    <s v="3.1.9"/>
    <s v="C.03"/>
    <x v="3"/>
    <x v="23"/>
    <s v="C.03x2"/>
    <x v="86"/>
    <x v="40"/>
  </r>
  <r>
    <s v="3.1.9"/>
    <s v="C.03"/>
    <x v="0"/>
    <x v="23"/>
    <s v="C.03x3"/>
    <x v="87"/>
    <x v="40"/>
  </r>
  <r>
    <s v="3.1.9"/>
    <s v="D.11"/>
    <x v="0"/>
    <x v="23"/>
    <s v="D.11x3"/>
    <x v="31"/>
    <x v="17"/>
  </r>
  <r>
    <s v="3.1.9"/>
    <s v="E.05"/>
    <x v="0"/>
    <x v="23"/>
    <s v="E.05x3"/>
    <x v="46"/>
    <x v="25"/>
  </r>
  <r>
    <s v="3.1.9"/>
    <s v="E.06"/>
    <x v="3"/>
    <x v="23"/>
    <s v="E.06x2"/>
    <x v="38"/>
    <x v="21"/>
  </r>
  <r>
    <s v="3.1.9"/>
    <s v="E.06"/>
    <x v="0"/>
    <x v="23"/>
    <s v="E.06x3"/>
    <x v="39"/>
    <x v="21"/>
  </r>
  <r>
    <s v="3.1.9"/>
    <s v="T.01"/>
    <x v="4"/>
    <x v="23"/>
    <s v="T.01x9"/>
    <x v="17"/>
    <x v="8"/>
  </r>
  <r>
    <s v="3.1.9"/>
    <s v="T.02"/>
    <x v="4"/>
    <x v="23"/>
    <s v="T.02x9"/>
    <x v="18"/>
    <x v="9"/>
  </r>
  <r>
    <s v="3.1.9"/>
    <s v="T.03"/>
    <x v="4"/>
    <x v="23"/>
    <s v="T.03x9"/>
    <x v="19"/>
    <x v="10"/>
  </r>
  <r>
    <s v="3.1.9"/>
    <s v="T.04"/>
    <x v="4"/>
    <x v="23"/>
    <s v="T.04x9"/>
    <x v="20"/>
    <x v="11"/>
  </r>
  <r>
    <s v="3.1.9"/>
    <s v="T.05"/>
    <x v="4"/>
    <x v="23"/>
    <s v="T.05x9"/>
    <x v="21"/>
    <x v="12"/>
  </r>
  <r>
    <s v="3.1.9"/>
    <s v="T.06"/>
    <x v="4"/>
    <x v="23"/>
    <s v="T.06x9"/>
    <x v="22"/>
    <x v="13"/>
  </r>
  <r>
    <s v="3.1.9"/>
    <s v="T.07"/>
    <x v="4"/>
    <x v="23"/>
    <s v="T.07x9"/>
    <x v="23"/>
    <x v="14"/>
  </r>
  <r>
    <s v="3.2.1"/>
    <s v="B.05"/>
    <x v="2"/>
    <x v="24"/>
    <s v="B.05x1"/>
    <x v="66"/>
    <x v="33"/>
  </r>
  <r>
    <s v="3.2.1"/>
    <s v="B.05"/>
    <x v="3"/>
    <x v="24"/>
    <s v="B.05x2"/>
    <x v="67"/>
    <x v="33"/>
  </r>
  <r>
    <s v="3.2.1"/>
    <s v="B.05"/>
    <x v="0"/>
    <x v="24"/>
    <s v="B.05x3"/>
    <x v="73"/>
    <x v="33"/>
  </r>
  <r>
    <s v="3.2.1"/>
    <s v="C.01"/>
    <x v="2"/>
    <x v="24"/>
    <s v="C.01x1"/>
    <x v="77"/>
    <x v="37"/>
  </r>
  <r>
    <s v="3.2.1"/>
    <s v="C.01"/>
    <x v="3"/>
    <x v="24"/>
    <s v="C.01x2"/>
    <x v="78"/>
    <x v="37"/>
  </r>
  <r>
    <s v="3.2.1"/>
    <s v="C.01"/>
    <x v="0"/>
    <x v="24"/>
    <s v="C.01x3"/>
    <x v="79"/>
    <x v="37"/>
  </r>
  <r>
    <s v="3.2.1"/>
    <s v="C.02"/>
    <x v="3"/>
    <x v="24"/>
    <s v="C.02x2"/>
    <x v="75"/>
    <x v="36"/>
  </r>
  <r>
    <s v="3.2.1"/>
    <s v="C.02"/>
    <x v="0"/>
    <x v="24"/>
    <s v="C.02x3"/>
    <x v="76"/>
    <x v="36"/>
  </r>
  <r>
    <s v="3.2.1"/>
    <s v="C.05"/>
    <x v="2"/>
    <x v="24"/>
    <s v="C.05x1"/>
    <x v="80"/>
    <x v="38"/>
  </r>
  <r>
    <s v="3.2.1"/>
    <s v="C.05"/>
    <x v="3"/>
    <x v="24"/>
    <s v="C.05x2"/>
    <x v="81"/>
    <x v="38"/>
  </r>
  <r>
    <s v="3.2.1"/>
    <s v="C.05"/>
    <x v="0"/>
    <x v="24"/>
    <s v="C.05x3"/>
    <x v="82"/>
    <x v="38"/>
  </r>
  <r>
    <s v="3.2.1"/>
    <s v="D.10"/>
    <x v="0"/>
    <x v="24"/>
    <s v="D.10x3"/>
    <x v="12"/>
    <x v="6"/>
  </r>
  <r>
    <s v="3.2.1"/>
    <s v="D.11"/>
    <x v="0"/>
    <x v="24"/>
    <s v="D.11x3"/>
    <x v="31"/>
    <x v="17"/>
  </r>
  <r>
    <s v="3.2.1"/>
    <s v="E.05"/>
    <x v="0"/>
    <x v="24"/>
    <s v="E.05x3"/>
    <x v="46"/>
    <x v="25"/>
  </r>
  <r>
    <s v="3.2.1"/>
    <s v="E.06"/>
    <x v="3"/>
    <x v="24"/>
    <s v="E.06x2"/>
    <x v="38"/>
    <x v="21"/>
  </r>
  <r>
    <s v="3.2.1"/>
    <s v="E.06"/>
    <x v="0"/>
    <x v="24"/>
    <s v="E.06x3"/>
    <x v="39"/>
    <x v="21"/>
  </r>
  <r>
    <s v="3.2.1"/>
    <s v="T.01"/>
    <x v="4"/>
    <x v="24"/>
    <s v="T.01x9"/>
    <x v="17"/>
    <x v="8"/>
  </r>
  <r>
    <s v="3.2.1"/>
    <s v="T.02"/>
    <x v="4"/>
    <x v="24"/>
    <s v="T.02x9"/>
    <x v="18"/>
    <x v="9"/>
  </r>
  <r>
    <s v="3.2.1"/>
    <s v="T.03"/>
    <x v="4"/>
    <x v="24"/>
    <s v="T.03x9"/>
    <x v="19"/>
    <x v="10"/>
  </r>
  <r>
    <s v="3.2.1"/>
    <s v="T.04"/>
    <x v="4"/>
    <x v="24"/>
    <s v="T.04x9"/>
    <x v="20"/>
    <x v="11"/>
  </r>
  <r>
    <s v="3.2.1"/>
    <s v="T.05"/>
    <x v="4"/>
    <x v="24"/>
    <s v="T.05x9"/>
    <x v="21"/>
    <x v="12"/>
  </r>
  <r>
    <s v="3.2.1"/>
    <s v="T.06"/>
    <x v="4"/>
    <x v="24"/>
    <s v="T.06x9"/>
    <x v="22"/>
    <x v="13"/>
  </r>
  <r>
    <s v="3.2.1"/>
    <s v="T.07"/>
    <x v="4"/>
    <x v="24"/>
    <s v="T.07x9"/>
    <x v="23"/>
    <x v="14"/>
  </r>
  <r>
    <s v="3.2.2"/>
    <s v="B.05"/>
    <x v="2"/>
    <x v="25"/>
    <s v="B.05x1"/>
    <x v="66"/>
    <x v="33"/>
  </r>
  <r>
    <s v="3.2.2"/>
    <s v="B.05"/>
    <x v="3"/>
    <x v="25"/>
    <s v="B.05x2"/>
    <x v="67"/>
    <x v="33"/>
  </r>
  <r>
    <s v="3.2.2"/>
    <s v="C.01"/>
    <x v="2"/>
    <x v="25"/>
    <s v="C.01x1"/>
    <x v="77"/>
    <x v="37"/>
  </r>
  <r>
    <s v="3.2.2"/>
    <s v="C.01"/>
    <x v="3"/>
    <x v="25"/>
    <s v="C.01x2"/>
    <x v="78"/>
    <x v="37"/>
  </r>
  <r>
    <s v="3.2.2"/>
    <s v="C.02"/>
    <x v="3"/>
    <x v="25"/>
    <s v="C.02x2"/>
    <x v="75"/>
    <x v="36"/>
  </r>
  <r>
    <s v="3.2.2"/>
    <s v="C.03"/>
    <x v="3"/>
    <x v="25"/>
    <s v="C.03x2"/>
    <x v="86"/>
    <x v="40"/>
  </r>
  <r>
    <s v="3.2.2"/>
    <s v="C.04"/>
    <x v="3"/>
    <x v="25"/>
    <s v="C.04x2"/>
    <x v="68"/>
    <x v="34"/>
  </r>
  <r>
    <s v="3.2.2"/>
    <s v="C.05"/>
    <x v="2"/>
    <x v="25"/>
    <s v="C.05x1"/>
    <x v="80"/>
    <x v="38"/>
  </r>
  <r>
    <s v="3.2.2"/>
    <s v="C.05"/>
    <x v="3"/>
    <x v="25"/>
    <s v="C.05x2"/>
    <x v="81"/>
    <x v="38"/>
  </r>
  <r>
    <s v="3.2.2"/>
    <s v="C.05"/>
    <x v="0"/>
    <x v="25"/>
    <s v="C.05x3"/>
    <x v="82"/>
    <x v="38"/>
  </r>
  <r>
    <s v="3.2.2"/>
    <s v="D.03"/>
    <x v="3"/>
    <x v="25"/>
    <s v="D.03x2"/>
    <x v="91"/>
    <x v="42"/>
  </r>
  <r>
    <s v="3.2.2"/>
    <s v="T.01"/>
    <x v="4"/>
    <x v="25"/>
    <s v="T.01x9"/>
    <x v="17"/>
    <x v="8"/>
  </r>
  <r>
    <s v="3.2.2"/>
    <s v="T.02"/>
    <x v="4"/>
    <x v="25"/>
    <s v="T.02x9"/>
    <x v="18"/>
    <x v="9"/>
  </r>
  <r>
    <s v="3.2.2"/>
    <s v="T.03"/>
    <x v="4"/>
    <x v="25"/>
    <s v="T.03x9"/>
    <x v="19"/>
    <x v="10"/>
  </r>
  <r>
    <s v="3.2.2"/>
    <s v="T.04"/>
    <x v="4"/>
    <x v="25"/>
    <s v="T.04x9"/>
    <x v="20"/>
    <x v="11"/>
  </r>
  <r>
    <s v="3.2.2"/>
    <s v="T.05"/>
    <x v="4"/>
    <x v="25"/>
    <s v="T.05x9"/>
    <x v="21"/>
    <x v="12"/>
  </r>
  <r>
    <s v="3.2.2"/>
    <s v="T.06"/>
    <x v="4"/>
    <x v="25"/>
    <s v="T.06x9"/>
    <x v="22"/>
    <x v="13"/>
  </r>
  <r>
    <s v="3.2.2"/>
    <s v="T.07"/>
    <x v="4"/>
    <x v="25"/>
    <s v="T.07x9"/>
    <x v="23"/>
    <x v="14"/>
  </r>
  <r>
    <s v="3.2.3"/>
    <s v="B.05"/>
    <x v="2"/>
    <x v="26"/>
    <s v="B.05x1"/>
    <x v="66"/>
    <x v="33"/>
  </r>
  <r>
    <s v="3.2.3"/>
    <s v="B.05"/>
    <x v="3"/>
    <x v="26"/>
    <s v="B.05x2"/>
    <x v="67"/>
    <x v="33"/>
  </r>
  <r>
    <s v="3.2.3"/>
    <s v="B.05"/>
    <x v="0"/>
    <x v="26"/>
    <s v="B.05x3"/>
    <x v="73"/>
    <x v="33"/>
  </r>
  <r>
    <s v="3.2.3"/>
    <s v="C.01"/>
    <x v="2"/>
    <x v="26"/>
    <s v="C.01x1"/>
    <x v="77"/>
    <x v="37"/>
  </r>
  <r>
    <s v="3.2.3"/>
    <s v="C.01"/>
    <x v="3"/>
    <x v="26"/>
    <s v="C.01x2"/>
    <x v="78"/>
    <x v="37"/>
  </r>
  <r>
    <s v="3.2.3"/>
    <s v="C.01"/>
    <x v="0"/>
    <x v="26"/>
    <s v="C.01x3"/>
    <x v="79"/>
    <x v="37"/>
  </r>
  <r>
    <s v="3.2.3"/>
    <s v="C.02"/>
    <x v="3"/>
    <x v="26"/>
    <s v="C.02x2"/>
    <x v="75"/>
    <x v="36"/>
  </r>
  <r>
    <s v="3.2.3"/>
    <s v="C.02"/>
    <x v="0"/>
    <x v="26"/>
    <s v="C.02x3"/>
    <x v="76"/>
    <x v="36"/>
  </r>
  <r>
    <s v="3.2.3"/>
    <s v="C.03"/>
    <x v="2"/>
    <x v="26"/>
    <s v="C.03x1"/>
    <x v="85"/>
    <x v="40"/>
  </r>
  <r>
    <s v="3.2.3"/>
    <s v="C.03"/>
    <x v="3"/>
    <x v="26"/>
    <s v="C.03x2"/>
    <x v="86"/>
    <x v="40"/>
  </r>
  <r>
    <s v="3.2.3"/>
    <s v="C.03"/>
    <x v="0"/>
    <x v="26"/>
    <s v="C.03x3"/>
    <x v="87"/>
    <x v="40"/>
  </r>
  <r>
    <s v="3.2.3"/>
    <s v="C.05"/>
    <x v="2"/>
    <x v="26"/>
    <s v="C.05x1"/>
    <x v="80"/>
    <x v="38"/>
  </r>
  <r>
    <s v="3.2.3"/>
    <s v="C.05"/>
    <x v="3"/>
    <x v="26"/>
    <s v="C.05x2"/>
    <x v="81"/>
    <x v="38"/>
  </r>
  <r>
    <s v="3.2.3"/>
    <s v="C.05"/>
    <x v="0"/>
    <x v="26"/>
    <s v="C.05x3"/>
    <x v="82"/>
    <x v="38"/>
  </r>
  <r>
    <s v="3.2.3"/>
    <s v="E.06"/>
    <x v="3"/>
    <x v="26"/>
    <s v="E.06x2"/>
    <x v="38"/>
    <x v="21"/>
  </r>
  <r>
    <s v="3.2.3"/>
    <s v="E.06"/>
    <x v="0"/>
    <x v="26"/>
    <s v="E.06x3"/>
    <x v="39"/>
    <x v="21"/>
  </r>
  <r>
    <s v="3.2.3"/>
    <s v="T.01"/>
    <x v="4"/>
    <x v="26"/>
    <s v="T.01x9"/>
    <x v="17"/>
    <x v="8"/>
  </r>
  <r>
    <s v="3.2.3"/>
    <s v="T.02"/>
    <x v="4"/>
    <x v="26"/>
    <s v="T.02x9"/>
    <x v="18"/>
    <x v="9"/>
  </r>
  <r>
    <s v="3.2.3"/>
    <s v="T.03"/>
    <x v="4"/>
    <x v="26"/>
    <s v="T.03x9"/>
    <x v="19"/>
    <x v="10"/>
  </r>
  <r>
    <s v="3.2.3"/>
    <s v="T.04"/>
    <x v="4"/>
    <x v="26"/>
    <s v="T.04x9"/>
    <x v="20"/>
    <x v="11"/>
  </r>
  <r>
    <s v="3.2.3"/>
    <s v="T.05"/>
    <x v="4"/>
    <x v="26"/>
    <s v="T.05x9"/>
    <x v="21"/>
    <x v="12"/>
  </r>
  <r>
    <s v="3.2.3"/>
    <s v="T.06"/>
    <x v="4"/>
    <x v="26"/>
    <s v="T.06x9"/>
    <x v="22"/>
    <x v="13"/>
  </r>
  <r>
    <s v="3.2.3"/>
    <s v="T.07"/>
    <x v="4"/>
    <x v="26"/>
    <s v="T.07x9"/>
    <x v="23"/>
    <x v="14"/>
  </r>
  <r>
    <s v="3.2.4"/>
    <s v="B.04"/>
    <x v="2"/>
    <x v="27"/>
    <s v="B.04x1"/>
    <x v="70"/>
    <x v="35"/>
  </r>
  <r>
    <s v="3.2.4"/>
    <s v="B.04"/>
    <x v="3"/>
    <x v="27"/>
    <s v="B.04x2"/>
    <x v="71"/>
    <x v="35"/>
  </r>
  <r>
    <s v="3.2.4"/>
    <s v="B.04"/>
    <x v="0"/>
    <x v="27"/>
    <s v="B.04x3"/>
    <x v="72"/>
    <x v="35"/>
  </r>
  <r>
    <s v="3.2.4"/>
    <s v="B.05"/>
    <x v="2"/>
    <x v="27"/>
    <s v="B.05x1"/>
    <x v="66"/>
    <x v="33"/>
  </r>
  <r>
    <s v="3.2.4"/>
    <s v="B.05"/>
    <x v="3"/>
    <x v="27"/>
    <s v="B.05x2"/>
    <x v="67"/>
    <x v="33"/>
  </r>
  <r>
    <s v="3.2.4"/>
    <s v="B.05"/>
    <x v="0"/>
    <x v="27"/>
    <s v="B.05x3"/>
    <x v="73"/>
    <x v="33"/>
  </r>
  <r>
    <s v="3.2.4"/>
    <s v="C.01"/>
    <x v="2"/>
    <x v="27"/>
    <s v="C.01x1"/>
    <x v="77"/>
    <x v="37"/>
  </r>
  <r>
    <s v="3.2.4"/>
    <s v="C.01"/>
    <x v="3"/>
    <x v="27"/>
    <s v="C.01x2"/>
    <x v="78"/>
    <x v="37"/>
  </r>
  <r>
    <s v="3.2.4"/>
    <s v="C.01"/>
    <x v="0"/>
    <x v="27"/>
    <s v="C.01x3"/>
    <x v="79"/>
    <x v="37"/>
  </r>
  <r>
    <s v="3.2.4"/>
    <s v="C.02"/>
    <x v="3"/>
    <x v="27"/>
    <s v="C.02x2"/>
    <x v="75"/>
    <x v="36"/>
  </r>
  <r>
    <s v="3.2.4"/>
    <s v="C.02"/>
    <x v="0"/>
    <x v="27"/>
    <s v="C.02x3"/>
    <x v="76"/>
    <x v="36"/>
  </r>
  <r>
    <s v="3.2.4"/>
    <s v="C.03"/>
    <x v="2"/>
    <x v="27"/>
    <s v="C.03x1"/>
    <x v="85"/>
    <x v="40"/>
  </r>
  <r>
    <s v="3.2.4"/>
    <s v="C.03"/>
    <x v="3"/>
    <x v="27"/>
    <s v="C.03x2"/>
    <x v="86"/>
    <x v="40"/>
  </r>
  <r>
    <s v="3.2.4"/>
    <s v="C.03"/>
    <x v="0"/>
    <x v="27"/>
    <s v="C.03x3"/>
    <x v="87"/>
    <x v="40"/>
  </r>
  <r>
    <s v="3.2.4"/>
    <s v="C.04"/>
    <x v="3"/>
    <x v="27"/>
    <s v="C.04x2"/>
    <x v="68"/>
    <x v="34"/>
  </r>
  <r>
    <s v="3.2.4"/>
    <s v="C.04"/>
    <x v="0"/>
    <x v="27"/>
    <s v="C.04x3"/>
    <x v="69"/>
    <x v="34"/>
  </r>
  <r>
    <s v="3.2.4"/>
    <s v="C.05"/>
    <x v="2"/>
    <x v="27"/>
    <s v="C.05x1"/>
    <x v="80"/>
    <x v="38"/>
  </r>
  <r>
    <s v="3.2.4"/>
    <s v="C.05"/>
    <x v="3"/>
    <x v="27"/>
    <s v="C.05x2"/>
    <x v="81"/>
    <x v="38"/>
  </r>
  <r>
    <s v="3.2.4"/>
    <s v="C.05"/>
    <x v="0"/>
    <x v="27"/>
    <s v="C.05x3"/>
    <x v="82"/>
    <x v="38"/>
  </r>
  <r>
    <s v="3.2.4"/>
    <s v="E.02"/>
    <x v="3"/>
    <x v="27"/>
    <s v="E.02x2"/>
    <x v="88"/>
    <x v="41"/>
  </r>
  <r>
    <s v="3.2.4"/>
    <s v="E.02"/>
    <x v="0"/>
    <x v="27"/>
    <s v="E.02x3"/>
    <x v="89"/>
    <x v="41"/>
  </r>
  <r>
    <s v="3.2.4"/>
    <s v="E.03"/>
    <x v="3"/>
    <x v="27"/>
    <s v="E.03x2"/>
    <x v="60"/>
    <x v="24"/>
  </r>
  <r>
    <s v="3.2.4"/>
    <s v="E.03"/>
    <x v="0"/>
    <x v="27"/>
    <s v="E.03x3"/>
    <x v="44"/>
    <x v="24"/>
  </r>
  <r>
    <s v="3.2.4"/>
    <s v="T.01"/>
    <x v="4"/>
    <x v="27"/>
    <s v="T.01x9"/>
    <x v="17"/>
    <x v="8"/>
  </r>
  <r>
    <s v="3.2.4"/>
    <s v="T.02"/>
    <x v="4"/>
    <x v="27"/>
    <s v="T.02x9"/>
    <x v="18"/>
    <x v="9"/>
  </r>
  <r>
    <s v="3.2.4"/>
    <s v="T.03"/>
    <x v="4"/>
    <x v="27"/>
    <s v="T.03x9"/>
    <x v="19"/>
    <x v="10"/>
  </r>
  <r>
    <s v="3.2.4"/>
    <s v="T.04"/>
    <x v="4"/>
    <x v="27"/>
    <s v="T.04x9"/>
    <x v="20"/>
    <x v="11"/>
  </r>
  <r>
    <s v="3.2.4"/>
    <s v="T.05"/>
    <x v="4"/>
    <x v="27"/>
    <s v="T.05x9"/>
    <x v="21"/>
    <x v="12"/>
  </r>
  <r>
    <s v="3.2.4"/>
    <s v="T.06"/>
    <x v="4"/>
    <x v="27"/>
    <s v="T.06x9"/>
    <x v="22"/>
    <x v="13"/>
  </r>
  <r>
    <s v="3.2.4"/>
    <s v="T.07"/>
    <x v="4"/>
    <x v="27"/>
    <s v="T.07x9"/>
    <x v="23"/>
    <x v="14"/>
  </r>
  <r>
    <s v="3.3.1"/>
    <s v="A.02"/>
    <x v="0"/>
    <x v="28"/>
    <s v="A.02x3"/>
    <x v="83"/>
    <x v="39"/>
  </r>
  <r>
    <s v="3.3.1"/>
    <s v="A.02"/>
    <x v="1"/>
    <x v="28"/>
    <s v="A.02x4"/>
    <x v="84"/>
    <x v="39"/>
  </r>
  <r>
    <s v="3.3.1"/>
    <s v="A.04"/>
    <x v="3"/>
    <x v="28"/>
    <s v="A.04x2"/>
    <x v="53"/>
    <x v="28"/>
  </r>
  <r>
    <s v="3.3.1"/>
    <s v="A.04"/>
    <x v="0"/>
    <x v="28"/>
    <s v="A.04x3"/>
    <x v="54"/>
    <x v="28"/>
  </r>
  <r>
    <s v="3.3.1"/>
    <s v="A.04"/>
    <x v="1"/>
    <x v="28"/>
    <s v="A.04x4"/>
    <x v="55"/>
    <x v="28"/>
  </r>
  <r>
    <s v="3.3.1"/>
    <s v="A.10"/>
    <x v="0"/>
    <x v="28"/>
    <s v="A.10x3"/>
    <x v="25"/>
    <x v="15"/>
  </r>
  <r>
    <s v="3.3.1"/>
    <s v="A.10"/>
    <x v="1"/>
    <x v="28"/>
    <s v="A.10x4"/>
    <x v="26"/>
    <x v="15"/>
  </r>
  <r>
    <s v="3.3.1"/>
    <s v="C.02"/>
    <x v="3"/>
    <x v="28"/>
    <s v="C.02x2"/>
    <x v="75"/>
    <x v="36"/>
  </r>
  <r>
    <s v="3.3.1"/>
    <s v="C.02"/>
    <x v="0"/>
    <x v="28"/>
    <s v="C.02x3"/>
    <x v="76"/>
    <x v="36"/>
  </r>
  <r>
    <s v="3.3.1"/>
    <s v="C.03"/>
    <x v="3"/>
    <x v="28"/>
    <s v="C.03x2"/>
    <x v="86"/>
    <x v="40"/>
  </r>
  <r>
    <s v="3.3.1"/>
    <s v="C.03"/>
    <x v="0"/>
    <x v="28"/>
    <s v="C.03x3"/>
    <x v="87"/>
    <x v="40"/>
  </r>
  <r>
    <s v="3.3.1"/>
    <s v="C.05"/>
    <x v="0"/>
    <x v="28"/>
    <s v="C.05x3"/>
    <x v="82"/>
    <x v="38"/>
  </r>
  <r>
    <s v="3.3.1"/>
    <s v="D.05"/>
    <x v="3"/>
    <x v="28"/>
    <s v="D.05x2"/>
    <x v="50"/>
    <x v="27"/>
  </r>
  <r>
    <s v="3.3.1"/>
    <s v="D.05"/>
    <x v="0"/>
    <x v="28"/>
    <s v="D.05x3"/>
    <x v="51"/>
    <x v="27"/>
  </r>
  <r>
    <s v="3.3.1"/>
    <s v="D.05"/>
    <x v="1"/>
    <x v="28"/>
    <s v="D.05x4"/>
    <x v="52"/>
    <x v="27"/>
  </r>
  <r>
    <s v="3.3.1"/>
    <s v="D.10"/>
    <x v="0"/>
    <x v="28"/>
    <s v="D.10x3"/>
    <x v="12"/>
    <x v="6"/>
  </r>
  <r>
    <s v="3.3.1"/>
    <s v="D.10"/>
    <x v="1"/>
    <x v="28"/>
    <s v="D.10x4"/>
    <x v="13"/>
    <x v="6"/>
  </r>
  <r>
    <s v="3.3.1"/>
    <s v="D.11"/>
    <x v="0"/>
    <x v="28"/>
    <s v="D.11x3"/>
    <x v="31"/>
    <x v="17"/>
  </r>
  <r>
    <s v="3.3.1"/>
    <s v="D.11"/>
    <x v="1"/>
    <x v="28"/>
    <s v="D.11x4"/>
    <x v="32"/>
    <x v="17"/>
  </r>
  <r>
    <s v="3.3.1"/>
    <s v="E.02"/>
    <x v="3"/>
    <x v="28"/>
    <s v="E.02x2"/>
    <x v="88"/>
    <x v="41"/>
  </r>
  <r>
    <s v="3.3.1"/>
    <s v="E.02"/>
    <x v="0"/>
    <x v="28"/>
    <s v="E.02x3"/>
    <x v="89"/>
    <x v="41"/>
  </r>
  <r>
    <s v="3.3.1"/>
    <s v="E.02"/>
    <x v="1"/>
    <x v="28"/>
    <s v="E.02x4"/>
    <x v="90"/>
    <x v="41"/>
  </r>
  <r>
    <s v="3.3.1"/>
    <s v="E.03"/>
    <x v="3"/>
    <x v="28"/>
    <s v="E.03x2"/>
    <x v="60"/>
    <x v="24"/>
  </r>
  <r>
    <s v="3.3.1"/>
    <s v="E.03"/>
    <x v="0"/>
    <x v="28"/>
    <s v="E.03x3"/>
    <x v="44"/>
    <x v="24"/>
  </r>
  <r>
    <s v="3.3.1"/>
    <s v="E.03"/>
    <x v="1"/>
    <x v="28"/>
    <s v="E.03x4"/>
    <x v="45"/>
    <x v="24"/>
  </r>
  <r>
    <s v="3.3.1"/>
    <s v="E.06"/>
    <x v="3"/>
    <x v="28"/>
    <s v="E.06x2"/>
    <x v="38"/>
    <x v="21"/>
  </r>
  <r>
    <s v="3.3.1"/>
    <s v="E.06"/>
    <x v="0"/>
    <x v="28"/>
    <s v="E.06x3"/>
    <x v="39"/>
    <x v="21"/>
  </r>
  <r>
    <s v="3.3.1"/>
    <s v="E.06"/>
    <x v="1"/>
    <x v="28"/>
    <s v="E.06x4"/>
    <x v="40"/>
    <x v="21"/>
  </r>
  <r>
    <s v="3.3.1"/>
    <s v="T.01"/>
    <x v="4"/>
    <x v="28"/>
    <s v="T.01x9"/>
    <x v="17"/>
    <x v="8"/>
  </r>
  <r>
    <s v="3.3.1"/>
    <s v="T.02"/>
    <x v="4"/>
    <x v="28"/>
    <s v="T.02x9"/>
    <x v="18"/>
    <x v="9"/>
  </r>
  <r>
    <s v="3.3.1"/>
    <s v="T.03"/>
    <x v="4"/>
    <x v="28"/>
    <s v="T.03x9"/>
    <x v="19"/>
    <x v="10"/>
  </r>
  <r>
    <s v="3.3.1"/>
    <s v="T.04"/>
    <x v="4"/>
    <x v="28"/>
    <s v="T.04x9"/>
    <x v="20"/>
    <x v="11"/>
  </r>
  <r>
    <s v="3.3.1"/>
    <s v="T.05"/>
    <x v="4"/>
    <x v="28"/>
    <s v="T.05x9"/>
    <x v="21"/>
    <x v="12"/>
  </r>
  <r>
    <s v="3.3.1"/>
    <s v="T.06"/>
    <x v="4"/>
    <x v="28"/>
    <s v="T.06x9"/>
    <x v="22"/>
    <x v="13"/>
  </r>
  <r>
    <s v="3.3.1"/>
    <s v="T.07"/>
    <x v="4"/>
    <x v="28"/>
    <s v="T.07x9"/>
    <x v="23"/>
    <x v="14"/>
  </r>
  <r>
    <s v="3.3.2"/>
    <s v="A.10"/>
    <x v="0"/>
    <x v="29"/>
    <s v="A.10x3"/>
    <x v="25"/>
    <x v="15"/>
  </r>
  <r>
    <s v="3.3.2"/>
    <s v="A.10"/>
    <x v="1"/>
    <x v="29"/>
    <s v="A.10x4"/>
    <x v="26"/>
    <x v="15"/>
  </r>
  <r>
    <s v="3.3.2"/>
    <s v="B.02"/>
    <x v="3"/>
    <x v="29"/>
    <s v="B.02x2"/>
    <x v="7"/>
    <x v="4"/>
  </r>
  <r>
    <s v="3.3.2"/>
    <s v="B.02"/>
    <x v="0"/>
    <x v="29"/>
    <s v="B.02x3"/>
    <x v="8"/>
    <x v="4"/>
  </r>
  <r>
    <s v="3.3.2"/>
    <s v="B.03"/>
    <x v="2"/>
    <x v="29"/>
    <s v="B.03x1"/>
    <x v="27"/>
    <x v="16"/>
  </r>
  <r>
    <s v="3.3.2"/>
    <s v="B.03"/>
    <x v="3"/>
    <x v="29"/>
    <s v="B.03x2"/>
    <x v="28"/>
    <x v="16"/>
  </r>
  <r>
    <s v="3.3.2"/>
    <s v="B.04"/>
    <x v="2"/>
    <x v="29"/>
    <s v="B.04x1"/>
    <x v="70"/>
    <x v="35"/>
  </r>
  <r>
    <s v="3.3.2"/>
    <s v="B.04"/>
    <x v="3"/>
    <x v="29"/>
    <s v="B.04x2"/>
    <x v="71"/>
    <x v="35"/>
  </r>
  <r>
    <s v="3.3.2"/>
    <s v="B.04"/>
    <x v="0"/>
    <x v="29"/>
    <s v="B.04x3"/>
    <x v="72"/>
    <x v="35"/>
  </r>
  <r>
    <s v="3.3.2"/>
    <s v="B.04"/>
    <x v="0"/>
    <x v="29"/>
    <s v="B.04x3"/>
    <x v="72"/>
    <x v="35"/>
  </r>
  <r>
    <s v="3.3.2"/>
    <s v="C.03"/>
    <x v="2"/>
    <x v="29"/>
    <s v="C.03x1"/>
    <x v="85"/>
    <x v="40"/>
  </r>
  <r>
    <s v="3.3.2"/>
    <s v="C.03"/>
    <x v="3"/>
    <x v="29"/>
    <s v="C.03x2"/>
    <x v="86"/>
    <x v="40"/>
  </r>
  <r>
    <s v="3.3.2"/>
    <s v="C.03"/>
    <x v="0"/>
    <x v="29"/>
    <s v="C.03x3"/>
    <x v="87"/>
    <x v="40"/>
  </r>
  <r>
    <s v="3.3.2"/>
    <s v="C.04"/>
    <x v="3"/>
    <x v="29"/>
    <s v="C.04x2"/>
    <x v="68"/>
    <x v="34"/>
  </r>
  <r>
    <s v="3.3.2"/>
    <s v="C.04"/>
    <x v="0"/>
    <x v="29"/>
    <s v="C.04x3"/>
    <x v="69"/>
    <x v="34"/>
  </r>
  <r>
    <s v="3.3.2"/>
    <s v="C.05"/>
    <x v="0"/>
    <x v="29"/>
    <s v="C.05x3"/>
    <x v="82"/>
    <x v="38"/>
  </r>
  <r>
    <s v="3.3.2"/>
    <s v="E.03"/>
    <x v="3"/>
    <x v="29"/>
    <s v="E.03x2"/>
    <x v="60"/>
    <x v="24"/>
  </r>
  <r>
    <s v="3.3.2"/>
    <s v="E.03"/>
    <x v="0"/>
    <x v="29"/>
    <s v="E.03x3"/>
    <x v="44"/>
    <x v="24"/>
  </r>
  <r>
    <s v="3.3.2"/>
    <s v="T.01"/>
    <x v="4"/>
    <x v="29"/>
    <s v="T.01x9"/>
    <x v="17"/>
    <x v="8"/>
  </r>
  <r>
    <s v="3.3.2"/>
    <s v="T.02"/>
    <x v="4"/>
    <x v="29"/>
    <s v="T.02x9"/>
    <x v="18"/>
    <x v="9"/>
  </r>
  <r>
    <s v="3.3.2"/>
    <s v="T.03"/>
    <x v="4"/>
    <x v="29"/>
    <s v="T.03x9"/>
    <x v="19"/>
    <x v="10"/>
  </r>
  <r>
    <s v="3.3.2"/>
    <s v="T.04"/>
    <x v="4"/>
    <x v="29"/>
    <s v="T.04x9"/>
    <x v="20"/>
    <x v="11"/>
  </r>
  <r>
    <s v="3.3.2"/>
    <s v="T.05"/>
    <x v="4"/>
    <x v="29"/>
    <s v="T.05x9"/>
    <x v="21"/>
    <x v="12"/>
  </r>
  <r>
    <s v="3.3.2"/>
    <s v="T.06"/>
    <x v="4"/>
    <x v="29"/>
    <s v="T.06x9"/>
    <x v="22"/>
    <x v="13"/>
  </r>
  <r>
    <s v="3.3.2"/>
    <s v="T.07"/>
    <x v="4"/>
    <x v="29"/>
    <s v="T.07x9"/>
    <x v="23"/>
    <x v="14"/>
  </r>
  <r>
    <s v="3.3.3"/>
    <s v="A.05"/>
    <x v="0"/>
    <x v="30"/>
    <s v="A.05x3"/>
    <x v="0"/>
    <x v="0"/>
  </r>
  <r>
    <s v="3.3.3"/>
    <s v="A.10"/>
    <x v="0"/>
    <x v="30"/>
    <s v="A.10x3"/>
    <x v="25"/>
    <x v="15"/>
  </r>
  <r>
    <s v="3.3.3"/>
    <s v="A.10"/>
    <x v="1"/>
    <x v="30"/>
    <s v="A.10x4"/>
    <x v="26"/>
    <x v="15"/>
  </r>
  <r>
    <s v="3.3.3"/>
    <s v="B.02"/>
    <x v="3"/>
    <x v="30"/>
    <s v="B.02x2"/>
    <x v="7"/>
    <x v="4"/>
  </r>
  <r>
    <s v="3.3.3"/>
    <s v="B.02"/>
    <x v="0"/>
    <x v="30"/>
    <s v="B.02x3"/>
    <x v="8"/>
    <x v="4"/>
  </r>
  <r>
    <s v="3.3.3"/>
    <s v="B.05"/>
    <x v="2"/>
    <x v="30"/>
    <s v="B.05x1"/>
    <x v="66"/>
    <x v="33"/>
  </r>
  <r>
    <s v="3.3.3"/>
    <s v="B.05"/>
    <x v="3"/>
    <x v="30"/>
    <s v="B.05x2"/>
    <x v="67"/>
    <x v="33"/>
  </r>
  <r>
    <s v="3.3.3"/>
    <s v="B.05"/>
    <x v="0"/>
    <x v="30"/>
    <s v="B.05x3"/>
    <x v="73"/>
    <x v="33"/>
  </r>
  <r>
    <s v="3.3.3"/>
    <s v="C.02"/>
    <x v="3"/>
    <x v="30"/>
    <s v="C.02x2"/>
    <x v="75"/>
    <x v="36"/>
  </r>
  <r>
    <s v="3.3.3"/>
    <s v="C.02"/>
    <x v="0"/>
    <x v="30"/>
    <s v="C.02x3"/>
    <x v="76"/>
    <x v="36"/>
  </r>
  <r>
    <s v="3.3.3"/>
    <s v="C.05"/>
    <x v="0"/>
    <x v="30"/>
    <s v="C.05x3"/>
    <x v="82"/>
    <x v="38"/>
  </r>
  <r>
    <s v="3.3.3"/>
    <s v="E.02"/>
    <x v="3"/>
    <x v="30"/>
    <s v="E.02x2"/>
    <x v="88"/>
    <x v="41"/>
  </r>
  <r>
    <s v="3.3.3"/>
    <s v="E.02"/>
    <x v="0"/>
    <x v="30"/>
    <s v="E.02x3"/>
    <x v="89"/>
    <x v="41"/>
  </r>
  <r>
    <s v="3.3.3"/>
    <s v="E.03"/>
    <x v="3"/>
    <x v="30"/>
    <s v="E.03x2"/>
    <x v="60"/>
    <x v="24"/>
  </r>
  <r>
    <s v="3.3.3"/>
    <s v="E.03"/>
    <x v="0"/>
    <x v="30"/>
    <s v="E.03x3"/>
    <x v="44"/>
    <x v="24"/>
  </r>
  <r>
    <s v="3.3.3"/>
    <s v="E.06"/>
    <x v="3"/>
    <x v="30"/>
    <s v="E.06x2"/>
    <x v="38"/>
    <x v="21"/>
  </r>
  <r>
    <s v="3.3.3"/>
    <s v="E.06"/>
    <x v="0"/>
    <x v="30"/>
    <s v="E.06x3"/>
    <x v="39"/>
    <x v="21"/>
  </r>
  <r>
    <s v="3.3.3"/>
    <s v="T.01"/>
    <x v="4"/>
    <x v="30"/>
    <s v="T.01x9"/>
    <x v="17"/>
    <x v="8"/>
  </r>
  <r>
    <s v="3.3.3"/>
    <s v="T.02"/>
    <x v="4"/>
    <x v="30"/>
    <s v="T.02x9"/>
    <x v="18"/>
    <x v="9"/>
  </r>
  <r>
    <s v="3.3.3"/>
    <s v="T.03"/>
    <x v="4"/>
    <x v="30"/>
    <s v="T.03x9"/>
    <x v="19"/>
    <x v="10"/>
  </r>
  <r>
    <s v="3.3.3"/>
    <s v="T.04"/>
    <x v="4"/>
    <x v="30"/>
    <s v="T.04x9"/>
    <x v="20"/>
    <x v="11"/>
  </r>
  <r>
    <s v="3.3.3"/>
    <s v="T.05"/>
    <x v="4"/>
    <x v="30"/>
    <s v="T.05x9"/>
    <x v="21"/>
    <x v="12"/>
  </r>
  <r>
    <s v="3.3.3"/>
    <s v="T.06"/>
    <x v="4"/>
    <x v="30"/>
    <s v="T.06x9"/>
    <x v="22"/>
    <x v="13"/>
  </r>
  <r>
    <s v="3.3.3"/>
    <s v="T.07"/>
    <x v="4"/>
    <x v="30"/>
    <s v="T.07x9"/>
    <x v="23"/>
    <x v="14"/>
  </r>
  <r>
    <s v="3.3.4"/>
    <s v="A.04"/>
    <x v="3"/>
    <x v="31"/>
    <s v="A.04x2"/>
    <x v="53"/>
    <x v="28"/>
  </r>
  <r>
    <s v="3.3.4"/>
    <s v="A.04"/>
    <x v="0"/>
    <x v="31"/>
    <s v="A.04x3"/>
    <x v="54"/>
    <x v="28"/>
  </r>
  <r>
    <s v="3.3.4"/>
    <s v="A.10"/>
    <x v="0"/>
    <x v="31"/>
    <s v="A.10x3"/>
    <x v="25"/>
    <x v="15"/>
  </r>
  <r>
    <s v="3.3.4"/>
    <s v="A.10"/>
    <x v="1"/>
    <x v="31"/>
    <s v="A.10x4"/>
    <x v="26"/>
    <x v="15"/>
  </r>
  <r>
    <s v="3.3.4"/>
    <s v="B.04"/>
    <x v="2"/>
    <x v="31"/>
    <s v="B.04x1"/>
    <x v="70"/>
    <x v="35"/>
  </r>
  <r>
    <s v="3.3.4"/>
    <s v="B.04"/>
    <x v="3"/>
    <x v="31"/>
    <s v="B.04x2"/>
    <x v="71"/>
    <x v="35"/>
  </r>
  <r>
    <s v="3.3.4"/>
    <s v="B.04"/>
    <x v="0"/>
    <x v="31"/>
    <s v="B.04x3"/>
    <x v="72"/>
    <x v="35"/>
  </r>
  <r>
    <s v="3.3.4"/>
    <s v="C.01"/>
    <x v="2"/>
    <x v="31"/>
    <s v="C.01x1"/>
    <x v="77"/>
    <x v="37"/>
  </r>
  <r>
    <s v="3.3.4"/>
    <s v="C.01"/>
    <x v="3"/>
    <x v="31"/>
    <s v="C.01x2"/>
    <x v="78"/>
    <x v="37"/>
  </r>
  <r>
    <s v="3.3.4"/>
    <s v="C.01"/>
    <x v="0"/>
    <x v="31"/>
    <s v="C.01x3"/>
    <x v="79"/>
    <x v="37"/>
  </r>
  <r>
    <s v="3.3.4"/>
    <s v="C.02"/>
    <x v="3"/>
    <x v="31"/>
    <s v="C.02x2"/>
    <x v="75"/>
    <x v="36"/>
  </r>
  <r>
    <s v="3.3.4"/>
    <s v="C.02"/>
    <x v="0"/>
    <x v="31"/>
    <s v="C.02x3"/>
    <x v="76"/>
    <x v="36"/>
  </r>
  <r>
    <s v="3.3.4"/>
    <s v="C.03"/>
    <x v="2"/>
    <x v="31"/>
    <s v="C.03x1"/>
    <x v="85"/>
    <x v="40"/>
  </r>
  <r>
    <s v="3.3.4"/>
    <s v="C.03"/>
    <x v="3"/>
    <x v="31"/>
    <s v="C.03x2"/>
    <x v="86"/>
    <x v="40"/>
  </r>
  <r>
    <s v="3.3.4"/>
    <s v="C.03"/>
    <x v="0"/>
    <x v="31"/>
    <s v="C.03x3"/>
    <x v="87"/>
    <x v="40"/>
  </r>
  <r>
    <s v="3.3.4"/>
    <s v="C.05"/>
    <x v="0"/>
    <x v="31"/>
    <s v="C.05x3"/>
    <x v="82"/>
    <x v="38"/>
  </r>
  <r>
    <s v="3.3.4"/>
    <s v="E.02"/>
    <x v="3"/>
    <x v="31"/>
    <s v="E.02x2"/>
    <x v="88"/>
    <x v="41"/>
  </r>
  <r>
    <s v="3.3.4"/>
    <s v="E.02"/>
    <x v="0"/>
    <x v="31"/>
    <s v="E.02x3"/>
    <x v="89"/>
    <x v="41"/>
  </r>
  <r>
    <s v="3.3.4"/>
    <s v="E.06"/>
    <x v="3"/>
    <x v="31"/>
    <s v="E.06x2"/>
    <x v="38"/>
    <x v="21"/>
  </r>
  <r>
    <s v="3.3.4"/>
    <s v="E.06"/>
    <x v="0"/>
    <x v="31"/>
    <s v="E.06x3"/>
    <x v="39"/>
    <x v="21"/>
  </r>
  <r>
    <s v="3.3.4"/>
    <s v="T.01"/>
    <x v="4"/>
    <x v="31"/>
    <s v="T.01x9"/>
    <x v="17"/>
    <x v="8"/>
  </r>
  <r>
    <s v="3.3.4"/>
    <s v="T.02"/>
    <x v="4"/>
    <x v="31"/>
    <s v="T.02x9"/>
    <x v="18"/>
    <x v="9"/>
  </r>
  <r>
    <s v="3.3.4"/>
    <s v="T.03"/>
    <x v="4"/>
    <x v="31"/>
    <s v="T.03x9"/>
    <x v="19"/>
    <x v="10"/>
  </r>
  <r>
    <s v="3.3.4"/>
    <s v="T.04"/>
    <x v="4"/>
    <x v="31"/>
    <s v="T.04x9"/>
    <x v="20"/>
    <x v="11"/>
  </r>
  <r>
    <s v="3.3.4"/>
    <s v="T.05"/>
    <x v="4"/>
    <x v="31"/>
    <s v="T.05x9"/>
    <x v="21"/>
    <x v="12"/>
  </r>
  <r>
    <s v="3.3.4"/>
    <s v="T.06"/>
    <x v="4"/>
    <x v="31"/>
    <s v="T.06x9"/>
    <x v="22"/>
    <x v="13"/>
  </r>
  <r>
    <s v="3.3.4"/>
    <s v="T.07"/>
    <x v="4"/>
    <x v="31"/>
    <s v="T.07x9"/>
    <x v="23"/>
    <x v="14"/>
  </r>
  <r>
    <s v="4.1.1"/>
    <s v="A.01"/>
    <x v="1"/>
    <x v="32"/>
    <s v="A.01x4"/>
    <x v="35"/>
    <x v="19"/>
  </r>
  <r>
    <s v="4.1.1"/>
    <s v="A.07"/>
    <x v="1"/>
    <x v="32"/>
    <s v="A.07x4"/>
    <x v="5"/>
    <x v="2"/>
  </r>
  <r>
    <s v="4.1.1"/>
    <s v="D.01"/>
    <x v="1"/>
    <x v="32"/>
    <s v="D.01x4"/>
    <x v="92"/>
    <x v="43"/>
  </r>
  <r>
    <s v="4.1.1"/>
    <s v="D.10"/>
    <x v="0"/>
    <x v="32"/>
    <s v="D.10x3"/>
    <x v="12"/>
    <x v="6"/>
  </r>
  <r>
    <s v="4.1.1"/>
    <s v="D.10"/>
    <x v="1"/>
    <x v="32"/>
    <s v="D.10x4"/>
    <x v="13"/>
    <x v="6"/>
  </r>
  <r>
    <s v="4.1.1"/>
    <s v="E.03"/>
    <x v="0"/>
    <x v="32"/>
    <s v="E.03x3"/>
    <x v="44"/>
    <x v="24"/>
  </r>
  <r>
    <s v="4.1.1"/>
    <s v="E.03"/>
    <x v="1"/>
    <x v="32"/>
    <s v="E.03x4"/>
    <x v="45"/>
    <x v="24"/>
  </r>
  <r>
    <s v="4.1.1"/>
    <s v="E.08"/>
    <x v="0"/>
    <x v="32"/>
    <s v="E.08x3"/>
    <x v="15"/>
    <x v="7"/>
  </r>
  <r>
    <s v="4.1.1"/>
    <s v="E.08"/>
    <x v="1"/>
    <x v="32"/>
    <s v="E.08x4"/>
    <x v="16"/>
    <x v="7"/>
  </r>
  <r>
    <s v="4.1.1"/>
    <s v="E.09"/>
    <x v="1"/>
    <x v="32"/>
    <s v="E.09x4"/>
    <x v="41"/>
    <x v="22"/>
  </r>
  <r>
    <s v="4.1.1"/>
    <s v="T.01"/>
    <x v="4"/>
    <x v="32"/>
    <s v="T.01x9"/>
    <x v="17"/>
    <x v="8"/>
  </r>
  <r>
    <s v="4.1.1"/>
    <s v="T.02"/>
    <x v="4"/>
    <x v="32"/>
    <s v="T.02x9"/>
    <x v="18"/>
    <x v="9"/>
  </r>
  <r>
    <s v="4.1.1"/>
    <s v="T.03"/>
    <x v="4"/>
    <x v="32"/>
    <s v="T.03x9"/>
    <x v="19"/>
    <x v="10"/>
  </r>
  <r>
    <s v="4.1.1"/>
    <s v="T.04"/>
    <x v="4"/>
    <x v="32"/>
    <s v="T.04x9"/>
    <x v="20"/>
    <x v="11"/>
  </r>
  <r>
    <s v="4.1.1"/>
    <s v="T.05"/>
    <x v="4"/>
    <x v="32"/>
    <s v="T.05x9"/>
    <x v="21"/>
    <x v="12"/>
  </r>
  <r>
    <s v="4.1.1"/>
    <s v="T.06"/>
    <x v="4"/>
    <x v="32"/>
    <s v="T.06x9"/>
    <x v="22"/>
    <x v="13"/>
  </r>
  <r>
    <s v="4.1.1"/>
    <s v="T.07"/>
    <x v="4"/>
    <x v="32"/>
    <s v="T.07x9"/>
    <x v="23"/>
    <x v="14"/>
  </r>
  <r>
    <s v="4.1.2"/>
    <s v="A.01"/>
    <x v="1"/>
    <x v="33"/>
    <s v="A.01x4"/>
    <x v="35"/>
    <x v="19"/>
  </r>
  <r>
    <s v="4.1.2"/>
    <s v="C.02"/>
    <x v="0"/>
    <x v="33"/>
    <s v="C.02x3"/>
    <x v="76"/>
    <x v="36"/>
  </r>
  <r>
    <s v="4.1.2"/>
    <s v="D.01"/>
    <x v="1"/>
    <x v="33"/>
    <s v="D.01x4"/>
    <x v="92"/>
    <x v="43"/>
  </r>
  <r>
    <s v="4.1.2"/>
    <s v="D.02"/>
    <x v="1"/>
    <x v="33"/>
    <s v="D.02x4"/>
    <x v="93"/>
    <x v="44"/>
  </r>
  <r>
    <s v="4.1.2"/>
    <s v="D.10"/>
    <x v="0"/>
    <x v="33"/>
    <s v="D.10x3"/>
    <x v="12"/>
    <x v="6"/>
  </r>
  <r>
    <s v="4.1.2"/>
    <s v="D.10"/>
    <x v="1"/>
    <x v="33"/>
    <s v="D.10x4"/>
    <x v="13"/>
    <x v="6"/>
  </r>
  <r>
    <s v="4.1.2"/>
    <s v="E.02"/>
    <x v="0"/>
    <x v="33"/>
    <s v="E.02x3"/>
    <x v="89"/>
    <x v="41"/>
  </r>
  <r>
    <s v="4.1.2"/>
    <s v="E.02"/>
    <x v="1"/>
    <x v="33"/>
    <s v="E.02x4"/>
    <x v="90"/>
    <x v="41"/>
  </r>
  <r>
    <s v="4.1.2"/>
    <s v="E.03"/>
    <x v="0"/>
    <x v="33"/>
    <s v="E.03x3"/>
    <x v="44"/>
    <x v="24"/>
  </r>
  <r>
    <s v="4.1.2"/>
    <s v="E.03"/>
    <x v="1"/>
    <x v="33"/>
    <s v="E.03x4"/>
    <x v="45"/>
    <x v="24"/>
  </r>
  <r>
    <s v="4.1.2"/>
    <s v="E.05"/>
    <x v="0"/>
    <x v="33"/>
    <s v="E.05x3"/>
    <x v="46"/>
    <x v="25"/>
  </r>
  <r>
    <s v="4.1.2"/>
    <s v="E.05"/>
    <x v="1"/>
    <x v="33"/>
    <s v="E.05x4"/>
    <x v="47"/>
    <x v="25"/>
  </r>
  <r>
    <s v="4.1.2"/>
    <s v="E.07"/>
    <x v="0"/>
    <x v="33"/>
    <s v="E.07x3"/>
    <x v="33"/>
    <x v="18"/>
  </r>
  <r>
    <s v="4.1.2"/>
    <s v="E.07"/>
    <x v="1"/>
    <x v="33"/>
    <s v="E.07x4"/>
    <x v="34"/>
    <x v="18"/>
  </r>
  <r>
    <s v="4.1.2"/>
    <s v="E.08"/>
    <x v="0"/>
    <x v="33"/>
    <s v="E.08x3"/>
    <x v="15"/>
    <x v="7"/>
  </r>
  <r>
    <s v="4.1.2"/>
    <s v="E.08"/>
    <x v="1"/>
    <x v="33"/>
    <s v="E.08x4"/>
    <x v="16"/>
    <x v="7"/>
  </r>
  <r>
    <s v="4.1.2"/>
    <s v="T.01"/>
    <x v="4"/>
    <x v="33"/>
    <s v="T.01x9"/>
    <x v="17"/>
    <x v="8"/>
  </r>
  <r>
    <s v="4.1.2"/>
    <s v="T.02"/>
    <x v="4"/>
    <x v="33"/>
    <s v="T.02x9"/>
    <x v="18"/>
    <x v="9"/>
  </r>
  <r>
    <s v="4.1.2"/>
    <s v="T.03"/>
    <x v="4"/>
    <x v="33"/>
    <s v="T.03x9"/>
    <x v="19"/>
    <x v="10"/>
  </r>
  <r>
    <s v="4.1.2"/>
    <s v="T.04"/>
    <x v="4"/>
    <x v="33"/>
    <s v="T.04x9"/>
    <x v="20"/>
    <x v="11"/>
  </r>
  <r>
    <s v="4.1.2"/>
    <s v="T.05"/>
    <x v="4"/>
    <x v="33"/>
    <s v="T.05x9"/>
    <x v="21"/>
    <x v="12"/>
  </r>
  <r>
    <s v="4.1.2"/>
    <s v="T.06"/>
    <x v="4"/>
    <x v="33"/>
    <s v="T.06x9"/>
    <x v="22"/>
    <x v="13"/>
  </r>
  <r>
    <s v="4.1.2"/>
    <s v="T.07"/>
    <x v="4"/>
    <x v="33"/>
    <s v="T.07x9"/>
    <x v="23"/>
    <x v="14"/>
  </r>
  <r>
    <s v="4.1.3"/>
    <s v="A.01"/>
    <x v="1"/>
    <x v="34"/>
    <s v="A.01x4"/>
    <x v="35"/>
    <x v="19"/>
  </r>
  <r>
    <s v="4.1.3"/>
    <s v="A.06"/>
    <x v="0"/>
    <x v="34"/>
    <s v="A.06x3"/>
    <x v="4"/>
    <x v="1"/>
  </r>
  <r>
    <s v="4.1.3"/>
    <s v="A.07"/>
    <x v="1"/>
    <x v="34"/>
    <s v="A.07x4"/>
    <x v="5"/>
    <x v="2"/>
  </r>
  <r>
    <s v="4.1.3"/>
    <s v="B.01"/>
    <x v="0"/>
    <x v="34"/>
    <s v="B.01x3"/>
    <x v="65"/>
    <x v="32"/>
  </r>
  <r>
    <s v="4.1.3"/>
    <s v="B.02"/>
    <x v="0"/>
    <x v="34"/>
    <s v="B.02x3"/>
    <x v="8"/>
    <x v="4"/>
  </r>
  <r>
    <s v="4.1.3"/>
    <s v="B.03"/>
    <x v="0"/>
    <x v="34"/>
    <s v="B.03x3"/>
    <x v="29"/>
    <x v="16"/>
  </r>
  <r>
    <s v="4.1.3"/>
    <s v="B.06"/>
    <x v="0"/>
    <x v="34"/>
    <s v="B.06x3"/>
    <x v="10"/>
    <x v="5"/>
  </r>
  <r>
    <s v="4.1.3"/>
    <s v="C.04"/>
    <x v="0"/>
    <x v="34"/>
    <s v="C.04x3"/>
    <x v="69"/>
    <x v="34"/>
  </r>
  <r>
    <s v="4.1.3"/>
    <s v="D.01"/>
    <x v="1"/>
    <x v="34"/>
    <s v="D.01x4"/>
    <x v="92"/>
    <x v="43"/>
  </r>
  <r>
    <s v="4.1.3"/>
    <s v="D.10"/>
    <x v="0"/>
    <x v="34"/>
    <s v="D.10x3"/>
    <x v="12"/>
    <x v="6"/>
  </r>
  <r>
    <s v="4.1.3"/>
    <s v="D.10"/>
    <x v="1"/>
    <x v="34"/>
    <s v="D.10x4"/>
    <x v="13"/>
    <x v="6"/>
  </r>
  <r>
    <s v="4.1.3"/>
    <s v="E.03"/>
    <x v="0"/>
    <x v="34"/>
    <s v="E.03x3"/>
    <x v="44"/>
    <x v="24"/>
  </r>
  <r>
    <s v="4.1.3"/>
    <s v="E.03"/>
    <x v="1"/>
    <x v="34"/>
    <s v="E.03x4"/>
    <x v="45"/>
    <x v="24"/>
  </r>
  <r>
    <s v="4.1.3"/>
    <s v="E.08"/>
    <x v="0"/>
    <x v="34"/>
    <s v="E.08x3"/>
    <x v="15"/>
    <x v="7"/>
  </r>
  <r>
    <s v="4.1.3"/>
    <s v="E.08"/>
    <x v="1"/>
    <x v="34"/>
    <s v="E.08x4"/>
    <x v="16"/>
    <x v="7"/>
  </r>
  <r>
    <s v="4.1.3"/>
    <s v="E.09"/>
    <x v="1"/>
    <x v="34"/>
    <s v="E.09x4"/>
    <x v="41"/>
    <x v="22"/>
  </r>
  <r>
    <s v="4.1.3"/>
    <s v="T.01"/>
    <x v="4"/>
    <x v="34"/>
    <s v="T.01x9"/>
    <x v="17"/>
    <x v="8"/>
  </r>
  <r>
    <s v="4.1.3"/>
    <s v="T.02"/>
    <x v="4"/>
    <x v="34"/>
    <s v="T.02x9"/>
    <x v="18"/>
    <x v="9"/>
  </r>
  <r>
    <s v="4.1.3"/>
    <s v="T.03"/>
    <x v="4"/>
    <x v="34"/>
    <s v="T.03x9"/>
    <x v="19"/>
    <x v="10"/>
  </r>
  <r>
    <s v="4.1.3"/>
    <s v="T.04"/>
    <x v="4"/>
    <x v="34"/>
    <s v="T.04x9"/>
    <x v="20"/>
    <x v="11"/>
  </r>
  <r>
    <s v="4.1.3"/>
    <s v="T.05"/>
    <x v="4"/>
    <x v="34"/>
    <s v="T.05x9"/>
    <x v="21"/>
    <x v="12"/>
  </r>
  <r>
    <s v="4.1.3"/>
    <s v="T.06"/>
    <x v="4"/>
    <x v="34"/>
    <s v="T.06x9"/>
    <x v="22"/>
    <x v="13"/>
  </r>
  <r>
    <s v="4.1.3"/>
    <s v="T.07"/>
    <x v="4"/>
    <x v="34"/>
    <s v="T.07x9"/>
    <x v="23"/>
    <x v="14"/>
  </r>
  <r>
    <s v="4.2.1"/>
    <s v="A.01"/>
    <x v="1"/>
    <x v="35"/>
    <s v="A.01x4"/>
    <x v="35"/>
    <x v="19"/>
  </r>
  <r>
    <s v="4.2.1"/>
    <s v="A.02"/>
    <x v="0"/>
    <x v="35"/>
    <s v="A.02x3"/>
    <x v="83"/>
    <x v="39"/>
  </r>
  <r>
    <s v="4.2.1"/>
    <s v="A.02"/>
    <x v="1"/>
    <x v="35"/>
    <s v="A.02x4"/>
    <x v="84"/>
    <x v="39"/>
  </r>
  <r>
    <s v="4.2.1"/>
    <s v="A.03"/>
    <x v="0"/>
    <x v="35"/>
    <s v="A.03x3"/>
    <x v="36"/>
    <x v="20"/>
  </r>
  <r>
    <s v="4.2.1"/>
    <s v="A.03"/>
    <x v="1"/>
    <x v="35"/>
    <s v="A.03x4"/>
    <x v="37"/>
    <x v="20"/>
  </r>
  <r>
    <s v="4.2.1"/>
    <s v="C.03"/>
    <x v="0"/>
    <x v="35"/>
    <s v="C.03x3"/>
    <x v="87"/>
    <x v="40"/>
  </r>
  <r>
    <s v="4.2.1"/>
    <s v="D.04"/>
    <x v="0"/>
    <x v="35"/>
    <s v="D.04x3"/>
    <x v="56"/>
    <x v="29"/>
  </r>
  <r>
    <s v="4.2.1"/>
    <s v="D.04"/>
    <x v="1"/>
    <x v="35"/>
    <s v="D.04x4"/>
    <x v="57"/>
    <x v="29"/>
  </r>
  <r>
    <s v="4.2.1"/>
    <s v="D.08"/>
    <x v="0"/>
    <x v="35"/>
    <s v="D.08x3"/>
    <x v="58"/>
    <x v="30"/>
  </r>
  <r>
    <s v="4.2.1"/>
    <s v="D.08"/>
    <x v="1"/>
    <x v="35"/>
    <s v="D.08x4"/>
    <x v="59"/>
    <x v="30"/>
  </r>
  <r>
    <s v="4.2.1"/>
    <s v="D.11"/>
    <x v="0"/>
    <x v="35"/>
    <s v="D.11x3"/>
    <x v="31"/>
    <x v="17"/>
  </r>
  <r>
    <s v="4.2.1"/>
    <s v="D.11"/>
    <x v="1"/>
    <x v="35"/>
    <s v="D.11x4"/>
    <x v="32"/>
    <x v="17"/>
  </r>
  <r>
    <s v="4.2.1"/>
    <s v="E.01"/>
    <x v="0"/>
    <x v="35"/>
    <s v="E.01x3"/>
    <x v="42"/>
    <x v="23"/>
  </r>
  <r>
    <s v="4.2.1"/>
    <s v="E.01"/>
    <x v="1"/>
    <x v="35"/>
    <s v="E.01x4"/>
    <x v="43"/>
    <x v="23"/>
  </r>
  <r>
    <s v="4.2.1"/>
    <s v="E.04"/>
    <x v="0"/>
    <x v="35"/>
    <s v="E.04x3"/>
    <x v="61"/>
    <x v="31"/>
  </r>
  <r>
    <s v="4.2.1"/>
    <s v="E.04"/>
    <x v="1"/>
    <x v="35"/>
    <s v="E.04x4"/>
    <x v="62"/>
    <x v="31"/>
  </r>
  <r>
    <s v="4.2.1"/>
    <s v="T.01"/>
    <x v="4"/>
    <x v="35"/>
    <s v="T.01x9"/>
    <x v="17"/>
    <x v="8"/>
  </r>
  <r>
    <s v="4.2.1"/>
    <s v="T.02"/>
    <x v="4"/>
    <x v="35"/>
    <s v="T.02x9"/>
    <x v="18"/>
    <x v="9"/>
  </r>
  <r>
    <s v="4.2.1"/>
    <s v="T.03"/>
    <x v="4"/>
    <x v="35"/>
    <s v="T.03x9"/>
    <x v="19"/>
    <x v="10"/>
  </r>
  <r>
    <s v="4.2.1"/>
    <s v="T.04"/>
    <x v="4"/>
    <x v="35"/>
    <s v="T.04x9"/>
    <x v="20"/>
    <x v="11"/>
  </r>
  <r>
    <s v="4.2.1"/>
    <s v="T.05"/>
    <x v="4"/>
    <x v="35"/>
    <s v="T.05x9"/>
    <x v="21"/>
    <x v="12"/>
  </r>
  <r>
    <s v="4.2.1"/>
    <s v="T.06"/>
    <x v="4"/>
    <x v="35"/>
    <s v="T.06x9"/>
    <x v="22"/>
    <x v="13"/>
  </r>
  <r>
    <s v="4.2.1"/>
    <s v="T.07"/>
    <x v="4"/>
    <x v="35"/>
    <s v="T.07x9"/>
    <x v="23"/>
    <x v="14"/>
  </r>
  <r>
    <s v="4.2.2"/>
    <s v="A.02"/>
    <x v="0"/>
    <x v="36"/>
    <s v="A.02x3"/>
    <x v="83"/>
    <x v="39"/>
  </r>
  <r>
    <s v="4.2.2"/>
    <s v="A.02"/>
    <x v="1"/>
    <x v="36"/>
    <s v="A.02x4"/>
    <x v="84"/>
    <x v="39"/>
  </r>
  <r>
    <s v="4.2.2"/>
    <s v="C.03"/>
    <x v="0"/>
    <x v="36"/>
    <s v="C.03x3"/>
    <x v="87"/>
    <x v="40"/>
  </r>
  <r>
    <s v="4.2.2"/>
    <s v="D.04"/>
    <x v="0"/>
    <x v="36"/>
    <s v="D.04x3"/>
    <x v="56"/>
    <x v="29"/>
  </r>
  <r>
    <s v="4.2.2"/>
    <s v="D.04"/>
    <x v="1"/>
    <x v="36"/>
    <s v="D.04x4"/>
    <x v="57"/>
    <x v="29"/>
  </r>
  <r>
    <s v="4.2.2"/>
    <s v="D.08"/>
    <x v="0"/>
    <x v="36"/>
    <s v="D.08x3"/>
    <x v="58"/>
    <x v="30"/>
  </r>
  <r>
    <s v="4.2.2"/>
    <s v="D.08"/>
    <x v="1"/>
    <x v="36"/>
    <s v="D.08x4"/>
    <x v="59"/>
    <x v="30"/>
  </r>
  <r>
    <s v="4.2.2"/>
    <s v="D.11"/>
    <x v="0"/>
    <x v="36"/>
    <s v="D.11x3"/>
    <x v="31"/>
    <x v="17"/>
  </r>
  <r>
    <s v="4.2.2"/>
    <s v="D.11"/>
    <x v="1"/>
    <x v="36"/>
    <s v="D.11x4"/>
    <x v="32"/>
    <x v="17"/>
  </r>
  <r>
    <s v="4.2.2"/>
    <s v="E.04"/>
    <x v="0"/>
    <x v="36"/>
    <s v="E.04x3"/>
    <x v="61"/>
    <x v="31"/>
  </r>
  <r>
    <s v="4.2.2"/>
    <s v="E.04"/>
    <x v="1"/>
    <x v="36"/>
    <s v="E.04x4"/>
    <x v="62"/>
    <x v="31"/>
  </r>
  <r>
    <s v="4.2.2"/>
    <s v="T.01"/>
    <x v="4"/>
    <x v="36"/>
    <s v="T.01x9"/>
    <x v="17"/>
    <x v="8"/>
  </r>
  <r>
    <s v="4.2.2"/>
    <s v="T.02"/>
    <x v="4"/>
    <x v="36"/>
    <s v="T.02x9"/>
    <x v="18"/>
    <x v="9"/>
  </r>
  <r>
    <s v="4.2.2"/>
    <s v="T.03"/>
    <x v="4"/>
    <x v="36"/>
    <s v="T.03x9"/>
    <x v="19"/>
    <x v="10"/>
  </r>
  <r>
    <s v="4.2.2"/>
    <s v="T.04"/>
    <x v="4"/>
    <x v="36"/>
    <s v="T.04x9"/>
    <x v="20"/>
    <x v="11"/>
  </r>
  <r>
    <s v="4.2.2"/>
    <s v="T.05"/>
    <x v="4"/>
    <x v="36"/>
    <s v="T.05x9"/>
    <x v="21"/>
    <x v="12"/>
  </r>
  <r>
    <s v="4.2.2"/>
    <s v="T.06"/>
    <x v="4"/>
    <x v="36"/>
    <s v="T.06x9"/>
    <x v="22"/>
    <x v="13"/>
  </r>
  <r>
    <s v="4.2.2"/>
    <s v="T.07"/>
    <x v="4"/>
    <x v="36"/>
    <s v="T.07x9"/>
    <x v="23"/>
    <x v="14"/>
  </r>
  <r>
    <s v="4.2.3"/>
    <s v="A.02"/>
    <x v="0"/>
    <x v="37"/>
    <s v="A.02x3"/>
    <x v="83"/>
    <x v="39"/>
  </r>
  <r>
    <s v="4.2.3"/>
    <s v="A.02"/>
    <x v="1"/>
    <x v="37"/>
    <s v="A.02x4"/>
    <x v="84"/>
    <x v="39"/>
  </r>
  <r>
    <s v="4.2.3"/>
    <s v="A.03"/>
    <x v="0"/>
    <x v="37"/>
    <s v="A.03x3"/>
    <x v="36"/>
    <x v="20"/>
  </r>
  <r>
    <s v="4.2.3"/>
    <s v="A.03"/>
    <x v="1"/>
    <x v="37"/>
    <s v="A.03x4"/>
    <x v="37"/>
    <x v="20"/>
  </r>
  <r>
    <s v="4.2.3"/>
    <s v="C.03"/>
    <x v="0"/>
    <x v="37"/>
    <s v="C.03x3"/>
    <x v="87"/>
    <x v="40"/>
  </r>
  <r>
    <s v="4.2.3"/>
    <s v="D.04"/>
    <x v="0"/>
    <x v="37"/>
    <s v="D.04x3"/>
    <x v="56"/>
    <x v="29"/>
  </r>
  <r>
    <s v="4.2.3"/>
    <s v="D.04"/>
    <x v="1"/>
    <x v="37"/>
    <s v="D.04x4"/>
    <x v="57"/>
    <x v="29"/>
  </r>
  <r>
    <s v="4.2.3"/>
    <s v="D.05"/>
    <x v="3"/>
    <x v="37"/>
    <s v="D.05x2"/>
    <x v="50"/>
    <x v="27"/>
  </r>
  <r>
    <s v="4.2.3"/>
    <s v="D.05"/>
    <x v="0"/>
    <x v="37"/>
    <s v="D.05x3"/>
    <x v="51"/>
    <x v="27"/>
  </r>
  <r>
    <s v="4.2.3"/>
    <s v="D.05"/>
    <x v="1"/>
    <x v="37"/>
    <s v="D.05x4"/>
    <x v="52"/>
    <x v="27"/>
  </r>
  <r>
    <s v="4.2.3"/>
    <s v="D.08"/>
    <x v="0"/>
    <x v="37"/>
    <s v="D.08x3"/>
    <x v="58"/>
    <x v="30"/>
  </r>
  <r>
    <s v="4.2.3"/>
    <s v="D.08"/>
    <x v="1"/>
    <x v="37"/>
    <s v="D.08x4"/>
    <x v="59"/>
    <x v="30"/>
  </r>
  <r>
    <s v="4.2.3"/>
    <s v="D.11"/>
    <x v="0"/>
    <x v="37"/>
    <s v="D.11x3"/>
    <x v="31"/>
    <x v="17"/>
  </r>
  <r>
    <s v="4.2.3"/>
    <s v="D.11"/>
    <x v="1"/>
    <x v="37"/>
    <s v="D.11x4"/>
    <x v="32"/>
    <x v="17"/>
  </r>
  <r>
    <s v="4.2.3"/>
    <s v="E.04"/>
    <x v="0"/>
    <x v="37"/>
    <s v="E.04x3"/>
    <x v="61"/>
    <x v="31"/>
  </r>
  <r>
    <s v="4.2.3"/>
    <s v="E.04"/>
    <x v="1"/>
    <x v="37"/>
    <s v="E.04x4"/>
    <x v="62"/>
    <x v="31"/>
  </r>
  <r>
    <s v="4.2.3"/>
    <s v="T.01"/>
    <x v="4"/>
    <x v="37"/>
    <s v="T.01x9"/>
    <x v="17"/>
    <x v="8"/>
  </r>
  <r>
    <s v="4.2.3"/>
    <s v="T.02"/>
    <x v="4"/>
    <x v="37"/>
    <s v="T.02x9"/>
    <x v="18"/>
    <x v="9"/>
  </r>
  <r>
    <s v="4.2.3"/>
    <s v="T.03"/>
    <x v="4"/>
    <x v="37"/>
    <s v="T.03x9"/>
    <x v="19"/>
    <x v="10"/>
  </r>
  <r>
    <s v="4.2.3"/>
    <s v="T.04"/>
    <x v="4"/>
    <x v="37"/>
    <s v="T.04x9"/>
    <x v="20"/>
    <x v="11"/>
  </r>
  <r>
    <s v="4.2.3"/>
    <s v="T.05"/>
    <x v="4"/>
    <x v="37"/>
    <s v="T.05x9"/>
    <x v="21"/>
    <x v="12"/>
  </r>
  <r>
    <s v="4.2.3"/>
    <s v="T.06"/>
    <x v="4"/>
    <x v="37"/>
    <s v="T.06x9"/>
    <x v="22"/>
    <x v="13"/>
  </r>
  <r>
    <s v="4.2.3"/>
    <s v="T.07"/>
    <x v="4"/>
    <x v="37"/>
    <s v="T.07x9"/>
    <x v="23"/>
    <x v="14"/>
  </r>
  <r>
    <s v="4.2.4"/>
    <s v="A.01"/>
    <x v="1"/>
    <x v="38"/>
    <s v="A.01x4"/>
    <x v="35"/>
    <x v="19"/>
  </r>
  <r>
    <s v="4.2.4"/>
    <s v="A.02"/>
    <x v="1"/>
    <x v="38"/>
    <s v="A.02x4"/>
    <x v="84"/>
    <x v="39"/>
  </r>
  <r>
    <s v="4.2.4"/>
    <s v="A.03"/>
    <x v="1"/>
    <x v="38"/>
    <s v="A.03x4"/>
    <x v="37"/>
    <x v="20"/>
  </r>
  <r>
    <s v="4.2.4"/>
    <s v="C.03"/>
    <x v="0"/>
    <x v="38"/>
    <s v="C.03x3"/>
    <x v="87"/>
    <x v="40"/>
  </r>
  <r>
    <s v="4.2.4"/>
    <s v="D.04"/>
    <x v="0"/>
    <x v="38"/>
    <s v="D.04x3"/>
    <x v="56"/>
    <x v="29"/>
  </r>
  <r>
    <s v="4.2.4"/>
    <s v="D.04"/>
    <x v="1"/>
    <x v="38"/>
    <s v="D.04x4"/>
    <x v="57"/>
    <x v="29"/>
  </r>
  <r>
    <s v="4.2.4"/>
    <s v="D.08"/>
    <x v="0"/>
    <x v="38"/>
    <s v="D.08x3"/>
    <x v="58"/>
    <x v="30"/>
  </r>
  <r>
    <s v="4.2.4"/>
    <s v="D.08"/>
    <x v="1"/>
    <x v="38"/>
    <s v="D.08x4"/>
    <x v="59"/>
    <x v="30"/>
  </r>
  <r>
    <s v="4.2.4"/>
    <s v="D.11"/>
    <x v="0"/>
    <x v="38"/>
    <s v="D.11x3"/>
    <x v="31"/>
    <x v="17"/>
  </r>
  <r>
    <s v="4.2.4"/>
    <s v="D.11"/>
    <x v="1"/>
    <x v="38"/>
    <s v="D.11x4"/>
    <x v="32"/>
    <x v="17"/>
  </r>
  <r>
    <s v="4.2.4"/>
    <s v="E.01"/>
    <x v="1"/>
    <x v="38"/>
    <s v="E.01x4"/>
    <x v="43"/>
    <x v="23"/>
  </r>
  <r>
    <s v="4.2.4"/>
    <s v="E.03"/>
    <x v="0"/>
    <x v="38"/>
    <s v="E.03x3"/>
    <x v="44"/>
    <x v="24"/>
  </r>
  <r>
    <s v="4.2.4"/>
    <s v="E.04"/>
    <x v="0"/>
    <x v="38"/>
    <s v="E.04x3"/>
    <x v="61"/>
    <x v="31"/>
  </r>
  <r>
    <s v="4.2.4"/>
    <s v="E.04"/>
    <x v="1"/>
    <x v="38"/>
    <s v="E.04x4"/>
    <x v="62"/>
    <x v="31"/>
  </r>
  <r>
    <s v="4.2.4"/>
    <s v="T.01"/>
    <x v="4"/>
    <x v="38"/>
    <s v="T.01x9"/>
    <x v="17"/>
    <x v="8"/>
  </r>
  <r>
    <s v="4.2.4"/>
    <s v="T.02"/>
    <x v="4"/>
    <x v="38"/>
    <s v="T.02x9"/>
    <x v="18"/>
    <x v="9"/>
  </r>
  <r>
    <s v="4.2.4"/>
    <s v="T.03"/>
    <x v="4"/>
    <x v="38"/>
    <s v="T.03x9"/>
    <x v="19"/>
    <x v="10"/>
  </r>
  <r>
    <s v="4.2.4"/>
    <s v="T.04"/>
    <x v="4"/>
    <x v="38"/>
    <s v="T.04x9"/>
    <x v="20"/>
    <x v="11"/>
  </r>
  <r>
    <s v="4.2.4"/>
    <s v="T.05"/>
    <x v="4"/>
    <x v="38"/>
    <s v="T.05x9"/>
    <x v="21"/>
    <x v="12"/>
  </r>
  <r>
    <s v="4.2.4"/>
    <s v="T.06"/>
    <x v="4"/>
    <x v="38"/>
    <s v="T.06x9"/>
    <x v="22"/>
    <x v="13"/>
  </r>
  <r>
    <s v="4.2.4"/>
    <s v="T.07"/>
    <x v="4"/>
    <x v="38"/>
    <s v="T.07x9"/>
    <x v="23"/>
    <x v="14"/>
  </r>
  <r>
    <s v="4.3.1"/>
    <s v="A.01"/>
    <x v="1"/>
    <x v="39"/>
    <s v="A.01x4"/>
    <x v="35"/>
    <x v="19"/>
  </r>
  <r>
    <s v="4.3.1"/>
    <s v="A.03"/>
    <x v="0"/>
    <x v="39"/>
    <s v="A.03x3"/>
    <x v="36"/>
    <x v="20"/>
  </r>
  <r>
    <s v="4.3.1"/>
    <s v="A.03"/>
    <x v="1"/>
    <x v="39"/>
    <s v="A.03x4"/>
    <x v="37"/>
    <x v="20"/>
  </r>
  <r>
    <s v="4.3.1"/>
    <s v="A.05"/>
    <x v="0"/>
    <x v="39"/>
    <s v="A.05x3"/>
    <x v="0"/>
    <x v="0"/>
  </r>
  <r>
    <s v="4.3.1"/>
    <s v="A.05"/>
    <x v="1"/>
    <x v="39"/>
    <s v="A.05x4"/>
    <x v="1"/>
    <x v="0"/>
  </r>
  <r>
    <s v="4.3.1"/>
    <s v="A.06"/>
    <x v="0"/>
    <x v="39"/>
    <s v="A.06x3"/>
    <x v="4"/>
    <x v="1"/>
  </r>
  <r>
    <s v="4.3.1"/>
    <s v="A.09"/>
    <x v="1"/>
    <x v="39"/>
    <s v="A.09x4"/>
    <x v="6"/>
    <x v="3"/>
  </r>
  <r>
    <s v="4.3.1"/>
    <s v="A.10"/>
    <x v="0"/>
    <x v="39"/>
    <s v="A.10x3"/>
    <x v="25"/>
    <x v="15"/>
  </r>
  <r>
    <s v="4.3.1"/>
    <s v="A.10"/>
    <x v="1"/>
    <x v="39"/>
    <s v="A.10x4"/>
    <x v="26"/>
    <x v="15"/>
  </r>
  <r>
    <s v="4.3.1"/>
    <s v="B.05"/>
    <x v="0"/>
    <x v="39"/>
    <s v="B.05x3"/>
    <x v="73"/>
    <x v="33"/>
  </r>
  <r>
    <s v="4.3.1"/>
    <s v="D.02"/>
    <x v="1"/>
    <x v="39"/>
    <s v="D.02x4"/>
    <x v="93"/>
    <x v="44"/>
  </r>
  <r>
    <s v="4.3.1"/>
    <s v="D.06"/>
    <x v="3"/>
    <x v="39"/>
    <s v="D.06x2"/>
    <x v="94"/>
    <x v="45"/>
  </r>
  <r>
    <s v="4.3.1"/>
    <s v="D.06"/>
    <x v="0"/>
    <x v="39"/>
    <s v="D.06x3"/>
    <x v="95"/>
    <x v="45"/>
  </r>
  <r>
    <s v="4.3.1"/>
    <s v="D.06"/>
    <x v="1"/>
    <x v="39"/>
    <s v="D.06x4"/>
    <x v="96"/>
    <x v="45"/>
  </r>
  <r>
    <s v="4.3.1"/>
    <s v="D.07"/>
    <x v="3"/>
    <x v="39"/>
    <s v="D.07x2"/>
    <x v="97"/>
    <x v="46"/>
  </r>
  <r>
    <s v="4.3.1"/>
    <s v="D.07"/>
    <x v="0"/>
    <x v="39"/>
    <s v="D.07x3"/>
    <x v="98"/>
    <x v="46"/>
  </r>
  <r>
    <s v="4.3.1"/>
    <s v="D.07"/>
    <x v="1"/>
    <x v="39"/>
    <s v="D.07x4"/>
    <x v="99"/>
    <x v="46"/>
  </r>
  <r>
    <s v="4.3.1"/>
    <s v="D.10"/>
    <x v="0"/>
    <x v="39"/>
    <s v="D.10x3"/>
    <x v="12"/>
    <x v="6"/>
  </r>
  <r>
    <s v="4.3.1"/>
    <s v="D.10"/>
    <x v="1"/>
    <x v="39"/>
    <s v="D.10x4"/>
    <x v="13"/>
    <x v="6"/>
  </r>
  <r>
    <s v="4.3.1"/>
    <s v="D.11"/>
    <x v="0"/>
    <x v="39"/>
    <s v="D.11x3"/>
    <x v="31"/>
    <x v="17"/>
  </r>
  <r>
    <s v="4.3.1"/>
    <s v="D.11"/>
    <x v="1"/>
    <x v="39"/>
    <s v="D.11x4"/>
    <x v="32"/>
    <x v="17"/>
  </r>
  <r>
    <s v="4.3.1"/>
    <s v="E.02"/>
    <x v="0"/>
    <x v="39"/>
    <s v="E.02x3"/>
    <x v="89"/>
    <x v="41"/>
  </r>
  <r>
    <s v="4.3.1"/>
    <s v="E.02"/>
    <x v="1"/>
    <x v="39"/>
    <s v="E.02x4"/>
    <x v="90"/>
    <x v="41"/>
  </r>
  <r>
    <s v="4.3.1"/>
    <s v="E.05"/>
    <x v="0"/>
    <x v="39"/>
    <s v="E.05x3"/>
    <x v="46"/>
    <x v="25"/>
  </r>
  <r>
    <s v="4.3.1"/>
    <s v="E.05"/>
    <x v="1"/>
    <x v="39"/>
    <s v="E.05x4"/>
    <x v="47"/>
    <x v="25"/>
  </r>
  <r>
    <s v="4.3.1"/>
    <s v="E.06"/>
    <x v="0"/>
    <x v="39"/>
    <s v="E.06x3"/>
    <x v="39"/>
    <x v="21"/>
  </r>
  <r>
    <s v="4.3.1"/>
    <s v="E.06"/>
    <x v="1"/>
    <x v="39"/>
    <s v="E.06x4"/>
    <x v="40"/>
    <x v="21"/>
  </r>
  <r>
    <s v="4.3.1"/>
    <s v="E.07"/>
    <x v="0"/>
    <x v="39"/>
    <s v="E.07x3"/>
    <x v="33"/>
    <x v="18"/>
  </r>
  <r>
    <s v="4.3.1"/>
    <s v="E.07"/>
    <x v="1"/>
    <x v="39"/>
    <s v="E.07x4"/>
    <x v="34"/>
    <x v="18"/>
  </r>
  <r>
    <s v="4.3.1"/>
    <s v="T.01"/>
    <x v="4"/>
    <x v="39"/>
    <s v="T.01x9"/>
    <x v="17"/>
    <x v="8"/>
  </r>
  <r>
    <s v="4.3.1"/>
    <s v="T.02"/>
    <x v="4"/>
    <x v="39"/>
    <s v="T.02x9"/>
    <x v="18"/>
    <x v="9"/>
  </r>
  <r>
    <s v="4.3.1"/>
    <s v="T.03"/>
    <x v="4"/>
    <x v="39"/>
    <s v="T.03x9"/>
    <x v="19"/>
    <x v="10"/>
  </r>
  <r>
    <s v="4.3.1"/>
    <s v="T.04"/>
    <x v="4"/>
    <x v="39"/>
    <s v="T.04x9"/>
    <x v="20"/>
    <x v="11"/>
  </r>
  <r>
    <s v="4.3.1"/>
    <s v="T.05"/>
    <x v="4"/>
    <x v="39"/>
    <s v="T.05x9"/>
    <x v="21"/>
    <x v="12"/>
  </r>
  <r>
    <s v="4.3.1"/>
    <s v="T.06"/>
    <x v="4"/>
    <x v="39"/>
    <s v="T.06x9"/>
    <x v="22"/>
    <x v="13"/>
  </r>
  <r>
    <s v="4.3.1"/>
    <s v="T.07"/>
    <x v="4"/>
    <x v="39"/>
    <s v="T.07x9"/>
    <x v="23"/>
    <x v="14"/>
  </r>
  <r>
    <s v="4.3.2"/>
    <s v="A.05"/>
    <x v="0"/>
    <x v="40"/>
    <s v="A.05x3"/>
    <x v="0"/>
    <x v="0"/>
  </r>
  <r>
    <s v="4.3.2"/>
    <s v="A.05"/>
    <x v="1"/>
    <x v="40"/>
    <s v="A.05x4"/>
    <x v="1"/>
    <x v="0"/>
  </r>
  <r>
    <s v="4.3.2"/>
    <s v="A.09"/>
    <x v="1"/>
    <x v="40"/>
    <s v="A.09x4"/>
    <x v="6"/>
    <x v="3"/>
  </r>
  <r>
    <s v="4.3.2"/>
    <s v="A.10"/>
    <x v="0"/>
    <x v="40"/>
    <s v="A.10x3"/>
    <x v="25"/>
    <x v="15"/>
  </r>
  <r>
    <s v="4.3.2"/>
    <s v="A.10"/>
    <x v="1"/>
    <x v="40"/>
    <s v="A.10x4"/>
    <x v="26"/>
    <x v="15"/>
  </r>
  <r>
    <s v="4.3.2"/>
    <s v="D.07"/>
    <x v="3"/>
    <x v="40"/>
    <s v="D.07x2"/>
    <x v="97"/>
    <x v="46"/>
  </r>
  <r>
    <s v="4.3.2"/>
    <s v="D.07"/>
    <x v="0"/>
    <x v="40"/>
    <s v="D.07x3"/>
    <x v="98"/>
    <x v="46"/>
  </r>
  <r>
    <s v="4.3.2"/>
    <s v="D.07"/>
    <x v="1"/>
    <x v="40"/>
    <s v="D.07x4"/>
    <x v="99"/>
    <x v="46"/>
  </r>
  <r>
    <s v="4.3.2"/>
    <s v="D.10"/>
    <x v="0"/>
    <x v="40"/>
    <s v="D.10x3"/>
    <x v="12"/>
    <x v="6"/>
  </r>
  <r>
    <s v="4.3.2"/>
    <s v="D.10"/>
    <x v="1"/>
    <x v="40"/>
    <s v="D.10x4"/>
    <x v="13"/>
    <x v="6"/>
  </r>
  <r>
    <s v="4.3.2"/>
    <s v="D.11"/>
    <x v="0"/>
    <x v="40"/>
    <s v="D.11x3"/>
    <x v="31"/>
    <x v="17"/>
  </r>
  <r>
    <s v="4.3.2"/>
    <s v="D.11"/>
    <x v="1"/>
    <x v="40"/>
    <s v="D.11x4"/>
    <x v="32"/>
    <x v="17"/>
  </r>
  <r>
    <s v="4.3.2"/>
    <s v="E.02"/>
    <x v="0"/>
    <x v="40"/>
    <s v="E.02x3"/>
    <x v="89"/>
    <x v="41"/>
  </r>
  <r>
    <s v="4.3.2"/>
    <s v="E.02"/>
    <x v="1"/>
    <x v="40"/>
    <s v="E.02x4"/>
    <x v="90"/>
    <x v="41"/>
  </r>
  <r>
    <s v="4.3.2"/>
    <s v="E.05"/>
    <x v="0"/>
    <x v="40"/>
    <s v="E.05x3"/>
    <x v="46"/>
    <x v="25"/>
  </r>
  <r>
    <s v="4.3.2"/>
    <s v="E.05"/>
    <x v="1"/>
    <x v="40"/>
    <s v="E.05x4"/>
    <x v="47"/>
    <x v="25"/>
  </r>
  <r>
    <s v="4.3.2"/>
    <s v="E.07"/>
    <x v="0"/>
    <x v="40"/>
    <s v="E.07x3"/>
    <x v="33"/>
    <x v="18"/>
  </r>
  <r>
    <s v="4.3.2"/>
    <s v="E.07"/>
    <x v="1"/>
    <x v="40"/>
    <s v="E.07x4"/>
    <x v="34"/>
    <x v="18"/>
  </r>
  <r>
    <s v="4.3.2"/>
    <s v="T.01"/>
    <x v="4"/>
    <x v="40"/>
    <s v="T.01x9"/>
    <x v="17"/>
    <x v="8"/>
  </r>
  <r>
    <s v="4.3.2"/>
    <s v="T.02"/>
    <x v="4"/>
    <x v="40"/>
    <s v="T.02x9"/>
    <x v="18"/>
    <x v="9"/>
  </r>
  <r>
    <s v="4.3.2"/>
    <s v="T.03"/>
    <x v="4"/>
    <x v="40"/>
    <s v="T.03x9"/>
    <x v="19"/>
    <x v="10"/>
  </r>
  <r>
    <s v="4.3.2"/>
    <s v="T.04"/>
    <x v="4"/>
    <x v="40"/>
    <s v="T.04x9"/>
    <x v="20"/>
    <x v="11"/>
  </r>
  <r>
    <s v="4.3.2"/>
    <s v="T.05"/>
    <x v="4"/>
    <x v="40"/>
    <s v="T.05x9"/>
    <x v="21"/>
    <x v="12"/>
  </r>
  <r>
    <s v="4.3.2"/>
    <s v="T.06"/>
    <x v="4"/>
    <x v="40"/>
    <s v="T.06x9"/>
    <x v="22"/>
    <x v="13"/>
  </r>
  <r>
    <s v="4.3.2"/>
    <s v="T.07"/>
    <x v="4"/>
    <x v="40"/>
    <s v="T.07x9"/>
    <x v="23"/>
    <x v="14"/>
  </r>
  <r>
    <s v="4.3.3"/>
    <s v="A.04"/>
    <x v="0"/>
    <x v="41"/>
    <s v="A.04x3"/>
    <x v="54"/>
    <x v="28"/>
  </r>
  <r>
    <s v="4.3.3"/>
    <s v="A.04"/>
    <x v="1"/>
    <x v="41"/>
    <s v="A.04x4"/>
    <x v="55"/>
    <x v="28"/>
  </r>
  <r>
    <s v="4.3.3"/>
    <s v="A.06"/>
    <x v="0"/>
    <x v="41"/>
    <s v="A.06x3"/>
    <x v="4"/>
    <x v="1"/>
  </r>
  <r>
    <s v="4.3.3"/>
    <s v="A.10"/>
    <x v="0"/>
    <x v="41"/>
    <s v="A.10x3"/>
    <x v="25"/>
    <x v="15"/>
  </r>
  <r>
    <s v="4.3.3"/>
    <s v="A.10"/>
    <x v="1"/>
    <x v="41"/>
    <s v="A.10x4"/>
    <x v="26"/>
    <x v="15"/>
  </r>
  <r>
    <s v="4.3.3"/>
    <s v="B.03"/>
    <x v="2"/>
    <x v="41"/>
    <s v="B.03x1"/>
    <x v="27"/>
    <x v="16"/>
  </r>
  <r>
    <s v="4.3.3"/>
    <s v="B.03"/>
    <x v="3"/>
    <x v="41"/>
    <s v="B.03x2"/>
    <x v="28"/>
    <x v="16"/>
  </r>
  <r>
    <s v="4.3.3"/>
    <s v="B.03"/>
    <x v="0"/>
    <x v="41"/>
    <s v="B.03x3"/>
    <x v="29"/>
    <x v="16"/>
  </r>
  <r>
    <s v="4.3.3"/>
    <s v="B.03"/>
    <x v="1"/>
    <x v="41"/>
    <s v="B.03x4"/>
    <x v="30"/>
    <x v="16"/>
  </r>
  <r>
    <s v="4.3.3"/>
    <s v="D.06"/>
    <x v="3"/>
    <x v="41"/>
    <s v="D.06x2"/>
    <x v="94"/>
    <x v="45"/>
  </r>
  <r>
    <s v="4.3.3"/>
    <s v="D.06"/>
    <x v="0"/>
    <x v="41"/>
    <s v="D.06x3"/>
    <x v="95"/>
    <x v="45"/>
  </r>
  <r>
    <s v="4.3.3"/>
    <s v="D.06"/>
    <x v="1"/>
    <x v="41"/>
    <s v="D.06x4"/>
    <x v="96"/>
    <x v="45"/>
  </r>
  <r>
    <s v="4.3.3"/>
    <s v="D.07"/>
    <x v="3"/>
    <x v="41"/>
    <s v="D.07x2"/>
    <x v="97"/>
    <x v="46"/>
  </r>
  <r>
    <s v="4.3.3"/>
    <s v="D.07"/>
    <x v="0"/>
    <x v="41"/>
    <s v="D.07x3"/>
    <x v="98"/>
    <x v="46"/>
  </r>
  <r>
    <s v="4.3.3"/>
    <s v="D.07"/>
    <x v="1"/>
    <x v="41"/>
    <s v="D.07x4"/>
    <x v="99"/>
    <x v="46"/>
  </r>
  <r>
    <s v="4.3.3"/>
    <s v="D.11"/>
    <x v="0"/>
    <x v="41"/>
    <s v="D.11x3"/>
    <x v="31"/>
    <x v="17"/>
  </r>
  <r>
    <s v="4.3.3"/>
    <s v="D.11"/>
    <x v="1"/>
    <x v="41"/>
    <s v="D.11x4"/>
    <x v="32"/>
    <x v="17"/>
  </r>
  <r>
    <s v="4.3.3"/>
    <s v="E.01"/>
    <x v="0"/>
    <x v="41"/>
    <s v="E.01x3"/>
    <x v="42"/>
    <x v="23"/>
  </r>
  <r>
    <s v="4.3.3"/>
    <s v="E.01"/>
    <x v="1"/>
    <x v="41"/>
    <s v="E.01x4"/>
    <x v="43"/>
    <x v="23"/>
  </r>
  <r>
    <s v="4.3.3"/>
    <s v="T.01"/>
    <x v="4"/>
    <x v="41"/>
    <s v="T.01x9"/>
    <x v="17"/>
    <x v="8"/>
  </r>
  <r>
    <s v="4.3.3"/>
    <s v="T.02"/>
    <x v="4"/>
    <x v="41"/>
    <s v="T.02x9"/>
    <x v="18"/>
    <x v="9"/>
  </r>
  <r>
    <s v="4.3.3"/>
    <s v="T.03"/>
    <x v="4"/>
    <x v="41"/>
    <s v="T.03x9"/>
    <x v="19"/>
    <x v="10"/>
  </r>
  <r>
    <s v="4.3.3"/>
    <s v="T.04"/>
    <x v="4"/>
    <x v="41"/>
    <s v="T.04x9"/>
    <x v="20"/>
    <x v="11"/>
  </r>
  <r>
    <s v="4.3.3"/>
    <s v="T.05"/>
    <x v="4"/>
    <x v="41"/>
    <s v="T.05x9"/>
    <x v="21"/>
    <x v="12"/>
  </r>
  <r>
    <s v="4.3.3"/>
    <s v="T.06"/>
    <x v="4"/>
    <x v="41"/>
    <s v="T.06x9"/>
    <x v="22"/>
    <x v="13"/>
  </r>
  <r>
    <s v="4.3.3"/>
    <s v="T.07"/>
    <x v="4"/>
    <x v="41"/>
    <s v="T.07x9"/>
    <x v="23"/>
    <x v="14"/>
  </r>
  <r>
    <s v="4.3.4"/>
    <s v="A.07"/>
    <x v="1"/>
    <x v="42"/>
    <s v="A.07x4"/>
    <x v="5"/>
    <x v="2"/>
  </r>
  <r>
    <s v="4.3.4"/>
    <s v="A.09"/>
    <x v="1"/>
    <x v="42"/>
    <s v="A.09x4"/>
    <x v="6"/>
    <x v="3"/>
  </r>
  <r>
    <s v="4.3.4"/>
    <s v="B.01"/>
    <x v="2"/>
    <x v="42"/>
    <s v="B.01x1"/>
    <x v="63"/>
    <x v="32"/>
  </r>
  <r>
    <s v="4.3.4"/>
    <s v="B.01"/>
    <x v="3"/>
    <x v="42"/>
    <s v="B.01x2"/>
    <x v="64"/>
    <x v="32"/>
  </r>
  <r>
    <s v="4.3.4"/>
    <s v="B.01"/>
    <x v="0"/>
    <x v="42"/>
    <s v="B.01x3"/>
    <x v="65"/>
    <x v="32"/>
  </r>
  <r>
    <s v="4.3.4"/>
    <s v="B.03"/>
    <x v="2"/>
    <x v="42"/>
    <s v="B.03x1"/>
    <x v="27"/>
    <x v="16"/>
  </r>
  <r>
    <s v="4.3.4"/>
    <s v="B.03"/>
    <x v="3"/>
    <x v="42"/>
    <s v="B.03x2"/>
    <x v="28"/>
    <x v="16"/>
  </r>
  <r>
    <s v="4.3.4"/>
    <s v="B.03"/>
    <x v="0"/>
    <x v="42"/>
    <s v="B.03x3"/>
    <x v="29"/>
    <x v="16"/>
  </r>
  <r>
    <s v="4.3.4"/>
    <s v="B.03"/>
    <x v="1"/>
    <x v="42"/>
    <s v="B.03x4"/>
    <x v="30"/>
    <x v="16"/>
  </r>
  <r>
    <s v="4.3.4"/>
    <s v="D.07"/>
    <x v="3"/>
    <x v="42"/>
    <s v="D.07x2"/>
    <x v="97"/>
    <x v="46"/>
  </r>
  <r>
    <s v="4.3.4"/>
    <s v="D.07"/>
    <x v="0"/>
    <x v="42"/>
    <s v="D.07x3"/>
    <x v="98"/>
    <x v="46"/>
  </r>
  <r>
    <s v="4.3.4"/>
    <s v="D.07"/>
    <x v="1"/>
    <x v="42"/>
    <s v="D.07x4"/>
    <x v="99"/>
    <x v="46"/>
  </r>
  <r>
    <s v="4.3.4"/>
    <s v="D.10"/>
    <x v="0"/>
    <x v="42"/>
    <s v="D.10x3"/>
    <x v="12"/>
    <x v="6"/>
  </r>
  <r>
    <s v="4.3.4"/>
    <s v="D.10"/>
    <x v="1"/>
    <x v="42"/>
    <s v="D.10x4"/>
    <x v="13"/>
    <x v="6"/>
  </r>
  <r>
    <s v="4.3.4"/>
    <s v="D.11"/>
    <x v="0"/>
    <x v="42"/>
    <s v="D.11x3"/>
    <x v="31"/>
    <x v="17"/>
  </r>
  <r>
    <s v="4.3.4"/>
    <s v="D.11"/>
    <x v="1"/>
    <x v="42"/>
    <s v="D.11x4"/>
    <x v="32"/>
    <x v="17"/>
  </r>
  <r>
    <s v="4.3.4"/>
    <s v="E.01"/>
    <x v="0"/>
    <x v="42"/>
    <s v="E.01x3"/>
    <x v="42"/>
    <x v="23"/>
  </r>
  <r>
    <s v="4.3.4"/>
    <s v="E.01"/>
    <x v="1"/>
    <x v="42"/>
    <s v="E.01x4"/>
    <x v="43"/>
    <x v="23"/>
  </r>
  <r>
    <s v="4.3.4"/>
    <s v="T.01"/>
    <x v="4"/>
    <x v="42"/>
    <s v="T.01x9"/>
    <x v="17"/>
    <x v="8"/>
  </r>
  <r>
    <s v="4.3.4"/>
    <s v="T.02"/>
    <x v="4"/>
    <x v="42"/>
    <s v="T.02x9"/>
    <x v="18"/>
    <x v="9"/>
  </r>
  <r>
    <s v="4.3.4"/>
    <s v="T.03"/>
    <x v="4"/>
    <x v="42"/>
    <s v="T.03x9"/>
    <x v="19"/>
    <x v="10"/>
  </r>
  <r>
    <s v="4.3.4"/>
    <s v="T.04"/>
    <x v="4"/>
    <x v="42"/>
    <s v="T.04x9"/>
    <x v="20"/>
    <x v="11"/>
  </r>
  <r>
    <s v="4.3.4"/>
    <s v="T.05"/>
    <x v="4"/>
    <x v="42"/>
    <s v="T.05x9"/>
    <x v="21"/>
    <x v="12"/>
  </r>
  <r>
    <s v="4.3.4"/>
    <s v="T.06"/>
    <x v="4"/>
    <x v="42"/>
    <s v="T.06x9"/>
    <x v="22"/>
    <x v="13"/>
  </r>
  <r>
    <s v="4.3.4"/>
    <s v="T.07"/>
    <x v="4"/>
    <x v="42"/>
    <s v="T.07x9"/>
    <x v="23"/>
    <x v="14"/>
  </r>
  <r>
    <s v="4.4.1"/>
    <s v="A.04"/>
    <x v="3"/>
    <x v="43"/>
    <s v="A.04x2"/>
    <x v="53"/>
    <x v="28"/>
  </r>
  <r>
    <s v="4.4.1"/>
    <s v="A.04"/>
    <x v="0"/>
    <x v="43"/>
    <s v="A.04x3"/>
    <x v="54"/>
    <x v="28"/>
  </r>
  <r>
    <s v="4.4.1"/>
    <s v="B.05"/>
    <x v="3"/>
    <x v="43"/>
    <s v="B.05x2"/>
    <x v="67"/>
    <x v="33"/>
  </r>
  <r>
    <s v="4.4.1"/>
    <s v="B.05"/>
    <x v="0"/>
    <x v="43"/>
    <s v="B.05x3"/>
    <x v="73"/>
    <x v="33"/>
  </r>
  <r>
    <s v="4.4.1"/>
    <s v="D.03"/>
    <x v="3"/>
    <x v="43"/>
    <s v="D.03x2"/>
    <x v="91"/>
    <x v="42"/>
  </r>
  <r>
    <s v="4.4.1"/>
    <s v="D.03"/>
    <x v="0"/>
    <x v="43"/>
    <s v="D.03x3"/>
    <x v="100"/>
    <x v="42"/>
  </r>
  <r>
    <s v="4.4.1"/>
    <s v="D.09"/>
    <x v="3"/>
    <x v="43"/>
    <s v="D.09x2"/>
    <x v="101"/>
    <x v="47"/>
  </r>
  <r>
    <s v="4.4.1"/>
    <s v="D.09"/>
    <x v="0"/>
    <x v="43"/>
    <s v="D.09x3"/>
    <x v="102"/>
    <x v="47"/>
  </r>
  <r>
    <s v="4.4.1"/>
    <s v="D.11"/>
    <x v="0"/>
    <x v="43"/>
    <s v="D.11x3"/>
    <x v="31"/>
    <x v="17"/>
  </r>
  <r>
    <s v="4.4.1"/>
    <s v="T.01"/>
    <x v="4"/>
    <x v="43"/>
    <s v="T.01x9"/>
    <x v="17"/>
    <x v="8"/>
  </r>
  <r>
    <s v="4.4.1"/>
    <s v="T.02"/>
    <x v="4"/>
    <x v="43"/>
    <s v="T.02x9"/>
    <x v="18"/>
    <x v="9"/>
  </r>
  <r>
    <s v="4.4.1"/>
    <s v="T.03"/>
    <x v="4"/>
    <x v="43"/>
    <s v="T.03x9"/>
    <x v="19"/>
    <x v="10"/>
  </r>
  <r>
    <s v="4.4.1"/>
    <s v="T.04"/>
    <x v="4"/>
    <x v="43"/>
    <s v="T.04x9"/>
    <x v="20"/>
    <x v="11"/>
  </r>
  <r>
    <s v="4.4.1"/>
    <s v="T.05"/>
    <x v="4"/>
    <x v="43"/>
    <s v="T.05x9"/>
    <x v="21"/>
    <x v="12"/>
  </r>
  <r>
    <s v="4.4.1"/>
    <s v="T.06"/>
    <x v="4"/>
    <x v="43"/>
    <s v="T.06x9"/>
    <x v="22"/>
    <x v="13"/>
  </r>
  <r>
    <s v="4.4.1"/>
    <s v="T.07"/>
    <x v="4"/>
    <x v="43"/>
    <s v="T.07x9"/>
    <x v="23"/>
    <x v="14"/>
  </r>
  <r>
    <s v="4.4.2"/>
    <s v="C.01"/>
    <x v="0"/>
    <x v="44"/>
    <s v="C.01x3"/>
    <x v="79"/>
    <x v="37"/>
  </r>
  <r>
    <s v="4.4.2"/>
    <s v="D.01"/>
    <x v="1"/>
    <x v="44"/>
    <s v="D.01x4"/>
    <x v="92"/>
    <x v="43"/>
  </r>
  <r>
    <s v="4.4.2"/>
    <s v="D.03"/>
    <x v="0"/>
    <x v="44"/>
    <s v="D.03x3"/>
    <x v="100"/>
    <x v="42"/>
  </r>
  <r>
    <s v="4.4.2"/>
    <s v="D.09"/>
    <x v="0"/>
    <x v="44"/>
    <s v="D.09x3"/>
    <x v="102"/>
    <x v="47"/>
  </r>
  <r>
    <s v="4.4.2"/>
    <s v="D.09"/>
    <x v="1"/>
    <x v="44"/>
    <s v="D.09x4"/>
    <x v="103"/>
    <x v="47"/>
  </r>
  <r>
    <s v="4.4.2"/>
    <s v="E.02"/>
    <x v="0"/>
    <x v="44"/>
    <s v="E.02x3"/>
    <x v="89"/>
    <x v="41"/>
  </r>
  <r>
    <s v="4.4.2"/>
    <s v="E.02"/>
    <x v="1"/>
    <x v="44"/>
    <s v="E.02x4"/>
    <x v="90"/>
    <x v="41"/>
  </r>
  <r>
    <s v="4.4.2"/>
    <s v="E.05"/>
    <x v="0"/>
    <x v="44"/>
    <s v="E.05x3"/>
    <x v="46"/>
    <x v="25"/>
  </r>
  <r>
    <s v="4.4.2"/>
    <s v="E.05"/>
    <x v="1"/>
    <x v="44"/>
    <s v="E.05x4"/>
    <x v="47"/>
    <x v="25"/>
  </r>
  <r>
    <s v="4.4.2"/>
    <s v="E.07"/>
    <x v="0"/>
    <x v="44"/>
    <s v="E.07x3"/>
    <x v="33"/>
    <x v="18"/>
  </r>
  <r>
    <s v="4.4.2"/>
    <s v="E.07"/>
    <x v="1"/>
    <x v="44"/>
    <s v="E.07x4"/>
    <x v="34"/>
    <x v="18"/>
  </r>
  <r>
    <s v="4.4.2"/>
    <s v="T.01"/>
    <x v="4"/>
    <x v="44"/>
    <s v="T.01x9"/>
    <x v="17"/>
    <x v="8"/>
  </r>
  <r>
    <s v="4.4.2"/>
    <s v="T.02"/>
    <x v="4"/>
    <x v="44"/>
    <s v="T.02x9"/>
    <x v="18"/>
    <x v="9"/>
  </r>
  <r>
    <s v="4.4.2"/>
    <s v="T.03"/>
    <x v="4"/>
    <x v="44"/>
    <s v="T.03x9"/>
    <x v="19"/>
    <x v="10"/>
  </r>
  <r>
    <s v="4.4.2"/>
    <s v="T.04"/>
    <x v="4"/>
    <x v="44"/>
    <s v="T.04x9"/>
    <x v="20"/>
    <x v="11"/>
  </r>
  <r>
    <s v="4.4.2"/>
    <s v="T.05"/>
    <x v="4"/>
    <x v="44"/>
    <s v="T.05x9"/>
    <x v="21"/>
    <x v="12"/>
  </r>
  <r>
    <s v="4.4.2"/>
    <s v="T.06"/>
    <x v="4"/>
    <x v="44"/>
    <s v="T.06x9"/>
    <x v="22"/>
    <x v="13"/>
  </r>
  <r>
    <s v="4.4.2"/>
    <s v="T.07"/>
    <x v="4"/>
    <x v="44"/>
    <s v="T.07x9"/>
    <x v="23"/>
    <x v="14"/>
  </r>
  <r>
    <s v="4.4.3"/>
    <s v="D.03"/>
    <x v="0"/>
    <x v="45"/>
    <s v="D.03x3"/>
    <x v="100"/>
    <x v="42"/>
  </r>
  <r>
    <s v="4.4.3"/>
    <s v="D.03"/>
    <x v="1"/>
    <x v="45"/>
    <s v="D.03x4"/>
    <x v="104"/>
    <x v="42"/>
  </r>
  <r>
    <s v="4.4.3"/>
    <s v="D.09"/>
    <x v="0"/>
    <x v="45"/>
    <s v="D.09x3"/>
    <x v="102"/>
    <x v="47"/>
  </r>
  <r>
    <s v="4.4.3"/>
    <s v="D.09"/>
    <x v="1"/>
    <x v="45"/>
    <s v="D.09x4"/>
    <x v="103"/>
    <x v="47"/>
  </r>
  <r>
    <s v="4.4.3"/>
    <s v="E.06"/>
    <x v="0"/>
    <x v="45"/>
    <s v="E.06x3"/>
    <x v="39"/>
    <x v="21"/>
  </r>
  <r>
    <s v="4.4.3"/>
    <s v="E.06"/>
    <x v="1"/>
    <x v="45"/>
    <s v="E.06x4"/>
    <x v="40"/>
    <x v="21"/>
  </r>
  <r>
    <s v="4.4.3"/>
    <s v="E.07"/>
    <x v="0"/>
    <x v="45"/>
    <s v="E.07x3"/>
    <x v="33"/>
    <x v="18"/>
  </r>
  <r>
    <s v="4.4.3"/>
    <s v="E.07"/>
    <x v="1"/>
    <x v="45"/>
    <s v="E.07x4"/>
    <x v="34"/>
    <x v="18"/>
  </r>
  <r>
    <s v="4.4.3"/>
    <s v="E.08"/>
    <x v="0"/>
    <x v="45"/>
    <s v="E.08x3"/>
    <x v="15"/>
    <x v="7"/>
  </r>
  <r>
    <s v="4.4.3"/>
    <s v="E.08"/>
    <x v="1"/>
    <x v="45"/>
    <s v="E.08x4"/>
    <x v="16"/>
    <x v="7"/>
  </r>
  <r>
    <s v="4.4.3"/>
    <s v="T.01"/>
    <x v="4"/>
    <x v="45"/>
    <s v="T.01x9"/>
    <x v="17"/>
    <x v="8"/>
  </r>
  <r>
    <s v="4.4.3"/>
    <s v="T.02"/>
    <x v="4"/>
    <x v="45"/>
    <s v="T.02x9"/>
    <x v="18"/>
    <x v="9"/>
  </r>
  <r>
    <s v="4.4.3"/>
    <s v="T.03"/>
    <x v="4"/>
    <x v="45"/>
    <s v="T.03x9"/>
    <x v="19"/>
    <x v="10"/>
  </r>
  <r>
    <s v="4.4.3"/>
    <s v="T.04"/>
    <x v="4"/>
    <x v="45"/>
    <s v="T.04x9"/>
    <x v="20"/>
    <x v="11"/>
  </r>
  <r>
    <s v="4.4.3"/>
    <s v="T.05"/>
    <x v="4"/>
    <x v="45"/>
    <s v="T.05x9"/>
    <x v="21"/>
    <x v="12"/>
  </r>
  <r>
    <s v="4.4.3"/>
    <s v="T.06"/>
    <x v="4"/>
    <x v="45"/>
    <s v="T.06x9"/>
    <x v="22"/>
    <x v="13"/>
  </r>
  <r>
    <s v="4.4.3"/>
    <s v="T.07"/>
    <x v="4"/>
    <x v="45"/>
    <s v="T.07x9"/>
    <x v="23"/>
    <x v="14"/>
  </r>
  <r>
    <s v="4.5.1"/>
    <s v="A.01"/>
    <x v="1"/>
    <x v="46"/>
    <s v="A.01x4"/>
    <x v="35"/>
    <x v="19"/>
  </r>
  <r>
    <s v="4.5.1"/>
    <s v="A.02"/>
    <x v="0"/>
    <x v="46"/>
    <s v="A.02x3"/>
    <x v="83"/>
    <x v="39"/>
  </r>
  <r>
    <s v="4.5.1"/>
    <s v="A.02"/>
    <x v="1"/>
    <x v="46"/>
    <s v="A.02x4"/>
    <x v="84"/>
    <x v="39"/>
  </r>
  <r>
    <s v="4.5.1"/>
    <s v="A.03"/>
    <x v="0"/>
    <x v="46"/>
    <s v="A.03x3"/>
    <x v="36"/>
    <x v="20"/>
  </r>
  <r>
    <s v="4.5.1"/>
    <s v="A.03"/>
    <x v="1"/>
    <x v="46"/>
    <s v="A.03x4"/>
    <x v="37"/>
    <x v="20"/>
  </r>
  <r>
    <s v="4.5.1"/>
    <s v="A.04"/>
    <x v="0"/>
    <x v="46"/>
    <s v="A.04x3"/>
    <x v="54"/>
    <x v="28"/>
  </r>
  <r>
    <s v="4.5.1"/>
    <s v="A.04"/>
    <x v="1"/>
    <x v="46"/>
    <s v="A.04x4"/>
    <x v="55"/>
    <x v="28"/>
  </r>
  <r>
    <s v="4.5.1"/>
    <s v="A.08"/>
    <x v="0"/>
    <x v="46"/>
    <s v="A.08x3"/>
    <x v="48"/>
    <x v="26"/>
  </r>
  <r>
    <s v="4.5.1"/>
    <s v="A.08"/>
    <x v="1"/>
    <x v="46"/>
    <s v="A.08x4"/>
    <x v="49"/>
    <x v="26"/>
  </r>
  <r>
    <s v="4.5.1"/>
    <s v="A.10"/>
    <x v="0"/>
    <x v="46"/>
    <s v="A.10x3"/>
    <x v="25"/>
    <x v="15"/>
  </r>
  <r>
    <s v="4.5.1"/>
    <s v="A.10"/>
    <x v="1"/>
    <x v="46"/>
    <s v="A.10x4"/>
    <x v="26"/>
    <x v="15"/>
  </r>
  <r>
    <s v="4.5.1"/>
    <s v="B.03"/>
    <x v="0"/>
    <x v="46"/>
    <s v="B.03x3"/>
    <x v="29"/>
    <x v="16"/>
  </r>
  <r>
    <s v="4.5.1"/>
    <s v="B.05"/>
    <x v="0"/>
    <x v="46"/>
    <s v="B.05x3"/>
    <x v="73"/>
    <x v="33"/>
  </r>
  <r>
    <s v="4.5.1"/>
    <s v="C.02"/>
    <x v="0"/>
    <x v="46"/>
    <s v="C.02x3"/>
    <x v="76"/>
    <x v="36"/>
  </r>
  <r>
    <s v="4.5.1"/>
    <s v="C.03"/>
    <x v="0"/>
    <x v="46"/>
    <s v="C.03x3"/>
    <x v="87"/>
    <x v="40"/>
  </r>
  <r>
    <s v="4.5.1"/>
    <s v="D.02"/>
    <x v="1"/>
    <x v="46"/>
    <s v="D.02x4"/>
    <x v="93"/>
    <x v="44"/>
  </r>
  <r>
    <s v="4.5.1"/>
    <s v="D.05"/>
    <x v="3"/>
    <x v="46"/>
    <s v="D.05x2"/>
    <x v="50"/>
    <x v="27"/>
  </r>
  <r>
    <s v="4.5.1"/>
    <s v="D.05"/>
    <x v="0"/>
    <x v="46"/>
    <s v="D.05x3"/>
    <x v="51"/>
    <x v="27"/>
  </r>
  <r>
    <s v="4.5.1"/>
    <s v="D.05"/>
    <x v="1"/>
    <x v="46"/>
    <s v="D.05x4"/>
    <x v="52"/>
    <x v="27"/>
  </r>
  <r>
    <s v="4.5.1"/>
    <s v="D.10"/>
    <x v="0"/>
    <x v="46"/>
    <s v="D.10x3"/>
    <x v="12"/>
    <x v="6"/>
  </r>
  <r>
    <s v="4.5.1"/>
    <s v="D.10"/>
    <x v="1"/>
    <x v="46"/>
    <s v="D.10x4"/>
    <x v="13"/>
    <x v="6"/>
  </r>
  <r>
    <s v="4.5.1"/>
    <s v="D.11"/>
    <x v="0"/>
    <x v="46"/>
    <s v="D.11x3"/>
    <x v="31"/>
    <x v="17"/>
  </r>
  <r>
    <s v="4.5.1"/>
    <s v="D.11"/>
    <x v="1"/>
    <x v="46"/>
    <s v="D.11x4"/>
    <x v="32"/>
    <x v="17"/>
  </r>
  <r>
    <s v="4.5.1"/>
    <s v="E.01"/>
    <x v="0"/>
    <x v="46"/>
    <s v="E.01x3"/>
    <x v="42"/>
    <x v="23"/>
  </r>
  <r>
    <s v="4.5.1"/>
    <s v="E.01"/>
    <x v="1"/>
    <x v="46"/>
    <s v="E.01x4"/>
    <x v="43"/>
    <x v="23"/>
  </r>
  <r>
    <s v="4.5.1"/>
    <s v="E.02"/>
    <x v="0"/>
    <x v="46"/>
    <s v="E.02x3"/>
    <x v="89"/>
    <x v="41"/>
  </r>
  <r>
    <s v="4.5.1"/>
    <s v="E.02"/>
    <x v="1"/>
    <x v="46"/>
    <s v="E.02x4"/>
    <x v="90"/>
    <x v="41"/>
  </r>
  <r>
    <s v="4.5.1"/>
    <s v="E.03"/>
    <x v="0"/>
    <x v="46"/>
    <s v="E.03x3"/>
    <x v="44"/>
    <x v="24"/>
  </r>
  <r>
    <s v="4.5.1"/>
    <s v="E.03"/>
    <x v="1"/>
    <x v="46"/>
    <s v="E.03x4"/>
    <x v="45"/>
    <x v="24"/>
  </r>
  <r>
    <s v="4.5.1"/>
    <s v="E.05"/>
    <x v="0"/>
    <x v="46"/>
    <s v="E.05x3"/>
    <x v="46"/>
    <x v="25"/>
  </r>
  <r>
    <s v="4.5.1"/>
    <s v="E.05"/>
    <x v="1"/>
    <x v="46"/>
    <s v="E.05x4"/>
    <x v="47"/>
    <x v="25"/>
  </r>
  <r>
    <s v="4.5.1"/>
    <s v="E.06"/>
    <x v="0"/>
    <x v="46"/>
    <s v="E.06x3"/>
    <x v="39"/>
    <x v="21"/>
  </r>
  <r>
    <s v="4.5.1"/>
    <s v="E.06"/>
    <x v="1"/>
    <x v="46"/>
    <s v="E.06x4"/>
    <x v="40"/>
    <x v="21"/>
  </r>
  <r>
    <s v="4.5.1"/>
    <s v="T.01"/>
    <x v="4"/>
    <x v="46"/>
    <s v="T.01x9"/>
    <x v="17"/>
    <x v="8"/>
  </r>
  <r>
    <s v="4.5.1"/>
    <s v="T.02"/>
    <x v="4"/>
    <x v="46"/>
    <s v="T.02x9"/>
    <x v="18"/>
    <x v="9"/>
  </r>
  <r>
    <s v="4.5.1"/>
    <s v="T.03"/>
    <x v="4"/>
    <x v="46"/>
    <s v="T.03x9"/>
    <x v="19"/>
    <x v="10"/>
  </r>
  <r>
    <s v="4.5.1"/>
    <s v="T.04"/>
    <x v="4"/>
    <x v="46"/>
    <s v="T.04x9"/>
    <x v="20"/>
    <x v="11"/>
  </r>
  <r>
    <s v="4.5.1"/>
    <s v="T.05"/>
    <x v="4"/>
    <x v="46"/>
    <s v="T.05x9"/>
    <x v="21"/>
    <x v="12"/>
  </r>
  <r>
    <s v="4.5.1"/>
    <s v="T.06"/>
    <x v="4"/>
    <x v="46"/>
    <s v="T.06x9"/>
    <x v="22"/>
    <x v="13"/>
  </r>
  <r>
    <s v="4.5.1"/>
    <s v="T.07"/>
    <x v="4"/>
    <x v="46"/>
    <s v="T.07x9"/>
    <x v="23"/>
    <x v="14"/>
  </r>
  <r>
    <s v="4.5.2"/>
    <s v="A.01"/>
    <x v="1"/>
    <x v="47"/>
    <s v="A.01x4"/>
    <x v="35"/>
    <x v="19"/>
  </r>
  <r>
    <s v="4.5.2"/>
    <s v="A.02"/>
    <x v="0"/>
    <x v="47"/>
    <s v="A.02x3"/>
    <x v="83"/>
    <x v="39"/>
  </r>
  <r>
    <s v="4.5.2"/>
    <s v="A.02"/>
    <x v="1"/>
    <x v="47"/>
    <s v="A.02x4"/>
    <x v="84"/>
    <x v="39"/>
  </r>
  <r>
    <s v="4.5.2"/>
    <s v="A.03"/>
    <x v="0"/>
    <x v="47"/>
    <s v="A.03x3"/>
    <x v="36"/>
    <x v="20"/>
  </r>
  <r>
    <s v="4.5.2"/>
    <s v="A.03"/>
    <x v="1"/>
    <x v="47"/>
    <s v="A.03x4"/>
    <x v="37"/>
    <x v="20"/>
  </r>
  <r>
    <s v="4.5.2"/>
    <s v="A.04"/>
    <x v="0"/>
    <x v="47"/>
    <s v="A.04x3"/>
    <x v="54"/>
    <x v="28"/>
  </r>
  <r>
    <s v="4.5.2"/>
    <s v="A.04"/>
    <x v="1"/>
    <x v="47"/>
    <s v="A.04x4"/>
    <x v="55"/>
    <x v="28"/>
  </r>
  <r>
    <s v="4.5.2"/>
    <s v="A.05"/>
    <x v="0"/>
    <x v="47"/>
    <s v="A.05x3"/>
    <x v="0"/>
    <x v="0"/>
  </r>
  <r>
    <s v="4.5.2"/>
    <s v="A.05"/>
    <x v="1"/>
    <x v="47"/>
    <s v="A.05x4"/>
    <x v="1"/>
    <x v="0"/>
  </r>
  <r>
    <s v="4.5.2"/>
    <s v="A.08"/>
    <x v="0"/>
    <x v="47"/>
    <s v="A.08x3"/>
    <x v="48"/>
    <x v="26"/>
  </r>
  <r>
    <s v="4.5.2"/>
    <s v="A.08"/>
    <x v="1"/>
    <x v="47"/>
    <s v="A.08x4"/>
    <x v="49"/>
    <x v="26"/>
  </r>
  <r>
    <s v="4.5.2"/>
    <s v="A.10"/>
    <x v="0"/>
    <x v="47"/>
    <s v="A.10x3"/>
    <x v="25"/>
    <x v="15"/>
  </r>
  <r>
    <s v="4.5.2"/>
    <s v="A.10"/>
    <x v="1"/>
    <x v="47"/>
    <s v="A.10x4"/>
    <x v="26"/>
    <x v="15"/>
  </r>
  <r>
    <s v="4.5.2"/>
    <s v="B.03"/>
    <x v="0"/>
    <x v="47"/>
    <s v="B.03x3"/>
    <x v="29"/>
    <x v="16"/>
  </r>
  <r>
    <s v="4.5.2"/>
    <s v="B.03"/>
    <x v="1"/>
    <x v="47"/>
    <s v="B.03x4"/>
    <x v="30"/>
    <x v="16"/>
  </r>
  <r>
    <s v="4.5.2"/>
    <s v="B.05"/>
    <x v="0"/>
    <x v="47"/>
    <s v="B.05x3"/>
    <x v="73"/>
    <x v="33"/>
  </r>
  <r>
    <s v="4.5.2"/>
    <s v="C.02"/>
    <x v="0"/>
    <x v="47"/>
    <s v="C.02x3"/>
    <x v="76"/>
    <x v="36"/>
  </r>
  <r>
    <s v="4.5.2"/>
    <s v="C.03"/>
    <x v="0"/>
    <x v="47"/>
    <s v="C.03x3"/>
    <x v="87"/>
    <x v="40"/>
  </r>
  <r>
    <s v="4.5.2"/>
    <s v="C.04"/>
    <x v="0"/>
    <x v="47"/>
    <s v="C.04x3"/>
    <x v="69"/>
    <x v="34"/>
  </r>
  <r>
    <s v="4.5.2"/>
    <s v="D.02"/>
    <x v="1"/>
    <x v="47"/>
    <s v="D.02x4"/>
    <x v="93"/>
    <x v="44"/>
  </r>
  <r>
    <s v="4.5.2"/>
    <s v="D.04"/>
    <x v="0"/>
    <x v="47"/>
    <s v="D.04x3"/>
    <x v="56"/>
    <x v="29"/>
  </r>
  <r>
    <s v="4.5.2"/>
    <s v="D.04"/>
    <x v="1"/>
    <x v="47"/>
    <s v="D.04x4"/>
    <x v="57"/>
    <x v="29"/>
  </r>
  <r>
    <s v="4.5.2"/>
    <s v="D.05"/>
    <x v="3"/>
    <x v="47"/>
    <s v="D.05x2"/>
    <x v="50"/>
    <x v="27"/>
  </r>
  <r>
    <s v="4.5.2"/>
    <s v="D.05"/>
    <x v="0"/>
    <x v="47"/>
    <s v="D.05x3"/>
    <x v="51"/>
    <x v="27"/>
  </r>
  <r>
    <s v="4.5.2"/>
    <s v="D.05"/>
    <x v="1"/>
    <x v="47"/>
    <s v="D.05x4"/>
    <x v="52"/>
    <x v="27"/>
  </r>
  <r>
    <s v="4.5.2"/>
    <s v="D.08"/>
    <x v="0"/>
    <x v="47"/>
    <s v="D.08x3"/>
    <x v="58"/>
    <x v="30"/>
  </r>
  <r>
    <s v="4.5.2"/>
    <s v="D.08"/>
    <x v="1"/>
    <x v="47"/>
    <s v="D.08x4"/>
    <x v="59"/>
    <x v="30"/>
  </r>
  <r>
    <s v="4.5.2"/>
    <s v="D.10"/>
    <x v="0"/>
    <x v="47"/>
    <s v="D.10x3"/>
    <x v="12"/>
    <x v="6"/>
  </r>
  <r>
    <s v="4.5.2"/>
    <s v="D.10"/>
    <x v="1"/>
    <x v="47"/>
    <s v="D.10x4"/>
    <x v="13"/>
    <x v="6"/>
  </r>
  <r>
    <s v="4.5.2"/>
    <s v="D.11"/>
    <x v="0"/>
    <x v="47"/>
    <s v="D.11x3"/>
    <x v="31"/>
    <x v="17"/>
  </r>
  <r>
    <s v="4.5.2"/>
    <s v="D.11"/>
    <x v="1"/>
    <x v="47"/>
    <s v="D.11x4"/>
    <x v="32"/>
    <x v="17"/>
  </r>
  <r>
    <s v="4.5.2"/>
    <s v="E.01"/>
    <x v="0"/>
    <x v="47"/>
    <s v="E.01x3"/>
    <x v="42"/>
    <x v="23"/>
  </r>
  <r>
    <s v="4.5.2"/>
    <s v="E.01"/>
    <x v="1"/>
    <x v="47"/>
    <s v="E.01x4"/>
    <x v="43"/>
    <x v="23"/>
  </r>
  <r>
    <s v="4.5.2"/>
    <s v="E.02"/>
    <x v="0"/>
    <x v="47"/>
    <s v="E.02x3"/>
    <x v="89"/>
    <x v="41"/>
  </r>
  <r>
    <s v="4.5.2"/>
    <s v="E.02"/>
    <x v="1"/>
    <x v="47"/>
    <s v="E.02x4"/>
    <x v="90"/>
    <x v="41"/>
  </r>
  <r>
    <s v="4.5.2"/>
    <s v="E.03"/>
    <x v="0"/>
    <x v="47"/>
    <s v="E.03x3"/>
    <x v="44"/>
    <x v="24"/>
  </r>
  <r>
    <s v="4.5.2"/>
    <s v="E.03"/>
    <x v="1"/>
    <x v="47"/>
    <s v="E.03x4"/>
    <x v="45"/>
    <x v="24"/>
  </r>
  <r>
    <s v="4.5.2"/>
    <s v="E.04"/>
    <x v="0"/>
    <x v="47"/>
    <s v="E.04x3"/>
    <x v="61"/>
    <x v="31"/>
  </r>
  <r>
    <s v="4.5.2"/>
    <s v="E.04"/>
    <x v="1"/>
    <x v="47"/>
    <s v="E.04x4"/>
    <x v="62"/>
    <x v="31"/>
  </r>
  <r>
    <s v="4.5.2"/>
    <s v="E.05"/>
    <x v="0"/>
    <x v="47"/>
    <s v="E.05x3"/>
    <x v="46"/>
    <x v="25"/>
  </r>
  <r>
    <s v="4.5.2"/>
    <s v="E.05"/>
    <x v="1"/>
    <x v="47"/>
    <s v="E.05x4"/>
    <x v="47"/>
    <x v="25"/>
  </r>
  <r>
    <s v="4.5.2"/>
    <s v="E.06"/>
    <x v="0"/>
    <x v="47"/>
    <s v="E.06x3"/>
    <x v="39"/>
    <x v="21"/>
  </r>
  <r>
    <s v="4.5.2"/>
    <s v="E.06"/>
    <x v="1"/>
    <x v="47"/>
    <s v="E.06x4"/>
    <x v="40"/>
    <x v="21"/>
  </r>
  <r>
    <s v="4.5.2"/>
    <s v="E.07"/>
    <x v="1"/>
    <x v="47"/>
    <s v="E.07x4"/>
    <x v="34"/>
    <x v="18"/>
  </r>
  <r>
    <s v="4.5.2"/>
    <s v="E.08"/>
    <x v="0"/>
    <x v="47"/>
    <s v="E.08x3"/>
    <x v="15"/>
    <x v="7"/>
  </r>
  <r>
    <s v="4.5.2"/>
    <s v="E.08"/>
    <x v="1"/>
    <x v="47"/>
    <s v="E.08x4"/>
    <x v="16"/>
    <x v="7"/>
  </r>
  <r>
    <s v="4.5.2"/>
    <s v="T.01"/>
    <x v="4"/>
    <x v="47"/>
    <s v="T.01x9"/>
    <x v="17"/>
    <x v="8"/>
  </r>
  <r>
    <s v="4.5.2"/>
    <s v="T.02"/>
    <x v="4"/>
    <x v="47"/>
    <s v="T.02x9"/>
    <x v="18"/>
    <x v="9"/>
  </r>
  <r>
    <s v="4.5.2"/>
    <s v="T.03"/>
    <x v="4"/>
    <x v="47"/>
    <s v="T.03x9"/>
    <x v="19"/>
    <x v="10"/>
  </r>
  <r>
    <s v="4.5.2"/>
    <s v="T.04"/>
    <x v="4"/>
    <x v="47"/>
    <s v="T.04x9"/>
    <x v="20"/>
    <x v="11"/>
  </r>
  <r>
    <s v="4.5.2"/>
    <s v="T.05"/>
    <x v="4"/>
    <x v="47"/>
    <s v="T.05x9"/>
    <x v="21"/>
    <x v="12"/>
  </r>
  <r>
    <s v="4.5.2"/>
    <s v="T.06"/>
    <x v="4"/>
    <x v="47"/>
    <s v="T.06x9"/>
    <x v="22"/>
    <x v="13"/>
  </r>
  <r>
    <s v="4.5.2"/>
    <s v="T.07"/>
    <x v="4"/>
    <x v="47"/>
    <s v="T.07x9"/>
    <x v="23"/>
    <x v="14"/>
  </r>
  <r>
    <s v="4.5.3"/>
    <s v="A.01"/>
    <x v="1"/>
    <x v="48"/>
    <s v="A.01x4"/>
    <x v="35"/>
    <x v="19"/>
  </r>
  <r>
    <s v="4.5.3"/>
    <s v="A.02"/>
    <x v="1"/>
    <x v="48"/>
    <s v="A.02x4"/>
    <x v="84"/>
    <x v="39"/>
  </r>
  <r>
    <s v="4.5.3"/>
    <s v="A.03"/>
    <x v="1"/>
    <x v="48"/>
    <s v="A.03x4"/>
    <x v="37"/>
    <x v="20"/>
  </r>
  <r>
    <s v="4.5.3"/>
    <s v="A.04"/>
    <x v="1"/>
    <x v="48"/>
    <s v="A.04x4"/>
    <x v="55"/>
    <x v="28"/>
  </r>
  <r>
    <s v="4.5.3"/>
    <s v="A.05"/>
    <x v="1"/>
    <x v="48"/>
    <s v="A.05x4"/>
    <x v="1"/>
    <x v="0"/>
  </r>
  <r>
    <s v="4.5.3"/>
    <s v="A.08"/>
    <x v="1"/>
    <x v="48"/>
    <s v="A.08x4"/>
    <x v="49"/>
    <x v="26"/>
  </r>
  <r>
    <s v="4.5.3"/>
    <s v="A.09"/>
    <x v="1"/>
    <x v="48"/>
    <s v="A.09x4"/>
    <x v="6"/>
    <x v="3"/>
  </r>
  <r>
    <s v="4.5.3"/>
    <s v="A.10"/>
    <x v="0"/>
    <x v="48"/>
    <s v="A.10x3"/>
    <x v="25"/>
    <x v="15"/>
  </r>
  <r>
    <s v="4.5.3"/>
    <s v="A.10"/>
    <x v="1"/>
    <x v="48"/>
    <s v="A.10x4"/>
    <x v="26"/>
    <x v="15"/>
  </r>
  <r>
    <s v="4.5.3"/>
    <s v="D.01"/>
    <x v="1"/>
    <x v="48"/>
    <s v="D.01x4"/>
    <x v="92"/>
    <x v="43"/>
  </r>
  <r>
    <s v="4.5.3"/>
    <s v="D.02"/>
    <x v="1"/>
    <x v="48"/>
    <s v="D.02x4"/>
    <x v="93"/>
    <x v="44"/>
  </r>
  <r>
    <s v="4.5.3"/>
    <s v="D.04"/>
    <x v="1"/>
    <x v="48"/>
    <s v="D.04x4"/>
    <x v="57"/>
    <x v="29"/>
  </r>
  <r>
    <s v="4.5.3"/>
    <s v="D.05"/>
    <x v="3"/>
    <x v="48"/>
    <s v="D.05x2"/>
    <x v="50"/>
    <x v="27"/>
  </r>
  <r>
    <s v="4.5.3"/>
    <s v="D.05"/>
    <x v="0"/>
    <x v="48"/>
    <s v="D.05x3"/>
    <x v="51"/>
    <x v="27"/>
  </r>
  <r>
    <s v="4.5.3"/>
    <s v="D.05"/>
    <x v="1"/>
    <x v="48"/>
    <s v="D.05x4"/>
    <x v="52"/>
    <x v="27"/>
  </r>
  <r>
    <s v="4.5.3"/>
    <s v="D.08"/>
    <x v="1"/>
    <x v="48"/>
    <s v="D.08x4"/>
    <x v="59"/>
    <x v="30"/>
  </r>
  <r>
    <s v="4.5.3"/>
    <s v="D.09"/>
    <x v="1"/>
    <x v="48"/>
    <s v="D.09x4"/>
    <x v="103"/>
    <x v="47"/>
  </r>
  <r>
    <s v="4.5.3"/>
    <s v="D.10"/>
    <x v="1"/>
    <x v="48"/>
    <s v="D.10x4"/>
    <x v="13"/>
    <x v="6"/>
  </r>
  <r>
    <s v="4.5.3"/>
    <s v="D.11"/>
    <x v="1"/>
    <x v="48"/>
    <s v="D.11x4"/>
    <x v="32"/>
    <x v="17"/>
  </r>
  <r>
    <s v="4.5.3"/>
    <s v="E.01"/>
    <x v="1"/>
    <x v="48"/>
    <s v="E.01x4"/>
    <x v="43"/>
    <x v="23"/>
  </r>
  <r>
    <s v="4.5.3"/>
    <s v="E.02"/>
    <x v="1"/>
    <x v="48"/>
    <s v="E.02x4"/>
    <x v="90"/>
    <x v="41"/>
  </r>
  <r>
    <s v="4.5.3"/>
    <s v="E.03"/>
    <x v="1"/>
    <x v="48"/>
    <s v="E.03x4"/>
    <x v="45"/>
    <x v="24"/>
  </r>
  <r>
    <s v="4.5.3"/>
    <s v="E.05"/>
    <x v="1"/>
    <x v="48"/>
    <s v="E.05x4"/>
    <x v="47"/>
    <x v="25"/>
  </r>
  <r>
    <s v="4.5.3"/>
    <s v="E.07"/>
    <x v="1"/>
    <x v="48"/>
    <s v="E.07x4"/>
    <x v="34"/>
    <x v="18"/>
  </r>
  <r>
    <s v="4.5.3"/>
    <s v="T.01"/>
    <x v="4"/>
    <x v="48"/>
    <s v="T.01x9"/>
    <x v="17"/>
    <x v="8"/>
  </r>
  <r>
    <s v="4.5.3"/>
    <s v="T.02"/>
    <x v="4"/>
    <x v="48"/>
    <s v="T.02x9"/>
    <x v="18"/>
    <x v="9"/>
  </r>
  <r>
    <s v="4.5.3"/>
    <s v="T.03"/>
    <x v="4"/>
    <x v="48"/>
    <s v="T.03x9"/>
    <x v="19"/>
    <x v="10"/>
  </r>
  <r>
    <s v="4.5.3"/>
    <s v="T.04"/>
    <x v="4"/>
    <x v="48"/>
    <s v="T.04x9"/>
    <x v="20"/>
    <x v="11"/>
  </r>
  <r>
    <s v="4.5.3"/>
    <s v="T.05"/>
    <x v="4"/>
    <x v="48"/>
    <s v="T.05x9"/>
    <x v="21"/>
    <x v="12"/>
  </r>
  <r>
    <s v="4.5.3"/>
    <s v="T.06"/>
    <x v="4"/>
    <x v="48"/>
    <s v="T.06x9"/>
    <x v="22"/>
    <x v="13"/>
  </r>
  <r>
    <s v="4.5.3"/>
    <s v="T.07"/>
    <x v="4"/>
    <x v="48"/>
    <s v="T.07x9"/>
    <x v="23"/>
    <x v="14"/>
  </r>
  <r>
    <s v="4.6.1"/>
    <s v="A.05"/>
    <x v="0"/>
    <x v="49"/>
    <s v="A.05x3"/>
    <x v="0"/>
    <x v="0"/>
  </r>
  <r>
    <s v="4.6.1"/>
    <s v="A.05"/>
    <x v="1"/>
    <x v="49"/>
    <s v="A.05x4"/>
    <x v="1"/>
    <x v="0"/>
  </r>
  <r>
    <s v="4.6.1"/>
    <s v="A.06"/>
    <x v="2"/>
    <x v="49"/>
    <s v="A.06x1"/>
    <x v="2"/>
    <x v="1"/>
  </r>
  <r>
    <s v="4.6.1"/>
    <s v="A.06"/>
    <x v="3"/>
    <x v="49"/>
    <s v="A.06x2"/>
    <x v="3"/>
    <x v="1"/>
  </r>
  <r>
    <s v="4.6.1"/>
    <s v="A.06"/>
    <x v="0"/>
    <x v="49"/>
    <s v="A.06x3"/>
    <x v="4"/>
    <x v="1"/>
  </r>
  <r>
    <s v="4.6.1"/>
    <s v="A.09"/>
    <x v="1"/>
    <x v="49"/>
    <s v="A.09x4"/>
    <x v="6"/>
    <x v="3"/>
  </r>
  <r>
    <s v="4.6.1"/>
    <s v="B.01"/>
    <x v="2"/>
    <x v="49"/>
    <s v="B.01x1"/>
    <x v="63"/>
    <x v="32"/>
  </r>
  <r>
    <s v="4.6.1"/>
    <s v="B.01"/>
    <x v="3"/>
    <x v="49"/>
    <s v="B.01x2"/>
    <x v="64"/>
    <x v="32"/>
  </r>
  <r>
    <s v="4.6.1"/>
    <s v="B.01"/>
    <x v="0"/>
    <x v="49"/>
    <s v="B.01x3"/>
    <x v="65"/>
    <x v="32"/>
  </r>
  <r>
    <s v="4.6.1"/>
    <s v="B.02"/>
    <x v="3"/>
    <x v="49"/>
    <s v="B.02x2"/>
    <x v="7"/>
    <x v="4"/>
  </r>
  <r>
    <s v="4.6.1"/>
    <s v="B.02"/>
    <x v="0"/>
    <x v="49"/>
    <s v="B.02x3"/>
    <x v="8"/>
    <x v="4"/>
  </r>
  <r>
    <s v="4.6.1"/>
    <s v="B.02"/>
    <x v="1"/>
    <x v="49"/>
    <s v="B.02x4"/>
    <x v="9"/>
    <x v="4"/>
  </r>
  <r>
    <s v="4.6.1"/>
    <s v="C.01"/>
    <x v="2"/>
    <x v="49"/>
    <s v="C.01x1"/>
    <x v="77"/>
    <x v="37"/>
  </r>
  <r>
    <s v="4.6.1"/>
    <s v="C.01"/>
    <x v="3"/>
    <x v="49"/>
    <s v="C.01x2"/>
    <x v="78"/>
    <x v="37"/>
  </r>
  <r>
    <s v="4.6.1"/>
    <s v="C.01"/>
    <x v="0"/>
    <x v="49"/>
    <s v="C.01x3"/>
    <x v="79"/>
    <x v="37"/>
  </r>
  <r>
    <s v="4.6.1"/>
    <s v="T.01"/>
    <x v="4"/>
    <x v="49"/>
    <s v="T.01x9"/>
    <x v="17"/>
    <x v="8"/>
  </r>
  <r>
    <s v="4.6.1"/>
    <s v="T.02"/>
    <x v="4"/>
    <x v="49"/>
    <s v="T.02x9"/>
    <x v="18"/>
    <x v="9"/>
  </r>
  <r>
    <s v="4.6.1"/>
    <s v="T.03"/>
    <x v="4"/>
    <x v="49"/>
    <s v="T.03x9"/>
    <x v="19"/>
    <x v="10"/>
  </r>
  <r>
    <s v="4.6.1"/>
    <s v="T.04"/>
    <x v="4"/>
    <x v="49"/>
    <s v="T.04x9"/>
    <x v="20"/>
    <x v="11"/>
  </r>
  <r>
    <s v="4.6.1"/>
    <s v="T.05"/>
    <x v="4"/>
    <x v="49"/>
    <s v="T.05x9"/>
    <x v="21"/>
    <x v="12"/>
  </r>
  <r>
    <s v="4.6.1"/>
    <s v="T.06"/>
    <x v="4"/>
    <x v="49"/>
    <s v="T.06x9"/>
    <x v="22"/>
    <x v="13"/>
  </r>
  <r>
    <s v="4.6.1"/>
    <s v="T.07"/>
    <x v="4"/>
    <x v="49"/>
    <s v="T.07x9"/>
    <x v="23"/>
    <x v="14"/>
  </r>
  <r>
    <s v="4.6.2"/>
    <s v="A.05"/>
    <x v="0"/>
    <x v="50"/>
    <s v="A.05x3"/>
    <x v="0"/>
    <x v="0"/>
  </r>
  <r>
    <s v="4.6.2"/>
    <s v="A.05"/>
    <x v="1"/>
    <x v="50"/>
    <s v="A.05x4"/>
    <x v="1"/>
    <x v="0"/>
  </r>
  <r>
    <s v="4.6.2"/>
    <s v="A.07"/>
    <x v="1"/>
    <x v="50"/>
    <s v="A.07x4"/>
    <x v="5"/>
    <x v="2"/>
  </r>
  <r>
    <s v="4.6.2"/>
    <s v="A.09"/>
    <x v="1"/>
    <x v="50"/>
    <s v="A.09x4"/>
    <x v="6"/>
    <x v="3"/>
  </r>
  <r>
    <s v="4.6.2"/>
    <s v="A.10"/>
    <x v="3"/>
    <x v="50"/>
    <s v="A.10x2"/>
    <x v="24"/>
    <x v="15"/>
  </r>
  <r>
    <s v="4.6.2"/>
    <s v="A.10"/>
    <x v="0"/>
    <x v="50"/>
    <s v="A.10x3"/>
    <x v="25"/>
    <x v="15"/>
  </r>
  <r>
    <s v="4.6.2"/>
    <s v="A.10"/>
    <x v="1"/>
    <x v="50"/>
    <s v="A.10x4"/>
    <x v="26"/>
    <x v="15"/>
  </r>
  <r>
    <s v="4.6.2"/>
    <s v="B.01"/>
    <x v="2"/>
    <x v="50"/>
    <s v="B.01x1"/>
    <x v="63"/>
    <x v="32"/>
  </r>
  <r>
    <s v="4.6.2"/>
    <s v="B.01"/>
    <x v="3"/>
    <x v="50"/>
    <s v="B.01x2"/>
    <x v="64"/>
    <x v="32"/>
  </r>
  <r>
    <s v="4.6.2"/>
    <s v="B.01"/>
    <x v="0"/>
    <x v="50"/>
    <s v="B.01x3"/>
    <x v="65"/>
    <x v="32"/>
  </r>
  <r>
    <s v="4.6.2"/>
    <s v="B.02"/>
    <x v="3"/>
    <x v="50"/>
    <s v="B.02x2"/>
    <x v="7"/>
    <x v="4"/>
  </r>
  <r>
    <s v="4.6.2"/>
    <s v="B.02"/>
    <x v="0"/>
    <x v="50"/>
    <s v="B.02x3"/>
    <x v="8"/>
    <x v="4"/>
  </r>
  <r>
    <s v="4.6.2"/>
    <s v="B.02"/>
    <x v="1"/>
    <x v="50"/>
    <s v="B.02x4"/>
    <x v="9"/>
    <x v="4"/>
  </r>
  <r>
    <s v="4.6.2"/>
    <s v="B.06"/>
    <x v="0"/>
    <x v="50"/>
    <s v="B.06x3"/>
    <x v="10"/>
    <x v="5"/>
  </r>
  <r>
    <s v="4.6.2"/>
    <s v="B.06"/>
    <x v="1"/>
    <x v="50"/>
    <s v="B.06x4"/>
    <x v="11"/>
    <x v="5"/>
  </r>
  <r>
    <s v="4.6.2"/>
    <s v="C.01"/>
    <x v="2"/>
    <x v="50"/>
    <s v="C.01x1"/>
    <x v="77"/>
    <x v="37"/>
  </r>
  <r>
    <s v="4.6.2"/>
    <s v="C.01"/>
    <x v="3"/>
    <x v="50"/>
    <s v="C.01x2"/>
    <x v="78"/>
    <x v="37"/>
  </r>
  <r>
    <s v="4.6.2"/>
    <s v="C.01"/>
    <x v="0"/>
    <x v="50"/>
    <s v="C.01x3"/>
    <x v="79"/>
    <x v="37"/>
  </r>
  <r>
    <s v="4.6.2"/>
    <s v="D.06"/>
    <x v="3"/>
    <x v="50"/>
    <s v="D.06x2"/>
    <x v="94"/>
    <x v="45"/>
  </r>
  <r>
    <s v="4.6.2"/>
    <s v="D.06"/>
    <x v="0"/>
    <x v="50"/>
    <s v="D.06x3"/>
    <x v="95"/>
    <x v="45"/>
  </r>
  <r>
    <s v="4.6.2"/>
    <s v="D.06"/>
    <x v="1"/>
    <x v="50"/>
    <s v="D.06x4"/>
    <x v="96"/>
    <x v="45"/>
  </r>
  <r>
    <s v="4.6.2"/>
    <s v="D.07"/>
    <x v="3"/>
    <x v="50"/>
    <s v="D.07x2"/>
    <x v="97"/>
    <x v="46"/>
  </r>
  <r>
    <s v="4.6.2"/>
    <s v="D.07"/>
    <x v="0"/>
    <x v="50"/>
    <s v="D.07x3"/>
    <x v="98"/>
    <x v="46"/>
  </r>
  <r>
    <s v="4.6.2"/>
    <s v="D.07"/>
    <x v="1"/>
    <x v="50"/>
    <s v="D.07x4"/>
    <x v="99"/>
    <x v="46"/>
  </r>
  <r>
    <s v="4.6.2"/>
    <s v="D.07"/>
    <x v="5"/>
    <x v="50"/>
    <s v="D.07x5"/>
    <x v="105"/>
    <x v="46"/>
  </r>
  <r>
    <s v="4.6.2"/>
    <s v="T.01"/>
    <x v="4"/>
    <x v="50"/>
    <s v="T.01x9"/>
    <x v="17"/>
    <x v="8"/>
  </r>
  <r>
    <s v="4.6.2"/>
    <s v="T.02"/>
    <x v="4"/>
    <x v="50"/>
    <s v="T.02x9"/>
    <x v="18"/>
    <x v="9"/>
  </r>
  <r>
    <s v="4.6.2"/>
    <s v="T.03"/>
    <x v="4"/>
    <x v="50"/>
    <s v="T.03x9"/>
    <x v="19"/>
    <x v="10"/>
  </r>
  <r>
    <s v="4.6.2"/>
    <s v="T.04"/>
    <x v="4"/>
    <x v="50"/>
    <s v="T.04x9"/>
    <x v="20"/>
    <x v="11"/>
  </r>
  <r>
    <s v="4.6.2"/>
    <s v="T.05"/>
    <x v="4"/>
    <x v="50"/>
    <s v="T.05x9"/>
    <x v="21"/>
    <x v="12"/>
  </r>
  <r>
    <s v="4.6.2"/>
    <s v="T.06"/>
    <x v="4"/>
    <x v="50"/>
    <s v="T.06x9"/>
    <x v="22"/>
    <x v="13"/>
  </r>
  <r>
    <s v="4.6.2"/>
    <s v="T.07"/>
    <x v="4"/>
    <x v="50"/>
    <s v="T.07x9"/>
    <x v="23"/>
    <x v="14"/>
  </r>
  <r>
    <s v="4.6.3"/>
    <s v="A.07"/>
    <x v="1"/>
    <x v="51"/>
    <s v="A.07x4"/>
    <x v="5"/>
    <x v="2"/>
  </r>
  <r>
    <s v="4.6.3"/>
    <s v="A.07"/>
    <x v="1"/>
    <x v="51"/>
    <s v="A.07x4"/>
    <x v="5"/>
    <x v="2"/>
  </r>
  <r>
    <s v="4.6.3"/>
    <s v="A.09"/>
    <x v="1"/>
    <x v="51"/>
    <s v="A.09x4"/>
    <x v="6"/>
    <x v="3"/>
  </r>
  <r>
    <s v="4.6.3"/>
    <s v="A.10"/>
    <x v="3"/>
    <x v="51"/>
    <s v="A.10x2"/>
    <x v="24"/>
    <x v="15"/>
  </r>
  <r>
    <s v="4.6.3"/>
    <s v="A.10"/>
    <x v="0"/>
    <x v="51"/>
    <s v="A.10x3"/>
    <x v="25"/>
    <x v="15"/>
  </r>
  <r>
    <s v="4.6.3"/>
    <s v="A.10"/>
    <x v="1"/>
    <x v="51"/>
    <s v="A.10x4"/>
    <x v="26"/>
    <x v="15"/>
  </r>
  <r>
    <s v="4.6.3"/>
    <s v="B.01"/>
    <x v="2"/>
    <x v="51"/>
    <s v="B.01x1"/>
    <x v="63"/>
    <x v="32"/>
  </r>
  <r>
    <s v="4.6.3"/>
    <s v="B.01"/>
    <x v="3"/>
    <x v="51"/>
    <s v="B.01x2"/>
    <x v="64"/>
    <x v="32"/>
  </r>
  <r>
    <s v="4.6.3"/>
    <s v="B.01"/>
    <x v="0"/>
    <x v="51"/>
    <s v="B.01x3"/>
    <x v="65"/>
    <x v="32"/>
  </r>
  <r>
    <s v="4.6.3"/>
    <s v="B.03"/>
    <x v="2"/>
    <x v="51"/>
    <s v="B.03x1"/>
    <x v="27"/>
    <x v="16"/>
  </r>
  <r>
    <s v="4.6.3"/>
    <s v="B.03"/>
    <x v="3"/>
    <x v="51"/>
    <s v="B.03x2"/>
    <x v="28"/>
    <x v="16"/>
  </r>
  <r>
    <s v="4.6.3"/>
    <s v="B.03"/>
    <x v="0"/>
    <x v="51"/>
    <s v="B.03x3"/>
    <x v="29"/>
    <x v="16"/>
  </r>
  <r>
    <s v="4.6.3"/>
    <s v="B.03"/>
    <x v="1"/>
    <x v="51"/>
    <s v="B.03x4"/>
    <x v="30"/>
    <x v="16"/>
  </r>
  <r>
    <s v="4.6.3"/>
    <s v="C.01"/>
    <x v="2"/>
    <x v="51"/>
    <s v="C.01x1"/>
    <x v="77"/>
    <x v="37"/>
  </r>
  <r>
    <s v="4.6.3"/>
    <s v="C.01"/>
    <x v="3"/>
    <x v="51"/>
    <s v="C.01x2"/>
    <x v="78"/>
    <x v="37"/>
  </r>
  <r>
    <s v="4.6.3"/>
    <s v="C.01"/>
    <x v="0"/>
    <x v="51"/>
    <s v="C.01x3"/>
    <x v="79"/>
    <x v="37"/>
  </r>
  <r>
    <s v="4.6.3"/>
    <s v="D.07"/>
    <x v="3"/>
    <x v="51"/>
    <s v="D.07x2"/>
    <x v="97"/>
    <x v="46"/>
  </r>
  <r>
    <s v="4.6.3"/>
    <s v="D.07"/>
    <x v="0"/>
    <x v="51"/>
    <s v="D.07x3"/>
    <x v="98"/>
    <x v="46"/>
  </r>
  <r>
    <s v="4.6.3"/>
    <s v="D.07"/>
    <x v="1"/>
    <x v="51"/>
    <s v="D.07x4"/>
    <x v="99"/>
    <x v="46"/>
  </r>
  <r>
    <s v="4.6.3"/>
    <s v="D.07"/>
    <x v="5"/>
    <x v="51"/>
    <s v="D.07x5"/>
    <x v="105"/>
    <x v="46"/>
  </r>
  <r>
    <s v="4.6.3"/>
    <s v="T.01"/>
    <x v="4"/>
    <x v="51"/>
    <s v="T.01x9"/>
    <x v="17"/>
    <x v="8"/>
  </r>
  <r>
    <s v="4.6.3"/>
    <s v="T.02"/>
    <x v="4"/>
    <x v="51"/>
    <s v="T.02x9"/>
    <x v="18"/>
    <x v="9"/>
  </r>
  <r>
    <s v="4.6.3"/>
    <s v="T.03"/>
    <x v="4"/>
    <x v="51"/>
    <s v="T.03x9"/>
    <x v="19"/>
    <x v="10"/>
  </r>
  <r>
    <s v="4.6.3"/>
    <s v="T.04"/>
    <x v="4"/>
    <x v="51"/>
    <s v="T.04x9"/>
    <x v="20"/>
    <x v="11"/>
  </r>
  <r>
    <s v="4.6.3"/>
    <s v="T.05"/>
    <x v="4"/>
    <x v="51"/>
    <s v="T.05x9"/>
    <x v="21"/>
    <x v="12"/>
  </r>
  <r>
    <s v="4.6.3"/>
    <s v="T.06"/>
    <x v="4"/>
    <x v="51"/>
    <s v="T.06x9"/>
    <x v="22"/>
    <x v="13"/>
  </r>
  <r>
    <s v="4.6.3"/>
    <s v="T.07"/>
    <x v="4"/>
    <x v="51"/>
    <s v="T.07x9"/>
    <x v="23"/>
    <x v="14"/>
  </r>
  <r>
    <s v="5.1.1"/>
    <s v="A.01"/>
    <x v="1"/>
    <x v="52"/>
    <s v="A.01x4"/>
    <x v="35"/>
    <x v="19"/>
  </r>
  <r>
    <s v="5.1.1"/>
    <s v="A.08"/>
    <x v="0"/>
    <x v="52"/>
    <s v="A.08x3"/>
    <x v="48"/>
    <x v="26"/>
  </r>
  <r>
    <s v="5.1.1"/>
    <s v="A.09"/>
    <x v="1"/>
    <x v="52"/>
    <s v="A.09x4"/>
    <x v="6"/>
    <x v="3"/>
  </r>
  <r>
    <s v="5.1.1"/>
    <s v="C.02"/>
    <x v="3"/>
    <x v="52"/>
    <s v="C.02x2"/>
    <x v="75"/>
    <x v="36"/>
  </r>
  <r>
    <s v="5.1.1"/>
    <s v="C.02"/>
    <x v="0"/>
    <x v="52"/>
    <s v="C.02x3"/>
    <x v="76"/>
    <x v="36"/>
  </r>
  <r>
    <s v="5.1.1"/>
    <s v="D.05"/>
    <x v="3"/>
    <x v="52"/>
    <s v="D.05x2"/>
    <x v="50"/>
    <x v="27"/>
  </r>
  <r>
    <s v="5.1.1"/>
    <s v="D.05"/>
    <x v="0"/>
    <x v="52"/>
    <s v="D.05x3"/>
    <x v="51"/>
    <x v="27"/>
  </r>
  <r>
    <s v="5.1.1"/>
    <s v="D.05"/>
    <x v="1"/>
    <x v="52"/>
    <s v="D.05x4"/>
    <x v="52"/>
    <x v="27"/>
  </r>
  <r>
    <s v="5.1.1"/>
    <s v="D.08"/>
    <x v="3"/>
    <x v="52"/>
    <s v="D.08x2"/>
    <x v="106"/>
    <x v="30"/>
  </r>
  <r>
    <s v="5.1.1"/>
    <s v="D.08"/>
    <x v="0"/>
    <x v="52"/>
    <s v="D.08x3"/>
    <x v="58"/>
    <x v="30"/>
  </r>
  <r>
    <s v="5.1.1"/>
    <s v="D.08"/>
    <x v="1"/>
    <x v="52"/>
    <s v="D.08x4"/>
    <x v="59"/>
    <x v="30"/>
  </r>
  <r>
    <s v="5.1.1"/>
    <s v="D.10"/>
    <x v="0"/>
    <x v="52"/>
    <s v="D.10x3"/>
    <x v="12"/>
    <x v="6"/>
  </r>
  <r>
    <s v="5.1.1"/>
    <s v="D.10"/>
    <x v="1"/>
    <x v="52"/>
    <s v="D.10x4"/>
    <x v="13"/>
    <x v="6"/>
  </r>
  <r>
    <s v="5.1.1"/>
    <s v="D.11"/>
    <x v="0"/>
    <x v="52"/>
    <s v="D.11x3"/>
    <x v="31"/>
    <x v="17"/>
  </r>
  <r>
    <s v="5.1.1"/>
    <s v="D.11"/>
    <x v="1"/>
    <x v="52"/>
    <s v="D.11x4"/>
    <x v="32"/>
    <x v="17"/>
  </r>
  <r>
    <s v="5.1.1"/>
    <s v="E.02"/>
    <x v="3"/>
    <x v="52"/>
    <s v="E.02x2"/>
    <x v="88"/>
    <x v="41"/>
  </r>
  <r>
    <s v="5.1.1"/>
    <s v="E.02"/>
    <x v="0"/>
    <x v="52"/>
    <s v="E.02x3"/>
    <x v="89"/>
    <x v="41"/>
  </r>
  <r>
    <s v="5.1.1"/>
    <s v="E.02"/>
    <x v="1"/>
    <x v="52"/>
    <s v="E.02x4"/>
    <x v="90"/>
    <x v="41"/>
  </r>
  <r>
    <s v="5.1.1"/>
    <s v="E.03"/>
    <x v="3"/>
    <x v="52"/>
    <s v="E.03x2"/>
    <x v="60"/>
    <x v="24"/>
  </r>
  <r>
    <s v="5.1.1"/>
    <s v="E.03"/>
    <x v="0"/>
    <x v="52"/>
    <s v="E.03x3"/>
    <x v="44"/>
    <x v="24"/>
  </r>
  <r>
    <s v="5.1.1"/>
    <s v="E.03"/>
    <x v="1"/>
    <x v="52"/>
    <s v="E.03x4"/>
    <x v="45"/>
    <x v="24"/>
  </r>
  <r>
    <s v="5.1.1"/>
    <s v="E.06"/>
    <x v="3"/>
    <x v="52"/>
    <s v="E.06x2"/>
    <x v="38"/>
    <x v="21"/>
  </r>
  <r>
    <s v="5.1.1"/>
    <s v="E.06"/>
    <x v="0"/>
    <x v="52"/>
    <s v="E.06x3"/>
    <x v="39"/>
    <x v="21"/>
  </r>
  <r>
    <s v="5.1.1"/>
    <s v="E.06"/>
    <x v="1"/>
    <x v="52"/>
    <s v="E.06x4"/>
    <x v="40"/>
    <x v="21"/>
  </r>
  <r>
    <s v="5.1.1"/>
    <s v="E.07"/>
    <x v="0"/>
    <x v="52"/>
    <s v="E.07x3"/>
    <x v="33"/>
    <x v="18"/>
  </r>
  <r>
    <s v="5.1.1"/>
    <s v="E.07"/>
    <x v="1"/>
    <x v="52"/>
    <s v="E.07x4"/>
    <x v="34"/>
    <x v="18"/>
  </r>
  <r>
    <s v="5.1.1"/>
    <s v="E.09"/>
    <x v="1"/>
    <x v="52"/>
    <s v="E.09x4"/>
    <x v="41"/>
    <x v="22"/>
  </r>
  <r>
    <s v="5.1.1"/>
    <s v="T.01"/>
    <x v="4"/>
    <x v="52"/>
    <s v="T.01x9"/>
    <x v="17"/>
    <x v="8"/>
  </r>
  <r>
    <s v="5.1.1"/>
    <s v="T.02"/>
    <x v="4"/>
    <x v="52"/>
    <s v="T.02x9"/>
    <x v="18"/>
    <x v="9"/>
  </r>
  <r>
    <s v="5.1.1"/>
    <s v="T.03"/>
    <x v="4"/>
    <x v="52"/>
    <s v="T.03x9"/>
    <x v="19"/>
    <x v="10"/>
  </r>
  <r>
    <s v="5.1.1"/>
    <s v="T.04"/>
    <x v="4"/>
    <x v="52"/>
    <s v="T.04x9"/>
    <x v="20"/>
    <x v="11"/>
  </r>
  <r>
    <s v="5.1.1"/>
    <s v="T.05"/>
    <x v="4"/>
    <x v="52"/>
    <s v="T.05x9"/>
    <x v="21"/>
    <x v="12"/>
  </r>
  <r>
    <s v="5.1.1"/>
    <s v="T.06"/>
    <x v="4"/>
    <x v="52"/>
    <s v="T.06x9"/>
    <x v="22"/>
    <x v="13"/>
  </r>
  <r>
    <s v="5.1.1"/>
    <s v="T.07"/>
    <x v="4"/>
    <x v="52"/>
    <s v="T.07x9"/>
    <x v="23"/>
    <x v="14"/>
  </r>
  <r>
    <s v="5.1.2"/>
    <s v="A.01"/>
    <x v="1"/>
    <x v="53"/>
    <s v="A.01x4"/>
    <x v="35"/>
    <x v="19"/>
  </r>
  <r>
    <s v="5.1.2"/>
    <s v="A.03"/>
    <x v="0"/>
    <x v="53"/>
    <s v="A.03x3"/>
    <x v="36"/>
    <x v="20"/>
  </r>
  <r>
    <s v="5.1.2"/>
    <s v="A.03"/>
    <x v="1"/>
    <x v="53"/>
    <s v="A.03x4"/>
    <x v="37"/>
    <x v="20"/>
  </r>
  <r>
    <s v="5.1.2"/>
    <s v="A.08"/>
    <x v="0"/>
    <x v="53"/>
    <s v="A.08x3"/>
    <x v="48"/>
    <x v="26"/>
  </r>
  <r>
    <s v="5.1.2"/>
    <s v="A.08"/>
    <x v="1"/>
    <x v="53"/>
    <s v="A.08x4"/>
    <x v="49"/>
    <x v="26"/>
  </r>
  <r>
    <s v="5.1.2"/>
    <s v="A.09"/>
    <x v="1"/>
    <x v="53"/>
    <s v="A.09x4"/>
    <x v="6"/>
    <x v="3"/>
  </r>
  <r>
    <s v="5.1.2"/>
    <s v="C.02"/>
    <x v="0"/>
    <x v="53"/>
    <s v="C.02x3"/>
    <x v="76"/>
    <x v="36"/>
  </r>
  <r>
    <s v="5.1.2"/>
    <s v="D.04"/>
    <x v="0"/>
    <x v="53"/>
    <s v="D.04x3"/>
    <x v="56"/>
    <x v="29"/>
  </r>
  <r>
    <s v="5.1.2"/>
    <s v="D.04"/>
    <x v="1"/>
    <x v="53"/>
    <s v="D.04x4"/>
    <x v="57"/>
    <x v="29"/>
  </r>
  <r>
    <s v="5.1.2"/>
    <s v="D.05"/>
    <x v="3"/>
    <x v="53"/>
    <s v="D.05x2"/>
    <x v="50"/>
    <x v="27"/>
  </r>
  <r>
    <s v="5.1.2"/>
    <s v="D.05"/>
    <x v="0"/>
    <x v="53"/>
    <s v="D.05x3"/>
    <x v="51"/>
    <x v="27"/>
  </r>
  <r>
    <s v="5.1.2"/>
    <s v="D.05"/>
    <x v="1"/>
    <x v="53"/>
    <s v="D.05x4"/>
    <x v="52"/>
    <x v="27"/>
  </r>
  <r>
    <s v="5.1.2"/>
    <s v="D.08"/>
    <x v="0"/>
    <x v="53"/>
    <s v="D.08x3"/>
    <x v="58"/>
    <x v="30"/>
  </r>
  <r>
    <s v="5.1.2"/>
    <s v="D.08"/>
    <x v="1"/>
    <x v="53"/>
    <s v="D.08x4"/>
    <x v="59"/>
    <x v="30"/>
  </r>
  <r>
    <s v="5.1.2"/>
    <s v="D.10"/>
    <x v="0"/>
    <x v="53"/>
    <s v="D.10x3"/>
    <x v="12"/>
    <x v="6"/>
  </r>
  <r>
    <s v="5.1.2"/>
    <s v="D.10"/>
    <x v="1"/>
    <x v="53"/>
    <s v="D.10x4"/>
    <x v="13"/>
    <x v="6"/>
  </r>
  <r>
    <s v="5.1.2"/>
    <s v="D.11"/>
    <x v="0"/>
    <x v="53"/>
    <s v="D.11x3"/>
    <x v="31"/>
    <x v="17"/>
  </r>
  <r>
    <s v="5.1.2"/>
    <s v="D.11"/>
    <x v="1"/>
    <x v="53"/>
    <s v="D.11x4"/>
    <x v="32"/>
    <x v="17"/>
  </r>
  <r>
    <s v="5.1.2"/>
    <s v="E.01"/>
    <x v="0"/>
    <x v="53"/>
    <s v="E.01x3"/>
    <x v="42"/>
    <x v="23"/>
  </r>
  <r>
    <s v="5.1.2"/>
    <s v="E.01"/>
    <x v="1"/>
    <x v="53"/>
    <s v="E.01x4"/>
    <x v="43"/>
    <x v="23"/>
  </r>
  <r>
    <s v="5.1.2"/>
    <s v="E.02"/>
    <x v="0"/>
    <x v="53"/>
    <s v="E.02x3"/>
    <x v="89"/>
    <x v="41"/>
  </r>
  <r>
    <s v="5.1.2"/>
    <s v="E.02"/>
    <x v="1"/>
    <x v="53"/>
    <s v="E.02x4"/>
    <x v="90"/>
    <x v="41"/>
  </r>
  <r>
    <s v="5.1.2"/>
    <s v="E.03"/>
    <x v="0"/>
    <x v="53"/>
    <s v="E.03x3"/>
    <x v="44"/>
    <x v="24"/>
  </r>
  <r>
    <s v="5.1.2"/>
    <s v="E.03"/>
    <x v="1"/>
    <x v="53"/>
    <s v="E.03x4"/>
    <x v="45"/>
    <x v="24"/>
  </r>
  <r>
    <s v="5.1.2"/>
    <s v="E.05"/>
    <x v="0"/>
    <x v="53"/>
    <s v="E.05x3"/>
    <x v="46"/>
    <x v="25"/>
  </r>
  <r>
    <s v="5.1.2"/>
    <s v="E.05"/>
    <x v="1"/>
    <x v="53"/>
    <s v="E.05x4"/>
    <x v="47"/>
    <x v="25"/>
  </r>
  <r>
    <s v="5.1.2"/>
    <s v="E.06"/>
    <x v="0"/>
    <x v="53"/>
    <s v="E.06x3"/>
    <x v="39"/>
    <x v="21"/>
  </r>
  <r>
    <s v="5.1.2"/>
    <s v="E.06"/>
    <x v="1"/>
    <x v="53"/>
    <s v="E.06x4"/>
    <x v="40"/>
    <x v="21"/>
  </r>
  <r>
    <s v="5.1.2"/>
    <s v="E.07"/>
    <x v="0"/>
    <x v="53"/>
    <s v="E.07x3"/>
    <x v="33"/>
    <x v="18"/>
  </r>
  <r>
    <s v="5.1.2"/>
    <s v="E.07"/>
    <x v="1"/>
    <x v="53"/>
    <s v="E.07x4"/>
    <x v="34"/>
    <x v="18"/>
  </r>
  <r>
    <s v="5.1.2"/>
    <s v="E.09"/>
    <x v="1"/>
    <x v="53"/>
    <s v="E.09x4"/>
    <x v="41"/>
    <x v="22"/>
  </r>
  <r>
    <s v="5.1.2"/>
    <s v="T.01"/>
    <x v="4"/>
    <x v="53"/>
    <s v="T.01x9"/>
    <x v="17"/>
    <x v="8"/>
  </r>
  <r>
    <s v="5.1.2"/>
    <s v="T.02"/>
    <x v="4"/>
    <x v="53"/>
    <s v="T.02x9"/>
    <x v="18"/>
    <x v="9"/>
  </r>
  <r>
    <s v="5.1.2"/>
    <s v="T.03"/>
    <x v="4"/>
    <x v="53"/>
    <s v="T.03x9"/>
    <x v="19"/>
    <x v="10"/>
  </r>
  <r>
    <s v="5.1.2"/>
    <s v="T.04"/>
    <x v="4"/>
    <x v="53"/>
    <s v="T.04x9"/>
    <x v="20"/>
    <x v="11"/>
  </r>
  <r>
    <s v="5.1.2"/>
    <s v="T.05"/>
    <x v="4"/>
    <x v="53"/>
    <s v="T.05x9"/>
    <x v="21"/>
    <x v="12"/>
  </r>
  <r>
    <s v="5.1.2"/>
    <s v="T.06"/>
    <x v="4"/>
    <x v="53"/>
    <s v="T.06x9"/>
    <x v="22"/>
    <x v="13"/>
  </r>
  <r>
    <s v="5.1.2"/>
    <s v="T.07"/>
    <x v="4"/>
    <x v="53"/>
    <s v="T.07x9"/>
    <x v="23"/>
    <x v="14"/>
  </r>
  <r>
    <s v="5.1.3"/>
    <s v="A.01"/>
    <x v="1"/>
    <x v="54"/>
    <s v="A.01x4"/>
    <x v="35"/>
    <x v="19"/>
  </r>
  <r>
    <s v="5.1.3"/>
    <s v="A.02"/>
    <x v="0"/>
    <x v="54"/>
    <s v="A.02x3"/>
    <x v="83"/>
    <x v="39"/>
  </r>
  <r>
    <s v="5.1.3"/>
    <s v="A.02"/>
    <x v="1"/>
    <x v="54"/>
    <s v="A.02x4"/>
    <x v="84"/>
    <x v="39"/>
  </r>
  <r>
    <s v="5.1.3"/>
    <s v="A.03"/>
    <x v="0"/>
    <x v="54"/>
    <s v="A.03x3"/>
    <x v="36"/>
    <x v="20"/>
  </r>
  <r>
    <s v="5.1.3"/>
    <s v="A.03"/>
    <x v="1"/>
    <x v="54"/>
    <s v="A.03x4"/>
    <x v="37"/>
    <x v="20"/>
  </r>
  <r>
    <s v="5.1.3"/>
    <s v="A.08"/>
    <x v="0"/>
    <x v="54"/>
    <s v="A.08x3"/>
    <x v="48"/>
    <x v="26"/>
  </r>
  <r>
    <s v="5.1.3"/>
    <s v="A.08"/>
    <x v="1"/>
    <x v="54"/>
    <s v="A.08x4"/>
    <x v="49"/>
    <x v="26"/>
  </r>
  <r>
    <s v="5.1.3"/>
    <s v="A.09"/>
    <x v="1"/>
    <x v="54"/>
    <s v="A.09x4"/>
    <x v="6"/>
    <x v="3"/>
  </r>
  <r>
    <s v="5.1.3"/>
    <s v="C.02"/>
    <x v="0"/>
    <x v="54"/>
    <s v="C.02x3"/>
    <x v="76"/>
    <x v="36"/>
  </r>
  <r>
    <s v="5.1.3"/>
    <s v="D.01"/>
    <x v="1"/>
    <x v="54"/>
    <s v="D.01x4"/>
    <x v="92"/>
    <x v="43"/>
  </r>
  <r>
    <s v="5.1.3"/>
    <s v="D.02"/>
    <x v="1"/>
    <x v="54"/>
    <s v="D.02x4"/>
    <x v="93"/>
    <x v="44"/>
  </r>
  <r>
    <s v="5.1.3"/>
    <s v="D.04"/>
    <x v="0"/>
    <x v="54"/>
    <s v="D.04x3"/>
    <x v="56"/>
    <x v="29"/>
  </r>
  <r>
    <s v="5.1.3"/>
    <s v="D.04"/>
    <x v="1"/>
    <x v="54"/>
    <s v="D.04x4"/>
    <x v="57"/>
    <x v="29"/>
  </r>
  <r>
    <s v="5.1.3"/>
    <s v="D.05"/>
    <x v="3"/>
    <x v="54"/>
    <s v="D.05x2"/>
    <x v="50"/>
    <x v="27"/>
  </r>
  <r>
    <s v="5.1.3"/>
    <s v="D.05"/>
    <x v="0"/>
    <x v="54"/>
    <s v="D.05x3"/>
    <x v="51"/>
    <x v="27"/>
  </r>
  <r>
    <s v="5.1.3"/>
    <s v="D.05"/>
    <x v="1"/>
    <x v="54"/>
    <s v="D.05x4"/>
    <x v="52"/>
    <x v="27"/>
  </r>
  <r>
    <s v="5.1.3"/>
    <s v="D.08"/>
    <x v="0"/>
    <x v="54"/>
    <s v="D.08x3"/>
    <x v="58"/>
    <x v="30"/>
  </r>
  <r>
    <s v="5.1.3"/>
    <s v="D.08"/>
    <x v="1"/>
    <x v="54"/>
    <s v="D.08x4"/>
    <x v="59"/>
    <x v="30"/>
  </r>
  <r>
    <s v="5.1.3"/>
    <s v="D.10"/>
    <x v="0"/>
    <x v="54"/>
    <s v="D.10x3"/>
    <x v="12"/>
    <x v="6"/>
  </r>
  <r>
    <s v="5.1.3"/>
    <s v="D.10"/>
    <x v="1"/>
    <x v="54"/>
    <s v="D.10x4"/>
    <x v="13"/>
    <x v="6"/>
  </r>
  <r>
    <s v="5.1.3"/>
    <s v="D.11"/>
    <x v="0"/>
    <x v="54"/>
    <s v="D.11x3"/>
    <x v="31"/>
    <x v="17"/>
  </r>
  <r>
    <s v="5.1.3"/>
    <s v="D.11"/>
    <x v="1"/>
    <x v="54"/>
    <s v="D.11x4"/>
    <x v="32"/>
    <x v="17"/>
  </r>
  <r>
    <s v="5.1.3"/>
    <s v="E.01"/>
    <x v="0"/>
    <x v="54"/>
    <s v="E.01x3"/>
    <x v="42"/>
    <x v="23"/>
  </r>
  <r>
    <s v="5.1.3"/>
    <s v="E.01"/>
    <x v="1"/>
    <x v="54"/>
    <s v="E.01x4"/>
    <x v="43"/>
    <x v="23"/>
  </r>
  <r>
    <s v="5.1.3"/>
    <s v="E.02"/>
    <x v="0"/>
    <x v="54"/>
    <s v="E.02x3"/>
    <x v="89"/>
    <x v="41"/>
  </r>
  <r>
    <s v="5.1.3"/>
    <s v="E.02"/>
    <x v="1"/>
    <x v="54"/>
    <s v="E.02x4"/>
    <x v="90"/>
    <x v="41"/>
  </r>
  <r>
    <s v="5.1.3"/>
    <s v="E.03"/>
    <x v="0"/>
    <x v="54"/>
    <s v="E.03x3"/>
    <x v="44"/>
    <x v="24"/>
  </r>
  <r>
    <s v="5.1.3"/>
    <s v="E.03"/>
    <x v="1"/>
    <x v="54"/>
    <s v="E.03x4"/>
    <x v="45"/>
    <x v="24"/>
  </r>
  <r>
    <s v="5.1.3"/>
    <s v="E.05"/>
    <x v="0"/>
    <x v="54"/>
    <s v="E.05x3"/>
    <x v="46"/>
    <x v="25"/>
  </r>
  <r>
    <s v="5.1.3"/>
    <s v="E.05"/>
    <x v="1"/>
    <x v="54"/>
    <s v="E.05x4"/>
    <x v="47"/>
    <x v="25"/>
  </r>
  <r>
    <s v="5.1.3"/>
    <s v="E.06"/>
    <x v="0"/>
    <x v="54"/>
    <s v="E.06x3"/>
    <x v="39"/>
    <x v="21"/>
  </r>
  <r>
    <s v="5.1.3"/>
    <s v="E.06"/>
    <x v="1"/>
    <x v="54"/>
    <s v="E.06x4"/>
    <x v="40"/>
    <x v="21"/>
  </r>
  <r>
    <s v="5.1.3"/>
    <s v="E.07"/>
    <x v="0"/>
    <x v="54"/>
    <s v="E.07x3"/>
    <x v="33"/>
    <x v="18"/>
  </r>
  <r>
    <s v="5.1.3"/>
    <s v="E.07"/>
    <x v="1"/>
    <x v="54"/>
    <s v="E.07x4"/>
    <x v="34"/>
    <x v="18"/>
  </r>
  <r>
    <s v="5.1.3"/>
    <s v="E.09"/>
    <x v="1"/>
    <x v="54"/>
    <s v="E.09x4"/>
    <x v="41"/>
    <x v="22"/>
  </r>
  <r>
    <s v="5.1.3"/>
    <s v="T.01"/>
    <x v="4"/>
    <x v="54"/>
    <s v="T.01x9"/>
    <x v="17"/>
    <x v="8"/>
  </r>
  <r>
    <s v="5.1.3"/>
    <s v="T.02"/>
    <x v="4"/>
    <x v="54"/>
    <s v="T.02x9"/>
    <x v="18"/>
    <x v="9"/>
  </r>
  <r>
    <s v="5.1.3"/>
    <s v="T.03"/>
    <x v="4"/>
    <x v="54"/>
    <s v="T.03x9"/>
    <x v="19"/>
    <x v="10"/>
  </r>
  <r>
    <s v="5.1.3"/>
    <s v="T.04"/>
    <x v="4"/>
    <x v="54"/>
    <s v="T.04x9"/>
    <x v="20"/>
    <x v="11"/>
  </r>
  <r>
    <s v="5.1.3"/>
    <s v="T.05"/>
    <x v="4"/>
    <x v="54"/>
    <s v="T.05x9"/>
    <x v="21"/>
    <x v="12"/>
  </r>
  <r>
    <s v="5.1.3"/>
    <s v="T.06"/>
    <x v="4"/>
    <x v="54"/>
    <s v="T.06x9"/>
    <x v="22"/>
    <x v="13"/>
  </r>
  <r>
    <s v="5.1.3"/>
    <s v="T.07"/>
    <x v="4"/>
    <x v="54"/>
    <s v="T.07x9"/>
    <x v="23"/>
    <x v="14"/>
  </r>
  <r>
    <s v="5.1.4"/>
    <s v="A.01"/>
    <x v="1"/>
    <x v="55"/>
    <s v="A.01x4"/>
    <x v="35"/>
    <x v="19"/>
  </r>
  <r>
    <s v="5.1.4"/>
    <s v="A.03"/>
    <x v="0"/>
    <x v="55"/>
    <s v="A.03x3"/>
    <x v="36"/>
    <x v="20"/>
  </r>
  <r>
    <s v="5.1.4"/>
    <s v="A.03"/>
    <x v="1"/>
    <x v="55"/>
    <s v="A.03x4"/>
    <x v="37"/>
    <x v="20"/>
  </r>
  <r>
    <s v="5.1.4"/>
    <s v="A.04"/>
    <x v="0"/>
    <x v="55"/>
    <s v="A.04x3"/>
    <x v="54"/>
    <x v="28"/>
  </r>
  <r>
    <s v="5.1.4"/>
    <s v="A.04"/>
    <x v="1"/>
    <x v="55"/>
    <s v="A.04x4"/>
    <x v="55"/>
    <x v="28"/>
  </r>
  <r>
    <s v="5.1.4"/>
    <s v="A.08"/>
    <x v="0"/>
    <x v="55"/>
    <s v="A.08x3"/>
    <x v="48"/>
    <x v="26"/>
  </r>
  <r>
    <s v="5.1.4"/>
    <s v="A.08"/>
    <x v="1"/>
    <x v="55"/>
    <s v="A.08x4"/>
    <x v="49"/>
    <x v="26"/>
  </r>
  <r>
    <s v="5.1.4"/>
    <s v="A.09"/>
    <x v="1"/>
    <x v="55"/>
    <s v="A.09x4"/>
    <x v="6"/>
    <x v="3"/>
  </r>
  <r>
    <s v="5.1.4"/>
    <s v="C.02"/>
    <x v="0"/>
    <x v="55"/>
    <s v="C.02x3"/>
    <x v="76"/>
    <x v="36"/>
  </r>
  <r>
    <s v="5.1.4"/>
    <s v="D.05"/>
    <x v="3"/>
    <x v="55"/>
    <s v="D.05x2"/>
    <x v="50"/>
    <x v="27"/>
  </r>
  <r>
    <s v="5.1.4"/>
    <s v="D.05"/>
    <x v="0"/>
    <x v="55"/>
    <s v="D.05x3"/>
    <x v="51"/>
    <x v="27"/>
  </r>
  <r>
    <s v="5.1.4"/>
    <s v="D.05"/>
    <x v="1"/>
    <x v="55"/>
    <s v="D.05x4"/>
    <x v="52"/>
    <x v="27"/>
  </r>
  <r>
    <s v="5.1.4"/>
    <s v="D.11"/>
    <x v="0"/>
    <x v="55"/>
    <s v="D.11x3"/>
    <x v="31"/>
    <x v="17"/>
  </r>
  <r>
    <s v="5.1.4"/>
    <s v="D.11"/>
    <x v="1"/>
    <x v="55"/>
    <s v="D.11x4"/>
    <x v="32"/>
    <x v="17"/>
  </r>
  <r>
    <s v="5.1.4"/>
    <s v="E.01"/>
    <x v="0"/>
    <x v="55"/>
    <s v="E.01x3"/>
    <x v="42"/>
    <x v="23"/>
  </r>
  <r>
    <s v="5.1.4"/>
    <s v="E.01"/>
    <x v="1"/>
    <x v="55"/>
    <s v="E.01x4"/>
    <x v="43"/>
    <x v="23"/>
  </r>
  <r>
    <s v="5.1.4"/>
    <s v="E.02"/>
    <x v="0"/>
    <x v="55"/>
    <s v="E.02x3"/>
    <x v="89"/>
    <x v="41"/>
  </r>
  <r>
    <s v="5.1.4"/>
    <s v="E.02"/>
    <x v="1"/>
    <x v="55"/>
    <s v="E.02x4"/>
    <x v="90"/>
    <x v="41"/>
  </r>
  <r>
    <s v="5.1.4"/>
    <s v="E.03"/>
    <x v="0"/>
    <x v="55"/>
    <s v="E.03x3"/>
    <x v="44"/>
    <x v="24"/>
  </r>
  <r>
    <s v="5.1.4"/>
    <s v="E.03"/>
    <x v="1"/>
    <x v="55"/>
    <s v="E.03x4"/>
    <x v="45"/>
    <x v="24"/>
  </r>
  <r>
    <s v="5.1.4"/>
    <s v="E.05"/>
    <x v="0"/>
    <x v="55"/>
    <s v="E.05x3"/>
    <x v="46"/>
    <x v="25"/>
  </r>
  <r>
    <s v="5.1.4"/>
    <s v="E.05"/>
    <x v="1"/>
    <x v="55"/>
    <s v="E.05x4"/>
    <x v="47"/>
    <x v="25"/>
  </r>
  <r>
    <s v="5.1.4"/>
    <s v="T.01"/>
    <x v="4"/>
    <x v="55"/>
    <s v="T.01x9"/>
    <x v="17"/>
    <x v="8"/>
  </r>
  <r>
    <s v="5.1.4"/>
    <s v="T.02"/>
    <x v="4"/>
    <x v="55"/>
    <s v="T.02x9"/>
    <x v="18"/>
    <x v="9"/>
  </r>
  <r>
    <s v="5.1.4"/>
    <s v="T.03"/>
    <x v="4"/>
    <x v="55"/>
    <s v="T.03x9"/>
    <x v="19"/>
    <x v="10"/>
  </r>
  <r>
    <s v="5.1.4"/>
    <s v="T.04"/>
    <x v="4"/>
    <x v="55"/>
    <s v="T.04x9"/>
    <x v="20"/>
    <x v="11"/>
  </r>
  <r>
    <s v="5.1.4"/>
    <s v="T.05"/>
    <x v="4"/>
    <x v="55"/>
    <s v="T.05x9"/>
    <x v="21"/>
    <x v="12"/>
  </r>
  <r>
    <s v="5.1.4"/>
    <s v="T.06"/>
    <x v="4"/>
    <x v="55"/>
    <s v="T.06x9"/>
    <x v="22"/>
    <x v="13"/>
  </r>
  <r>
    <s v="5.1.4"/>
    <s v="T.07"/>
    <x v="4"/>
    <x v="55"/>
    <s v="T.07x9"/>
    <x v="23"/>
    <x v="14"/>
  </r>
  <r>
    <s v="5.2.1"/>
    <s v="A.08"/>
    <x v="0"/>
    <x v="56"/>
    <s v="A.08x3"/>
    <x v="48"/>
    <x v="26"/>
  </r>
  <r>
    <s v="5.2.1"/>
    <s v="B.03"/>
    <x v="3"/>
    <x v="56"/>
    <s v="B.03x2"/>
    <x v="28"/>
    <x v="16"/>
  </r>
  <r>
    <s v="5.2.1"/>
    <s v="B.03"/>
    <x v="0"/>
    <x v="56"/>
    <s v="B.03x3"/>
    <x v="29"/>
    <x v="16"/>
  </r>
  <r>
    <s v="5.2.1"/>
    <s v="C.04"/>
    <x v="3"/>
    <x v="56"/>
    <s v="C.04x2"/>
    <x v="68"/>
    <x v="34"/>
  </r>
  <r>
    <s v="5.2.1"/>
    <s v="C.04"/>
    <x v="0"/>
    <x v="56"/>
    <s v="C.04x3"/>
    <x v="69"/>
    <x v="34"/>
  </r>
  <r>
    <s v="5.2.1"/>
    <s v="D.03"/>
    <x v="3"/>
    <x v="56"/>
    <s v="D.03x2"/>
    <x v="91"/>
    <x v="42"/>
  </r>
  <r>
    <s v="5.2.1"/>
    <s v="D.03"/>
    <x v="0"/>
    <x v="56"/>
    <s v="D.03x3"/>
    <x v="100"/>
    <x v="42"/>
  </r>
  <r>
    <s v="5.2.1"/>
    <s v="D.09"/>
    <x v="3"/>
    <x v="56"/>
    <s v="D.09x2"/>
    <x v="101"/>
    <x v="47"/>
  </r>
  <r>
    <s v="5.2.1"/>
    <s v="D.09"/>
    <x v="0"/>
    <x v="56"/>
    <s v="D.09x3"/>
    <x v="102"/>
    <x v="47"/>
  </r>
  <r>
    <s v="5.2.1"/>
    <s v="D.10"/>
    <x v="0"/>
    <x v="56"/>
    <s v="D.10x3"/>
    <x v="12"/>
    <x v="6"/>
  </r>
  <r>
    <s v="5.2.1"/>
    <s v="E.02"/>
    <x v="3"/>
    <x v="56"/>
    <s v="E.02x2"/>
    <x v="88"/>
    <x v="41"/>
  </r>
  <r>
    <s v="5.2.1"/>
    <s v="E.02"/>
    <x v="0"/>
    <x v="56"/>
    <s v="E.02x3"/>
    <x v="89"/>
    <x v="41"/>
  </r>
  <r>
    <s v="5.2.1"/>
    <s v="E.04"/>
    <x v="0"/>
    <x v="56"/>
    <s v="E.04x3"/>
    <x v="61"/>
    <x v="31"/>
  </r>
  <r>
    <s v="5.2.1"/>
    <s v="E.05"/>
    <x v="0"/>
    <x v="56"/>
    <s v="E.05x3"/>
    <x v="46"/>
    <x v="25"/>
  </r>
  <r>
    <s v="5.2.1"/>
    <s v="E.06"/>
    <x v="3"/>
    <x v="56"/>
    <s v="E.06x2"/>
    <x v="38"/>
    <x v="21"/>
  </r>
  <r>
    <s v="5.2.1"/>
    <s v="E.06"/>
    <x v="0"/>
    <x v="56"/>
    <s v="E.06x3"/>
    <x v="39"/>
    <x v="21"/>
  </r>
  <r>
    <s v="5.2.1"/>
    <s v="T.01"/>
    <x v="4"/>
    <x v="56"/>
    <s v="T.01x9"/>
    <x v="17"/>
    <x v="8"/>
  </r>
  <r>
    <s v="5.2.1"/>
    <s v="T.02"/>
    <x v="4"/>
    <x v="56"/>
    <s v="T.02x9"/>
    <x v="18"/>
    <x v="9"/>
  </r>
  <r>
    <s v="5.2.1"/>
    <s v="T.03"/>
    <x v="4"/>
    <x v="56"/>
    <s v="T.03x9"/>
    <x v="19"/>
    <x v="10"/>
  </r>
  <r>
    <s v="5.2.1"/>
    <s v="T.04"/>
    <x v="4"/>
    <x v="56"/>
    <s v="T.04x9"/>
    <x v="20"/>
    <x v="11"/>
  </r>
  <r>
    <s v="5.2.1"/>
    <s v="T.05"/>
    <x v="4"/>
    <x v="56"/>
    <s v="T.05x9"/>
    <x v="21"/>
    <x v="12"/>
  </r>
  <r>
    <s v="5.2.1"/>
    <s v="T.06"/>
    <x v="4"/>
    <x v="56"/>
    <s v="T.06x9"/>
    <x v="22"/>
    <x v="13"/>
  </r>
  <r>
    <s v="5.2.1"/>
    <s v="T.07"/>
    <x v="4"/>
    <x v="56"/>
    <s v="T.07x9"/>
    <x v="23"/>
    <x v="14"/>
  </r>
  <r>
    <s v="5.2.2"/>
    <s v="A.04"/>
    <x v="0"/>
    <x v="57"/>
    <s v="A.04x3"/>
    <x v="54"/>
    <x v="28"/>
  </r>
  <r>
    <s v="5.2.2"/>
    <s v="A.04"/>
    <x v="1"/>
    <x v="57"/>
    <s v="A.04x4"/>
    <x v="55"/>
    <x v="28"/>
  </r>
  <r>
    <s v="5.2.2"/>
    <s v="B.04"/>
    <x v="0"/>
    <x v="57"/>
    <s v="B.04x3"/>
    <x v="72"/>
    <x v="35"/>
  </r>
  <r>
    <s v="5.2.2"/>
    <s v="C.01"/>
    <x v="0"/>
    <x v="57"/>
    <s v="C.01x3"/>
    <x v="79"/>
    <x v="37"/>
  </r>
  <r>
    <s v="5.2.2"/>
    <s v="C.02"/>
    <x v="0"/>
    <x v="57"/>
    <s v="C.02x3"/>
    <x v="76"/>
    <x v="36"/>
  </r>
  <r>
    <s v="5.2.2"/>
    <s v="D.11"/>
    <x v="0"/>
    <x v="57"/>
    <s v="D.11x3"/>
    <x v="31"/>
    <x v="17"/>
  </r>
  <r>
    <s v="5.2.2"/>
    <s v="D.11"/>
    <x v="1"/>
    <x v="57"/>
    <s v="D.11x4"/>
    <x v="32"/>
    <x v="17"/>
  </r>
  <r>
    <s v="5.2.2"/>
    <s v="E.02"/>
    <x v="0"/>
    <x v="57"/>
    <s v="E.02x3"/>
    <x v="89"/>
    <x v="41"/>
  </r>
  <r>
    <s v="5.2.2"/>
    <s v="E.02"/>
    <x v="1"/>
    <x v="57"/>
    <s v="E.02x4"/>
    <x v="90"/>
    <x v="41"/>
  </r>
  <r>
    <s v="5.2.2"/>
    <s v="E.06"/>
    <x v="0"/>
    <x v="57"/>
    <s v="E.06x3"/>
    <x v="39"/>
    <x v="21"/>
  </r>
  <r>
    <s v="5.2.2"/>
    <s v="E.06"/>
    <x v="1"/>
    <x v="57"/>
    <s v="E.06x4"/>
    <x v="40"/>
    <x v="21"/>
  </r>
  <r>
    <s v="5.2.2"/>
    <s v="T.01"/>
    <x v="4"/>
    <x v="57"/>
    <s v="T.01x9"/>
    <x v="17"/>
    <x v="8"/>
  </r>
  <r>
    <s v="5.2.2"/>
    <s v="T.02"/>
    <x v="4"/>
    <x v="57"/>
    <s v="T.02x9"/>
    <x v="18"/>
    <x v="9"/>
  </r>
  <r>
    <s v="5.2.2"/>
    <s v="T.03"/>
    <x v="4"/>
    <x v="57"/>
    <s v="T.03x9"/>
    <x v="19"/>
    <x v="10"/>
  </r>
  <r>
    <s v="5.2.2"/>
    <s v="T.04"/>
    <x v="4"/>
    <x v="57"/>
    <s v="T.04x9"/>
    <x v="20"/>
    <x v="11"/>
  </r>
  <r>
    <s v="5.2.2"/>
    <s v="T.05"/>
    <x v="4"/>
    <x v="57"/>
    <s v="T.05x9"/>
    <x v="21"/>
    <x v="12"/>
  </r>
  <r>
    <s v="5.2.2"/>
    <s v="T.06"/>
    <x v="4"/>
    <x v="57"/>
    <s v="T.06x9"/>
    <x v="22"/>
    <x v="13"/>
  </r>
  <r>
    <s v="5.2.2"/>
    <s v="T.07"/>
    <x v="4"/>
    <x v="57"/>
    <s v="T.07x9"/>
    <x v="23"/>
    <x v="14"/>
  </r>
  <r>
    <s v="5.3.1"/>
    <s v="A.01"/>
    <x v="1"/>
    <x v="58"/>
    <s v="A.01x4"/>
    <x v="35"/>
    <x v="19"/>
  </r>
  <r>
    <s v="5.3.1"/>
    <s v="A.03"/>
    <x v="0"/>
    <x v="58"/>
    <s v="A.03x3"/>
    <x v="36"/>
    <x v="20"/>
  </r>
  <r>
    <s v="5.3.1"/>
    <s v="A.03"/>
    <x v="1"/>
    <x v="58"/>
    <s v="A.03x4"/>
    <x v="37"/>
    <x v="20"/>
  </r>
  <r>
    <s v="5.3.1"/>
    <s v="A.09"/>
    <x v="1"/>
    <x v="58"/>
    <s v="A.09x4"/>
    <x v="6"/>
    <x v="3"/>
  </r>
  <r>
    <s v="5.3.1"/>
    <s v="D.01"/>
    <x v="1"/>
    <x v="58"/>
    <s v="D.01x4"/>
    <x v="92"/>
    <x v="43"/>
  </r>
  <r>
    <s v="5.3.1"/>
    <s v="D.02"/>
    <x v="1"/>
    <x v="58"/>
    <s v="D.02x4"/>
    <x v="93"/>
    <x v="44"/>
  </r>
  <r>
    <s v="5.3.1"/>
    <s v="D.04"/>
    <x v="0"/>
    <x v="58"/>
    <s v="D.04x3"/>
    <x v="56"/>
    <x v="29"/>
  </r>
  <r>
    <s v="5.3.1"/>
    <s v="D.04"/>
    <x v="1"/>
    <x v="58"/>
    <s v="D.04x4"/>
    <x v="57"/>
    <x v="29"/>
  </r>
  <r>
    <s v="5.3.1"/>
    <s v="D.06"/>
    <x v="3"/>
    <x v="58"/>
    <s v="D.06x2"/>
    <x v="94"/>
    <x v="45"/>
  </r>
  <r>
    <s v="5.3.1"/>
    <s v="D.06"/>
    <x v="0"/>
    <x v="58"/>
    <s v="D.06x3"/>
    <x v="95"/>
    <x v="45"/>
  </r>
  <r>
    <s v="5.3.1"/>
    <s v="D.06"/>
    <x v="1"/>
    <x v="58"/>
    <s v="D.06x4"/>
    <x v="96"/>
    <x v="45"/>
  </r>
  <r>
    <s v="5.3.1"/>
    <s v="D.07"/>
    <x v="0"/>
    <x v="58"/>
    <s v="D.07x3"/>
    <x v="98"/>
    <x v="46"/>
  </r>
  <r>
    <s v="5.3.1"/>
    <s v="D.07"/>
    <x v="1"/>
    <x v="58"/>
    <s v="D.07x4"/>
    <x v="99"/>
    <x v="46"/>
  </r>
  <r>
    <s v="5.3.1"/>
    <s v="D.08"/>
    <x v="0"/>
    <x v="58"/>
    <s v="D.08x3"/>
    <x v="58"/>
    <x v="30"/>
  </r>
  <r>
    <s v="5.3.1"/>
    <s v="D.08"/>
    <x v="1"/>
    <x v="58"/>
    <s v="D.08x4"/>
    <x v="59"/>
    <x v="30"/>
  </r>
  <r>
    <s v="5.3.1"/>
    <s v="D.10"/>
    <x v="0"/>
    <x v="58"/>
    <s v="D.10x3"/>
    <x v="12"/>
    <x v="6"/>
  </r>
  <r>
    <s v="5.3.1"/>
    <s v="D.10"/>
    <x v="1"/>
    <x v="58"/>
    <s v="D.10x4"/>
    <x v="13"/>
    <x v="6"/>
  </r>
  <r>
    <s v="5.3.1"/>
    <s v="D.11"/>
    <x v="0"/>
    <x v="58"/>
    <s v="D.11x3"/>
    <x v="31"/>
    <x v="17"/>
  </r>
  <r>
    <s v="5.3.1"/>
    <s v="D.11"/>
    <x v="1"/>
    <x v="58"/>
    <s v="D.11x4"/>
    <x v="32"/>
    <x v="17"/>
  </r>
  <r>
    <s v="5.3.1"/>
    <s v="E.01"/>
    <x v="0"/>
    <x v="58"/>
    <s v="E.01x3"/>
    <x v="42"/>
    <x v="23"/>
  </r>
  <r>
    <s v="5.3.1"/>
    <s v="E.01"/>
    <x v="1"/>
    <x v="58"/>
    <s v="E.01x4"/>
    <x v="43"/>
    <x v="23"/>
  </r>
  <r>
    <s v="5.3.1"/>
    <s v="E.02"/>
    <x v="0"/>
    <x v="58"/>
    <s v="E.02x3"/>
    <x v="89"/>
    <x v="41"/>
  </r>
  <r>
    <s v="5.3.1"/>
    <s v="E.02"/>
    <x v="1"/>
    <x v="58"/>
    <s v="E.02x4"/>
    <x v="90"/>
    <x v="41"/>
  </r>
  <r>
    <s v="5.3.1"/>
    <s v="E.09"/>
    <x v="1"/>
    <x v="58"/>
    <s v="E.09x4"/>
    <x v="41"/>
    <x v="22"/>
  </r>
  <r>
    <s v="5.3.1"/>
    <s v="T.01"/>
    <x v="4"/>
    <x v="58"/>
    <s v="T.01x9"/>
    <x v="17"/>
    <x v="8"/>
  </r>
  <r>
    <s v="5.3.1"/>
    <s v="T.02"/>
    <x v="4"/>
    <x v="58"/>
    <s v="T.02x9"/>
    <x v="18"/>
    <x v="9"/>
  </r>
  <r>
    <s v="5.3.1"/>
    <s v="T.03"/>
    <x v="4"/>
    <x v="58"/>
    <s v="T.03x9"/>
    <x v="19"/>
    <x v="10"/>
  </r>
  <r>
    <s v="5.3.1"/>
    <s v="T.04"/>
    <x v="4"/>
    <x v="58"/>
    <s v="T.04x9"/>
    <x v="20"/>
    <x v="11"/>
  </r>
  <r>
    <s v="5.3.1"/>
    <s v="T.05"/>
    <x v="4"/>
    <x v="58"/>
    <s v="T.05x9"/>
    <x v="21"/>
    <x v="12"/>
  </r>
  <r>
    <s v="5.3.1"/>
    <s v="T.06"/>
    <x v="4"/>
    <x v="58"/>
    <s v="T.06x9"/>
    <x v="22"/>
    <x v="13"/>
  </r>
  <r>
    <s v="5.3.1"/>
    <s v="T.07"/>
    <x v="4"/>
    <x v="58"/>
    <s v="T.07x9"/>
    <x v="23"/>
    <x v="14"/>
  </r>
  <r>
    <s v="5.3.2"/>
    <s v="A.01"/>
    <x v="1"/>
    <x v="59"/>
    <s v="A.01x4"/>
    <x v="35"/>
    <x v="19"/>
  </r>
  <r>
    <s v="5.3.2"/>
    <s v="A.04"/>
    <x v="0"/>
    <x v="59"/>
    <s v="A.04x3"/>
    <x v="54"/>
    <x v="28"/>
  </r>
  <r>
    <s v="5.3.2"/>
    <s v="A.04"/>
    <x v="1"/>
    <x v="59"/>
    <s v="A.04x4"/>
    <x v="55"/>
    <x v="28"/>
  </r>
  <r>
    <s v="5.3.2"/>
    <s v="A.05"/>
    <x v="0"/>
    <x v="59"/>
    <s v="A.05x3"/>
    <x v="0"/>
    <x v="0"/>
  </r>
  <r>
    <s v="5.3.2"/>
    <s v="A.05"/>
    <x v="1"/>
    <x v="59"/>
    <s v="A.05x4"/>
    <x v="1"/>
    <x v="0"/>
  </r>
  <r>
    <s v="5.3.2"/>
    <s v="A.06"/>
    <x v="0"/>
    <x v="59"/>
    <s v="A.06x3"/>
    <x v="4"/>
    <x v="1"/>
  </r>
  <r>
    <s v="5.3.2"/>
    <s v="A.08"/>
    <x v="0"/>
    <x v="59"/>
    <s v="A.08x3"/>
    <x v="48"/>
    <x v="26"/>
  </r>
  <r>
    <s v="5.3.2"/>
    <s v="A.08"/>
    <x v="1"/>
    <x v="59"/>
    <s v="A.08x4"/>
    <x v="49"/>
    <x v="26"/>
  </r>
  <r>
    <s v="5.3.2"/>
    <s v="A.09"/>
    <x v="1"/>
    <x v="59"/>
    <s v="A.09x4"/>
    <x v="6"/>
    <x v="3"/>
  </r>
  <r>
    <s v="5.3.2"/>
    <s v="B.01"/>
    <x v="0"/>
    <x v="59"/>
    <s v="B.01x3"/>
    <x v="65"/>
    <x v="32"/>
  </r>
  <r>
    <s v="5.3.2"/>
    <s v="B.04"/>
    <x v="0"/>
    <x v="59"/>
    <s v="B.04x3"/>
    <x v="72"/>
    <x v="35"/>
  </r>
  <r>
    <s v="5.3.2"/>
    <s v="B.05"/>
    <x v="0"/>
    <x v="59"/>
    <s v="B.05x3"/>
    <x v="73"/>
    <x v="33"/>
  </r>
  <r>
    <s v="5.3.2"/>
    <s v="D.01"/>
    <x v="1"/>
    <x v="59"/>
    <s v="D.01x4"/>
    <x v="92"/>
    <x v="43"/>
  </r>
  <r>
    <s v="5.3.2"/>
    <s v="D.02"/>
    <x v="1"/>
    <x v="59"/>
    <s v="D.02x4"/>
    <x v="93"/>
    <x v="44"/>
  </r>
  <r>
    <s v="5.3.2"/>
    <s v="D.06"/>
    <x v="3"/>
    <x v="59"/>
    <s v="D.06x2"/>
    <x v="94"/>
    <x v="45"/>
  </r>
  <r>
    <s v="5.3.2"/>
    <s v="D.06"/>
    <x v="0"/>
    <x v="59"/>
    <s v="D.06x3"/>
    <x v="95"/>
    <x v="45"/>
  </r>
  <r>
    <s v="5.3.2"/>
    <s v="D.06"/>
    <x v="1"/>
    <x v="59"/>
    <s v="D.06x4"/>
    <x v="96"/>
    <x v="45"/>
  </r>
  <r>
    <s v="5.3.2"/>
    <s v="D.07"/>
    <x v="0"/>
    <x v="59"/>
    <s v="D.07x3"/>
    <x v="98"/>
    <x v="46"/>
  </r>
  <r>
    <s v="5.3.2"/>
    <s v="D.07"/>
    <x v="1"/>
    <x v="59"/>
    <s v="D.07x4"/>
    <x v="99"/>
    <x v="46"/>
  </r>
  <r>
    <s v="5.3.2"/>
    <s v="D.10"/>
    <x v="0"/>
    <x v="59"/>
    <s v="D.10x3"/>
    <x v="12"/>
    <x v="6"/>
  </r>
  <r>
    <s v="5.3.2"/>
    <s v="D.10"/>
    <x v="1"/>
    <x v="59"/>
    <s v="D.10x4"/>
    <x v="13"/>
    <x v="6"/>
  </r>
  <r>
    <s v="5.3.2"/>
    <s v="D.11"/>
    <x v="0"/>
    <x v="59"/>
    <s v="D.11x3"/>
    <x v="31"/>
    <x v="17"/>
  </r>
  <r>
    <s v="5.3.2"/>
    <s v="D.11"/>
    <x v="1"/>
    <x v="59"/>
    <s v="D.11x4"/>
    <x v="32"/>
    <x v="17"/>
  </r>
  <r>
    <s v="5.3.2"/>
    <s v="E.03"/>
    <x v="0"/>
    <x v="59"/>
    <s v="E.03x3"/>
    <x v="44"/>
    <x v="24"/>
  </r>
  <r>
    <s v="5.3.2"/>
    <s v="E.03"/>
    <x v="1"/>
    <x v="59"/>
    <s v="E.03x4"/>
    <x v="45"/>
    <x v="24"/>
  </r>
  <r>
    <s v="5.3.2"/>
    <s v="E.06"/>
    <x v="0"/>
    <x v="59"/>
    <s v="E.06x3"/>
    <x v="39"/>
    <x v="21"/>
  </r>
  <r>
    <s v="5.3.2"/>
    <s v="E.06"/>
    <x v="1"/>
    <x v="59"/>
    <s v="E.06x4"/>
    <x v="40"/>
    <x v="21"/>
  </r>
  <r>
    <s v="5.3.2"/>
    <s v="E.08"/>
    <x v="0"/>
    <x v="59"/>
    <s v="E.08x3"/>
    <x v="15"/>
    <x v="7"/>
  </r>
  <r>
    <s v="5.3.2"/>
    <s v="E.08"/>
    <x v="1"/>
    <x v="59"/>
    <s v="E.08x4"/>
    <x v="16"/>
    <x v="7"/>
  </r>
  <r>
    <s v="5.3.2"/>
    <s v="T.01"/>
    <x v="4"/>
    <x v="59"/>
    <s v="T.01x9"/>
    <x v="17"/>
    <x v="8"/>
  </r>
  <r>
    <s v="5.3.2"/>
    <s v="T.02"/>
    <x v="4"/>
    <x v="59"/>
    <s v="T.02x9"/>
    <x v="18"/>
    <x v="9"/>
  </r>
  <r>
    <s v="5.3.2"/>
    <s v="T.03"/>
    <x v="4"/>
    <x v="59"/>
    <s v="T.03x9"/>
    <x v="19"/>
    <x v="10"/>
  </r>
  <r>
    <s v="5.3.2"/>
    <s v="T.04"/>
    <x v="4"/>
    <x v="59"/>
    <s v="T.04x9"/>
    <x v="20"/>
    <x v="11"/>
  </r>
  <r>
    <s v="5.3.2"/>
    <s v="T.05"/>
    <x v="4"/>
    <x v="59"/>
    <s v="T.05x9"/>
    <x v="21"/>
    <x v="12"/>
  </r>
  <r>
    <s v="5.3.2"/>
    <s v="T.06"/>
    <x v="4"/>
    <x v="59"/>
    <s v="T.06x9"/>
    <x v="22"/>
    <x v="13"/>
  </r>
  <r>
    <s v="5.3.2"/>
    <s v="T.07"/>
    <x v="4"/>
    <x v="59"/>
    <s v="T.07x9"/>
    <x v="23"/>
    <x v="14"/>
  </r>
  <r>
    <s v="5.3.3"/>
    <s v="A.01"/>
    <x v="1"/>
    <x v="60"/>
    <s v="A.01x4"/>
    <x v="35"/>
    <x v="19"/>
  </r>
  <r>
    <s v="5.3.3"/>
    <s v="A.05"/>
    <x v="0"/>
    <x v="60"/>
    <s v="A.05x3"/>
    <x v="0"/>
    <x v="0"/>
  </r>
  <r>
    <s v="5.3.3"/>
    <s v="A.06"/>
    <x v="0"/>
    <x v="60"/>
    <s v="A.06x3"/>
    <x v="4"/>
    <x v="1"/>
  </r>
  <r>
    <s v="5.3.3"/>
    <s v="A.08"/>
    <x v="0"/>
    <x v="60"/>
    <s v="A.08x3"/>
    <x v="48"/>
    <x v="26"/>
  </r>
  <r>
    <s v="5.3.3"/>
    <s v="A.08"/>
    <x v="1"/>
    <x v="60"/>
    <s v="A.08x4"/>
    <x v="49"/>
    <x v="26"/>
  </r>
  <r>
    <s v="5.3.3"/>
    <s v="B.04"/>
    <x v="0"/>
    <x v="60"/>
    <s v="B.04x3"/>
    <x v="72"/>
    <x v="35"/>
  </r>
  <r>
    <s v="5.3.3"/>
    <s v="B.06"/>
    <x v="0"/>
    <x v="60"/>
    <s v="B.06x3"/>
    <x v="10"/>
    <x v="5"/>
  </r>
  <r>
    <s v="5.3.3"/>
    <s v="B.06"/>
    <x v="1"/>
    <x v="60"/>
    <s v="B.06x4"/>
    <x v="11"/>
    <x v="5"/>
  </r>
  <r>
    <s v="5.3.3"/>
    <s v="D.07"/>
    <x v="0"/>
    <x v="60"/>
    <s v="D.07x3"/>
    <x v="98"/>
    <x v="46"/>
  </r>
  <r>
    <s v="5.3.3"/>
    <s v="D.07"/>
    <x v="1"/>
    <x v="60"/>
    <s v="D.07x4"/>
    <x v="99"/>
    <x v="46"/>
  </r>
  <r>
    <s v="5.3.3"/>
    <s v="D.10"/>
    <x v="0"/>
    <x v="60"/>
    <s v="D.10x3"/>
    <x v="12"/>
    <x v="6"/>
  </r>
  <r>
    <s v="5.3.3"/>
    <s v="D.10"/>
    <x v="1"/>
    <x v="60"/>
    <s v="D.10x4"/>
    <x v="13"/>
    <x v="6"/>
  </r>
  <r>
    <s v="5.3.3"/>
    <s v="D.11"/>
    <x v="0"/>
    <x v="60"/>
    <s v="D.11x3"/>
    <x v="31"/>
    <x v="17"/>
  </r>
  <r>
    <s v="5.3.3"/>
    <s v="D.11"/>
    <x v="1"/>
    <x v="60"/>
    <s v="D.11x4"/>
    <x v="32"/>
    <x v="17"/>
  </r>
  <r>
    <s v="5.3.3"/>
    <s v="E.06"/>
    <x v="0"/>
    <x v="60"/>
    <s v="E.06x3"/>
    <x v="39"/>
    <x v="21"/>
  </r>
  <r>
    <s v="5.3.3"/>
    <s v="E.06"/>
    <x v="1"/>
    <x v="60"/>
    <s v="E.06x4"/>
    <x v="40"/>
    <x v="21"/>
  </r>
  <r>
    <s v="5.3.3"/>
    <s v="E.08"/>
    <x v="0"/>
    <x v="60"/>
    <s v="E.08x3"/>
    <x v="15"/>
    <x v="7"/>
  </r>
  <r>
    <s v="5.3.3"/>
    <s v="E.08"/>
    <x v="1"/>
    <x v="60"/>
    <s v="E.08x4"/>
    <x v="16"/>
    <x v="7"/>
  </r>
  <r>
    <s v="5.3.3"/>
    <s v="T.01"/>
    <x v="4"/>
    <x v="60"/>
    <s v="T.01x9"/>
    <x v="17"/>
    <x v="8"/>
  </r>
  <r>
    <s v="5.3.3"/>
    <s v="T.02"/>
    <x v="4"/>
    <x v="60"/>
    <s v="T.02x9"/>
    <x v="18"/>
    <x v="9"/>
  </r>
  <r>
    <s v="5.3.3"/>
    <s v="T.03"/>
    <x v="4"/>
    <x v="60"/>
    <s v="T.03x9"/>
    <x v="19"/>
    <x v="10"/>
  </r>
  <r>
    <s v="5.3.3"/>
    <s v="T.04"/>
    <x v="4"/>
    <x v="60"/>
    <s v="T.04x9"/>
    <x v="20"/>
    <x v="11"/>
  </r>
  <r>
    <s v="5.3.3"/>
    <s v="T.05"/>
    <x v="4"/>
    <x v="60"/>
    <s v="T.05x9"/>
    <x v="21"/>
    <x v="12"/>
  </r>
  <r>
    <s v="5.3.3"/>
    <s v="T.06"/>
    <x v="4"/>
    <x v="60"/>
    <s v="T.06x9"/>
    <x v="22"/>
    <x v="13"/>
  </r>
  <r>
    <s v="5.3.3"/>
    <s v="T.07"/>
    <x v="4"/>
    <x v="60"/>
    <s v="T.07x9"/>
    <x v="23"/>
    <x v="14"/>
  </r>
  <r>
    <s v="5.3.4"/>
    <s v="A.01"/>
    <x v="1"/>
    <x v="61"/>
    <s v="A.01x4"/>
    <x v="35"/>
    <x v="19"/>
  </r>
  <r>
    <s v="5.3.4"/>
    <s v="A.05"/>
    <x v="0"/>
    <x v="61"/>
    <s v="A.05x3"/>
    <x v="0"/>
    <x v="0"/>
  </r>
  <r>
    <s v="5.3.4"/>
    <s v="A.06"/>
    <x v="0"/>
    <x v="61"/>
    <s v="A.06x3"/>
    <x v="4"/>
    <x v="1"/>
  </r>
  <r>
    <s v="5.3.4"/>
    <s v="A.08"/>
    <x v="0"/>
    <x v="61"/>
    <s v="A.08x3"/>
    <x v="48"/>
    <x v="26"/>
  </r>
  <r>
    <s v="5.3.4"/>
    <s v="A.08"/>
    <x v="1"/>
    <x v="61"/>
    <s v="A.08x4"/>
    <x v="49"/>
    <x v="26"/>
  </r>
  <r>
    <s v="5.3.4"/>
    <s v="B.04"/>
    <x v="0"/>
    <x v="61"/>
    <s v="B.04x3"/>
    <x v="72"/>
    <x v="35"/>
  </r>
  <r>
    <s v="5.3.4"/>
    <s v="B.06"/>
    <x v="0"/>
    <x v="61"/>
    <s v="B.06x3"/>
    <x v="10"/>
    <x v="5"/>
  </r>
  <r>
    <s v="5.3.4"/>
    <s v="B.06"/>
    <x v="1"/>
    <x v="61"/>
    <s v="B.06x4"/>
    <x v="11"/>
    <x v="5"/>
  </r>
  <r>
    <s v="5.3.4"/>
    <s v="D.07"/>
    <x v="0"/>
    <x v="61"/>
    <s v="D.07x3"/>
    <x v="98"/>
    <x v="46"/>
  </r>
  <r>
    <s v="5.3.4"/>
    <s v="D.07"/>
    <x v="1"/>
    <x v="61"/>
    <s v="D.07x4"/>
    <x v="99"/>
    <x v="46"/>
  </r>
  <r>
    <s v="5.3.4"/>
    <s v="D.10"/>
    <x v="0"/>
    <x v="61"/>
    <s v="D.10x3"/>
    <x v="12"/>
    <x v="6"/>
  </r>
  <r>
    <s v="5.3.4"/>
    <s v="D.10"/>
    <x v="1"/>
    <x v="61"/>
    <s v="D.10x4"/>
    <x v="13"/>
    <x v="6"/>
  </r>
  <r>
    <s v="5.3.4"/>
    <s v="D.11"/>
    <x v="0"/>
    <x v="61"/>
    <s v="D.11x3"/>
    <x v="31"/>
    <x v="17"/>
  </r>
  <r>
    <s v="5.3.4"/>
    <s v="D.11"/>
    <x v="1"/>
    <x v="61"/>
    <s v="D.11x4"/>
    <x v="32"/>
    <x v="17"/>
  </r>
  <r>
    <s v="5.3.4"/>
    <s v="E.06"/>
    <x v="0"/>
    <x v="61"/>
    <s v="E.06x3"/>
    <x v="39"/>
    <x v="21"/>
  </r>
  <r>
    <s v="5.3.4"/>
    <s v="E.06"/>
    <x v="1"/>
    <x v="61"/>
    <s v="E.06x4"/>
    <x v="40"/>
    <x v="21"/>
  </r>
  <r>
    <s v="5.3.4"/>
    <s v="E.08"/>
    <x v="0"/>
    <x v="61"/>
    <s v="E.08x3"/>
    <x v="15"/>
    <x v="7"/>
  </r>
  <r>
    <s v="5.3.4"/>
    <s v="E.08"/>
    <x v="1"/>
    <x v="61"/>
    <s v="E.08x4"/>
    <x v="16"/>
    <x v="7"/>
  </r>
  <r>
    <s v="5.3.4"/>
    <s v="T.01"/>
    <x v="4"/>
    <x v="61"/>
    <s v="T.01x9"/>
    <x v="17"/>
    <x v="8"/>
  </r>
  <r>
    <s v="5.3.4"/>
    <s v="T.02"/>
    <x v="4"/>
    <x v="61"/>
    <s v="T.02x9"/>
    <x v="18"/>
    <x v="9"/>
  </r>
  <r>
    <s v="5.3.4"/>
    <s v="T.03"/>
    <x v="4"/>
    <x v="61"/>
    <s v="T.03x9"/>
    <x v="19"/>
    <x v="10"/>
  </r>
  <r>
    <s v="5.3.4"/>
    <s v="T.04"/>
    <x v="4"/>
    <x v="61"/>
    <s v="T.04x9"/>
    <x v="20"/>
    <x v="11"/>
  </r>
  <r>
    <s v="5.3.4"/>
    <s v="T.05"/>
    <x v="4"/>
    <x v="61"/>
    <s v="T.05x9"/>
    <x v="21"/>
    <x v="12"/>
  </r>
  <r>
    <s v="5.3.4"/>
    <s v="T.06"/>
    <x v="4"/>
    <x v="61"/>
    <s v="T.06x9"/>
    <x v="22"/>
    <x v="13"/>
  </r>
  <r>
    <s v="5.3.4"/>
    <s v="T.07"/>
    <x v="4"/>
    <x v="61"/>
    <s v="T.07x9"/>
    <x v="23"/>
    <x v="14"/>
  </r>
  <r>
    <s v="5.3.5"/>
    <s v="A.01"/>
    <x v="1"/>
    <x v="62"/>
    <s v="A.01x4"/>
    <x v="35"/>
    <x v="19"/>
  </r>
  <r>
    <s v="5.3.5"/>
    <s v="D.02"/>
    <x v="1"/>
    <x v="62"/>
    <s v="D.02x4"/>
    <x v="93"/>
    <x v="44"/>
  </r>
  <r>
    <s v="5.3.5"/>
    <s v="D.06"/>
    <x v="3"/>
    <x v="62"/>
    <s v="D.06x2"/>
    <x v="94"/>
    <x v="45"/>
  </r>
  <r>
    <s v="5.3.5"/>
    <s v="D.06"/>
    <x v="0"/>
    <x v="62"/>
    <s v="D.06x3"/>
    <x v="95"/>
    <x v="45"/>
  </r>
  <r>
    <s v="5.3.5"/>
    <s v="D.06"/>
    <x v="1"/>
    <x v="62"/>
    <s v="D.06x4"/>
    <x v="96"/>
    <x v="45"/>
  </r>
  <r>
    <s v="5.3.5"/>
    <s v="D.07"/>
    <x v="0"/>
    <x v="62"/>
    <s v="D.07x3"/>
    <x v="98"/>
    <x v="46"/>
  </r>
  <r>
    <s v="5.3.5"/>
    <s v="D.07"/>
    <x v="1"/>
    <x v="62"/>
    <s v="D.07x4"/>
    <x v="99"/>
    <x v="46"/>
  </r>
  <r>
    <s v="5.3.5"/>
    <s v="D.10"/>
    <x v="0"/>
    <x v="62"/>
    <s v="D.10x3"/>
    <x v="12"/>
    <x v="6"/>
  </r>
  <r>
    <s v="5.3.5"/>
    <s v="D.10"/>
    <x v="1"/>
    <x v="62"/>
    <s v="D.10x4"/>
    <x v="13"/>
    <x v="6"/>
  </r>
  <r>
    <s v="5.3.5"/>
    <s v="D.11"/>
    <x v="0"/>
    <x v="62"/>
    <s v="D.11x3"/>
    <x v="31"/>
    <x v="17"/>
  </r>
  <r>
    <s v="5.3.5"/>
    <s v="D.11"/>
    <x v="1"/>
    <x v="62"/>
    <s v="D.11x4"/>
    <x v="32"/>
    <x v="17"/>
  </r>
  <r>
    <s v="5.3.5"/>
    <s v="E.02"/>
    <x v="3"/>
    <x v="62"/>
    <s v="E.02x2"/>
    <x v="88"/>
    <x v="41"/>
  </r>
  <r>
    <s v="5.3.5"/>
    <s v="E.02"/>
    <x v="0"/>
    <x v="62"/>
    <s v="E.02x3"/>
    <x v="89"/>
    <x v="41"/>
  </r>
  <r>
    <s v="5.3.5"/>
    <s v="E.02"/>
    <x v="1"/>
    <x v="62"/>
    <s v="E.02x4"/>
    <x v="90"/>
    <x v="41"/>
  </r>
  <r>
    <s v="5.3.5"/>
    <s v="E.03"/>
    <x v="3"/>
    <x v="62"/>
    <s v="E.03x2"/>
    <x v="60"/>
    <x v="24"/>
  </r>
  <r>
    <s v="5.3.5"/>
    <s v="E.03"/>
    <x v="0"/>
    <x v="62"/>
    <s v="E.03x3"/>
    <x v="44"/>
    <x v="24"/>
  </r>
  <r>
    <s v="5.3.5"/>
    <s v="E.03"/>
    <x v="1"/>
    <x v="62"/>
    <s v="E.03x4"/>
    <x v="45"/>
    <x v="24"/>
  </r>
  <r>
    <s v="5.3.5"/>
    <s v="E.06"/>
    <x v="3"/>
    <x v="62"/>
    <s v="E.06x2"/>
    <x v="38"/>
    <x v="21"/>
  </r>
  <r>
    <s v="5.3.5"/>
    <s v="E.06"/>
    <x v="0"/>
    <x v="62"/>
    <s v="E.06x3"/>
    <x v="39"/>
    <x v="21"/>
  </r>
  <r>
    <s v="5.3.5"/>
    <s v="E.06"/>
    <x v="1"/>
    <x v="62"/>
    <s v="E.06x4"/>
    <x v="40"/>
    <x v="21"/>
  </r>
  <r>
    <s v="5.3.5"/>
    <s v="E.09"/>
    <x v="1"/>
    <x v="62"/>
    <s v="E.09x4"/>
    <x v="41"/>
    <x v="22"/>
  </r>
  <r>
    <s v="5.3.5"/>
    <s v="T.01"/>
    <x v="4"/>
    <x v="62"/>
    <s v="T.01x9"/>
    <x v="17"/>
    <x v="8"/>
  </r>
  <r>
    <s v="5.3.5"/>
    <s v="T.02"/>
    <x v="4"/>
    <x v="62"/>
    <s v="T.02x9"/>
    <x v="18"/>
    <x v="9"/>
  </r>
  <r>
    <s v="5.3.5"/>
    <s v="T.03"/>
    <x v="4"/>
    <x v="62"/>
    <s v="T.03x9"/>
    <x v="19"/>
    <x v="10"/>
  </r>
  <r>
    <s v="5.3.5"/>
    <s v="T.04"/>
    <x v="4"/>
    <x v="62"/>
    <s v="T.04x9"/>
    <x v="20"/>
    <x v="11"/>
  </r>
  <r>
    <s v="5.3.5"/>
    <s v="T.05"/>
    <x v="4"/>
    <x v="62"/>
    <s v="T.05x9"/>
    <x v="21"/>
    <x v="12"/>
  </r>
  <r>
    <s v="5.3.5"/>
    <s v="T.06"/>
    <x v="4"/>
    <x v="62"/>
    <s v="T.06x9"/>
    <x v="22"/>
    <x v="13"/>
  </r>
  <r>
    <s v="5.3.5"/>
    <s v="T.07"/>
    <x v="4"/>
    <x v="62"/>
    <s v="T.07x9"/>
    <x v="23"/>
    <x v="14"/>
  </r>
  <r>
    <s v="5.4.1"/>
    <s v="A.01"/>
    <x v="1"/>
    <x v="63"/>
    <s v="A.01x4"/>
    <x v="35"/>
    <x v="19"/>
  </r>
  <r>
    <s v="5.4.1"/>
    <s v="D.01"/>
    <x v="1"/>
    <x v="63"/>
    <s v="D.01x4"/>
    <x v="92"/>
    <x v="43"/>
  </r>
  <r>
    <s v="5.4.1"/>
    <s v="D.02"/>
    <x v="1"/>
    <x v="63"/>
    <s v="D.02x4"/>
    <x v="93"/>
    <x v="44"/>
  </r>
  <r>
    <s v="5.4.1"/>
    <s v="D.10"/>
    <x v="0"/>
    <x v="63"/>
    <s v="D.10x3"/>
    <x v="12"/>
    <x v="6"/>
  </r>
  <r>
    <s v="5.4.1"/>
    <s v="D.10"/>
    <x v="1"/>
    <x v="63"/>
    <s v="D.10x4"/>
    <x v="13"/>
    <x v="6"/>
  </r>
  <r>
    <s v="5.4.1"/>
    <s v="E.09"/>
    <x v="1"/>
    <x v="63"/>
    <s v="E.09x4"/>
    <x v="41"/>
    <x v="22"/>
  </r>
  <r>
    <s v="5.4.1"/>
    <s v="T.01"/>
    <x v="4"/>
    <x v="63"/>
    <s v="T.01x9"/>
    <x v="17"/>
    <x v="8"/>
  </r>
  <r>
    <s v="5.4.1"/>
    <s v="T.02"/>
    <x v="4"/>
    <x v="63"/>
    <s v="T.02x9"/>
    <x v="18"/>
    <x v="9"/>
  </r>
  <r>
    <s v="5.4.1"/>
    <s v="T.03"/>
    <x v="4"/>
    <x v="63"/>
    <s v="T.03x9"/>
    <x v="19"/>
    <x v="10"/>
  </r>
  <r>
    <s v="5.4.1"/>
    <s v="T.04"/>
    <x v="4"/>
    <x v="63"/>
    <s v="T.04x9"/>
    <x v="20"/>
    <x v="11"/>
  </r>
  <r>
    <s v="5.4.1"/>
    <s v="T.05"/>
    <x v="4"/>
    <x v="63"/>
    <s v="T.05x9"/>
    <x v="21"/>
    <x v="12"/>
  </r>
  <r>
    <s v="5.4.1"/>
    <s v="T.06"/>
    <x v="4"/>
    <x v="63"/>
    <s v="T.06x9"/>
    <x v="22"/>
    <x v="13"/>
  </r>
  <r>
    <s v="5.4.1"/>
    <s v="T.07"/>
    <x v="4"/>
    <x v="63"/>
    <s v="T.07x9"/>
    <x v="23"/>
    <x v="14"/>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4"/>
    <s v=""/>
    <x v="107"/>
    <x v="48"/>
  </r>
  <r>
    <m/>
    <m/>
    <x v="6"/>
    <x v="65"/>
    <m/>
    <x v="108"/>
    <x v="4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69C4FF7-250F-4E30-8E26-B206CA84D0D0}" name="Draaitabel5" cacheId="7" applyNumberFormats="0" applyBorderFormats="0" applyFontFormats="0" applyPatternFormats="0" applyAlignmentFormats="0" applyWidthHeightFormats="1" dataCaption="Waarden" updatedVersion="8" minRefreshableVersion="3" useAutoFormatting="1" rowGrandTotals="0" itemPrintTitles="1" createdVersion="6" indent="0" compact="0" compactData="0" gridDropZones="1" multipleFieldFilters="0" fieldListSortAscending="1">
  <location ref="A3:I28" firstHeaderRow="2" firstDataRow="2" firstDataCol="3" rowPageCount="1" colPageCount="1"/>
  <pivotFields count="7">
    <pivotField compact="0" outline="0" showAll="0"/>
    <pivotField compact="0" outline="0" showAll="0"/>
    <pivotField axis="axisRow" compact="0" outline="0" showAll="0" sortType="ascending" defaultSubtotal="0">
      <items count="7">
        <item x="2"/>
        <item x="3"/>
        <item x="0"/>
        <item x="1"/>
        <item x="5"/>
        <item x="4"/>
        <item x="6"/>
      </items>
    </pivotField>
    <pivotField axis="axisPage" compact="0" outline="0" showAll="0">
      <items count="67">
        <item x="64"/>
        <item x="0"/>
        <item x="1"/>
        <item x="2"/>
        <item x="3"/>
        <item x="4"/>
        <item x="5"/>
        <item x="6"/>
        <item x="9"/>
        <item x="10"/>
        <item x="11"/>
        <item x="12"/>
        <item x="13"/>
        <item x="14"/>
        <item x="15"/>
        <item x="16"/>
        <item x="17"/>
        <item x="18"/>
        <item x="19"/>
        <item x="20"/>
        <item x="21"/>
        <item x="22"/>
        <item x="23"/>
        <item x="24"/>
        <item x="25"/>
        <item x="26"/>
        <item x="27"/>
        <item x="28"/>
        <item x="29"/>
        <item x="30"/>
        <item x="31"/>
        <item x="32"/>
        <item x="33"/>
        <item x="34"/>
        <item x="35"/>
        <item x="36"/>
        <item x="37"/>
        <item x="39"/>
        <item x="40"/>
        <item x="41"/>
        <item x="42"/>
        <item x="43"/>
        <item x="44"/>
        <item x="45"/>
        <item x="46"/>
        <item x="47"/>
        <item x="48"/>
        <item x="52"/>
        <item x="53"/>
        <item x="54"/>
        <item x="55"/>
        <item x="56"/>
        <item x="57"/>
        <item x="58"/>
        <item x="59"/>
        <item x="60"/>
        <item x="61"/>
        <item x="62"/>
        <item x="63"/>
        <item x="65"/>
        <item x="49"/>
        <item x="50"/>
        <item x="51"/>
        <item x="7"/>
        <item x="8"/>
        <item x="38"/>
        <item t="default"/>
      </items>
    </pivotField>
    <pivotField compact="0" outline="0" showAll="0"/>
    <pivotField axis="axisRow" compact="0" outline="0" showAll="0" defaultSubtotal="0">
      <items count="109">
        <item x="107"/>
        <item x="31"/>
        <item x="21"/>
        <item x="23"/>
        <item x="83"/>
        <item x="77"/>
        <item x="13"/>
        <item x="89"/>
        <item x="4"/>
        <item x="43"/>
        <item x="61"/>
        <item x="22"/>
        <item x="19"/>
        <item x="18"/>
        <item x="12"/>
        <item x="60"/>
        <item x="94"/>
        <item x="88"/>
        <item x="79"/>
        <item x="67"/>
        <item x="49"/>
        <item x="48"/>
        <item x="25"/>
        <item x="26"/>
        <item x="105"/>
        <item x="2"/>
        <item x="10"/>
        <item x="38"/>
        <item x="100"/>
        <item x="65"/>
        <item x="73"/>
        <item x="40"/>
        <item x="58"/>
        <item x="15"/>
        <item x="39"/>
        <item x="33"/>
        <item x="66"/>
        <item x="95"/>
        <item x="93"/>
        <item x="69"/>
        <item x="36"/>
        <item x="92"/>
        <item x="54"/>
        <item x="29"/>
        <item x="0"/>
        <item x="5"/>
        <item x="30"/>
        <item x="9"/>
        <item x="42"/>
        <item x="68"/>
        <item x="104"/>
        <item x="91"/>
        <item x="44"/>
        <item x="99"/>
        <item x="6"/>
        <item x="90"/>
        <item x="102"/>
        <item x="11"/>
        <item x="63"/>
        <item x="70"/>
        <item x="85"/>
        <item x="84"/>
        <item x="101"/>
        <item x="98"/>
        <item x="96"/>
        <item x="51"/>
        <item x="82"/>
        <item x="87"/>
        <item x="16"/>
        <item x="35"/>
        <item x="37"/>
        <item x="41"/>
        <item x="45"/>
        <item x="57"/>
        <item x="59"/>
        <item x="55"/>
        <item x="34"/>
        <item x="74"/>
        <item x="47"/>
        <item x="62"/>
        <item x="32"/>
        <item x="3"/>
        <item x="103"/>
        <item x="52"/>
        <item x="50"/>
        <item x="86"/>
        <item x="81"/>
        <item x="7"/>
        <item x="53"/>
        <item x="71"/>
        <item x="75"/>
        <item x="78"/>
        <item x="106"/>
        <item x="64"/>
        <item x="14"/>
        <item x="24"/>
        <item x="46"/>
        <item x="56"/>
        <item x="80"/>
        <item x="27"/>
        <item x="1"/>
        <item x="97"/>
        <item x="76"/>
        <item x="28"/>
        <item x="20"/>
        <item x="17"/>
        <item x="8"/>
        <item x="72"/>
        <item x="108"/>
      </items>
    </pivotField>
    <pivotField axis="axisRow" compact="0" outline="0" showAll="0" defaultSubtotal="0">
      <items count="50">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s>
    </pivotField>
  </pivotFields>
  <rowFields count="3">
    <field x="6"/>
    <field x="5"/>
    <field x="2"/>
  </rowFields>
  <rowItems count="24">
    <i>
      <x v="5"/>
      <x v="44"/>
      <x v="2"/>
    </i>
    <i r="1">
      <x v="100"/>
      <x v="3"/>
    </i>
    <i>
      <x v="6"/>
      <x v="8"/>
      <x v="2"/>
    </i>
    <i r="1">
      <x v="25"/>
      <x/>
    </i>
    <i r="1">
      <x v="81"/>
      <x v="1"/>
    </i>
    <i>
      <x v="7"/>
      <x v="45"/>
      <x v="3"/>
    </i>
    <i>
      <x v="9"/>
      <x v="54"/>
      <x v="3"/>
    </i>
    <i>
      <x v="12"/>
      <x v="47"/>
      <x v="3"/>
    </i>
    <i r="1">
      <x v="87"/>
      <x v="1"/>
    </i>
    <i r="1">
      <x v="106"/>
      <x v="2"/>
    </i>
    <i>
      <x v="16"/>
      <x v="26"/>
      <x v="2"/>
    </i>
    <i r="1">
      <x v="57"/>
      <x v="3"/>
    </i>
    <i>
      <x v="31"/>
      <x v="6"/>
      <x v="3"/>
    </i>
    <i r="1">
      <x v="14"/>
      <x v="2"/>
    </i>
    <i>
      <x v="40"/>
      <x v="33"/>
      <x v="2"/>
    </i>
    <i r="1">
      <x v="68"/>
      <x v="3"/>
    </i>
    <i r="1">
      <x v="94"/>
      <x v="1"/>
    </i>
    <i>
      <x v="42"/>
      <x v="105"/>
      <x v="5"/>
    </i>
    <i>
      <x v="43"/>
      <x v="13"/>
      <x v="5"/>
    </i>
    <i>
      <x v="44"/>
      <x v="12"/>
      <x v="5"/>
    </i>
    <i>
      <x v="45"/>
      <x v="104"/>
      <x v="5"/>
    </i>
    <i>
      <x v="46"/>
      <x v="2"/>
      <x v="5"/>
    </i>
    <i>
      <x v="47"/>
      <x v="11"/>
      <x v="5"/>
    </i>
    <i>
      <x v="48"/>
      <x v="3"/>
      <x v="5"/>
    </i>
  </rowItems>
  <colItems count="1">
    <i/>
  </colItems>
  <pageFields count="1">
    <pageField fld="3" item="1" hier="-1"/>
  </pageFields>
  <formats count="8">
    <format dxfId="184">
      <pivotArea type="all" dataOnly="0" outline="0" fieldPosition="0"/>
    </format>
    <format dxfId="183">
      <pivotArea dataOnly="0" labelOnly="1" grandRow="1" outline="0" fieldPosition="0"/>
    </format>
    <format dxfId="182">
      <pivotArea type="all" dataOnly="0" outline="0" fieldPosition="0"/>
    </format>
    <format dxfId="181">
      <pivotArea dataOnly="0" labelOnly="1" grandRow="1" outline="0" fieldPosition="0"/>
    </format>
    <format dxfId="180">
      <pivotArea type="all" dataOnly="0" outline="0" fieldPosition="0"/>
    </format>
    <format dxfId="179">
      <pivotArea dataOnly="0" labelOnly="1" grandRow="1" outline="0" fieldPosition="0"/>
    </format>
    <format dxfId="178">
      <pivotArea type="origin" dataOnly="0" labelOnly="1" outline="0" fieldPosition="0"/>
    </format>
    <format dxfId="177">
      <pivotArea type="origin" dataOnly="0" labelOnly="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Draaitabel1" cacheId="1"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Roepnaam">
  <location ref="D5:D369" firstHeaderRow="1" firstDataRow="1" firstDataCol="1" rowPageCount="1" colPageCount="1"/>
  <pivotFields count="3">
    <pivotField showAll="0"/>
    <pivotField axis="axisRow" showAll="0" defaultSubtotal="0">
      <items count="367">
        <item x="0"/>
        <item x="1"/>
        <item x="2"/>
        <item x="3"/>
        <item x="4"/>
        <item x="5"/>
        <item x="6"/>
        <item x="7"/>
        <item x="8"/>
        <item x="9"/>
        <item x="10"/>
        <item x="11"/>
        <item x="12"/>
        <item x="13"/>
        <item x="14"/>
        <item x="15"/>
        <item x="16"/>
        <item x="17"/>
        <item x="18"/>
        <item x="19"/>
        <item x="20"/>
        <item x="21"/>
        <item x="22"/>
        <item x="23"/>
        <item x="25"/>
        <item x="26"/>
        <item x="27"/>
        <item x="28"/>
        <item x="29"/>
        <item x="30"/>
        <item x="31"/>
        <item x="32"/>
        <item x="33"/>
        <item x="34"/>
        <item x="35"/>
        <item x="36"/>
        <item x="37"/>
        <item x="38"/>
        <item x="39"/>
        <item x="40"/>
        <item x="41"/>
        <item x="42"/>
        <item x="43"/>
        <item x="44"/>
        <item x="45"/>
        <item x="46"/>
        <item x="47"/>
        <item x="48"/>
        <item x="49"/>
        <item x="50"/>
        <item x="51"/>
        <item x="52"/>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m="1" x="365"/>
        <item x="130"/>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m="1" x="364"/>
        <item x="164"/>
        <item x="165"/>
        <item x="166"/>
        <item x="167"/>
        <item x="168"/>
        <item x="169"/>
        <item x="170"/>
        <item x="171"/>
        <item x="172"/>
        <item x="173"/>
        <item x="174"/>
        <item x="175"/>
        <item x="176"/>
        <item x="177"/>
        <item x="178"/>
        <item x="179"/>
        <item x="180"/>
        <item x="181"/>
        <item x="182"/>
        <item x="183"/>
        <item x="184"/>
        <item x="186"/>
        <item x="187"/>
        <item x="188"/>
        <item x="189"/>
        <item x="190"/>
        <item x="191"/>
        <item x="192"/>
        <item x="193"/>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m="1" x="366"/>
        <item x="261"/>
        <item x="262"/>
        <item x="264"/>
        <item x="265"/>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24"/>
        <item x="53"/>
        <item x="185"/>
        <item x="194"/>
        <item x="263"/>
        <item x="266"/>
        <item x="267"/>
        <item x="302"/>
        <item x="131"/>
      </items>
    </pivotField>
    <pivotField name="KWIV-profiel" axis="axisPage" showAll="0" sortType="ascending">
      <items count="94">
        <item x="61"/>
        <item x="2"/>
        <item m="1" x="68"/>
        <item x="26"/>
        <item x="29"/>
        <item x="12"/>
        <item m="1" x="90"/>
        <item x="30"/>
        <item x="43"/>
        <item x="10"/>
        <item m="1" x="65"/>
        <item x="19"/>
        <item m="1" x="89"/>
        <item x="17"/>
        <item x="3"/>
        <item m="1" x="75"/>
        <item x="0"/>
        <item x="35"/>
        <item x="36"/>
        <item m="1" x="79"/>
        <item x="1"/>
        <item x="28"/>
        <item x="37"/>
        <item x="50"/>
        <item m="1" x="88"/>
        <item x="40"/>
        <item x="49"/>
        <item x="57"/>
        <item x="31"/>
        <item x="55"/>
        <item x="34"/>
        <item x="32"/>
        <item x="4"/>
        <item x="5"/>
        <item x="6"/>
        <item m="1" x="70"/>
        <item x="38"/>
        <item m="1" x="87"/>
        <item x="13"/>
        <item x="33"/>
        <item m="1" x="71"/>
        <item x="7"/>
        <item x="56"/>
        <item x="18"/>
        <item m="1" x="80"/>
        <item m="1" x="86"/>
        <item x="11"/>
        <item m="1" x="81"/>
        <item x="20"/>
        <item m="1" x="91"/>
        <item x="48"/>
        <item m="1" x="83"/>
        <item x="21"/>
        <item m="1" x="73"/>
        <item x="8"/>
        <item m="1" x="66"/>
        <item m="1" x="76"/>
        <item x="53"/>
        <item x="22"/>
        <item x="23"/>
        <item m="1" x="64"/>
        <item m="1" x="82"/>
        <item x="41"/>
        <item m="1" x="77"/>
        <item x="42"/>
        <item m="1" x="63"/>
        <item x="58"/>
        <item x="9"/>
        <item m="1" x="78"/>
        <item x="27"/>
        <item x="45"/>
        <item x="46"/>
        <item m="1" x="72"/>
        <item x="47"/>
        <item m="1" x="67"/>
        <item x="59"/>
        <item m="1" x="85"/>
        <item x="51"/>
        <item m="1" x="74"/>
        <item x="52"/>
        <item m="1" x="69"/>
        <item x="24"/>
        <item x="44"/>
        <item x="60"/>
        <item x="54"/>
        <item m="1" x="92"/>
        <item x="39"/>
        <item x="14"/>
        <item m="1" x="84"/>
        <item x="15"/>
        <item x="16"/>
        <item x="25"/>
        <item x="62"/>
        <item t="default"/>
      </items>
    </pivotField>
  </pivotFields>
  <rowFields count="1">
    <field x="1"/>
  </rowFields>
  <rowItems count="36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rowItems>
  <colItems count="1">
    <i/>
  </colItems>
  <pageFields count="1">
    <pageField fld="2" hier="-1"/>
  </pageFields>
  <formats count="2">
    <format dxfId="168">
      <pivotArea dataOnly="0" labelOnly="1" outline="0" fieldPosition="0">
        <references count="1">
          <reference field="2" count="1">
            <x v="1"/>
          </reference>
        </references>
      </pivotArea>
    </format>
    <format dxfId="167">
      <pivotArea dataOnly="0" labelOnly="1" outline="0" fieldPosition="0">
        <references count="1">
          <reference field="2"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Draaitabel4" cacheId="0"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KWIV-profiel" fieldListSortAscending="1">
  <location ref="A5:A68" firstHeaderRow="1" firstDataRow="1" firstDataCol="1" rowPageCount="1" colPageCount="1"/>
  <pivotFields count="3">
    <pivotField showAll="0"/>
    <pivotField axis="axisPage" showAll="0" sortType="ascending">
      <items count="368">
        <item x="0"/>
        <item x="1"/>
        <item x="2"/>
        <item x="3"/>
        <item x="4"/>
        <item x="5"/>
        <item x="6"/>
        <item x="7"/>
        <item x="8"/>
        <item x="9"/>
        <item x="10"/>
        <item x="11"/>
        <item x="12"/>
        <item x="13"/>
        <item x="14"/>
        <item x="15"/>
        <item x="16"/>
        <item x="17"/>
        <item x="18"/>
        <item x="19"/>
        <item x="20"/>
        <item x="21"/>
        <item x="22"/>
        <item x="23"/>
        <item x="25"/>
        <item x="26"/>
        <item x="27"/>
        <item x="28"/>
        <item x="29"/>
        <item x="30"/>
        <item x="31"/>
        <item x="32"/>
        <item x="33"/>
        <item x="34"/>
        <item x="35"/>
        <item x="36"/>
        <item x="37"/>
        <item x="38"/>
        <item x="39"/>
        <item x="40"/>
        <item x="41"/>
        <item x="42"/>
        <item x="43"/>
        <item x="44"/>
        <item x="45"/>
        <item x="46"/>
        <item x="47"/>
        <item x="48"/>
        <item x="49"/>
        <item x="50"/>
        <item x="51"/>
        <item x="53"/>
        <item x="52"/>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302"/>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m="1" x="365"/>
        <item x="131"/>
        <item x="130"/>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m="1" x="364"/>
        <item x="24"/>
        <item x="164"/>
        <item x="185"/>
        <item x="165"/>
        <item x="166"/>
        <item x="167"/>
        <item x="168"/>
        <item x="169"/>
        <item x="170"/>
        <item x="171"/>
        <item x="172"/>
        <item x="173"/>
        <item x="174"/>
        <item x="175"/>
        <item x="176"/>
        <item x="177"/>
        <item x="178"/>
        <item x="179"/>
        <item x="180"/>
        <item x="181"/>
        <item x="182"/>
        <item x="183"/>
        <item x="184"/>
        <item x="186"/>
        <item x="187"/>
        <item x="188"/>
        <item x="189"/>
        <item x="190"/>
        <item x="191"/>
        <item x="192"/>
        <item x="194"/>
        <item x="193"/>
        <item x="195"/>
        <item x="196"/>
        <item x="197"/>
        <item x="198"/>
        <item x="199"/>
        <item x="200"/>
        <item x="201"/>
        <item x="202"/>
        <item x="203"/>
        <item x="204"/>
        <item x="205"/>
        <item x="206"/>
        <item x="207"/>
        <item x="208"/>
        <item x="209"/>
        <item x="210"/>
        <item x="211"/>
        <item x="267"/>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m="1" x="366"/>
        <item x="261"/>
        <item x="263"/>
        <item x="262"/>
        <item x="264"/>
        <item x="265"/>
        <item x="266"/>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t="default"/>
      </items>
    </pivotField>
    <pivotField axis="axisRow" showAll="0" sortType="ascending">
      <items count="71">
        <item x="61"/>
        <item x="2"/>
        <item x="26"/>
        <item x="29"/>
        <item x="12"/>
        <item x="30"/>
        <item x="43"/>
        <item x="10"/>
        <item m="1" x="65"/>
        <item x="19"/>
        <item m="1" x="69"/>
        <item x="17"/>
        <item x="3"/>
        <item x="0"/>
        <item x="35"/>
        <item x="36"/>
        <item m="1" x="68"/>
        <item x="1"/>
        <item x="28"/>
        <item x="37"/>
        <item x="50"/>
        <item x="40"/>
        <item x="49"/>
        <item x="57"/>
        <item x="31"/>
        <item x="55"/>
        <item x="34"/>
        <item x="32"/>
        <item x="4"/>
        <item x="5"/>
        <item x="6"/>
        <item x="38"/>
        <item x="13"/>
        <item x="33"/>
        <item x="7"/>
        <item x="56"/>
        <item x="18"/>
        <item x="11"/>
        <item x="20"/>
        <item x="48"/>
        <item x="21"/>
        <item x="8"/>
        <item m="1" x="66"/>
        <item x="53"/>
        <item x="22"/>
        <item x="23"/>
        <item m="1" x="64"/>
        <item x="41"/>
        <item m="1" x="67"/>
        <item x="42"/>
        <item m="1" x="63"/>
        <item x="58"/>
        <item x="9"/>
        <item x="27"/>
        <item x="45"/>
        <item x="46"/>
        <item x="47"/>
        <item x="59"/>
        <item x="51"/>
        <item x="52"/>
        <item x="24"/>
        <item x="44"/>
        <item x="60"/>
        <item x="54"/>
        <item x="39"/>
        <item x="14"/>
        <item x="15"/>
        <item x="16"/>
        <item x="25"/>
        <item x="62"/>
        <item t="default"/>
      </items>
    </pivotField>
  </pivotFields>
  <rowFields count="1">
    <field x="2"/>
  </rowFields>
  <rowItems count="63">
    <i>
      <x/>
    </i>
    <i>
      <x v="1"/>
    </i>
    <i>
      <x v="2"/>
    </i>
    <i>
      <x v="3"/>
    </i>
    <i>
      <x v="4"/>
    </i>
    <i>
      <x v="5"/>
    </i>
    <i>
      <x v="6"/>
    </i>
    <i>
      <x v="7"/>
    </i>
    <i>
      <x v="9"/>
    </i>
    <i>
      <x v="11"/>
    </i>
    <i>
      <x v="12"/>
    </i>
    <i>
      <x v="13"/>
    </i>
    <i>
      <x v="14"/>
    </i>
    <i>
      <x v="15"/>
    </i>
    <i>
      <x v="17"/>
    </i>
    <i>
      <x v="18"/>
    </i>
    <i>
      <x v="19"/>
    </i>
    <i>
      <x v="20"/>
    </i>
    <i>
      <x v="21"/>
    </i>
    <i>
      <x v="22"/>
    </i>
    <i>
      <x v="23"/>
    </i>
    <i>
      <x v="24"/>
    </i>
    <i>
      <x v="25"/>
    </i>
    <i>
      <x v="26"/>
    </i>
    <i>
      <x v="27"/>
    </i>
    <i>
      <x v="28"/>
    </i>
    <i>
      <x v="29"/>
    </i>
    <i>
      <x v="30"/>
    </i>
    <i>
      <x v="31"/>
    </i>
    <i>
      <x v="32"/>
    </i>
    <i>
      <x v="33"/>
    </i>
    <i>
      <x v="34"/>
    </i>
    <i>
      <x v="35"/>
    </i>
    <i>
      <x v="36"/>
    </i>
    <i>
      <x v="37"/>
    </i>
    <i>
      <x v="38"/>
    </i>
    <i>
      <x v="39"/>
    </i>
    <i>
      <x v="40"/>
    </i>
    <i>
      <x v="41"/>
    </i>
    <i>
      <x v="43"/>
    </i>
    <i>
      <x v="44"/>
    </i>
    <i>
      <x v="45"/>
    </i>
    <i>
      <x v="47"/>
    </i>
    <i>
      <x v="49"/>
    </i>
    <i>
      <x v="51"/>
    </i>
    <i>
      <x v="52"/>
    </i>
    <i>
      <x v="53"/>
    </i>
    <i>
      <x v="54"/>
    </i>
    <i>
      <x v="55"/>
    </i>
    <i>
      <x v="56"/>
    </i>
    <i>
      <x v="57"/>
    </i>
    <i>
      <x v="58"/>
    </i>
    <i>
      <x v="59"/>
    </i>
    <i>
      <x v="60"/>
    </i>
    <i>
      <x v="61"/>
    </i>
    <i>
      <x v="62"/>
    </i>
    <i>
      <x v="63"/>
    </i>
    <i>
      <x v="64"/>
    </i>
    <i>
      <x v="65"/>
    </i>
    <i>
      <x v="66"/>
    </i>
    <i>
      <x v="67"/>
    </i>
    <i>
      <x v="68"/>
    </i>
    <i>
      <x v="69"/>
    </i>
  </rowItems>
  <colItems count="1">
    <i/>
  </colItems>
  <pageFields count="1">
    <pageField fld="1" hier="-1"/>
  </pageFields>
  <formats count="7">
    <format dxfId="175">
      <pivotArea field="1" type="button" dataOnly="0" labelOnly="1" outline="0" axis="axisPage" fieldPosition="0"/>
    </format>
    <format dxfId="174">
      <pivotArea field="1" type="button" dataOnly="0" labelOnly="1" outline="0" axis="axisPage" fieldPosition="0"/>
    </format>
    <format dxfId="173">
      <pivotArea field="1" type="button" dataOnly="0" labelOnly="1" outline="0" axis="axisPage" fieldPosition="0"/>
    </format>
    <format dxfId="172">
      <pivotArea field="1" type="button" dataOnly="0" labelOnly="1" outline="0" axis="axisPage" fieldPosition="0"/>
    </format>
    <format dxfId="171">
      <pivotArea field="1" type="button" dataOnly="0" labelOnly="1" outline="0" axis="axisPage" fieldPosition="0"/>
    </format>
    <format dxfId="170">
      <pivotArea field="1" type="button" dataOnly="0" labelOnly="1" outline="0" axis="axisPage" fieldPosition="0"/>
    </format>
    <format dxfId="169">
      <pivotArea field="1" type="button" dataOnly="0" labelOnly="1" outline="0" axis="axisPage"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69312AC-DB1E-4DC6-BF48-1753E49199AD}" name="Draaitabel3" cacheId="4"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Competentienaam">
  <location ref="A3:B18" firstHeaderRow="1" firstDataRow="1" firstDataCol="1" rowPageCount="1" colPageCount="1"/>
  <pivotFields count="9">
    <pivotField showAll="0"/>
    <pivotField showAll="0"/>
    <pivotField dataField="1" showAll="0"/>
    <pivotField axis="axisPage" showAll="0">
      <items count="67">
        <item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Row" showAll="0" sortType="ascending">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 showAll="0"/>
    <pivotField showAll="0"/>
  </pivotFields>
  <rowFields count="1">
    <field x="6"/>
  </rowFields>
  <rowItems count="15">
    <i>
      <x v="5"/>
    </i>
    <i>
      <x v="6"/>
    </i>
    <i>
      <x v="7"/>
    </i>
    <i>
      <x v="9"/>
    </i>
    <i>
      <x v="12"/>
    </i>
    <i>
      <x v="16"/>
    </i>
    <i>
      <x v="31"/>
    </i>
    <i>
      <x v="40"/>
    </i>
    <i>
      <x v="42"/>
    </i>
    <i>
      <x v="43"/>
    </i>
    <i>
      <x v="44"/>
    </i>
    <i>
      <x v="45"/>
    </i>
    <i>
      <x v="46"/>
    </i>
    <i>
      <x v="47"/>
    </i>
    <i>
      <x v="48"/>
    </i>
  </rowItems>
  <colItems count="1">
    <i/>
  </colItems>
  <pageFields count="1">
    <pageField fld="3" item="1" hier="-1"/>
  </pageFields>
  <dataFields count="1">
    <dataField name="." fld="2" subtotal="average" baseField="6" baseItem="4" numFmtId="164"/>
  </dataFields>
  <formats count="44">
    <format dxfId="123">
      <pivotArea type="all" dataOnly="0" outline="0" fieldPosition="0"/>
    </format>
    <format dxfId="122">
      <pivotArea outline="0" collapsedLevelsAreSubtotals="1" fieldPosition="0"/>
    </format>
    <format dxfId="121">
      <pivotArea field="6" type="button" dataOnly="0" labelOnly="1" outline="0" axis="axisRow" fieldPosition="0"/>
    </format>
    <format dxfId="120">
      <pivotArea dataOnly="0" labelOnly="1" outline="0" axis="axisValues" fieldPosition="0"/>
    </format>
    <format dxfId="119">
      <pivotArea dataOnly="0" labelOnly="1" fieldPosition="0">
        <references count="1">
          <reference field="6" count="16">
            <x v="1"/>
            <x v="5"/>
            <x v="10"/>
            <x v="23"/>
            <x v="28"/>
            <x v="31"/>
            <x v="32"/>
            <x v="37"/>
            <x v="40"/>
            <x v="42"/>
            <x v="43"/>
            <x v="44"/>
            <x v="45"/>
            <x v="46"/>
            <x v="47"/>
            <x v="48"/>
          </reference>
        </references>
      </pivotArea>
    </format>
    <format dxfId="118">
      <pivotArea dataOnly="0" labelOnly="1" outline="0" axis="axisValues" fieldPosition="0"/>
    </format>
    <format dxfId="117">
      <pivotArea type="all" dataOnly="0" outline="0" fieldPosition="0"/>
    </format>
    <format dxfId="116">
      <pivotArea outline="0" collapsedLevelsAreSubtotals="1" fieldPosition="0"/>
    </format>
    <format dxfId="115">
      <pivotArea field="6" type="button" dataOnly="0" labelOnly="1" outline="0" axis="axisRow" fieldPosition="0"/>
    </format>
    <format dxfId="114">
      <pivotArea dataOnly="0" labelOnly="1" outline="0" axis="axisValues" fieldPosition="0"/>
    </format>
    <format dxfId="113">
      <pivotArea dataOnly="0" labelOnly="1" fieldPosition="0">
        <references count="1">
          <reference field="6" count="16">
            <x v="1"/>
            <x v="5"/>
            <x v="10"/>
            <x v="23"/>
            <x v="28"/>
            <x v="31"/>
            <x v="32"/>
            <x v="37"/>
            <x v="40"/>
            <x v="42"/>
            <x v="43"/>
            <x v="44"/>
            <x v="45"/>
            <x v="46"/>
            <x v="47"/>
            <x v="48"/>
          </reference>
        </references>
      </pivotArea>
    </format>
    <format dxfId="112">
      <pivotArea dataOnly="0" labelOnly="1" outline="0" axis="axisValues" fieldPosition="0"/>
    </format>
    <format dxfId="111">
      <pivotArea type="all" dataOnly="0" outline="0" fieldPosition="0"/>
    </format>
    <format dxfId="110">
      <pivotArea outline="0" collapsedLevelsAreSubtotals="1" fieldPosition="0"/>
    </format>
    <format dxfId="109">
      <pivotArea field="6" type="button" dataOnly="0" labelOnly="1" outline="0" axis="axisRow" fieldPosition="0"/>
    </format>
    <format dxfId="108">
      <pivotArea dataOnly="0" labelOnly="1" outline="0" axis="axisValues" fieldPosition="0"/>
    </format>
    <format dxfId="107">
      <pivotArea dataOnly="0" labelOnly="1" fieldPosition="0">
        <references count="1">
          <reference field="6" count="16">
            <x v="1"/>
            <x v="5"/>
            <x v="10"/>
            <x v="23"/>
            <x v="28"/>
            <x v="31"/>
            <x v="32"/>
            <x v="37"/>
            <x v="40"/>
            <x v="42"/>
            <x v="43"/>
            <x v="44"/>
            <x v="45"/>
            <x v="46"/>
            <x v="47"/>
            <x v="48"/>
          </reference>
        </references>
      </pivotArea>
    </format>
    <format dxfId="106">
      <pivotArea dataOnly="0" labelOnly="1" outline="0" axis="axisValues" fieldPosition="0"/>
    </format>
    <format dxfId="105">
      <pivotArea field="6" type="button" dataOnly="0" labelOnly="1" outline="0" axis="axisRow" fieldPosition="0"/>
    </format>
    <format dxfId="104">
      <pivotArea dataOnly="0" labelOnly="1" outline="0" axis="axisValues" fieldPosition="0"/>
    </format>
    <format dxfId="103">
      <pivotArea dataOnly="0" labelOnly="1" outline="0" axis="axisValues" fieldPosition="0"/>
    </format>
    <format dxfId="102">
      <pivotArea outline="0" collapsedLevelsAreSubtotals="1" fieldPosition="0"/>
    </format>
    <format dxfId="101">
      <pivotArea dataOnly="0" labelOnly="1" outline="0" axis="axisValues" fieldPosition="0"/>
    </format>
    <format dxfId="100">
      <pivotArea dataOnly="0" labelOnly="1" outline="0" axis="axisValues" fieldPosition="0"/>
    </format>
    <format dxfId="99">
      <pivotArea outline="0" collapsedLevelsAreSubtotals="1" fieldPosition="0"/>
    </format>
    <format dxfId="98">
      <pivotArea dataOnly="0" labelOnly="1" outline="0" axis="axisValues" fieldPosition="0"/>
    </format>
    <format dxfId="97">
      <pivotArea dataOnly="0" labelOnly="1" outline="0" axis="axisValues" fieldPosition="0"/>
    </format>
    <format dxfId="96">
      <pivotArea outline="0" collapsedLevelsAreSubtotals="1" fieldPosition="0"/>
    </format>
    <format dxfId="95">
      <pivotArea dataOnly="0" labelOnly="1" outline="0" axis="axisValues" fieldPosition="0"/>
    </format>
    <format dxfId="94">
      <pivotArea dataOnly="0" labelOnly="1" outline="0" axis="axisValues" fieldPosition="0"/>
    </format>
    <format dxfId="93">
      <pivotArea field="6" type="button" dataOnly="0" labelOnly="1" outline="0" axis="axisRow" fieldPosition="0"/>
    </format>
    <format dxfId="92">
      <pivotArea dataOnly="0" labelOnly="1" outline="0" axis="axisValues" fieldPosition="0"/>
    </format>
    <format dxfId="91">
      <pivotArea dataOnly="0" labelOnly="1" outline="0" axis="axisValues" fieldPosition="0"/>
    </format>
    <format dxfId="90">
      <pivotArea outline="0" collapsedLevelsAreSubtotals="1" fieldPosition="0"/>
    </format>
    <format dxfId="89">
      <pivotArea dataOnly="0" labelOnly="1" outline="0" axis="axisValues" fieldPosition="0"/>
    </format>
    <format dxfId="88">
      <pivotArea dataOnly="0" labelOnly="1" outline="0" axis="axisValues" fieldPosition="0"/>
    </format>
    <format dxfId="87">
      <pivotArea dataOnly="0" labelOnly="1" outline="0" axis="axisValues" fieldPosition="0"/>
    </format>
    <format dxfId="86">
      <pivotArea dataOnly="0" labelOnly="1" outline="0" axis="axisValues" fieldPosition="0"/>
    </format>
    <format dxfId="85">
      <pivotArea field="6" type="button" dataOnly="0" labelOnly="1" outline="0" axis="axisRow" fieldPosition="0"/>
    </format>
    <format dxfId="84">
      <pivotArea dataOnly="0" labelOnly="1" outline="0" axis="axisValues" fieldPosition="0"/>
    </format>
    <format dxfId="83">
      <pivotArea dataOnly="0" labelOnly="1" outline="0" axis="axisValues" fieldPosition="0"/>
    </format>
    <format dxfId="82">
      <pivotArea field="6" type="button" dataOnly="0" labelOnly="1" outline="0" axis="axisRow" fieldPosition="0"/>
    </format>
    <format dxfId="81">
      <pivotArea dataOnly="0" labelOnly="1" outline="0" axis="axisValues" fieldPosition="0"/>
    </format>
    <format dxfId="80">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9323D9A-8D9C-4942-8150-0C02E87C5960}" name="Draaitabel4" cacheId="5" applyNumberFormats="0" applyBorderFormats="0" applyFontFormats="0" applyPatternFormats="0" applyAlignmentFormats="0" applyWidthHeightFormats="1" dataCaption="Waarden" updatedVersion="8" minRefreshableVersion="3" rowGrandTotals="0" itemPrintTitles="1" createdVersion="6" indent="0" outline="1" outlineData="1" multipleFieldFilters="0" rowHeaderCaption="Compententienaam">
  <location ref="D3:E22" firstHeaderRow="1" firstDataRow="1" firstDataCol="1" rowPageCount="1" colPageCount="1"/>
  <pivotFields count="9">
    <pivotField showAll="0"/>
    <pivotField showAll="0"/>
    <pivotField dataField="1" showAll="0"/>
    <pivotField axis="axisPage" showAll="0">
      <items count="67">
        <item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Row" showAll="0" sortType="ascending">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 showAll="0"/>
    <pivotField showAll="0"/>
  </pivotFields>
  <rowFields count="1">
    <field x="6"/>
  </rowFields>
  <rowItems count="19">
    <i>
      <x v="1"/>
    </i>
    <i>
      <x v="3"/>
    </i>
    <i>
      <x v="5"/>
    </i>
    <i>
      <x v="7"/>
    </i>
    <i>
      <x v="12"/>
    </i>
    <i>
      <x v="16"/>
    </i>
    <i>
      <x v="31"/>
    </i>
    <i>
      <x v="32"/>
    </i>
    <i>
      <x v="38"/>
    </i>
    <i>
      <x v="39"/>
    </i>
    <i>
      <x v="40"/>
    </i>
    <i>
      <x v="41"/>
    </i>
    <i>
      <x v="42"/>
    </i>
    <i>
      <x v="43"/>
    </i>
    <i>
      <x v="44"/>
    </i>
    <i>
      <x v="45"/>
    </i>
    <i>
      <x v="46"/>
    </i>
    <i>
      <x v="47"/>
    </i>
    <i>
      <x v="48"/>
    </i>
  </rowItems>
  <colItems count="1">
    <i/>
  </colItems>
  <pageFields count="1">
    <pageField fld="3" item="6" hier="-1"/>
  </pageFields>
  <dataFields count="1">
    <dataField name="." fld="2" subtotal="average" baseField="6" baseItem="4" numFmtId="164"/>
  </dataFields>
  <formats count="40">
    <format dxfId="163">
      <pivotArea type="all" dataOnly="0" outline="0" fieldPosition="0"/>
    </format>
    <format dxfId="162">
      <pivotArea outline="0" collapsedLevelsAreSubtotals="1" fieldPosition="0"/>
    </format>
    <format dxfId="161">
      <pivotArea field="6" type="button" dataOnly="0" labelOnly="1" outline="0" axis="axisRow" fieldPosition="0"/>
    </format>
    <format dxfId="160">
      <pivotArea dataOnly="0" labelOnly="1" outline="0" axis="axisValues" fieldPosition="0"/>
    </format>
    <format dxfId="159">
      <pivotArea dataOnly="0" labelOnly="1" fieldPosition="0">
        <references count="1">
          <reference field="6" count="14">
            <x v="5"/>
            <x v="6"/>
            <x v="10"/>
            <x v="12"/>
            <x v="28"/>
            <x v="38"/>
            <x v="40"/>
            <x v="42"/>
            <x v="43"/>
            <x v="44"/>
            <x v="45"/>
            <x v="46"/>
            <x v="47"/>
            <x v="48"/>
          </reference>
        </references>
      </pivotArea>
    </format>
    <format dxfId="158">
      <pivotArea dataOnly="0" labelOnly="1" outline="0" axis="axisValues" fieldPosition="0"/>
    </format>
    <format dxfId="157">
      <pivotArea type="all" dataOnly="0" outline="0" fieldPosition="0"/>
    </format>
    <format dxfId="156">
      <pivotArea outline="0" collapsedLevelsAreSubtotals="1" fieldPosition="0"/>
    </format>
    <format dxfId="155">
      <pivotArea field="6" type="button" dataOnly="0" labelOnly="1" outline="0" axis="axisRow" fieldPosition="0"/>
    </format>
    <format dxfId="154">
      <pivotArea dataOnly="0" labelOnly="1" outline="0" axis="axisValues" fieldPosition="0"/>
    </format>
    <format dxfId="153">
      <pivotArea dataOnly="0" labelOnly="1" fieldPosition="0">
        <references count="1">
          <reference field="6" count="14">
            <x v="5"/>
            <x v="6"/>
            <x v="10"/>
            <x v="12"/>
            <x v="28"/>
            <x v="38"/>
            <x v="40"/>
            <x v="42"/>
            <x v="43"/>
            <x v="44"/>
            <x v="45"/>
            <x v="46"/>
            <x v="47"/>
            <x v="48"/>
          </reference>
        </references>
      </pivotArea>
    </format>
    <format dxfId="152">
      <pivotArea dataOnly="0" labelOnly="1" outline="0" axis="axisValues" fieldPosition="0"/>
    </format>
    <format dxfId="151">
      <pivotArea type="all" dataOnly="0" outline="0" fieldPosition="0"/>
    </format>
    <format dxfId="150">
      <pivotArea outline="0" collapsedLevelsAreSubtotals="1" fieldPosition="0"/>
    </format>
    <format dxfId="149">
      <pivotArea field="6" type="button" dataOnly="0" labelOnly="1" outline="0" axis="axisRow" fieldPosition="0"/>
    </format>
    <format dxfId="148">
      <pivotArea dataOnly="0" labelOnly="1" outline="0" axis="axisValues" fieldPosition="0"/>
    </format>
    <format dxfId="147">
      <pivotArea dataOnly="0" labelOnly="1" fieldPosition="0">
        <references count="1">
          <reference field="6" count="14">
            <x v="5"/>
            <x v="6"/>
            <x v="10"/>
            <x v="12"/>
            <x v="28"/>
            <x v="38"/>
            <x v="40"/>
            <x v="42"/>
            <x v="43"/>
            <x v="44"/>
            <x v="45"/>
            <x v="46"/>
            <x v="47"/>
            <x v="48"/>
          </reference>
        </references>
      </pivotArea>
    </format>
    <format dxfId="146">
      <pivotArea dataOnly="0" labelOnly="1" outline="0" axis="axisValues" fieldPosition="0"/>
    </format>
    <format dxfId="145">
      <pivotArea field="6" type="button" dataOnly="0" labelOnly="1" outline="0" axis="axisRow" fieldPosition="0"/>
    </format>
    <format dxfId="144">
      <pivotArea dataOnly="0" labelOnly="1" outline="0" axis="axisValues" fieldPosition="0"/>
    </format>
    <format dxfId="143">
      <pivotArea dataOnly="0" labelOnly="1" outline="0" axis="axisValues" fieldPosition="0"/>
    </format>
    <format dxfId="142">
      <pivotArea outline="0" collapsedLevelsAreSubtotals="1" fieldPosition="0"/>
    </format>
    <format dxfId="141">
      <pivotArea dataOnly="0" labelOnly="1" outline="0" axis="axisValues" fieldPosition="0"/>
    </format>
    <format dxfId="140">
      <pivotArea dataOnly="0" labelOnly="1" outline="0" axis="axisValues" fieldPosition="0"/>
    </format>
    <format dxfId="139">
      <pivotArea outline="0" collapsedLevelsAreSubtotals="1" fieldPosition="0"/>
    </format>
    <format dxfId="138">
      <pivotArea dataOnly="0" labelOnly="1" outline="0" axis="axisValues" fieldPosition="0"/>
    </format>
    <format dxfId="137">
      <pivotArea dataOnly="0" labelOnly="1" outline="0" axis="axisValues" fieldPosition="0"/>
    </format>
    <format dxfId="136">
      <pivotArea outline="0" collapsedLevelsAreSubtotals="1" fieldPosition="0"/>
    </format>
    <format dxfId="135">
      <pivotArea dataOnly="0" labelOnly="1" outline="0" axis="axisValues" fieldPosition="0"/>
    </format>
    <format dxfId="134">
      <pivotArea dataOnly="0" labelOnly="1" outline="0" axis="axisValues" fieldPosition="0"/>
    </format>
    <format dxfId="133">
      <pivotArea outline="0" collapsedLevelsAreSubtotals="1" fieldPosition="0"/>
    </format>
    <format dxfId="132">
      <pivotArea dataOnly="0" labelOnly="1" outline="0" axis="axisValues" fieldPosition="0"/>
    </format>
    <format dxfId="131">
      <pivotArea dataOnly="0" labelOnly="1" outline="0" axis="axisValues" fieldPosition="0"/>
    </format>
    <format dxfId="130">
      <pivotArea outline="0" collapsedLevelsAreSubtotals="1" fieldPosition="0"/>
    </format>
    <format dxfId="129">
      <pivotArea dataOnly="0" labelOnly="1" outline="0" axis="axisValues" fieldPosition="0"/>
    </format>
    <format dxfId="128">
      <pivotArea dataOnly="0" labelOnly="1" outline="0" axis="axisValues" fieldPosition="0"/>
    </format>
    <format dxfId="127">
      <pivotArea dataOnly="0" labelOnly="1" outline="0" axis="axisValues" fieldPosition="0"/>
    </format>
    <format dxfId="126">
      <pivotArea dataOnly="0" labelOnly="1" outline="0" axis="axisValues" fieldPosition="0"/>
    </format>
    <format dxfId="125">
      <pivotArea dataOnly="0" labelOnly="1" outline="0" axis="axisValues" fieldPosition="0"/>
    </format>
    <format dxfId="124">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4F1CD08-CD0D-40A0-97EC-4C168551569D}" name="Draaitabel6" cacheId="6" applyNumberFormats="0" applyBorderFormats="0" applyFontFormats="0" applyPatternFormats="0" applyAlignmentFormats="0" applyWidthHeightFormats="1" dataCaption="Waarden" updatedVersion="8" minRefreshableVersion="3" rowGrandTotals="0" colGrandTotals="0" itemPrintTitles="1" createdVersion="6" indent="0" outline="1" outlineData="1" multipleFieldFilters="0" fieldListSortAscending="1">
  <location ref="C3:AZ69" firstHeaderRow="1" firstDataRow="2" firstDataCol="1"/>
  <pivotFields count="7">
    <pivotField showAll="0"/>
    <pivotField showAll="0"/>
    <pivotField showAll="0"/>
    <pivotField axis="axisRow" dataField="1" showAll="0" sortType="ascending">
      <items count="67">
        <item h="1" x="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5"/>
        <item t="default"/>
      </items>
    </pivotField>
    <pivotField showAll="0"/>
    <pivotField showAll="0"/>
    <pivotField axis="axisCol" showAll="0">
      <items count="51">
        <item x="48"/>
        <item x="19"/>
        <item x="39"/>
        <item x="20"/>
        <item x="28"/>
        <item x="0"/>
        <item x="1"/>
        <item x="2"/>
        <item x="26"/>
        <item x="3"/>
        <item x="15"/>
        <item x="32"/>
        <item x="4"/>
        <item x="16"/>
        <item x="35"/>
        <item x="33"/>
        <item x="5"/>
        <item x="37"/>
        <item x="36"/>
        <item x="40"/>
        <item x="34"/>
        <item x="38"/>
        <item x="43"/>
        <item x="44"/>
        <item x="42"/>
        <item x="29"/>
        <item x="27"/>
        <item x="45"/>
        <item x="46"/>
        <item x="30"/>
        <item x="47"/>
        <item x="6"/>
        <item x="17"/>
        <item x="23"/>
        <item x="41"/>
        <item x="24"/>
        <item x="31"/>
        <item x="25"/>
        <item x="21"/>
        <item x="18"/>
        <item x="7"/>
        <item x="22"/>
        <item x="8"/>
        <item x="9"/>
        <item x="10"/>
        <item x="11"/>
        <item x="12"/>
        <item x="13"/>
        <item x="14"/>
        <item x="49"/>
        <item t="default"/>
      </items>
    </pivotField>
  </pivotFields>
  <rowFields count="1">
    <field x="3"/>
  </rowFields>
  <rowItems count="65">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rowItems>
  <colFields count="1">
    <field x="6"/>
  </colFields>
  <colItems count="49">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colItems>
  <dataFields count="1">
    <dataField name="KWIV-profiel." fld="3" subtotal="count" baseField="3" baseItem="1"/>
  </dataFields>
  <formats count="9">
    <format dxfId="42">
      <pivotArea dataOnly="0" labelOnly="1" fieldPosition="0">
        <references count="1">
          <reference field="6" count="49">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1">
      <pivotArea dataOnly="0" labelOnly="1" fieldPosition="0">
        <references count="1">
          <reference field="6" count="48">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40">
      <pivotArea type="origin" dataOnly="0" labelOnly="1" outline="0" fieldPosition="0"/>
    </format>
    <format dxfId="39">
      <pivotArea outline="0" collapsedLevelsAreSubtotals="1" fieldPosition="0"/>
    </format>
    <format dxfId="38">
      <pivotArea dataOnly="0" labelOnly="1" fieldPosition="0">
        <references count="1">
          <reference field="3" count="20">
            <x v="33"/>
            <x v="34"/>
            <x v="35"/>
            <x v="36"/>
            <x v="37"/>
            <x v="38"/>
            <x v="39"/>
            <x v="40"/>
            <x v="41"/>
            <x v="42"/>
            <x v="43"/>
            <x v="44"/>
            <x v="45"/>
            <x v="46"/>
            <x v="47"/>
            <x v="48"/>
            <x v="49"/>
            <x v="50"/>
            <x v="51"/>
            <x v="52"/>
          </reference>
        </references>
      </pivotArea>
    </format>
    <format dxfId="37">
      <pivotArea dataOnly="0" labelOnly="1" fieldPosition="0">
        <references count="1">
          <reference field="3" count="20">
            <x v="33"/>
            <x v="34"/>
            <x v="35"/>
            <x v="36"/>
            <x v="37"/>
            <x v="38"/>
            <x v="39"/>
            <x v="40"/>
            <x v="41"/>
            <x v="42"/>
            <x v="43"/>
            <x v="44"/>
            <x v="45"/>
            <x v="46"/>
            <x v="47"/>
            <x v="48"/>
            <x v="49"/>
            <x v="50"/>
            <x v="51"/>
            <x v="52"/>
          </reference>
        </references>
      </pivotArea>
    </format>
    <format dxfId="36">
      <pivotArea dataOnly="0" labelOnly="1" fieldPosition="0">
        <references count="1">
          <reference field="3" count="20">
            <x v="33"/>
            <x v="34"/>
            <x v="35"/>
            <x v="36"/>
            <x v="37"/>
            <x v="38"/>
            <x v="39"/>
            <x v="40"/>
            <x v="41"/>
            <x v="42"/>
            <x v="43"/>
            <x v="44"/>
            <x v="45"/>
            <x v="46"/>
            <x v="47"/>
            <x v="48"/>
            <x v="49"/>
            <x v="50"/>
            <x v="51"/>
            <x v="52"/>
          </reference>
        </references>
      </pivotArea>
    </format>
    <format dxfId="35">
      <pivotArea dataOnly="0" labelOnly="1" fieldPosition="0">
        <references count="1">
          <reference field="3" count="20">
            <x v="33"/>
            <x v="34"/>
            <x v="35"/>
            <x v="36"/>
            <x v="37"/>
            <x v="38"/>
            <x v="39"/>
            <x v="40"/>
            <x v="41"/>
            <x v="42"/>
            <x v="43"/>
            <x v="44"/>
            <x v="45"/>
            <x v="46"/>
            <x v="47"/>
            <x v="48"/>
            <x v="49"/>
            <x v="50"/>
            <x v="51"/>
            <x v="52"/>
          </reference>
        </references>
      </pivotArea>
    </format>
    <format dxfId="34">
      <pivotArea dataOnly="0" labelOnly="1" fieldPosition="0">
        <references count="1">
          <reference field="3" count="1">
            <x v="52"/>
          </reference>
        </references>
      </pivotArea>
    </format>
  </formats>
  <conditionalFormats count="1">
    <conditionalFormat priority="5">
      <pivotAreas count="1">
        <pivotArea type="data" outline="0" collapsedLevelsAreSubtotals="1" fieldPosition="0">
          <references count="1">
            <reference field="4294967294" count="1" selected="0">
              <x v="0"/>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BAC4939-9B11-4A8C-AD46-03B4A8FCEB1D}" name="Draaitabel5" cacheId="3" applyNumberFormats="0" applyBorderFormats="0" applyFontFormats="0" applyPatternFormats="0" applyAlignmentFormats="0" applyWidthHeightFormats="1" dataCaption="Waarden" errorCaption="0" showError="1" updatedVersion="8" minRefreshableVersion="3" rowGrandTotals="0" colGrandTotals="0" itemPrintTitles="1" createdVersion="6" indent="0" compact="0" compactData="0" gridDropZones="1" multipleFieldFilters="0" fieldListSortAscending="1">
  <location ref="G3:L46" firstHeaderRow="1" firstDataRow="2" firstDataCol="1"/>
  <pivotFields count="7">
    <pivotField compact="0" outline="0" showAll="0"/>
    <pivotField compact="0" outline="0" showAll="0"/>
    <pivotField dataField="1" compact="0" outline="0" showAll="0"/>
    <pivotField axis="axisRow" compact="0" outline="0" showAll="0">
      <items count="83">
        <item x="64"/>
        <item x="0"/>
        <item x="1"/>
        <item x="2"/>
        <item x="3"/>
        <item x="4"/>
        <item x="5"/>
        <item m="1" x="73"/>
        <item x="6"/>
        <item m="1" x="71"/>
        <item m="1" x="80"/>
        <item x="9"/>
        <item x="10"/>
        <item x="11"/>
        <item x="12"/>
        <item m="1" x="77"/>
        <item m="1" x="72"/>
        <item m="1" x="67"/>
        <item m="1" x="68"/>
        <item m="1" x="69"/>
        <item x="14"/>
        <item m="1" x="78"/>
        <item x="15"/>
        <item x="16"/>
        <item x="17"/>
        <item x="18"/>
        <item x="19"/>
        <item x="20"/>
        <item x="21"/>
        <item x="22"/>
        <item x="23"/>
        <item x="24"/>
        <item x="25"/>
        <item x="26"/>
        <item x="27"/>
        <item x="28"/>
        <item x="29"/>
        <item x="30"/>
        <item x="31"/>
        <item x="32"/>
        <item x="33"/>
        <item x="34"/>
        <item x="35"/>
        <item x="36"/>
        <item x="37"/>
        <item m="1" x="74"/>
        <item x="39"/>
        <item m="1" x="70"/>
        <item m="1" x="76"/>
        <item m="1" x="66"/>
        <item x="43"/>
        <item x="44"/>
        <item x="45"/>
        <item x="46"/>
        <item x="47"/>
        <item x="48"/>
        <item m="1" x="81"/>
        <item m="1" x="75"/>
        <item m="1" x="79"/>
        <item x="52"/>
        <item x="53"/>
        <item x="54"/>
        <item x="55"/>
        <item x="56"/>
        <item x="57"/>
        <item x="58"/>
        <item x="59"/>
        <item x="60"/>
        <item x="61"/>
        <item x="62"/>
        <item x="63"/>
        <item x="65"/>
        <item x="40"/>
        <item x="41"/>
        <item x="42"/>
        <item x="13"/>
        <item x="49"/>
        <item x="50"/>
        <item x="51"/>
        <item x="7"/>
        <item x="8"/>
        <item x="38"/>
        <item t="default"/>
      </items>
    </pivotField>
    <pivotField compact="0" outline="0" showAll="0"/>
    <pivotField compact="0" outline="0" showAll="0"/>
    <pivotField axis="axisCol" compact="0" outline="0" showAll="0">
      <items count="51">
        <item h="1" x="48"/>
        <item x="19"/>
        <item x="39"/>
        <item x="20"/>
        <item x="28"/>
        <item x="0"/>
        <item h="1" x="1"/>
        <item h="1" x="2"/>
        <item h="1" x="26"/>
        <item h="1" x="3"/>
        <item h="1" x="15"/>
        <item h="1" x="32"/>
        <item h="1" x="4"/>
        <item h="1" x="16"/>
        <item h="1" x="35"/>
        <item h="1" x="33"/>
        <item h="1" x="5"/>
        <item h="1" x="37"/>
        <item h="1" x="36"/>
        <item h="1" x="40"/>
        <item h="1" x="34"/>
        <item h="1" x="38"/>
        <item h="1" x="43"/>
        <item h="1" x="44"/>
        <item h="1" x="42"/>
        <item h="1" x="29"/>
        <item h="1" x="27"/>
        <item h="1" x="45"/>
        <item h="1" x="46"/>
        <item h="1" x="30"/>
        <item h="1" x="47"/>
        <item h="1" x="6"/>
        <item h="1" x="17"/>
        <item h="1" x="23"/>
        <item h="1" x="41"/>
        <item h="1" x="24"/>
        <item h="1" x="31"/>
        <item h="1" x="25"/>
        <item h="1" x="21"/>
        <item h="1" x="18"/>
        <item h="1" x="7"/>
        <item h="1" x="22"/>
        <item h="1" x="8"/>
        <item h="1" x="9"/>
        <item h="1" x="10"/>
        <item h="1" x="11"/>
        <item h="1" x="12"/>
        <item h="1" x="13"/>
        <item h="1" x="14"/>
        <item h="1" x="49"/>
        <item t="default"/>
      </items>
    </pivotField>
  </pivotFields>
  <rowFields count="1">
    <field x="3"/>
  </rowFields>
  <rowItems count="42">
    <i>
      <x v="1"/>
    </i>
    <i>
      <x v="2"/>
    </i>
    <i>
      <x v="3"/>
    </i>
    <i>
      <x v="4"/>
    </i>
    <i>
      <x v="5"/>
    </i>
    <i>
      <x v="6"/>
    </i>
    <i>
      <x v="8"/>
    </i>
    <i>
      <x v="11"/>
    </i>
    <i>
      <x v="23"/>
    </i>
    <i>
      <x v="28"/>
    </i>
    <i>
      <x v="30"/>
    </i>
    <i>
      <x v="35"/>
    </i>
    <i>
      <x v="37"/>
    </i>
    <i>
      <x v="38"/>
    </i>
    <i>
      <x v="39"/>
    </i>
    <i>
      <x v="40"/>
    </i>
    <i>
      <x v="41"/>
    </i>
    <i>
      <x v="42"/>
    </i>
    <i>
      <x v="43"/>
    </i>
    <i>
      <x v="44"/>
    </i>
    <i>
      <x v="46"/>
    </i>
    <i>
      <x v="50"/>
    </i>
    <i>
      <x v="53"/>
    </i>
    <i>
      <x v="54"/>
    </i>
    <i>
      <x v="55"/>
    </i>
    <i>
      <x v="59"/>
    </i>
    <i>
      <x v="60"/>
    </i>
    <i>
      <x v="61"/>
    </i>
    <i>
      <x v="62"/>
    </i>
    <i>
      <x v="64"/>
    </i>
    <i>
      <x v="65"/>
    </i>
    <i>
      <x v="66"/>
    </i>
    <i>
      <x v="67"/>
    </i>
    <i>
      <x v="68"/>
    </i>
    <i>
      <x v="69"/>
    </i>
    <i>
      <x v="70"/>
    </i>
    <i>
      <x v="72"/>
    </i>
    <i>
      <x v="73"/>
    </i>
    <i>
      <x v="76"/>
    </i>
    <i>
      <x v="77"/>
    </i>
    <i>
      <x v="80"/>
    </i>
    <i>
      <x v="81"/>
    </i>
  </rowItems>
  <colFields count="1">
    <field x="6"/>
  </colFields>
  <colItems count="5">
    <i>
      <x v="1"/>
    </i>
    <i>
      <x v="2"/>
    </i>
    <i>
      <x v="3"/>
    </i>
    <i>
      <x v="4"/>
    </i>
    <i>
      <x v="5"/>
    </i>
  </colItems>
  <dataFields count="1">
    <dataField name="Aantal van Niveau" fld="2" subtotal="count" baseField="3" baseItem="4"/>
  </dataFields>
  <formats count="25">
    <format dxfId="28">
      <pivotArea type="all" dataOnly="0" outline="0" fieldPosition="0"/>
    </format>
    <format dxfId="27">
      <pivotArea dataOnly="0" labelOnly="1" grandRow="1" outline="0" fieldPosition="0"/>
    </format>
    <format dxfId="26">
      <pivotArea type="all" dataOnly="0" outline="0" fieldPosition="0"/>
    </format>
    <format dxfId="25">
      <pivotArea dataOnly="0" labelOnly="1" grandRow="1" outline="0" fieldPosition="0"/>
    </format>
    <format dxfId="24">
      <pivotArea type="all" dataOnly="0" outline="0" fieldPosition="0"/>
    </format>
    <format dxfId="23">
      <pivotArea dataOnly="0" labelOnly="1" grandRow="1" outline="0" fieldPosition="0"/>
    </format>
    <format dxfId="22">
      <pivotArea type="origin" dataOnly="0" labelOnly="1" outline="0" fieldPosition="0"/>
    </format>
    <format dxfId="21">
      <pivotArea type="origin" dataOnly="0" labelOnly="1" outline="0" fieldPosition="0"/>
    </format>
    <format dxfId="20">
      <pivotArea type="origin" dataOnly="0" labelOnly="1" outline="0" fieldPosition="0"/>
    </format>
    <format dxfId="19">
      <pivotArea type="topRight" dataOnly="0" labelOnly="1" outline="0" fieldPosition="0"/>
    </format>
    <format dxfId="18">
      <pivotArea dataOnly="0" labelOnly="1" grandCol="1" outline="0" fieldPosition="0"/>
    </format>
    <format dxfId="17">
      <pivotArea outline="0" collapsedLevelsAreSubtotals="1" fieldPosition="0"/>
    </format>
    <format dxfId="16">
      <pivotArea type="topRight" dataOnly="0" labelOnly="1" outline="0" fieldPosition="0"/>
    </format>
    <format dxfId="15">
      <pivotArea dataOnly="0" labelOnly="1" grandCol="1" outline="0" fieldPosition="0"/>
    </format>
    <format dxfId="14">
      <pivotArea outline="0" collapsedLevelsAreSubtotals="1" fieldPosition="0"/>
    </format>
    <format dxfId="13">
      <pivotArea outline="0" collapsedLevelsAreSubtotals="1" fieldPosition="0"/>
    </format>
    <format dxfId="12">
      <pivotArea type="topRight" dataOnly="0" labelOnly="1" outline="0" fieldPosition="0"/>
    </format>
    <format dxfId="11">
      <pivotArea outline="0" collapsedLevelsAreSubtotals="1" fieldPosition="0"/>
    </format>
    <format dxfId="10">
      <pivotArea type="topRight" dataOnly="0" labelOnly="1" outline="0" fieldPosition="0"/>
    </format>
    <format dxfId="9">
      <pivotArea type="all" dataOnly="0" outline="0" fieldPosition="0"/>
    </format>
    <format dxfId="8">
      <pivotArea outline="0" collapsedLevelsAreSubtotals="1" fieldPosition="0"/>
    </format>
    <format dxfId="7">
      <pivotArea type="topRight" dataOnly="0" labelOnly="1" outline="0" fieldPosition="0"/>
    </format>
    <format dxfId="6">
      <pivotArea type="origin" dataOnly="0" labelOnly="1" outline="0" fieldPosition="0"/>
    </format>
    <format dxfId="5">
      <pivotArea outline="0" collapsedLevelsAreSubtotals="1" fieldPosition="0"/>
    </format>
    <format dxfId="4">
      <pivotArea type="topRight" dataOnly="0" labelOnly="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C481BD8-4D90-4042-A61C-40A2826DF118}" name="Draaitabel1" cacheId="2" applyNumberFormats="0" applyBorderFormats="0" applyFontFormats="0" applyPatternFormats="0" applyAlignmentFormats="0" applyWidthHeightFormats="1" dataCaption="Waarden" updatedVersion="8" minRefreshableVersion="3" rowGrandTotals="0" itemPrintTitles="1" createdVersion="7" indent="0" outline="1" outlineData="1" multipleFieldFilters="0" rowHeaderCaption="Toelichting KWIV-profiel">
  <location ref="C92:C93" firstHeaderRow="1" firstDataRow="1" firstDataCol="1" rowPageCount="1" colPageCount="1"/>
  <pivotFields count="2">
    <pivotField name="KWIV-profiel" axis="axisPage" showAll="0">
      <items count="75">
        <item x="0"/>
        <item x="1"/>
        <item x="2"/>
        <item x="3"/>
        <item x="4"/>
        <item x="5"/>
        <item x="6"/>
        <item m="1" x="64"/>
        <item m="1" x="73"/>
        <item x="9"/>
        <item x="10"/>
        <item x="11"/>
        <item x="12"/>
        <item x="13"/>
        <item x="14"/>
        <item x="15"/>
        <item x="16"/>
        <item x="17"/>
        <item x="18"/>
        <item x="19"/>
        <item x="20"/>
        <item x="21"/>
        <item x="22"/>
        <item x="23"/>
        <item x="24"/>
        <item x="25"/>
        <item x="26"/>
        <item x="27"/>
        <item x="28"/>
        <item x="29"/>
        <item x="30"/>
        <item x="31"/>
        <item x="32"/>
        <item x="33"/>
        <item x="34"/>
        <item x="35"/>
        <item x="36"/>
        <item x="37"/>
        <item m="1" x="69"/>
        <item x="39"/>
        <item x="40"/>
        <item x="41"/>
        <item x="42"/>
        <item x="43"/>
        <item x="44"/>
        <item x="45"/>
        <item x="46"/>
        <item x="47"/>
        <item x="48"/>
        <item x="49"/>
        <item x="50"/>
        <item x="51"/>
        <item x="52"/>
        <item x="53"/>
        <item x="54"/>
        <item x="55"/>
        <item x="56"/>
        <item x="57"/>
        <item x="58"/>
        <item x="59"/>
        <item x="60"/>
        <item m="1" x="72"/>
        <item m="1" x="65"/>
        <item m="1" x="62"/>
        <item m="1" x="71"/>
        <item m="1" x="68"/>
        <item m="1" x="67"/>
        <item m="1" x="63"/>
        <item m="1" x="70"/>
        <item m="1" x="61"/>
        <item x="7"/>
        <item x="8"/>
        <item m="1" x="66"/>
        <item x="38"/>
        <item t="default"/>
      </items>
    </pivotField>
    <pivotField axis="axisRow" showAll="0">
      <items count="243">
        <item m="1" x="240"/>
        <item m="1" x="198"/>
        <item m="1" x="62"/>
        <item m="1" x="144"/>
        <item m="1" x="102"/>
        <item m="1" x="119"/>
        <item m="1" x="207"/>
        <item m="1" x="208"/>
        <item m="1" x="126"/>
        <item m="1" x="159"/>
        <item m="1" x="93"/>
        <item m="1" x="86"/>
        <item m="1" x="112"/>
        <item m="1" x="142"/>
        <item m="1" x="84"/>
        <item m="1" x="168"/>
        <item m="1" x="181"/>
        <item m="1" x="101"/>
        <item m="1" x="227"/>
        <item m="1" x="184"/>
        <item m="1" x="222"/>
        <item m="1" x="177"/>
        <item m="1" x="175"/>
        <item m="1" x="233"/>
        <item m="1" x="135"/>
        <item m="1" x="98"/>
        <item m="1" x="221"/>
        <item m="1" x="136"/>
        <item m="1" x="65"/>
        <item m="1" x="61"/>
        <item m="1" x="238"/>
        <item m="1" x="127"/>
        <item m="1" x="128"/>
        <item m="1" x="204"/>
        <item m="1" x="226"/>
        <item m="1" x="241"/>
        <item m="1" x="140"/>
        <item m="1" x="232"/>
        <item m="1" x="123"/>
        <item m="1" x="138"/>
        <item m="1" x="145"/>
        <item m="1" x="193"/>
        <item m="1" x="213"/>
        <item m="1" x="108"/>
        <item m="1" x="211"/>
        <item m="1" x="81"/>
        <item m="1" x="121"/>
        <item m="1" x="223"/>
        <item m="1" x="185"/>
        <item m="1" x="111"/>
        <item m="1" x="139"/>
        <item m="1" x="212"/>
        <item m="1" x="172"/>
        <item m="1" x="132"/>
        <item m="1" x="161"/>
        <item m="1" x="105"/>
        <item m="1" x="146"/>
        <item m="1" x="152"/>
        <item m="1" x="70"/>
        <item m="1" x="104"/>
        <item m="1" x="230"/>
        <item m="1" x="82"/>
        <item m="1" x="180"/>
        <item m="1" x="182"/>
        <item m="1" x="188"/>
        <item m="1" x="228"/>
        <item m="1" x="164"/>
        <item m="1" x="215"/>
        <item m="1" x="74"/>
        <item m="1" x="234"/>
        <item m="1" x="71"/>
        <item m="1" x="163"/>
        <item m="1" x="131"/>
        <item m="1" x="156"/>
        <item m="1" x="216"/>
        <item m="1" x="225"/>
        <item m="1" x="206"/>
        <item m="1" x="231"/>
        <item m="1" x="205"/>
        <item m="1" x="85"/>
        <item m="1" x="151"/>
        <item m="1" x="110"/>
        <item m="1" x="158"/>
        <item m="1" x="103"/>
        <item m="1" x="192"/>
        <item m="1" x="90"/>
        <item m="1" x="183"/>
        <item m="1" x="79"/>
        <item m="1" x="178"/>
        <item m="1" x="88"/>
        <item m="1" x="118"/>
        <item m="1" x="141"/>
        <item m="1" x="224"/>
        <item m="1" x="148"/>
        <item m="1" x="83"/>
        <item m="1" x="190"/>
        <item m="1" x="239"/>
        <item m="1" x="236"/>
        <item m="1" x="160"/>
        <item m="1" x="107"/>
        <item m="1" x="99"/>
        <item m="1" x="134"/>
        <item m="1" x="219"/>
        <item m="1" x="76"/>
        <item m="1" x="124"/>
        <item m="1" x="137"/>
        <item m="1" x="87"/>
        <item m="1" x="210"/>
        <item m="1" x="73"/>
        <item m="1" x="150"/>
        <item m="1" x="162"/>
        <item m="1" x="72"/>
        <item m="1" x="97"/>
        <item m="1" x="202"/>
        <item m="1" x="194"/>
        <item m="1" x="130"/>
        <item m="1" x="167"/>
        <item m="1" x="120"/>
        <item m="1" x="187"/>
        <item m="1" x="75"/>
        <item m="1" x="133"/>
        <item m="1" x="147"/>
        <item m="1" x="63"/>
        <item m="1" x="115"/>
        <item m="1" x="116"/>
        <item m="1" x="92"/>
        <item m="1" x="220"/>
        <item m="1" x="214"/>
        <item m="1" x="209"/>
        <item m="1" x="173"/>
        <item m="1" x="100"/>
        <item m="1" x="91"/>
        <item m="1" x="77"/>
        <item m="1" x="166"/>
        <item m="1" x="66"/>
        <item m="1" x="157"/>
        <item m="1" x="96"/>
        <item m="1" x="199"/>
        <item m="1" x="171"/>
        <item m="1" x="186"/>
        <item m="1" x="197"/>
        <item m="1" x="95"/>
        <item m="1" x="195"/>
        <item m="1" x="154"/>
        <item m="1" x="189"/>
        <item m="1" x="69"/>
        <item m="1" x="153"/>
        <item m="1" x="229"/>
        <item m="1" x="80"/>
        <item m="1" x="169"/>
        <item m="1" x="143"/>
        <item m="1" x="170"/>
        <item m="1" x="78"/>
        <item m="1" x="149"/>
        <item m="1" x="67"/>
        <item m="1" x="109"/>
        <item m="1" x="64"/>
        <item m="1" x="235"/>
        <item m="1" x="237"/>
        <item m="1" x="114"/>
        <item m="1" x="113"/>
        <item m="1" x="218"/>
        <item x="0"/>
        <item m="1" x="196"/>
        <item x="2"/>
        <item x="3"/>
        <item m="1" x="129"/>
        <item x="5"/>
        <item m="1" x="179"/>
        <item x="7"/>
        <item m="1" x="155"/>
        <item x="9"/>
        <item m="1" x="200"/>
        <item m="1" x="94"/>
        <item x="12"/>
        <item m="1" x="125"/>
        <item m="1" x="89"/>
        <item x="32"/>
        <item x="33"/>
        <item x="34"/>
        <item x="35"/>
        <item x="36"/>
        <item x="37"/>
        <item x="38"/>
        <item x="39"/>
        <item x="40"/>
        <item x="41"/>
        <item x="42"/>
        <item x="43"/>
        <item m="1" x="122"/>
        <item x="45"/>
        <item x="46"/>
        <item x="47"/>
        <item x="48"/>
        <item x="1"/>
        <item m="1" x="117"/>
        <item x="14"/>
        <item x="15"/>
        <item x="16"/>
        <item x="17"/>
        <item x="18"/>
        <item x="19"/>
        <item x="20"/>
        <item m="1" x="106"/>
        <item x="22"/>
        <item x="23"/>
        <item x="24"/>
        <item m="1" x="165"/>
        <item m="1" x="176"/>
        <item m="1" x="217"/>
        <item x="28"/>
        <item x="29"/>
        <item x="30"/>
        <item x="31"/>
        <item x="4"/>
        <item m="1" x="191"/>
        <item x="49"/>
        <item m="1" x="203"/>
        <item m="1" x="68"/>
        <item x="52"/>
        <item x="53"/>
        <item x="54"/>
        <item m="1" x="201"/>
        <item x="56"/>
        <item x="57"/>
        <item x="58"/>
        <item x="59"/>
        <item m="1" x="174"/>
        <item x="6"/>
        <item x="8"/>
        <item x="10"/>
        <item x="11"/>
        <item x="13"/>
        <item x="21"/>
        <item x="25"/>
        <item x="26"/>
        <item x="27"/>
        <item x="44"/>
        <item x="50"/>
        <item x="51"/>
        <item x="55"/>
        <item x="60"/>
        <item t="default"/>
      </items>
    </pivotField>
  </pivotFields>
  <rowFields count="1">
    <field x="1"/>
  </rowFields>
  <rowItems count="1">
    <i>
      <x v="228"/>
    </i>
  </rowItems>
  <colItems count="1">
    <i/>
  </colItems>
  <pageFields count="1">
    <pageField fld="0" item="6" hier="-1"/>
  </pageFields>
  <formats count="5">
    <format dxfId="33">
      <pivotArea dataOnly="0" labelOnly="1" fieldPosition="0">
        <references count="1">
          <reference field="1" count="0"/>
        </references>
      </pivotArea>
    </format>
    <format dxfId="32">
      <pivotArea dataOnly="0" labelOnly="1" fieldPosition="0">
        <references count="1">
          <reference field="1" count="1">
            <x v="27"/>
          </reference>
        </references>
      </pivotArea>
    </format>
    <format dxfId="31">
      <pivotArea dataOnly="0" labelOnly="1" fieldPosition="0">
        <references count="1">
          <reference field="1" count="0"/>
        </references>
      </pivotArea>
    </format>
    <format dxfId="30">
      <pivotArea dataOnly="0" labelOnly="1" fieldPosition="0">
        <references count="1">
          <reference field="1" count="1">
            <x v="39"/>
          </reference>
        </references>
      </pivotArea>
    </format>
    <format dxfId="29">
      <pivotArea dataOnly="0" labelOnly="1" fieldPosition="0">
        <references count="1">
          <reference field="1" count="1">
            <x v="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tchings_percentage1" xr10:uid="{289B073E-EE47-4895-8C36-4492EBC24821}" sourceName="Matchings-percentage">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atchingspercentage 1" xr10:uid="{AEFC9B4A-5CCC-4A07-ACB3-76D53438A11C}" cache="Slicer_Matchings_percentage1" caption="Matchingspercentage"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A060A9-F77B-4431-A3ED-77FF9C24EE88}" name="Tabel22" displayName="Tabel22" ref="A4:B80" totalsRowShown="0" headerRowDxfId="3" dataDxfId="2" headerRowCellStyle="Procent" dataCellStyle="Procent">
  <autoFilter ref="A4:B80" xr:uid="{CC08817F-D67F-4BBE-A64A-24B5765FE0E2}">
    <filterColumn colId="0">
      <filters>
        <filter val="60%"/>
      </filters>
    </filterColumn>
  </autoFilter>
  <sortState xmlns:xlrd2="http://schemas.microsoft.com/office/spreadsheetml/2017/richdata2" ref="A5:B80">
    <sortCondition descending="1" ref="A5:A80"/>
    <sortCondition ref="B5:B80"/>
  </sortState>
  <tableColumns count="2">
    <tableColumn id="1" xr3:uid="{B8DDA608-CC5D-4D2B-A5E9-D6F1B2CCD1AD}" name="Matchings-percentage" dataDxfId="1" dataCellStyle="Procent">
      <calculatedColumnFormula>IF(E5="","",E5)</calculatedColumnFormula>
    </tableColumn>
    <tableColumn id="2" xr3:uid="{D6E94F66-568B-4483-842F-8841C121405E}" name="KWIV-profiel" dataDxfId="0" dataCellStyle="Procent">
      <calculatedColumnFormula>IF(G5="","",G5)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functiegebouwrijksoverheid.nl/kwaliteitsraamwerken/kwaliteitsraamwerk-informatievoorziening/het-kwiv"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ivotTable" Target="../pivotTables/pivotTable8.xml"/><Relationship Id="rId1" Type="http://schemas.openxmlformats.org/officeDocument/2006/relationships/pivotTable" Target="../pivotTables/pivotTable7.xm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ivotTable" Target="../pivotTables/pivotTable5.xml"/><Relationship Id="rId1" Type="http://schemas.openxmlformats.org/officeDocument/2006/relationships/pivotTable" Target="../pivotTables/pivotTable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8.bin"/><Relationship Id="rId1" Type="http://schemas.openxmlformats.org/officeDocument/2006/relationships/pivotTable" Target="../pivotTables/pivotTable6.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1:D516"/>
  <sheetViews>
    <sheetView showGridLines="0" topLeftCell="A25" zoomScaleNormal="100" workbookViewId="0">
      <selection activeCell="B46" sqref="B46"/>
    </sheetView>
  </sheetViews>
  <sheetFormatPr defaultColWidth="9.1796875" defaultRowHeight="14.5" x14ac:dyDescent="0.35"/>
  <cols>
    <col min="1" max="1" width="3.7265625" customWidth="1"/>
    <col min="2" max="2" width="130.7265625" style="30" customWidth="1"/>
    <col min="3" max="3" width="25.7265625" style="40" customWidth="1"/>
    <col min="4" max="4" width="25.7265625" customWidth="1"/>
  </cols>
  <sheetData>
    <row r="1" spans="2:3" ht="18.5" x14ac:dyDescent="0.45">
      <c r="B1" s="39" t="s">
        <v>731</v>
      </c>
      <c r="C1" s="113" t="s">
        <v>725</v>
      </c>
    </row>
    <row r="2" spans="2:3" s="30" customFormat="1" ht="18.75" customHeight="1" thickBot="1" x14ac:dyDescent="0.4">
      <c r="B2" s="41" t="s">
        <v>742</v>
      </c>
      <c r="C2" s="114" t="s">
        <v>714</v>
      </c>
    </row>
    <row r="3" spans="2:3" ht="18.75" customHeight="1" x14ac:dyDescent="0.45">
      <c r="B3" s="32"/>
      <c r="C3" s="115"/>
    </row>
    <row r="4" spans="2:3" ht="18.5" x14ac:dyDescent="0.45">
      <c r="B4" s="42" t="s">
        <v>726</v>
      </c>
      <c r="C4" s="115"/>
    </row>
    <row r="5" spans="2:3" s="117" customFormat="1" ht="15" thickBot="1" x14ac:dyDescent="0.4">
      <c r="B5" s="43" t="s">
        <v>733</v>
      </c>
      <c r="C5" s="116"/>
    </row>
    <row r="6" spans="2:3" s="117" customFormat="1" ht="18.5" x14ac:dyDescent="0.45">
      <c r="B6" s="43" t="s">
        <v>735</v>
      </c>
      <c r="C6" s="113" t="s">
        <v>762</v>
      </c>
    </row>
    <row r="7" spans="2:3" s="117" customFormat="1" ht="18.5" x14ac:dyDescent="0.45">
      <c r="B7" s="43" t="s">
        <v>651</v>
      </c>
      <c r="C7" s="119" t="s">
        <v>763</v>
      </c>
    </row>
    <row r="8" spans="2:3" s="117" customFormat="1" x14ac:dyDescent="0.35">
      <c r="B8" s="46" t="s">
        <v>743</v>
      </c>
      <c r="C8" s="258" t="s">
        <v>865</v>
      </c>
    </row>
    <row r="9" spans="2:3" s="55" customFormat="1" ht="15" thickBot="1" x14ac:dyDescent="0.4">
      <c r="B9" s="46" t="s">
        <v>744</v>
      </c>
      <c r="C9" s="259"/>
    </row>
    <row r="10" spans="2:3" s="55" customFormat="1" x14ac:dyDescent="0.35">
      <c r="B10" s="46" t="s">
        <v>745</v>
      </c>
      <c r="C10" s="118"/>
    </row>
    <row r="11" spans="2:3" s="117" customFormat="1" x14ac:dyDescent="0.35">
      <c r="B11" s="43" t="s">
        <v>736</v>
      </c>
      <c r="C11" s="116"/>
    </row>
    <row r="12" spans="2:3" s="117" customFormat="1" x14ac:dyDescent="0.35">
      <c r="B12" s="118" t="s">
        <v>737</v>
      </c>
      <c r="C12" s="116"/>
    </row>
    <row r="13" spans="2:3" x14ac:dyDescent="0.35">
      <c r="B13" s="110"/>
    </row>
    <row r="14" spans="2:3" ht="15.5" x14ac:dyDescent="0.35">
      <c r="B14" s="44" t="s">
        <v>727</v>
      </c>
    </row>
    <row r="15" spans="2:3" s="117" customFormat="1" x14ac:dyDescent="0.35">
      <c r="B15" s="43" t="s">
        <v>738</v>
      </c>
      <c r="C15" s="116"/>
    </row>
    <row r="16" spans="2:3" s="117" customFormat="1" x14ac:dyDescent="0.35">
      <c r="B16" s="46" t="s">
        <v>739</v>
      </c>
      <c r="C16" s="116"/>
    </row>
    <row r="17" spans="2:4" s="117" customFormat="1" x14ac:dyDescent="0.35">
      <c r="B17" s="45" t="s">
        <v>722</v>
      </c>
      <c r="C17" s="116"/>
    </row>
    <row r="18" spans="2:4" s="117" customFormat="1" x14ac:dyDescent="0.35">
      <c r="B18" s="45" t="s">
        <v>723</v>
      </c>
      <c r="C18" s="116"/>
    </row>
    <row r="19" spans="2:4" s="117" customFormat="1" x14ac:dyDescent="0.35">
      <c r="B19" s="45"/>
      <c r="C19" s="116"/>
    </row>
    <row r="20" spans="2:4" s="117" customFormat="1" x14ac:dyDescent="0.35">
      <c r="B20" s="46"/>
      <c r="C20" s="116"/>
    </row>
    <row r="21" spans="2:4" s="117" customFormat="1" x14ac:dyDescent="0.35">
      <c r="B21" s="46"/>
      <c r="C21" s="116"/>
    </row>
    <row r="22" spans="2:4" s="117" customFormat="1" x14ac:dyDescent="0.35">
      <c r="B22" s="46"/>
      <c r="C22" s="116"/>
    </row>
    <row r="23" spans="2:4" s="117" customFormat="1" x14ac:dyDescent="0.35">
      <c r="B23" s="46"/>
      <c r="C23" s="116"/>
    </row>
    <row r="24" spans="2:4" s="117" customFormat="1" x14ac:dyDescent="0.35">
      <c r="B24" s="46"/>
      <c r="C24" s="116"/>
    </row>
    <row r="25" spans="2:4" s="117" customFormat="1" x14ac:dyDescent="0.35">
      <c r="B25" s="46" t="s">
        <v>751</v>
      </c>
      <c r="C25" s="116"/>
    </row>
    <row r="26" spans="2:4" x14ac:dyDescent="0.35">
      <c r="B26" s="46"/>
    </row>
    <row r="27" spans="2:4" ht="15.5" x14ac:dyDescent="0.35">
      <c r="B27" s="47" t="s">
        <v>728</v>
      </c>
    </row>
    <row r="28" spans="2:4" s="117" customFormat="1" x14ac:dyDescent="0.35">
      <c r="B28" s="43" t="s">
        <v>734</v>
      </c>
      <c r="C28" s="116"/>
    </row>
    <row r="29" spans="2:4" s="117" customFormat="1" x14ac:dyDescent="0.35">
      <c r="B29" s="43" t="s">
        <v>740</v>
      </c>
      <c r="C29" s="116"/>
    </row>
    <row r="30" spans="2:4" s="117" customFormat="1" x14ac:dyDescent="0.35">
      <c r="B30" s="43" t="s">
        <v>741</v>
      </c>
      <c r="C30" s="116"/>
    </row>
    <row r="31" spans="2:4" x14ac:dyDescent="0.35">
      <c r="B31" s="43" t="s">
        <v>729</v>
      </c>
      <c r="D31" t="s">
        <v>724</v>
      </c>
    </row>
    <row r="32" spans="2:4" x14ac:dyDescent="0.35">
      <c r="B32" s="32"/>
    </row>
    <row r="33" spans="2:3" ht="15.5" x14ac:dyDescent="0.35">
      <c r="B33" s="48" t="s">
        <v>732</v>
      </c>
    </row>
    <row r="34" spans="2:3" s="117" customFormat="1" x14ac:dyDescent="0.35">
      <c r="B34" s="43" t="s">
        <v>841</v>
      </c>
      <c r="C34" s="116"/>
    </row>
    <row r="35" spans="2:3" s="117" customFormat="1" x14ac:dyDescent="0.35">
      <c r="B35" s="43" t="s">
        <v>753</v>
      </c>
      <c r="C35" s="116"/>
    </row>
    <row r="36" spans="2:3" s="117" customFormat="1" x14ac:dyDescent="0.35">
      <c r="B36" s="43"/>
      <c r="C36" s="116"/>
    </row>
    <row r="37" spans="2:3" s="117" customFormat="1" x14ac:dyDescent="0.35">
      <c r="B37" s="43" t="s">
        <v>933</v>
      </c>
      <c r="C37" s="116"/>
    </row>
    <row r="38" spans="2:3" s="117" customFormat="1" x14ac:dyDescent="0.35">
      <c r="B38" s="43" t="s">
        <v>934</v>
      </c>
      <c r="C38" s="116"/>
    </row>
    <row r="39" spans="2:3" s="117" customFormat="1" x14ac:dyDescent="0.35">
      <c r="B39" s="43" t="s">
        <v>935</v>
      </c>
      <c r="C39" s="116"/>
    </row>
    <row r="40" spans="2:3" s="117" customFormat="1" x14ac:dyDescent="0.35">
      <c r="B40" s="43" t="s">
        <v>936</v>
      </c>
      <c r="C40" s="116"/>
    </row>
    <row r="41" spans="2:3" s="117" customFormat="1" x14ac:dyDescent="0.35">
      <c r="B41" s="43" t="s">
        <v>937</v>
      </c>
      <c r="C41" s="116"/>
    </row>
    <row r="42" spans="2:3" s="117" customFormat="1" x14ac:dyDescent="0.35">
      <c r="B42" s="43"/>
      <c r="C42" s="116"/>
    </row>
    <row r="43" spans="2:3" x14ac:dyDescent="0.35">
      <c r="B43" s="43" t="s">
        <v>842</v>
      </c>
    </row>
    <row r="44" spans="2:3" x14ac:dyDescent="0.35">
      <c r="B44" s="43"/>
    </row>
    <row r="45" spans="2:3" x14ac:dyDescent="0.35">
      <c r="B45" s="95" t="s">
        <v>890</v>
      </c>
    </row>
    <row r="46" spans="2:3" x14ac:dyDescent="0.35">
      <c r="C46" s="3"/>
    </row>
    <row r="47" spans="2:3" x14ac:dyDescent="0.35">
      <c r="C47" s="3"/>
    </row>
    <row r="48" spans="2:3" x14ac:dyDescent="0.35">
      <c r="C48" s="3"/>
    </row>
    <row r="49" spans="3:3" x14ac:dyDescent="0.35">
      <c r="C49" s="3"/>
    </row>
    <row r="50" spans="3:3" x14ac:dyDescent="0.35">
      <c r="C50" s="3"/>
    </row>
    <row r="51" spans="3:3" x14ac:dyDescent="0.35">
      <c r="C51" s="3"/>
    </row>
    <row r="52" spans="3:3" x14ac:dyDescent="0.35">
      <c r="C52" s="3"/>
    </row>
    <row r="53" spans="3:3" x14ac:dyDescent="0.35">
      <c r="C53" s="3"/>
    </row>
    <row r="54" spans="3:3" x14ac:dyDescent="0.35">
      <c r="C54" s="3"/>
    </row>
    <row r="55" spans="3:3" x14ac:dyDescent="0.35">
      <c r="C55" s="3"/>
    </row>
    <row r="56" spans="3:3" x14ac:dyDescent="0.35">
      <c r="C56" s="3"/>
    </row>
    <row r="57" spans="3:3" x14ac:dyDescent="0.35">
      <c r="C57" s="3"/>
    </row>
    <row r="58" spans="3:3" x14ac:dyDescent="0.35">
      <c r="C58" s="3"/>
    </row>
    <row r="59" spans="3:3" x14ac:dyDescent="0.35">
      <c r="C59" s="3"/>
    </row>
    <row r="60" spans="3:3" x14ac:dyDescent="0.35">
      <c r="C60" s="3"/>
    </row>
    <row r="61" spans="3:3" x14ac:dyDescent="0.35">
      <c r="C61" s="3"/>
    </row>
    <row r="62" spans="3:3" x14ac:dyDescent="0.35">
      <c r="C62" s="3"/>
    </row>
    <row r="63" spans="3:3" x14ac:dyDescent="0.35">
      <c r="C63" s="3"/>
    </row>
    <row r="64" spans="3:3" x14ac:dyDescent="0.35">
      <c r="C64" s="3"/>
    </row>
    <row r="65" spans="3:3" x14ac:dyDescent="0.35">
      <c r="C65" s="3"/>
    </row>
    <row r="66" spans="3:3" x14ac:dyDescent="0.35">
      <c r="C66" s="3"/>
    </row>
    <row r="67" spans="3:3" x14ac:dyDescent="0.35">
      <c r="C67" s="3"/>
    </row>
    <row r="68" spans="3:3" x14ac:dyDescent="0.35">
      <c r="C68" s="3"/>
    </row>
    <row r="69" spans="3:3" x14ac:dyDescent="0.35">
      <c r="C69" s="3"/>
    </row>
    <row r="70" spans="3:3" x14ac:dyDescent="0.35">
      <c r="C70" s="3"/>
    </row>
    <row r="71" spans="3:3" x14ac:dyDescent="0.35">
      <c r="C71" s="3"/>
    </row>
    <row r="72" spans="3:3" x14ac:dyDescent="0.35">
      <c r="C72" s="3"/>
    </row>
    <row r="73" spans="3:3" x14ac:dyDescent="0.35">
      <c r="C73" s="3"/>
    </row>
    <row r="74" spans="3:3" x14ac:dyDescent="0.35">
      <c r="C74" s="3"/>
    </row>
    <row r="75" spans="3:3" x14ac:dyDescent="0.35">
      <c r="C75" s="3"/>
    </row>
    <row r="76" spans="3:3" x14ac:dyDescent="0.35">
      <c r="C76" s="3"/>
    </row>
    <row r="77" spans="3:3" x14ac:dyDescent="0.35">
      <c r="C77" s="3"/>
    </row>
    <row r="78" spans="3:3" x14ac:dyDescent="0.35">
      <c r="C78" s="3"/>
    </row>
    <row r="79" spans="3:3" x14ac:dyDescent="0.35">
      <c r="C79" s="3"/>
    </row>
    <row r="80" spans="3:3" x14ac:dyDescent="0.35">
      <c r="C80" s="3"/>
    </row>
    <row r="81" spans="3:3" x14ac:dyDescent="0.35">
      <c r="C81" s="3"/>
    </row>
    <row r="82" spans="3:3" x14ac:dyDescent="0.35">
      <c r="C82" s="3"/>
    </row>
    <row r="83" spans="3:3" x14ac:dyDescent="0.35">
      <c r="C83" s="3"/>
    </row>
    <row r="84" spans="3:3" x14ac:dyDescent="0.35">
      <c r="C84" s="3"/>
    </row>
    <row r="85" spans="3:3" x14ac:dyDescent="0.35">
      <c r="C85" s="3"/>
    </row>
    <row r="86" spans="3:3" x14ac:dyDescent="0.35">
      <c r="C86" s="3"/>
    </row>
    <row r="87" spans="3:3" x14ac:dyDescent="0.35">
      <c r="C87" s="3"/>
    </row>
    <row r="88" spans="3:3" x14ac:dyDescent="0.35">
      <c r="C88" s="3"/>
    </row>
    <row r="89" spans="3:3" x14ac:dyDescent="0.35">
      <c r="C89" s="3"/>
    </row>
    <row r="90" spans="3:3" x14ac:dyDescent="0.35">
      <c r="C90" s="3"/>
    </row>
    <row r="91" spans="3:3" x14ac:dyDescent="0.35">
      <c r="C91" s="3"/>
    </row>
    <row r="92" spans="3:3" x14ac:dyDescent="0.35">
      <c r="C92" s="3"/>
    </row>
    <row r="93" spans="3:3" x14ac:dyDescent="0.35">
      <c r="C93" s="3"/>
    </row>
    <row r="94" spans="3:3" x14ac:dyDescent="0.35">
      <c r="C94" s="3"/>
    </row>
    <row r="95" spans="3:3" x14ac:dyDescent="0.35">
      <c r="C95" s="3"/>
    </row>
    <row r="96" spans="3:3" x14ac:dyDescent="0.35">
      <c r="C96" s="3"/>
    </row>
    <row r="97" spans="3:3" x14ac:dyDescent="0.35">
      <c r="C97" s="3"/>
    </row>
    <row r="98" spans="3:3" x14ac:dyDescent="0.35">
      <c r="C98" s="3"/>
    </row>
    <row r="99" spans="3:3" x14ac:dyDescent="0.35">
      <c r="C99" s="3"/>
    </row>
    <row r="100" spans="3:3" x14ac:dyDescent="0.35">
      <c r="C100" s="3"/>
    </row>
    <row r="101" spans="3:3" x14ac:dyDescent="0.35">
      <c r="C101" s="3"/>
    </row>
    <row r="102" spans="3:3" x14ac:dyDescent="0.35">
      <c r="C102" s="3"/>
    </row>
    <row r="103" spans="3:3" x14ac:dyDescent="0.35">
      <c r="C103" s="3"/>
    </row>
    <row r="104" spans="3:3" x14ac:dyDescent="0.35">
      <c r="C104" s="3"/>
    </row>
    <row r="105" spans="3:3" x14ac:dyDescent="0.35">
      <c r="C105" s="3"/>
    </row>
    <row r="106" spans="3:3" x14ac:dyDescent="0.35">
      <c r="C106" s="3"/>
    </row>
    <row r="107" spans="3:3" x14ac:dyDescent="0.35">
      <c r="C107" s="3"/>
    </row>
    <row r="108" spans="3:3" x14ac:dyDescent="0.35">
      <c r="C108" s="3"/>
    </row>
    <row r="109" spans="3:3" x14ac:dyDescent="0.35">
      <c r="C109" s="3"/>
    </row>
    <row r="110" spans="3:3" x14ac:dyDescent="0.35">
      <c r="C110" s="3"/>
    </row>
    <row r="111" spans="3:3" x14ac:dyDescent="0.35">
      <c r="C111" s="3"/>
    </row>
    <row r="112" spans="3:3" x14ac:dyDescent="0.35">
      <c r="C112" s="3"/>
    </row>
    <row r="113" spans="3:3" x14ac:dyDescent="0.35">
      <c r="C113" s="3"/>
    </row>
    <row r="114" spans="3:3" x14ac:dyDescent="0.35">
      <c r="C114" s="3"/>
    </row>
    <row r="115" spans="3:3" x14ac:dyDescent="0.35">
      <c r="C115" s="3"/>
    </row>
    <row r="116" spans="3:3" x14ac:dyDescent="0.35">
      <c r="C116" s="3"/>
    </row>
    <row r="117" spans="3:3" x14ac:dyDescent="0.35">
      <c r="C117" s="3"/>
    </row>
    <row r="118" spans="3:3" x14ac:dyDescent="0.35">
      <c r="C118" s="3"/>
    </row>
    <row r="119" spans="3:3" x14ac:dyDescent="0.35">
      <c r="C119" s="3"/>
    </row>
    <row r="120" spans="3:3" x14ac:dyDescent="0.35">
      <c r="C120" s="3"/>
    </row>
    <row r="121" spans="3:3" x14ac:dyDescent="0.35">
      <c r="C121" s="3"/>
    </row>
    <row r="122" spans="3:3" x14ac:dyDescent="0.35">
      <c r="C122" s="3"/>
    </row>
    <row r="123" spans="3:3" x14ac:dyDescent="0.35">
      <c r="C123" s="3"/>
    </row>
    <row r="124" spans="3:3" x14ac:dyDescent="0.35">
      <c r="C124" s="3"/>
    </row>
    <row r="125" spans="3:3" x14ac:dyDescent="0.35">
      <c r="C125" s="3"/>
    </row>
    <row r="126" spans="3:3" x14ac:dyDescent="0.35">
      <c r="C126" s="3"/>
    </row>
    <row r="127" spans="3:3" x14ac:dyDescent="0.35">
      <c r="C127" s="3"/>
    </row>
    <row r="128" spans="3:3" x14ac:dyDescent="0.35">
      <c r="C128" s="3"/>
    </row>
    <row r="129" spans="3:3" x14ac:dyDescent="0.35">
      <c r="C129" s="3"/>
    </row>
    <row r="130" spans="3:3" x14ac:dyDescent="0.35">
      <c r="C130" s="3"/>
    </row>
    <row r="131" spans="3:3" x14ac:dyDescent="0.35">
      <c r="C131" s="3"/>
    </row>
    <row r="132" spans="3:3" x14ac:dyDescent="0.35">
      <c r="C132" s="3"/>
    </row>
    <row r="133" spans="3:3" x14ac:dyDescent="0.35">
      <c r="C133" s="3"/>
    </row>
    <row r="134" spans="3:3" x14ac:dyDescent="0.35">
      <c r="C134" s="3"/>
    </row>
    <row r="135" spans="3:3" x14ac:dyDescent="0.35">
      <c r="C135" s="3"/>
    </row>
    <row r="136" spans="3:3" x14ac:dyDescent="0.35">
      <c r="C136" s="3"/>
    </row>
    <row r="137" spans="3:3" x14ac:dyDescent="0.35">
      <c r="C137" s="3"/>
    </row>
    <row r="138" spans="3:3" x14ac:dyDescent="0.35">
      <c r="C138" s="3"/>
    </row>
    <row r="139" spans="3:3" x14ac:dyDescent="0.35">
      <c r="C139" s="3"/>
    </row>
    <row r="140" spans="3:3" x14ac:dyDescent="0.35">
      <c r="C140" s="3"/>
    </row>
    <row r="141" spans="3:3" x14ac:dyDescent="0.35">
      <c r="C141" s="3"/>
    </row>
    <row r="142" spans="3:3" x14ac:dyDescent="0.35">
      <c r="C142" s="3"/>
    </row>
    <row r="143" spans="3:3" x14ac:dyDescent="0.35">
      <c r="C143" s="3"/>
    </row>
    <row r="144" spans="3:3" x14ac:dyDescent="0.35">
      <c r="C144" s="3"/>
    </row>
    <row r="145" spans="3:3" x14ac:dyDescent="0.35">
      <c r="C145" s="3"/>
    </row>
    <row r="146" spans="3:3" x14ac:dyDescent="0.35">
      <c r="C146" s="3"/>
    </row>
    <row r="147" spans="3:3" x14ac:dyDescent="0.35">
      <c r="C147" s="3"/>
    </row>
    <row r="148" spans="3:3" x14ac:dyDescent="0.35">
      <c r="C148" s="3"/>
    </row>
    <row r="149" spans="3:3" x14ac:dyDescent="0.35">
      <c r="C149" s="3"/>
    </row>
    <row r="150" spans="3:3" x14ac:dyDescent="0.35">
      <c r="C150" s="3"/>
    </row>
    <row r="151" spans="3:3" x14ac:dyDescent="0.35">
      <c r="C151" s="3"/>
    </row>
    <row r="152" spans="3:3" x14ac:dyDescent="0.35">
      <c r="C152" s="3"/>
    </row>
    <row r="153" spans="3:3" x14ac:dyDescent="0.35">
      <c r="C153" s="3"/>
    </row>
    <row r="154" spans="3:3" x14ac:dyDescent="0.35">
      <c r="C154" s="3"/>
    </row>
    <row r="155" spans="3:3" x14ac:dyDescent="0.35">
      <c r="C155" s="3"/>
    </row>
    <row r="156" spans="3:3" x14ac:dyDescent="0.35">
      <c r="C156" s="3"/>
    </row>
    <row r="157" spans="3:3" x14ac:dyDescent="0.35">
      <c r="C157" s="3"/>
    </row>
    <row r="158" spans="3:3" x14ac:dyDescent="0.35">
      <c r="C158" s="3"/>
    </row>
    <row r="159" spans="3:3" x14ac:dyDescent="0.35">
      <c r="C159" s="3"/>
    </row>
    <row r="160" spans="3:3" x14ac:dyDescent="0.35">
      <c r="C160" s="3"/>
    </row>
    <row r="161" spans="3:3" x14ac:dyDescent="0.35">
      <c r="C161" s="3"/>
    </row>
    <row r="162" spans="3:3" x14ac:dyDescent="0.35">
      <c r="C162" s="3"/>
    </row>
    <row r="163" spans="3:3" x14ac:dyDescent="0.35">
      <c r="C163" s="3"/>
    </row>
    <row r="164" spans="3:3" x14ac:dyDescent="0.35">
      <c r="C164" s="3"/>
    </row>
    <row r="165" spans="3:3" x14ac:dyDescent="0.35">
      <c r="C165" s="3"/>
    </row>
    <row r="166" spans="3:3" x14ac:dyDescent="0.35">
      <c r="C166" s="3"/>
    </row>
    <row r="167" spans="3:3" x14ac:dyDescent="0.35">
      <c r="C167" s="3"/>
    </row>
    <row r="168" spans="3:3" x14ac:dyDescent="0.35">
      <c r="C168" s="3"/>
    </row>
    <row r="169" spans="3:3" x14ac:dyDescent="0.35">
      <c r="C169" s="3"/>
    </row>
    <row r="170" spans="3:3" x14ac:dyDescent="0.35">
      <c r="C170" s="3"/>
    </row>
    <row r="171" spans="3:3" x14ac:dyDescent="0.35">
      <c r="C171" s="3"/>
    </row>
    <row r="172" spans="3:3" x14ac:dyDescent="0.35">
      <c r="C172" s="3"/>
    </row>
    <row r="173" spans="3:3" x14ac:dyDescent="0.35">
      <c r="C173" s="3"/>
    </row>
    <row r="174" spans="3:3" x14ac:dyDescent="0.35">
      <c r="C174" s="3"/>
    </row>
    <row r="175" spans="3:3" x14ac:dyDescent="0.35">
      <c r="C175" s="3"/>
    </row>
    <row r="176" spans="3:3" x14ac:dyDescent="0.35">
      <c r="C176" s="3"/>
    </row>
    <row r="177" spans="3:3" x14ac:dyDescent="0.35">
      <c r="C177" s="3"/>
    </row>
    <row r="178" spans="3:3" x14ac:dyDescent="0.35">
      <c r="C178" s="3"/>
    </row>
    <row r="179" spans="3:3" x14ac:dyDescent="0.35">
      <c r="C179" s="3"/>
    </row>
    <row r="180" spans="3:3" x14ac:dyDescent="0.35">
      <c r="C180" s="3"/>
    </row>
    <row r="181" spans="3:3" x14ac:dyDescent="0.35">
      <c r="C181" s="3"/>
    </row>
    <row r="182" spans="3:3" x14ac:dyDescent="0.35">
      <c r="C182" s="3"/>
    </row>
    <row r="183" spans="3:3" x14ac:dyDescent="0.35">
      <c r="C183" s="3"/>
    </row>
    <row r="184" spans="3:3" x14ac:dyDescent="0.35">
      <c r="C184" s="3"/>
    </row>
    <row r="185" spans="3:3" x14ac:dyDescent="0.35">
      <c r="C185" s="3"/>
    </row>
    <row r="186" spans="3:3" x14ac:dyDescent="0.35">
      <c r="C186" s="3"/>
    </row>
    <row r="187" spans="3:3" x14ac:dyDescent="0.35">
      <c r="C187" s="3"/>
    </row>
    <row r="188" spans="3:3" x14ac:dyDescent="0.35">
      <c r="C188" s="3"/>
    </row>
    <row r="189" spans="3:3" x14ac:dyDescent="0.35">
      <c r="C189" s="3"/>
    </row>
    <row r="190" spans="3:3" x14ac:dyDescent="0.35">
      <c r="C190" s="3"/>
    </row>
    <row r="191" spans="3:3" x14ac:dyDescent="0.35">
      <c r="C191" s="3"/>
    </row>
    <row r="192" spans="3:3" x14ac:dyDescent="0.35">
      <c r="C192" s="3"/>
    </row>
    <row r="193" spans="3:3" x14ac:dyDescent="0.35">
      <c r="C193" s="3"/>
    </row>
    <row r="194" spans="3:3" x14ac:dyDescent="0.35">
      <c r="C194" s="3"/>
    </row>
    <row r="195" spans="3:3" x14ac:dyDescent="0.35">
      <c r="C195" s="3"/>
    </row>
    <row r="196" spans="3:3" x14ac:dyDescent="0.35">
      <c r="C196" s="3"/>
    </row>
    <row r="197" spans="3:3" x14ac:dyDescent="0.35">
      <c r="C197" s="3"/>
    </row>
    <row r="198" spans="3:3" x14ac:dyDescent="0.35">
      <c r="C198" s="3"/>
    </row>
    <row r="199" spans="3:3" x14ac:dyDescent="0.35">
      <c r="C199" s="3"/>
    </row>
    <row r="200" spans="3:3" x14ac:dyDescent="0.35">
      <c r="C200" s="3"/>
    </row>
    <row r="201" spans="3:3" x14ac:dyDescent="0.35">
      <c r="C201" s="3"/>
    </row>
    <row r="202" spans="3:3" x14ac:dyDescent="0.35">
      <c r="C202" s="3"/>
    </row>
    <row r="203" spans="3:3" x14ac:dyDescent="0.35">
      <c r="C203" s="3"/>
    </row>
    <row r="204" spans="3:3" x14ac:dyDescent="0.35">
      <c r="C204" s="3"/>
    </row>
    <row r="205" spans="3:3" x14ac:dyDescent="0.35">
      <c r="C205" s="3"/>
    </row>
    <row r="206" spans="3:3" x14ac:dyDescent="0.35">
      <c r="C206" s="3"/>
    </row>
    <row r="207" spans="3:3" x14ac:dyDescent="0.35">
      <c r="C207" s="3"/>
    </row>
    <row r="208" spans="3:3" x14ac:dyDescent="0.35">
      <c r="C208" s="3"/>
    </row>
    <row r="209" spans="3:3" x14ac:dyDescent="0.35">
      <c r="C209" s="3"/>
    </row>
    <row r="210" spans="3:3" x14ac:dyDescent="0.35">
      <c r="C210" s="3"/>
    </row>
    <row r="211" spans="3:3" x14ac:dyDescent="0.35">
      <c r="C211" s="3"/>
    </row>
    <row r="212" spans="3:3" x14ac:dyDescent="0.35">
      <c r="C212" s="3"/>
    </row>
    <row r="213" spans="3:3" x14ac:dyDescent="0.35">
      <c r="C213" s="3"/>
    </row>
    <row r="214" spans="3:3" x14ac:dyDescent="0.35">
      <c r="C214" s="3"/>
    </row>
    <row r="215" spans="3:3" x14ac:dyDescent="0.35">
      <c r="C215" s="3"/>
    </row>
    <row r="216" spans="3:3" x14ac:dyDescent="0.35">
      <c r="C216" s="3"/>
    </row>
    <row r="217" spans="3:3" x14ac:dyDescent="0.35">
      <c r="C217" s="3"/>
    </row>
    <row r="218" spans="3:3" x14ac:dyDescent="0.35">
      <c r="C218" s="3"/>
    </row>
    <row r="219" spans="3:3" x14ac:dyDescent="0.35">
      <c r="C219" s="3"/>
    </row>
    <row r="220" spans="3:3" x14ac:dyDescent="0.35">
      <c r="C220" s="3"/>
    </row>
    <row r="221" spans="3:3" x14ac:dyDescent="0.35">
      <c r="C221" s="3"/>
    </row>
    <row r="222" spans="3:3" x14ac:dyDescent="0.35">
      <c r="C222" s="3"/>
    </row>
    <row r="223" spans="3:3" x14ac:dyDescent="0.35">
      <c r="C223" s="3"/>
    </row>
    <row r="224" spans="3:3" x14ac:dyDescent="0.35">
      <c r="C224" s="3"/>
    </row>
    <row r="225" spans="3:3" x14ac:dyDescent="0.35">
      <c r="C225" s="3"/>
    </row>
    <row r="226" spans="3:3" x14ac:dyDescent="0.35">
      <c r="C226" s="3"/>
    </row>
    <row r="227" spans="3:3" x14ac:dyDescent="0.35">
      <c r="C227" s="3"/>
    </row>
    <row r="228" spans="3:3" x14ac:dyDescent="0.35">
      <c r="C228" s="3"/>
    </row>
    <row r="229" spans="3:3" x14ac:dyDescent="0.35">
      <c r="C229" s="3"/>
    </row>
    <row r="230" spans="3:3" x14ac:dyDescent="0.35">
      <c r="C230" s="3"/>
    </row>
    <row r="231" spans="3:3" x14ac:dyDescent="0.35">
      <c r="C231" s="3"/>
    </row>
    <row r="232" spans="3:3" x14ac:dyDescent="0.35">
      <c r="C232" s="3"/>
    </row>
    <row r="233" spans="3:3" x14ac:dyDescent="0.35">
      <c r="C233" s="3"/>
    </row>
    <row r="234" spans="3:3" x14ac:dyDescent="0.35">
      <c r="C234" s="3"/>
    </row>
    <row r="235" spans="3:3" x14ac:dyDescent="0.35">
      <c r="C235" s="3"/>
    </row>
    <row r="236" spans="3:3" x14ac:dyDescent="0.35">
      <c r="C236" s="3"/>
    </row>
    <row r="237" spans="3:3" x14ac:dyDescent="0.35">
      <c r="C237" s="3"/>
    </row>
    <row r="238" spans="3:3" x14ac:dyDescent="0.35">
      <c r="C238" s="3"/>
    </row>
    <row r="239" spans="3:3" x14ac:dyDescent="0.35">
      <c r="C239" s="3"/>
    </row>
    <row r="240" spans="3:3" x14ac:dyDescent="0.35">
      <c r="C240" s="3"/>
    </row>
    <row r="241" spans="3:3" x14ac:dyDescent="0.35">
      <c r="C241" s="3"/>
    </row>
    <row r="242" spans="3:3" x14ac:dyDescent="0.35">
      <c r="C242" s="3"/>
    </row>
    <row r="243" spans="3:3" x14ac:dyDescent="0.35">
      <c r="C243" s="3"/>
    </row>
    <row r="244" spans="3:3" x14ac:dyDescent="0.35">
      <c r="C244" s="3"/>
    </row>
    <row r="245" spans="3:3" x14ac:dyDescent="0.35">
      <c r="C245" s="3"/>
    </row>
    <row r="246" spans="3:3" x14ac:dyDescent="0.35">
      <c r="C246" s="3"/>
    </row>
    <row r="247" spans="3:3" x14ac:dyDescent="0.35">
      <c r="C247" s="3"/>
    </row>
    <row r="248" spans="3:3" x14ac:dyDescent="0.35">
      <c r="C248" s="3"/>
    </row>
    <row r="249" spans="3:3" x14ac:dyDescent="0.35">
      <c r="C249" s="3"/>
    </row>
    <row r="250" spans="3:3" x14ac:dyDescent="0.35">
      <c r="C250" s="3"/>
    </row>
    <row r="251" spans="3:3" x14ac:dyDescent="0.35">
      <c r="C251" s="3"/>
    </row>
    <row r="252" spans="3:3" x14ac:dyDescent="0.35">
      <c r="C252" s="3"/>
    </row>
    <row r="253" spans="3:3" x14ac:dyDescent="0.35">
      <c r="C253" s="3"/>
    </row>
    <row r="254" spans="3:3" x14ac:dyDescent="0.35">
      <c r="C254" s="3"/>
    </row>
    <row r="255" spans="3:3" x14ac:dyDescent="0.35">
      <c r="C255" s="3"/>
    </row>
    <row r="256" spans="3:3" x14ac:dyDescent="0.35">
      <c r="C256" s="3"/>
    </row>
    <row r="257" spans="3:3" x14ac:dyDescent="0.35">
      <c r="C257" s="3"/>
    </row>
    <row r="258" spans="3:3" x14ac:dyDescent="0.35">
      <c r="C258" s="3"/>
    </row>
    <row r="259" spans="3:3" x14ac:dyDescent="0.35">
      <c r="C259" s="3"/>
    </row>
    <row r="260" spans="3:3" x14ac:dyDescent="0.35">
      <c r="C260" s="3"/>
    </row>
    <row r="261" spans="3:3" x14ac:dyDescent="0.35">
      <c r="C261" s="3"/>
    </row>
    <row r="262" spans="3:3" x14ac:dyDescent="0.35">
      <c r="C262" s="3"/>
    </row>
    <row r="263" spans="3:3" x14ac:dyDescent="0.35">
      <c r="C263" s="3"/>
    </row>
    <row r="264" spans="3:3" x14ac:dyDescent="0.35">
      <c r="C264" s="3"/>
    </row>
    <row r="265" spans="3:3" x14ac:dyDescent="0.35">
      <c r="C265" s="3"/>
    </row>
    <row r="266" spans="3:3" x14ac:dyDescent="0.35">
      <c r="C266" s="3"/>
    </row>
    <row r="267" spans="3:3" x14ac:dyDescent="0.35">
      <c r="C267" s="3"/>
    </row>
    <row r="268" spans="3:3" x14ac:dyDescent="0.35">
      <c r="C268" s="3"/>
    </row>
    <row r="269" spans="3:3" x14ac:dyDescent="0.35">
      <c r="C269" s="3"/>
    </row>
    <row r="270" spans="3:3" x14ac:dyDescent="0.35">
      <c r="C270" s="3"/>
    </row>
    <row r="271" spans="3:3" x14ac:dyDescent="0.35">
      <c r="C271" s="3"/>
    </row>
    <row r="272" spans="3:3" x14ac:dyDescent="0.35">
      <c r="C272" s="3"/>
    </row>
    <row r="273" spans="3:3" x14ac:dyDescent="0.35">
      <c r="C273" s="3"/>
    </row>
    <row r="274" spans="3:3" x14ac:dyDescent="0.35">
      <c r="C274" s="3"/>
    </row>
    <row r="275" spans="3:3" x14ac:dyDescent="0.35">
      <c r="C275" s="3"/>
    </row>
    <row r="276" spans="3:3" x14ac:dyDescent="0.35">
      <c r="C276" s="3"/>
    </row>
    <row r="277" spans="3:3" x14ac:dyDescent="0.35">
      <c r="C277" s="3"/>
    </row>
    <row r="278" spans="3:3" x14ac:dyDescent="0.35">
      <c r="C278" s="3"/>
    </row>
    <row r="279" spans="3:3" x14ac:dyDescent="0.35">
      <c r="C279" s="3"/>
    </row>
    <row r="280" spans="3:3" x14ac:dyDescent="0.35">
      <c r="C280" s="3"/>
    </row>
    <row r="281" spans="3:3" x14ac:dyDescent="0.35">
      <c r="C281" s="3"/>
    </row>
    <row r="282" spans="3:3" x14ac:dyDescent="0.35">
      <c r="C282" s="3"/>
    </row>
    <row r="283" spans="3:3" x14ac:dyDescent="0.35">
      <c r="C283" s="3"/>
    </row>
    <row r="284" spans="3:3" x14ac:dyDescent="0.35">
      <c r="C284" s="3"/>
    </row>
    <row r="285" spans="3:3" x14ac:dyDescent="0.35">
      <c r="C285" s="3"/>
    </row>
    <row r="286" spans="3:3" x14ac:dyDescent="0.35">
      <c r="C286" s="3"/>
    </row>
    <row r="287" spans="3:3" x14ac:dyDescent="0.35">
      <c r="C287" s="3"/>
    </row>
    <row r="288" spans="3:3" x14ac:dyDescent="0.35">
      <c r="C288" s="3"/>
    </row>
    <row r="289" spans="3:3" x14ac:dyDescent="0.35">
      <c r="C289" s="3"/>
    </row>
    <row r="290" spans="3:3" x14ac:dyDescent="0.35">
      <c r="C290" s="3"/>
    </row>
    <row r="291" spans="3:3" x14ac:dyDescent="0.35">
      <c r="C291" s="3"/>
    </row>
    <row r="292" spans="3:3" x14ac:dyDescent="0.35">
      <c r="C292" s="3"/>
    </row>
    <row r="293" spans="3:3" x14ac:dyDescent="0.35">
      <c r="C293" s="3"/>
    </row>
    <row r="294" spans="3:3" x14ac:dyDescent="0.35">
      <c r="C294" s="3"/>
    </row>
    <row r="295" spans="3:3" x14ac:dyDescent="0.35">
      <c r="C295" s="3"/>
    </row>
    <row r="296" spans="3:3" x14ac:dyDescent="0.35">
      <c r="C296" s="3"/>
    </row>
    <row r="297" spans="3:3" x14ac:dyDescent="0.35">
      <c r="C297" s="3"/>
    </row>
    <row r="298" spans="3:3" x14ac:dyDescent="0.35">
      <c r="C298" s="3"/>
    </row>
    <row r="299" spans="3:3" x14ac:dyDescent="0.35">
      <c r="C299" s="3"/>
    </row>
    <row r="300" spans="3:3" x14ac:dyDescent="0.35">
      <c r="C300" s="3"/>
    </row>
    <row r="301" spans="3:3" x14ac:dyDescent="0.35">
      <c r="C301" s="3"/>
    </row>
    <row r="302" spans="3:3" x14ac:dyDescent="0.35">
      <c r="C302" s="3"/>
    </row>
    <row r="303" spans="3:3" x14ac:dyDescent="0.35">
      <c r="C303" s="3"/>
    </row>
    <row r="304" spans="3:3" x14ac:dyDescent="0.35">
      <c r="C304" s="3"/>
    </row>
    <row r="305" spans="3:3" x14ac:dyDescent="0.35">
      <c r="C305" s="3"/>
    </row>
    <row r="306" spans="3:3" x14ac:dyDescent="0.35">
      <c r="C306" s="3"/>
    </row>
    <row r="307" spans="3:3" x14ac:dyDescent="0.35">
      <c r="C307" s="3"/>
    </row>
    <row r="308" spans="3:3" x14ac:dyDescent="0.35">
      <c r="C308" s="3"/>
    </row>
    <row r="309" spans="3:3" x14ac:dyDescent="0.35">
      <c r="C309" s="3"/>
    </row>
    <row r="310" spans="3:3" x14ac:dyDescent="0.35">
      <c r="C310" s="3"/>
    </row>
    <row r="311" spans="3:3" x14ac:dyDescent="0.35">
      <c r="C311" s="3"/>
    </row>
    <row r="312" spans="3:3" x14ac:dyDescent="0.35">
      <c r="C312" s="3"/>
    </row>
    <row r="313" spans="3:3" x14ac:dyDescent="0.35">
      <c r="C313" s="3"/>
    </row>
    <row r="314" spans="3:3" x14ac:dyDescent="0.35">
      <c r="C314" s="3"/>
    </row>
    <row r="315" spans="3:3" x14ac:dyDescent="0.35">
      <c r="C315" s="3"/>
    </row>
    <row r="316" spans="3:3" x14ac:dyDescent="0.35">
      <c r="C316" s="3"/>
    </row>
    <row r="317" spans="3:3" x14ac:dyDescent="0.35">
      <c r="C317" s="3"/>
    </row>
    <row r="318" spans="3:3" x14ac:dyDescent="0.35">
      <c r="C318" s="3"/>
    </row>
    <row r="319" spans="3:3" x14ac:dyDescent="0.35">
      <c r="C319" s="3"/>
    </row>
    <row r="320" spans="3:3" x14ac:dyDescent="0.35">
      <c r="C320" s="3"/>
    </row>
    <row r="321" spans="3:3" x14ac:dyDescent="0.35">
      <c r="C321" s="3"/>
    </row>
    <row r="322" spans="3:3" x14ac:dyDescent="0.35">
      <c r="C322" s="3"/>
    </row>
    <row r="323" spans="3:3" x14ac:dyDescent="0.35">
      <c r="C323" s="3"/>
    </row>
    <row r="324" spans="3:3" x14ac:dyDescent="0.35">
      <c r="C324" s="3"/>
    </row>
    <row r="325" spans="3:3" x14ac:dyDescent="0.35">
      <c r="C325" s="3"/>
    </row>
    <row r="326" spans="3:3" x14ac:dyDescent="0.35">
      <c r="C326" s="3"/>
    </row>
    <row r="327" spans="3:3" x14ac:dyDescent="0.35">
      <c r="C327" s="3"/>
    </row>
    <row r="328" spans="3:3" x14ac:dyDescent="0.35">
      <c r="C328" s="3"/>
    </row>
    <row r="329" spans="3:3" x14ac:dyDescent="0.35">
      <c r="C329" s="3"/>
    </row>
    <row r="330" spans="3:3" x14ac:dyDescent="0.35">
      <c r="C330" s="3"/>
    </row>
    <row r="331" spans="3:3" x14ac:dyDescent="0.35">
      <c r="C331" s="3"/>
    </row>
    <row r="332" spans="3:3" x14ac:dyDescent="0.35">
      <c r="C332" s="3"/>
    </row>
    <row r="333" spans="3:3" x14ac:dyDescent="0.35">
      <c r="C333" s="3"/>
    </row>
    <row r="334" spans="3:3" x14ac:dyDescent="0.35">
      <c r="C334" s="3"/>
    </row>
    <row r="335" spans="3:3" x14ac:dyDescent="0.35">
      <c r="C335" s="3"/>
    </row>
    <row r="336" spans="3:3" x14ac:dyDescent="0.35">
      <c r="C336" s="3"/>
    </row>
    <row r="337" spans="3:3" x14ac:dyDescent="0.35">
      <c r="C337" s="3"/>
    </row>
    <row r="338" spans="3:3" x14ac:dyDescent="0.35">
      <c r="C338" s="3"/>
    </row>
    <row r="339" spans="3:3" x14ac:dyDescent="0.35">
      <c r="C339" s="3"/>
    </row>
    <row r="340" spans="3:3" x14ac:dyDescent="0.35">
      <c r="C340" s="3"/>
    </row>
    <row r="341" spans="3:3" x14ac:dyDescent="0.35">
      <c r="C341" s="3"/>
    </row>
    <row r="342" spans="3:3" x14ac:dyDescent="0.35">
      <c r="C342" s="3"/>
    </row>
    <row r="343" spans="3:3" x14ac:dyDescent="0.35">
      <c r="C343" s="3"/>
    </row>
    <row r="344" spans="3:3" x14ac:dyDescent="0.35">
      <c r="C344" s="3"/>
    </row>
    <row r="345" spans="3:3" x14ac:dyDescent="0.35">
      <c r="C345" s="3"/>
    </row>
    <row r="346" spans="3:3" x14ac:dyDescent="0.35">
      <c r="C346" s="3"/>
    </row>
    <row r="347" spans="3:3" x14ac:dyDescent="0.35">
      <c r="C347" s="3"/>
    </row>
    <row r="348" spans="3:3" x14ac:dyDescent="0.35">
      <c r="C348" s="3"/>
    </row>
    <row r="349" spans="3:3" x14ac:dyDescent="0.35">
      <c r="C349" s="3"/>
    </row>
    <row r="350" spans="3:3" x14ac:dyDescent="0.35">
      <c r="C350" s="3"/>
    </row>
    <row r="351" spans="3:3" x14ac:dyDescent="0.35">
      <c r="C351" s="3"/>
    </row>
    <row r="352" spans="3:3" x14ac:dyDescent="0.35">
      <c r="C352" s="3"/>
    </row>
    <row r="353" spans="3:3" x14ac:dyDescent="0.35">
      <c r="C353" s="3"/>
    </row>
    <row r="354" spans="3:3" x14ac:dyDescent="0.35">
      <c r="C354" s="3"/>
    </row>
    <row r="355" spans="3:3" x14ac:dyDescent="0.35">
      <c r="C355" s="3"/>
    </row>
    <row r="356" spans="3:3" x14ac:dyDescent="0.35">
      <c r="C356" s="3"/>
    </row>
    <row r="357" spans="3:3" x14ac:dyDescent="0.35">
      <c r="C357" s="3"/>
    </row>
    <row r="358" spans="3:3" x14ac:dyDescent="0.35">
      <c r="C358" s="3"/>
    </row>
    <row r="359" spans="3:3" x14ac:dyDescent="0.35">
      <c r="C359" s="3"/>
    </row>
    <row r="360" spans="3:3" x14ac:dyDescent="0.35">
      <c r="C360" s="3"/>
    </row>
    <row r="361" spans="3:3" x14ac:dyDescent="0.35">
      <c r="C361" s="3"/>
    </row>
    <row r="362" spans="3:3" x14ac:dyDescent="0.35">
      <c r="C362" s="3"/>
    </row>
    <row r="363" spans="3:3" x14ac:dyDescent="0.35">
      <c r="C363" s="3"/>
    </row>
    <row r="364" spans="3:3" x14ac:dyDescent="0.35">
      <c r="C364" s="3"/>
    </row>
    <row r="365" spans="3:3" x14ac:dyDescent="0.35">
      <c r="C365" s="3"/>
    </row>
    <row r="366" spans="3:3" x14ac:dyDescent="0.35">
      <c r="C366" s="3"/>
    </row>
    <row r="367" spans="3:3" x14ac:dyDescent="0.35">
      <c r="C367" s="3"/>
    </row>
    <row r="368" spans="3:3" x14ac:dyDescent="0.35">
      <c r="C368" s="3"/>
    </row>
    <row r="369" spans="3:3" x14ac:dyDescent="0.35">
      <c r="C369" s="3"/>
    </row>
    <row r="370" spans="3:3" x14ac:dyDescent="0.35">
      <c r="C370" s="3"/>
    </row>
    <row r="371" spans="3:3" x14ac:dyDescent="0.35">
      <c r="C371" s="3"/>
    </row>
    <row r="372" spans="3:3" x14ac:dyDescent="0.35">
      <c r="C372" s="3"/>
    </row>
    <row r="373" spans="3:3" x14ac:dyDescent="0.35">
      <c r="C373" s="3"/>
    </row>
    <row r="374" spans="3:3" x14ac:dyDescent="0.35">
      <c r="C374" s="3"/>
    </row>
    <row r="375" spans="3:3" x14ac:dyDescent="0.35">
      <c r="C375" s="3"/>
    </row>
    <row r="376" spans="3:3" x14ac:dyDescent="0.35">
      <c r="C376" s="3"/>
    </row>
    <row r="377" spans="3:3" x14ac:dyDescent="0.35">
      <c r="C377" s="3"/>
    </row>
    <row r="378" spans="3:3" x14ac:dyDescent="0.35">
      <c r="C378" s="3"/>
    </row>
    <row r="379" spans="3:3" x14ac:dyDescent="0.35">
      <c r="C379" s="3"/>
    </row>
    <row r="380" spans="3:3" x14ac:dyDescent="0.35">
      <c r="C380" s="3"/>
    </row>
    <row r="381" spans="3:3" x14ac:dyDescent="0.35">
      <c r="C381" s="3"/>
    </row>
    <row r="382" spans="3:3" x14ac:dyDescent="0.35">
      <c r="C382" s="3"/>
    </row>
    <row r="383" spans="3:3" x14ac:dyDescent="0.35">
      <c r="C383" s="3"/>
    </row>
    <row r="384" spans="3:3" x14ac:dyDescent="0.35">
      <c r="C384" s="3"/>
    </row>
    <row r="385" spans="3:3" x14ac:dyDescent="0.35">
      <c r="C385" s="3"/>
    </row>
    <row r="386" spans="3:3" x14ac:dyDescent="0.35">
      <c r="C386" s="3"/>
    </row>
    <row r="387" spans="3:3" x14ac:dyDescent="0.35">
      <c r="C387" s="3"/>
    </row>
    <row r="388" spans="3:3" x14ac:dyDescent="0.35">
      <c r="C388" s="3"/>
    </row>
    <row r="389" spans="3:3" x14ac:dyDescent="0.35">
      <c r="C389" s="3"/>
    </row>
    <row r="390" spans="3:3" x14ac:dyDescent="0.35">
      <c r="C390" s="3"/>
    </row>
    <row r="391" spans="3:3" x14ac:dyDescent="0.35">
      <c r="C391" s="3"/>
    </row>
    <row r="392" spans="3:3" x14ac:dyDescent="0.35">
      <c r="C392" s="3"/>
    </row>
    <row r="393" spans="3:3" x14ac:dyDescent="0.35">
      <c r="C393" s="3"/>
    </row>
    <row r="394" spans="3:3" x14ac:dyDescent="0.35">
      <c r="C394" s="3"/>
    </row>
    <row r="395" spans="3:3" x14ac:dyDescent="0.35">
      <c r="C395" s="3"/>
    </row>
    <row r="396" spans="3:3" x14ac:dyDescent="0.35">
      <c r="C396" s="3"/>
    </row>
    <row r="397" spans="3:3" x14ac:dyDescent="0.35">
      <c r="C397" s="3"/>
    </row>
    <row r="398" spans="3:3" x14ac:dyDescent="0.35">
      <c r="C398" s="3"/>
    </row>
    <row r="399" spans="3:3" x14ac:dyDescent="0.35">
      <c r="C399" s="3"/>
    </row>
    <row r="400" spans="3:3" x14ac:dyDescent="0.35">
      <c r="C400" s="3"/>
    </row>
    <row r="401" spans="3:3" x14ac:dyDescent="0.35">
      <c r="C401" s="3"/>
    </row>
    <row r="402" spans="3:3" x14ac:dyDescent="0.35">
      <c r="C402" s="3"/>
    </row>
    <row r="403" spans="3:3" x14ac:dyDescent="0.35">
      <c r="C403" s="3"/>
    </row>
    <row r="404" spans="3:3" x14ac:dyDescent="0.35">
      <c r="C404" s="3"/>
    </row>
    <row r="405" spans="3:3" x14ac:dyDescent="0.35">
      <c r="C405" s="3"/>
    </row>
    <row r="406" spans="3:3" x14ac:dyDescent="0.35">
      <c r="C406" s="3"/>
    </row>
    <row r="407" spans="3:3" x14ac:dyDescent="0.35">
      <c r="C407" s="3"/>
    </row>
    <row r="408" spans="3:3" x14ac:dyDescent="0.35">
      <c r="C408" s="3"/>
    </row>
    <row r="409" spans="3:3" x14ac:dyDescent="0.35">
      <c r="C409" s="3"/>
    </row>
    <row r="410" spans="3:3" x14ac:dyDescent="0.35">
      <c r="C410" s="3"/>
    </row>
    <row r="411" spans="3:3" x14ac:dyDescent="0.35">
      <c r="C411" s="3"/>
    </row>
    <row r="412" spans="3:3" x14ac:dyDescent="0.35">
      <c r="C412" s="3"/>
    </row>
    <row r="413" spans="3:3" x14ac:dyDescent="0.35">
      <c r="C413" s="3"/>
    </row>
    <row r="414" spans="3:3" x14ac:dyDescent="0.35">
      <c r="C414" s="3"/>
    </row>
    <row r="415" spans="3:3" x14ac:dyDescent="0.35">
      <c r="C415" s="3"/>
    </row>
    <row r="416" spans="3:3" x14ac:dyDescent="0.35">
      <c r="C416" s="3"/>
    </row>
    <row r="417" spans="3:3" x14ac:dyDescent="0.35">
      <c r="C417" s="3"/>
    </row>
    <row r="418" spans="3:3" x14ac:dyDescent="0.35">
      <c r="C418" s="3"/>
    </row>
    <row r="419" spans="3:3" x14ac:dyDescent="0.35">
      <c r="C419" s="3"/>
    </row>
    <row r="420" spans="3:3" x14ac:dyDescent="0.35">
      <c r="C420" s="3"/>
    </row>
    <row r="421" spans="3:3" x14ac:dyDescent="0.35">
      <c r="C421" s="3"/>
    </row>
    <row r="422" spans="3:3" x14ac:dyDescent="0.35">
      <c r="C422" s="3"/>
    </row>
    <row r="423" spans="3:3" x14ac:dyDescent="0.35">
      <c r="C423" s="3"/>
    </row>
    <row r="424" spans="3:3" x14ac:dyDescent="0.35">
      <c r="C424" s="3"/>
    </row>
    <row r="425" spans="3:3" x14ac:dyDescent="0.35">
      <c r="C425" s="3"/>
    </row>
    <row r="426" spans="3:3" x14ac:dyDescent="0.35">
      <c r="C426" s="3"/>
    </row>
    <row r="427" spans="3:3" x14ac:dyDescent="0.35">
      <c r="C427" s="3"/>
    </row>
    <row r="428" spans="3:3" x14ac:dyDescent="0.35">
      <c r="C428" s="3"/>
    </row>
    <row r="429" spans="3:3" x14ac:dyDescent="0.35">
      <c r="C429" s="3"/>
    </row>
    <row r="430" spans="3:3" x14ac:dyDescent="0.35">
      <c r="C430" s="3"/>
    </row>
    <row r="431" spans="3:3" x14ac:dyDescent="0.35">
      <c r="C431" s="3"/>
    </row>
    <row r="432" spans="3:3" x14ac:dyDescent="0.35">
      <c r="C432" s="3"/>
    </row>
    <row r="433" spans="3:3" x14ac:dyDescent="0.35">
      <c r="C433" s="3"/>
    </row>
    <row r="434" spans="3:3" x14ac:dyDescent="0.35">
      <c r="C434" s="3"/>
    </row>
    <row r="435" spans="3:3" x14ac:dyDescent="0.35">
      <c r="C435" s="3"/>
    </row>
    <row r="436" spans="3:3" x14ac:dyDescent="0.35">
      <c r="C436" s="3"/>
    </row>
    <row r="437" spans="3:3" x14ac:dyDescent="0.35">
      <c r="C437" s="3"/>
    </row>
    <row r="438" spans="3:3" x14ac:dyDescent="0.35">
      <c r="C438" s="3"/>
    </row>
    <row r="439" spans="3:3" x14ac:dyDescent="0.35">
      <c r="C439" s="3"/>
    </row>
    <row r="440" spans="3:3" x14ac:dyDescent="0.35">
      <c r="C440" s="3"/>
    </row>
    <row r="441" spans="3:3" x14ac:dyDescent="0.35">
      <c r="C441" s="3"/>
    </row>
    <row r="442" spans="3:3" x14ac:dyDescent="0.35">
      <c r="C442" s="3"/>
    </row>
    <row r="443" spans="3:3" x14ac:dyDescent="0.35">
      <c r="C443" s="3"/>
    </row>
    <row r="444" spans="3:3" x14ac:dyDescent="0.35">
      <c r="C444" s="3"/>
    </row>
    <row r="445" spans="3:3" x14ac:dyDescent="0.35">
      <c r="C445" s="3"/>
    </row>
    <row r="446" spans="3:3" x14ac:dyDescent="0.35">
      <c r="C446" s="3"/>
    </row>
    <row r="447" spans="3:3" x14ac:dyDescent="0.35">
      <c r="C447" s="3"/>
    </row>
    <row r="448" spans="3:3" x14ac:dyDescent="0.35">
      <c r="C448" s="3"/>
    </row>
    <row r="449" spans="3:3" x14ac:dyDescent="0.35">
      <c r="C449" s="3"/>
    </row>
    <row r="450" spans="3:3" x14ac:dyDescent="0.35">
      <c r="C450" s="3"/>
    </row>
    <row r="451" spans="3:3" x14ac:dyDescent="0.35">
      <c r="C451" s="3"/>
    </row>
    <row r="452" spans="3:3" x14ac:dyDescent="0.35">
      <c r="C452" s="3"/>
    </row>
    <row r="453" spans="3:3" x14ac:dyDescent="0.35">
      <c r="C453" s="3"/>
    </row>
    <row r="454" spans="3:3" x14ac:dyDescent="0.35">
      <c r="C454" s="3"/>
    </row>
    <row r="455" spans="3:3" x14ac:dyDescent="0.35">
      <c r="C455" s="3"/>
    </row>
    <row r="456" spans="3:3" x14ac:dyDescent="0.35">
      <c r="C456" s="3"/>
    </row>
    <row r="457" spans="3:3" x14ac:dyDescent="0.35">
      <c r="C457" s="3"/>
    </row>
    <row r="458" spans="3:3" x14ac:dyDescent="0.35">
      <c r="C458" s="3"/>
    </row>
    <row r="459" spans="3:3" x14ac:dyDescent="0.35">
      <c r="C459" s="3"/>
    </row>
    <row r="460" spans="3:3" x14ac:dyDescent="0.35">
      <c r="C460" s="3"/>
    </row>
    <row r="461" spans="3:3" x14ac:dyDescent="0.35">
      <c r="C461" s="3"/>
    </row>
    <row r="462" spans="3:3" x14ac:dyDescent="0.35">
      <c r="C462" s="3"/>
    </row>
    <row r="463" spans="3:3" x14ac:dyDescent="0.35">
      <c r="C463" s="3"/>
    </row>
    <row r="464" spans="3:3" x14ac:dyDescent="0.35">
      <c r="C464" s="3"/>
    </row>
    <row r="465" spans="3:3" x14ac:dyDescent="0.35">
      <c r="C465" s="3"/>
    </row>
    <row r="466" spans="3:3" x14ac:dyDescent="0.35">
      <c r="C466" s="3"/>
    </row>
    <row r="467" spans="3:3" x14ac:dyDescent="0.35">
      <c r="C467" s="3"/>
    </row>
    <row r="468" spans="3:3" x14ac:dyDescent="0.35">
      <c r="C468" s="3"/>
    </row>
    <row r="469" spans="3:3" x14ac:dyDescent="0.35">
      <c r="C469" s="3"/>
    </row>
    <row r="470" spans="3:3" x14ac:dyDescent="0.35">
      <c r="C470" s="3"/>
    </row>
    <row r="471" spans="3:3" x14ac:dyDescent="0.35">
      <c r="C471" s="3"/>
    </row>
    <row r="472" spans="3:3" x14ac:dyDescent="0.35">
      <c r="C472" s="3"/>
    </row>
    <row r="473" spans="3:3" x14ac:dyDescent="0.35">
      <c r="C473" s="3"/>
    </row>
    <row r="474" spans="3:3" x14ac:dyDescent="0.35">
      <c r="C474" s="3"/>
    </row>
    <row r="475" spans="3:3" x14ac:dyDescent="0.35">
      <c r="C475" s="3"/>
    </row>
    <row r="476" spans="3:3" x14ac:dyDescent="0.35">
      <c r="C476" s="3"/>
    </row>
    <row r="477" spans="3:3" x14ac:dyDescent="0.35">
      <c r="C477" s="3"/>
    </row>
    <row r="478" spans="3:3" x14ac:dyDescent="0.35">
      <c r="C478" s="3"/>
    </row>
    <row r="479" spans="3:3" x14ac:dyDescent="0.35">
      <c r="C479" s="3"/>
    </row>
    <row r="480" spans="3:3" x14ac:dyDescent="0.35">
      <c r="C480" s="3"/>
    </row>
    <row r="481" spans="3:3" x14ac:dyDescent="0.35">
      <c r="C481" s="3"/>
    </row>
    <row r="482" spans="3:3" x14ac:dyDescent="0.35">
      <c r="C482" s="3"/>
    </row>
    <row r="483" spans="3:3" x14ac:dyDescent="0.35">
      <c r="C483" s="3"/>
    </row>
    <row r="484" spans="3:3" x14ac:dyDescent="0.35">
      <c r="C484" s="3"/>
    </row>
    <row r="485" spans="3:3" x14ac:dyDescent="0.35">
      <c r="C485" s="3"/>
    </row>
    <row r="486" spans="3:3" x14ac:dyDescent="0.35">
      <c r="C486" s="3"/>
    </row>
    <row r="487" spans="3:3" x14ac:dyDescent="0.35">
      <c r="C487" s="3"/>
    </row>
    <row r="488" spans="3:3" x14ac:dyDescent="0.35">
      <c r="C488" s="3"/>
    </row>
    <row r="489" spans="3:3" x14ac:dyDescent="0.35">
      <c r="C489" s="3"/>
    </row>
    <row r="490" spans="3:3" x14ac:dyDescent="0.35">
      <c r="C490" s="3"/>
    </row>
    <row r="491" spans="3:3" x14ac:dyDescent="0.35">
      <c r="C491" s="3"/>
    </row>
    <row r="492" spans="3:3" x14ac:dyDescent="0.35">
      <c r="C492" s="3"/>
    </row>
    <row r="493" spans="3:3" x14ac:dyDescent="0.35">
      <c r="C493" s="3"/>
    </row>
    <row r="494" spans="3:3" x14ac:dyDescent="0.35">
      <c r="C494" s="3"/>
    </row>
    <row r="495" spans="3:3" x14ac:dyDescent="0.35">
      <c r="C495" s="3"/>
    </row>
    <row r="496" spans="3:3" x14ac:dyDescent="0.35">
      <c r="C496" s="3"/>
    </row>
    <row r="497" spans="3:3" x14ac:dyDescent="0.35">
      <c r="C497" s="3"/>
    </row>
    <row r="498" spans="3:3" x14ac:dyDescent="0.35">
      <c r="C498" s="3"/>
    </row>
    <row r="499" spans="3:3" x14ac:dyDescent="0.35">
      <c r="C499" s="3"/>
    </row>
    <row r="500" spans="3:3" x14ac:dyDescent="0.35">
      <c r="C500" s="3"/>
    </row>
    <row r="501" spans="3:3" x14ac:dyDescent="0.35">
      <c r="C501" s="3"/>
    </row>
    <row r="502" spans="3:3" x14ac:dyDescent="0.35">
      <c r="C502" s="3"/>
    </row>
    <row r="503" spans="3:3" x14ac:dyDescent="0.35">
      <c r="C503" s="3"/>
    </row>
    <row r="504" spans="3:3" x14ac:dyDescent="0.35">
      <c r="C504" s="3"/>
    </row>
    <row r="505" spans="3:3" x14ac:dyDescent="0.35">
      <c r="C505" s="3"/>
    </row>
    <row r="506" spans="3:3" x14ac:dyDescent="0.35">
      <c r="C506" s="3"/>
    </row>
    <row r="507" spans="3:3" x14ac:dyDescent="0.35">
      <c r="C507" s="3"/>
    </row>
    <row r="508" spans="3:3" x14ac:dyDescent="0.35">
      <c r="C508" s="3"/>
    </row>
    <row r="509" spans="3:3" x14ac:dyDescent="0.35">
      <c r="C509" s="3"/>
    </row>
    <row r="510" spans="3:3" x14ac:dyDescent="0.35">
      <c r="C510" s="3"/>
    </row>
    <row r="511" spans="3:3" x14ac:dyDescent="0.35">
      <c r="C511" s="3"/>
    </row>
    <row r="512" spans="3:3" x14ac:dyDescent="0.35">
      <c r="C512" s="3"/>
    </row>
    <row r="513" spans="3:3" x14ac:dyDescent="0.35">
      <c r="C513" s="3"/>
    </row>
    <row r="514" spans="3:3" x14ac:dyDescent="0.35">
      <c r="C514" s="3"/>
    </row>
    <row r="515" spans="3:3" x14ac:dyDescent="0.35">
      <c r="C515" s="3"/>
    </row>
    <row r="516" spans="3:3" x14ac:dyDescent="0.35">
      <c r="C516" s="3"/>
    </row>
  </sheetData>
  <mergeCells count="1">
    <mergeCell ref="C8:C9"/>
  </mergeCells>
  <hyperlinks>
    <hyperlink ref="C8:C9" r:id="rId1" display="Zie deze link" xr:uid="{F5B05E3E-F579-4C1B-B00C-F672DBB44C6B}"/>
  </hyperlinks>
  <pageMargins left="0.7" right="0.7" top="0.75" bottom="0.75" header="0.3" footer="0.3"/>
  <pageSetup paperSize="9" scale="74" orientation="landscape" r:id="rId2"/>
  <headerFooter>
    <oddFooter>&amp;L_x000D_&amp;1#&amp;"Calibri"&amp;10&amp;K000000 Intern gebruik</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7FCA4-1EF5-4A9C-9B8E-D524443F3FCE}">
  <sheetPr>
    <tabColor theme="5"/>
    <pageSetUpPr fitToPage="1"/>
  </sheetPr>
  <dimension ref="A1:BR1735"/>
  <sheetViews>
    <sheetView showGridLines="0" topLeftCell="C1" zoomScale="55" zoomScaleNormal="55" workbookViewId="0">
      <selection activeCell="G83" sqref="G83"/>
    </sheetView>
  </sheetViews>
  <sheetFormatPr defaultRowHeight="14.5" x14ac:dyDescent="0.35"/>
  <cols>
    <col min="1" max="1" width="10.7265625" style="159" hidden="1" customWidth="1"/>
    <col min="2" max="2" width="48" style="161" hidden="1" customWidth="1"/>
    <col min="3" max="3" width="50.7265625" customWidth="1"/>
    <col min="4" max="4" width="10.7265625" style="3" customWidth="1"/>
    <col min="5" max="5" width="11.7265625" style="155" customWidth="1"/>
    <col min="6" max="6" width="6.7265625" style="155" hidden="1" customWidth="1"/>
    <col min="7" max="7" width="47.453125" style="157" customWidth="1"/>
    <col min="8" max="8" width="20.7265625" style="202" customWidth="1"/>
    <col min="9" max="9" width="20.7265625" style="206" customWidth="1"/>
    <col min="10" max="27" width="20.7265625" style="202" customWidth="1"/>
    <col min="28" max="45" width="20.7265625" style="203" customWidth="1"/>
    <col min="46" max="50" width="20.7265625" style="204" customWidth="1"/>
    <col min="51" max="54" width="20.7265625" style="156" customWidth="1"/>
    <col min="55" max="56" width="20.7265625" style="75" customWidth="1"/>
    <col min="57" max="62" width="10.7265625" style="75" customWidth="1"/>
    <col min="63" max="66" width="21" style="75" bestFit="1" customWidth="1"/>
    <col min="67" max="69" width="21" bestFit="1" customWidth="1"/>
    <col min="70" max="70" width="8.453125" bestFit="1" customWidth="1"/>
  </cols>
  <sheetData>
    <row r="1" spans="1:70" ht="5.15" customHeight="1" x14ac:dyDescent="0.35">
      <c r="E1" s="177"/>
      <c r="F1" s="177"/>
      <c r="G1" s="178"/>
      <c r="H1" s="185"/>
      <c r="I1" s="185"/>
      <c r="J1" s="185"/>
      <c r="K1" s="185"/>
      <c r="L1" s="185"/>
      <c r="M1" s="186"/>
      <c r="N1" s="186"/>
      <c r="O1" s="186"/>
      <c r="P1" s="186"/>
      <c r="Q1" s="186"/>
      <c r="R1" s="186"/>
      <c r="S1" s="186"/>
      <c r="T1" s="186"/>
      <c r="U1" s="186"/>
      <c r="V1" s="186"/>
      <c r="W1" s="186"/>
      <c r="X1" s="186"/>
      <c r="Y1" s="186"/>
      <c r="Z1" s="186"/>
      <c r="AA1" s="186"/>
      <c r="AB1" s="187"/>
      <c r="AC1" s="187"/>
      <c r="AD1" s="187"/>
      <c r="AE1" s="187"/>
      <c r="AF1" s="187"/>
      <c r="AG1" s="187"/>
      <c r="AH1" s="187"/>
      <c r="AI1" s="187"/>
      <c r="AJ1" s="187"/>
      <c r="AK1" s="187"/>
      <c r="AL1" s="187"/>
      <c r="AM1" s="187"/>
      <c r="AN1" s="187"/>
      <c r="AO1" s="187"/>
      <c r="AP1" s="187"/>
      <c r="AQ1" s="187"/>
      <c r="AR1" s="187"/>
      <c r="AS1" s="187"/>
      <c r="AT1" s="188"/>
      <c r="AU1" s="188"/>
      <c r="AV1" s="188"/>
      <c r="AW1" s="188"/>
      <c r="AX1" s="188"/>
      <c r="AY1" s="158"/>
      <c r="AZ1" s="158"/>
      <c r="BA1" s="158"/>
      <c r="BB1" s="158"/>
      <c r="BC1" s="158"/>
      <c r="BD1" s="158"/>
      <c r="BE1" s="158"/>
    </row>
    <row r="2" spans="1:70" ht="50.15" customHeight="1" x14ac:dyDescent="0.4">
      <c r="C2" s="167" t="s">
        <v>835</v>
      </c>
      <c r="D2" s="165"/>
      <c r="E2" s="269" t="s">
        <v>836</v>
      </c>
      <c r="F2" s="269"/>
      <c r="G2" s="269"/>
      <c r="H2" s="269"/>
      <c r="I2" s="270" t="s">
        <v>839</v>
      </c>
      <c r="J2" s="270"/>
      <c r="K2" s="189"/>
      <c r="L2" s="189"/>
      <c r="M2" s="190"/>
      <c r="N2" s="190"/>
      <c r="O2" s="190"/>
      <c r="P2" s="190"/>
      <c r="Q2" s="190"/>
      <c r="R2" s="190"/>
      <c r="S2" s="190"/>
      <c r="T2" s="190"/>
      <c r="U2" s="190"/>
      <c r="V2" s="190"/>
      <c r="W2" s="190"/>
      <c r="X2" s="190"/>
      <c r="Y2" s="190"/>
      <c r="Z2" s="190"/>
      <c r="AA2" s="190"/>
      <c r="AB2" s="191"/>
      <c r="AC2" s="191"/>
      <c r="AD2" s="191"/>
      <c r="AE2" s="191"/>
      <c r="AF2" s="191"/>
      <c r="AG2" s="191"/>
      <c r="AH2" s="191"/>
      <c r="AI2" s="191"/>
      <c r="AJ2" s="191"/>
      <c r="AK2" s="191"/>
      <c r="AL2" s="191"/>
      <c r="AM2" s="191"/>
      <c r="AN2" s="191"/>
      <c r="AO2" s="191"/>
      <c r="AP2" s="191"/>
      <c r="AQ2" s="191"/>
      <c r="AR2" s="191"/>
      <c r="AS2" s="191"/>
      <c r="AT2" s="166"/>
      <c r="AU2" s="166"/>
      <c r="AV2" s="166"/>
      <c r="AW2" s="166"/>
      <c r="AX2" s="166"/>
      <c r="AY2" s="30"/>
      <c r="AZ2" s="30"/>
      <c r="BA2" s="30"/>
      <c r="BB2" s="30"/>
      <c r="BC2" s="30"/>
      <c r="BD2" s="30"/>
      <c r="BE2" s="30"/>
      <c r="BF2" s="30"/>
    </row>
    <row r="3" spans="1:70" s="5" customFormat="1" x14ac:dyDescent="0.35">
      <c r="A3" s="164"/>
      <c r="B3" s="162"/>
      <c r="D3" s="8"/>
      <c r="E3" s="180"/>
      <c r="F3" s="180"/>
      <c r="G3" s="160" t="s">
        <v>851</v>
      </c>
      <c r="H3" s="174" t="s">
        <v>74</v>
      </c>
      <c r="I3" s="192"/>
      <c r="J3" s="192"/>
      <c r="K3" s="192"/>
      <c r="L3" s="19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s="75"/>
      <c r="BG3" s="75"/>
      <c r="BH3" s="75"/>
      <c r="BI3" s="75"/>
      <c r="BJ3" s="75"/>
      <c r="BK3" s="75"/>
      <c r="BL3" s="75"/>
      <c r="BM3" s="75"/>
      <c r="BN3" s="75"/>
      <c r="BO3"/>
      <c r="BP3"/>
      <c r="BQ3"/>
      <c r="BR3"/>
    </row>
    <row r="4" spans="1:70" s="170" customFormat="1" ht="43.5" x14ac:dyDescent="0.35">
      <c r="A4" s="168" t="s">
        <v>833</v>
      </c>
      <c r="B4" s="169" t="s">
        <v>0</v>
      </c>
      <c r="D4" s="171"/>
      <c r="E4" s="172" t="s">
        <v>833</v>
      </c>
      <c r="F4" s="173" t="s">
        <v>834</v>
      </c>
      <c r="G4" s="174" t="s">
        <v>0</v>
      </c>
      <c r="H4" s="182" t="s">
        <v>658</v>
      </c>
      <c r="I4" s="244" t="s">
        <v>659</v>
      </c>
      <c r="J4" s="244" t="s">
        <v>657</v>
      </c>
      <c r="K4" s="244" t="s">
        <v>660</v>
      </c>
      <c r="L4" s="245" t="s">
        <v>645</v>
      </c>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s="176"/>
      <c r="BG4" s="176"/>
      <c r="BH4" s="176"/>
      <c r="BI4" s="176"/>
      <c r="BJ4" s="176"/>
      <c r="BK4" s="176"/>
      <c r="BL4" s="176"/>
      <c r="BM4" s="176"/>
      <c r="BN4" s="176"/>
    </row>
    <row r="5" spans="1:70" hidden="1" x14ac:dyDescent="0.35">
      <c r="A5" s="159">
        <f t="shared" ref="A5:A68" si="0">IF(E5="","",E5)</f>
        <v>0.2</v>
      </c>
      <c r="B5" s="163" t="str">
        <f t="shared" ref="B5:B68" si="1">IF(G5="","",G5)</f>
        <v>1.1.1 INFORMATIEARCHITECTUUR</v>
      </c>
      <c r="E5" s="181">
        <f>IF(G5="","",(F5/COUNTA($H$4:$AH$4)))</f>
        <v>0.2</v>
      </c>
      <c r="F5" s="179">
        <f>IF(SUM(H5:AH5)&gt;0,(COUNT(H5:AH5)),"")</f>
        <v>1</v>
      </c>
      <c r="G5" s="182" t="s">
        <v>4</v>
      </c>
      <c r="H5" s="246"/>
      <c r="I5" s="247"/>
      <c r="J5" s="247"/>
      <c r="K5" s="247"/>
      <c r="L5" s="248">
        <v>2</v>
      </c>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row>
    <row r="6" spans="1:70" hidden="1" x14ac:dyDescent="0.35">
      <c r="A6" s="159">
        <f t="shared" si="0"/>
        <v>0.2</v>
      </c>
      <c r="B6" s="163" t="str">
        <f t="shared" si="1"/>
        <v>1.1.2 FUNCTIONEEL ONTWERP/STARTARCHITECTUUR</v>
      </c>
      <c r="E6" s="181">
        <f t="shared" ref="E6:E69" si="2">IF(G6="","",(F6/COUNTA($H$4:$AH$4)))</f>
        <v>0.2</v>
      </c>
      <c r="F6" s="179">
        <f t="shared" ref="F6:F69" si="3">IF(SUM(H6:AH6)&gt;0,(COUNT(H6:AH6)),"")</f>
        <v>1</v>
      </c>
      <c r="G6" s="183" t="s">
        <v>688</v>
      </c>
      <c r="H6" s="194"/>
      <c r="I6" s="195"/>
      <c r="J6" s="195"/>
      <c r="K6" s="195"/>
      <c r="L6" s="196">
        <v>2</v>
      </c>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row>
    <row r="7" spans="1:70" hidden="1" x14ac:dyDescent="0.35">
      <c r="A7" s="159">
        <f t="shared" si="0"/>
        <v>0.2</v>
      </c>
      <c r="B7" s="163" t="str">
        <f t="shared" si="1"/>
        <v>1.1.3 APPLICATIEARCHITECTUUR</v>
      </c>
      <c r="E7" s="181">
        <f t="shared" si="2"/>
        <v>0.2</v>
      </c>
      <c r="F7" s="179">
        <f t="shared" si="3"/>
        <v>1</v>
      </c>
      <c r="G7" s="183" t="s">
        <v>5</v>
      </c>
      <c r="H7" s="194"/>
      <c r="I7" s="195"/>
      <c r="J7" s="195"/>
      <c r="K7" s="195"/>
      <c r="L7" s="196">
        <v>2</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row>
    <row r="8" spans="1:70" hidden="1" x14ac:dyDescent="0.35">
      <c r="A8" s="159">
        <f t="shared" si="0"/>
        <v>0.2</v>
      </c>
      <c r="B8" s="163" t="str">
        <f t="shared" si="1"/>
        <v>1.1.4 TECHNISCHE ARCHITECTUUR</v>
      </c>
      <c r="E8" s="181">
        <f t="shared" si="2"/>
        <v>0.2</v>
      </c>
      <c r="F8" s="179">
        <f t="shared" si="3"/>
        <v>1</v>
      </c>
      <c r="G8" s="183" t="s">
        <v>6</v>
      </c>
      <c r="H8" s="194"/>
      <c r="I8" s="195"/>
      <c r="J8" s="195"/>
      <c r="K8" s="195"/>
      <c r="L8" s="196">
        <v>2</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row>
    <row r="9" spans="1:70" hidden="1" x14ac:dyDescent="0.35">
      <c r="A9" s="159">
        <f t="shared" si="0"/>
        <v>0.2</v>
      </c>
      <c r="B9" s="163" t="str">
        <f t="shared" si="1"/>
        <v>1.1.5 SYSTEEMARCHITECTUUR</v>
      </c>
      <c r="E9" s="181">
        <f t="shared" si="2"/>
        <v>0.2</v>
      </c>
      <c r="F9" s="179">
        <f t="shared" si="3"/>
        <v>1</v>
      </c>
      <c r="G9" s="183" t="s">
        <v>689</v>
      </c>
      <c r="H9" s="194"/>
      <c r="I9" s="195"/>
      <c r="J9" s="195"/>
      <c r="K9" s="195"/>
      <c r="L9" s="196">
        <v>2</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row>
    <row r="10" spans="1:70" x14ac:dyDescent="0.35">
      <c r="A10" s="159">
        <f t="shared" si="0"/>
        <v>0.6</v>
      </c>
      <c r="B10" s="163" t="str">
        <f t="shared" si="1"/>
        <v>1.1.6 ENTERPRISE ARCHITECTUUR</v>
      </c>
      <c r="E10" s="181">
        <f t="shared" si="2"/>
        <v>0.6</v>
      </c>
      <c r="F10" s="179">
        <f t="shared" si="3"/>
        <v>3</v>
      </c>
      <c r="G10" s="183" t="s">
        <v>7</v>
      </c>
      <c r="H10" s="194">
        <v>1</v>
      </c>
      <c r="I10" s="195"/>
      <c r="J10" s="195">
        <v>2</v>
      </c>
      <c r="K10" s="195"/>
      <c r="L10" s="196">
        <v>2</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row>
    <row r="11" spans="1:70" hidden="1" x14ac:dyDescent="0.35">
      <c r="A11" s="159">
        <f t="shared" si="0"/>
        <v>0.4</v>
      </c>
      <c r="B11" s="163" t="str">
        <f t="shared" si="1"/>
        <v>1.2.1 INFORMATIEBELEID</v>
      </c>
      <c r="E11" s="181">
        <f t="shared" si="2"/>
        <v>0.4</v>
      </c>
      <c r="F11" s="179">
        <f t="shared" si="3"/>
        <v>2</v>
      </c>
      <c r="G11" s="183" t="s">
        <v>9</v>
      </c>
      <c r="H11" s="194">
        <v>1</v>
      </c>
      <c r="I11" s="195"/>
      <c r="J11" s="195">
        <v>1</v>
      </c>
      <c r="K11" s="195"/>
      <c r="L11" s="196"/>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row>
    <row r="12" spans="1:70" hidden="1" x14ac:dyDescent="0.35">
      <c r="A12" s="159">
        <f t="shared" si="0"/>
        <v>0.4</v>
      </c>
      <c r="B12" s="163" t="str">
        <f t="shared" si="1"/>
        <v>1.3.1 SOURCING MANAGEMENT</v>
      </c>
      <c r="E12" s="181">
        <f t="shared" si="2"/>
        <v>0.4</v>
      </c>
      <c r="F12" s="179">
        <f t="shared" si="3"/>
        <v>2</v>
      </c>
      <c r="G12" s="183" t="s">
        <v>692</v>
      </c>
      <c r="H12" s="194"/>
      <c r="I12" s="195"/>
      <c r="J12" s="195">
        <v>2</v>
      </c>
      <c r="K12" s="195">
        <v>3</v>
      </c>
      <c r="L12" s="196"/>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row>
    <row r="13" spans="1:70" hidden="1" x14ac:dyDescent="0.35">
      <c r="A13" s="159">
        <f t="shared" si="0"/>
        <v>0.2</v>
      </c>
      <c r="B13" s="163" t="str">
        <f t="shared" si="1"/>
        <v>3.1.2 CHANGE MANAGEMENT</v>
      </c>
      <c r="E13" s="181">
        <f t="shared" si="2"/>
        <v>0.2</v>
      </c>
      <c r="F13" s="179">
        <f t="shared" si="3"/>
        <v>1</v>
      </c>
      <c r="G13" s="183" t="s">
        <v>693</v>
      </c>
      <c r="H13" s="194"/>
      <c r="I13" s="195">
        <v>2</v>
      </c>
      <c r="J13" s="195"/>
      <c r="K13" s="195"/>
      <c r="L13" s="196"/>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row>
    <row r="14" spans="1:70" hidden="1" x14ac:dyDescent="0.35">
      <c r="A14" s="159">
        <f t="shared" si="0"/>
        <v>0.2</v>
      </c>
      <c r="B14" s="163" t="str">
        <f t="shared" si="1"/>
        <v>3.1.7 DATABASEBEHEER</v>
      </c>
      <c r="E14" s="181">
        <f t="shared" si="2"/>
        <v>0.2</v>
      </c>
      <c r="F14" s="179">
        <f t="shared" si="3"/>
        <v>1</v>
      </c>
      <c r="G14" s="183" t="s">
        <v>28</v>
      </c>
      <c r="H14" s="194"/>
      <c r="I14" s="195"/>
      <c r="J14" s="195"/>
      <c r="K14" s="195"/>
      <c r="L14" s="196">
        <v>1</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row>
    <row r="15" spans="1:70" hidden="1" x14ac:dyDescent="0.35">
      <c r="A15" s="159">
        <f t="shared" si="0"/>
        <v>0.2</v>
      </c>
      <c r="B15" s="163" t="str">
        <f t="shared" si="1"/>
        <v>3.1.9 DATA STEWARDSHIP</v>
      </c>
      <c r="E15" s="181">
        <f t="shared" si="2"/>
        <v>0.2</v>
      </c>
      <c r="F15" s="179">
        <f t="shared" si="3"/>
        <v>1</v>
      </c>
      <c r="G15" s="183" t="s">
        <v>30</v>
      </c>
      <c r="H15" s="194"/>
      <c r="I15" s="195"/>
      <c r="J15" s="195"/>
      <c r="K15" s="195">
        <v>3</v>
      </c>
      <c r="L15" s="196"/>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row>
    <row r="16" spans="1:70" hidden="1" x14ac:dyDescent="0.35">
      <c r="A16" s="159">
        <f t="shared" si="0"/>
        <v>0.4</v>
      </c>
      <c r="B16" s="163" t="str">
        <f t="shared" si="1"/>
        <v>3.3.1 SERVICE LEVEL MANAGEMENT</v>
      </c>
      <c r="E16" s="181">
        <f t="shared" si="2"/>
        <v>0.4</v>
      </c>
      <c r="F16" s="179">
        <f t="shared" si="3"/>
        <v>2</v>
      </c>
      <c r="G16" s="183" t="s">
        <v>34</v>
      </c>
      <c r="H16" s="194"/>
      <c r="I16" s="195">
        <v>2</v>
      </c>
      <c r="J16" s="195"/>
      <c r="K16" s="195">
        <v>3</v>
      </c>
      <c r="L16" s="19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row>
    <row r="17" spans="1:57" hidden="1" x14ac:dyDescent="0.35">
      <c r="A17" s="159">
        <f t="shared" si="0"/>
        <v>0.2</v>
      </c>
      <c r="B17" s="163" t="str">
        <f t="shared" si="1"/>
        <v>3.3.3 CONFIGURATION MANAGEMENT</v>
      </c>
      <c r="E17" s="181">
        <f t="shared" si="2"/>
        <v>0.2</v>
      </c>
      <c r="F17" s="179">
        <f t="shared" si="3"/>
        <v>1</v>
      </c>
      <c r="G17" s="183" t="s">
        <v>36</v>
      </c>
      <c r="H17" s="194"/>
      <c r="I17" s="195"/>
      <c r="J17" s="195"/>
      <c r="K17" s="195"/>
      <c r="L17" s="196">
        <v>1</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row>
    <row r="18" spans="1:57" hidden="1" x14ac:dyDescent="0.35">
      <c r="A18" s="159">
        <f t="shared" si="0"/>
        <v>0.2</v>
      </c>
      <c r="B18" s="163" t="str">
        <f t="shared" si="1"/>
        <v>3.3.4 RELEASE MANAGEMENT</v>
      </c>
      <c r="E18" s="181">
        <f t="shared" si="2"/>
        <v>0.2</v>
      </c>
      <c r="F18" s="179">
        <f t="shared" si="3"/>
        <v>1</v>
      </c>
      <c r="G18" s="183" t="s">
        <v>37</v>
      </c>
      <c r="H18" s="194"/>
      <c r="I18" s="195"/>
      <c r="J18" s="195"/>
      <c r="K18" s="195">
        <v>2</v>
      </c>
      <c r="L18" s="196"/>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row>
    <row r="19" spans="1:57" hidden="1" x14ac:dyDescent="0.35">
      <c r="A19" s="159">
        <f t="shared" si="0"/>
        <v>0.2</v>
      </c>
      <c r="B19" s="163" t="str">
        <f t="shared" si="1"/>
        <v>4.1.1 SECURITY MANAGEMENT</v>
      </c>
      <c r="E19" s="181">
        <f t="shared" si="2"/>
        <v>0.2</v>
      </c>
      <c r="F19" s="179">
        <f t="shared" si="3"/>
        <v>1</v>
      </c>
      <c r="G19" s="183" t="s">
        <v>698</v>
      </c>
      <c r="H19" s="194">
        <v>1</v>
      </c>
      <c r="I19" s="195"/>
      <c r="J19" s="195"/>
      <c r="K19" s="195"/>
      <c r="L19" s="196"/>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row>
    <row r="20" spans="1:57" hidden="1" x14ac:dyDescent="0.35">
      <c r="A20" s="159">
        <f t="shared" si="0"/>
        <v>0.2</v>
      </c>
      <c r="B20" s="163" t="str">
        <f t="shared" si="1"/>
        <v>4.1.2 INFORMATIERISICOMANAGEMENT</v>
      </c>
      <c r="E20" s="181">
        <f t="shared" si="2"/>
        <v>0.2</v>
      </c>
      <c r="F20" s="179">
        <f t="shared" si="3"/>
        <v>1</v>
      </c>
      <c r="G20" s="183" t="s">
        <v>699</v>
      </c>
      <c r="H20" s="194">
        <v>1</v>
      </c>
      <c r="I20" s="195"/>
      <c r="J20" s="195"/>
      <c r="K20" s="195"/>
      <c r="L20" s="196"/>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row>
    <row r="21" spans="1:57" hidden="1" x14ac:dyDescent="0.35">
      <c r="A21" s="159">
        <f t="shared" si="0"/>
        <v>0.2</v>
      </c>
      <c r="B21" s="163" t="str">
        <f t="shared" si="1"/>
        <v>4.1.3 CYBERSECURITY MANAGEMENT</v>
      </c>
      <c r="E21" s="181">
        <f t="shared" si="2"/>
        <v>0.2</v>
      </c>
      <c r="F21" s="179">
        <f t="shared" si="3"/>
        <v>1</v>
      </c>
      <c r="G21" s="183" t="s">
        <v>700</v>
      </c>
      <c r="H21" s="194">
        <v>1</v>
      </c>
      <c r="I21" s="195"/>
      <c r="J21" s="195"/>
      <c r="K21" s="195"/>
      <c r="L21" s="196"/>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row>
    <row r="22" spans="1:57" x14ac:dyDescent="0.35">
      <c r="A22" s="159">
        <f t="shared" si="0"/>
        <v>0.6</v>
      </c>
      <c r="B22" s="163" t="str">
        <f t="shared" si="1"/>
        <v>4.2.1 CATEGORIEMANAGEMENT IV</v>
      </c>
      <c r="E22" s="181">
        <f t="shared" si="2"/>
        <v>0.6</v>
      </c>
      <c r="F22" s="179">
        <f t="shared" si="3"/>
        <v>3</v>
      </c>
      <c r="G22" s="183" t="s">
        <v>701</v>
      </c>
      <c r="H22" s="194">
        <v>1</v>
      </c>
      <c r="I22" s="195">
        <v>2</v>
      </c>
      <c r="J22" s="195">
        <v>2</v>
      </c>
      <c r="K22" s="195"/>
      <c r="L22" s="196"/>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row>
    <row r="23" spans="1:57" hidden="1" x14ac:dyDescent="0.35">
      <c r="A23" s="159">
        <f t="shared" si="0"/>
        <v>0.2</v>
      </c>
      <c r="B23" s="163" t="str">
        <f t="shared" si="1"/>
        <v>4.2.2 INKOOP IV</v>
      </c>
      <c r="E23" s="181">
        <f t="shared" si="2"/>
        <v>0.2</v>
      </c>
      <c r="F23" s="179">
        <f t="shared" si="3"/>
        <v>1</v>
      </c>
      <c r="G23" s="183" t="s">
        <v>702</v>
      </c>
      <c r="H23" s="194"/>
      <c r="I23" s="195">
        <v>2</v>
      </c>
      <c r="J23" s="195"/>
      <c r="K23" s="195"/>
      <c r="L23" s="196"/>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row>
    <row r="24" spans="1:57" hidden="1" x14ac:dyDescent="0.35">
      <c r="A24" s="159">
        <f t="shared" si="0"/>
        <v>0.4</v>
      </c>
      <c r="B24" s="163" t="str">
        <f t="shared" si="1"/>
        <v>4.2.3 RELATIEMANAGEMENT IV</v>
      </c>
      <c r="E24" s="181">
        <f t="shared" si="2"/>
        <v>0.4</v>
      </c>
      <c r="F24" s="179">
        <f t="shared" si="3"/>
        <v>2</v>
      </c>
      <c r="G24" s="183" t="s">
        <v>703</v>
      </c>
      <c r="H24" s="194"/>
      <c r="I24" s="195">
        <v>2</v>
      </c>
      <c r="J24" s="195">
        <v>2</v>
      </c>
      <c r="K24" s="195"/>
      <c r="L24" s="196"/>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row>
    <row r="25" spans="1:57" x14ac:dyDescent="0.35">
      <c r="A25" s="159">
        <f t="shared" si="0"/>
        <v>0.6</v>
      </c>
      <c r="B25" s="163" t="str">
        <f t="shared" si="1"/>
        <v>4.3.1 INFORMATIEANALYSE</v>
      </c>
      <c r="E25" s="181">
        <f t="shared" si="2"/>
        <v>0.6</v>
      </c>
      <c r="F25" s="179">
        <f t="shared" si="3"/>
        <v>3</v>
      </c>
      <c r="G25" s="183" t="s">
        <v>42</v>
      </c>
      <c r="H25" s="194">
        <v>1</v>
      </c>
      <c r="I25" s="195"/>
      <c r="J25" s="195">
        <v>2</v>
      </c>
      <c r="K25" s="195"/>
      <c r="L25" s="196">
        <v>2</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row>
    <row r="26" spans="1:57" hidden="1" x14ac:dyDescent="0.35">
      <c r="A26" s="159">
        <f t="shared" si="0"/>
        <v>0.2</v>
      </c>
      <c r="B26" s="163" t="str">
        <f t="shared" si="1"/>
        <v>4.4.1 INFORMATIECOACHING</v>
      </c>
      <c r="E26" s="181">
        <f t="shared" si="2"/>
        <v>0.2</v>
      </c>
      <c r="F26" s="179">
        <f t="shared" si="3"/>
        <v>1</v>
      </c>
      <c r="G26" s="183" t="s">
        <v>43</v>
      </c>
      <c r="H26" s="194"/>
      <c r="I26" s="195"/>
      <c r="J26" s="195"/>
      <c r="K26" s="195">
        <v>2</v>
      </c>
      <c r="L26" s="19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row>
    <row r="27" spans="1:57" hidden="1" x14ac:dyDescent="0.35">
      <c r="A27" s="159">
        <f t="shared" si="0"/>
        <v>0.8</v>
      </c>
      <c r="B27" s="163" t="str">
        <f t="shared" si="1"/>
        <v>4.5.1 PRODUCT OWNER</v>
      </c>
      <c r="E27" s="181">
        <f t="shared" si="2"/>
        <v>0.8</v>
      </c>
      <c r="F27" s="179">
        <f t="shared" si="3"/>
        <v>4</v>
      </c>
      <c r="G27" s="183" t="s">
        <v>47</v>
      </c>
      <c r="H27" s="194">
        <v>1</v>
      </c>
      <c r="I27" s="195">
        <v>2</v>
      </c>
      <c r="J27" s="195">
        <v>2</v>
      </c>
      <c r="K27" s="195">
        <v>2</v>
      </c>
      <c r="L27" s="196"/>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row>
    <row r="28" spans="1:57" hidden="1" x14ac:dyDescent="0.35">
      <c r="A28" s="159">
        <f t="shared" si="0"/>
        <v>1</v>
      </c>
      <c r="B28" s="163" t="str">
        <f t="shared" si="1"/>
        <v>4.5.2 PRODUCT MANAGER</v>
      </c>
      <c r="E28" s="181">
        <f t="shared" si="2"/>
        <v>1</v>
      </c>
      <c r="F28" s="179">
        <f t="shared" si="3"/>
        <v>5</v>
      </c>
      <c r="G28" s="183" t="s">
        <v>49</v>
      </c>
      <c r="H28" s="194">
        <v>1</v>
      </c>
      <c r="I28" s="195">
        <v>2</v>
      </c>
      <c r="J28" s="195">
        <v>2</v>
      </c>
      <c r="K28" s="195">
        <v>2</v>
      </c>
      <c r="L28" s="196">
        <v>2</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row>
    <row r="29" spans="1:57" hidden="1" x14ac:dyDescent="0.35">
      <c r="A29" s="159">
        <f t="shared" si="0"/>
        <v>1</v>
      </c>
      <c r="B29" s="163" t="str">
        <f t="shared" si="1"/>
        <v>4.5.3 BUSINESS OWNER (GEDELEGEERD)</v>
      </c>
      <c r="E29" s="181">
        <f t="shared" si="2"/>
        <v>1</v>
      </c>
      <c r="F29" s="179">
        <f t="shared" si="3"/>
        <v>5</v>
      </c>
      <c r="G29" s="183" t="s">
        <v>706</v>
      </c>
      <c r="H29" s="194">
        <v>1</v>
      </c>
      <c r="I29" s="195">
        <v>1</v>
      </c>
      <c r="J29" s="195">
        <v>1</v>
      </c>
      <c r="K29" s="195">
        <v>1</v>
      </c>
      <c r="L29" s="196">
        <v>1</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row>
    <row r="30" spans="1:57" hidden="1" x14ac:dyDescent="0.35">
      <c r="A30" s="159">
        <f t="shared" si="0"/>
        <v>0.2</v>
      </c>
      <c r="B30" s="163" t="str">
        <f t="shared" si="1"/>
        <v>5.1.1 PROJECTLEIDERSCHAP IV</v>
      </c>
      <c r="E30" s="181">
        <f t="shared" si="2"/>
        <v>0.2</v>
      </c>
      <c r="F30" s="179">
        <f t="shared" si="3"/>
        <v>1</v>
      </c>
      <c r="G30" s="183" t="s">
        <v>707</v>
      </c>
      <c r="H30" s="194">
        <v>1</v>
      </c>
      <c r="I30" s="195"/>
      <c r="J30" s="195"/>
      <c r="K30" s="195"/>
      <c r="L30" s="196"/>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row>
    <row r="31" spans="1:57" hidden="1" x14ac:dyDescent="0.35">
      <c r="A31" s="159">
        <f t="shared" si="0"/>
        <v>0.4</v>
      </c>
      <c r="B31" s="163" t="str">
        <f t="shared" si="1"/>
        <v>5.1.2 PROJECTMANAGEMENT IV</v>
      </c>
      <c r="E31" s="181">
        <f t="shared" si="2"/>
        <v>0.4</v>
      </c>
      <c r="F31" s="179">
        <f t="shared" si="3"/>
        <v>2</v>
      </c>
      <c r="G31" s="183" t="s">
        <v>708</v>
      </c>
      <c r="H31" s="194">
        <v>1</v>
      </c>
      <c r="I31" s="195"/>
      <c r="J31" s="195">
        <v>2</v>
      </c>
      <c r="K31" s="195"/>
      <c r="L31" s="196"/>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57" x14ac:dyDescent="0.35">
      <c r="A32" s="159">
        <f t="shared" si="0"/>
        <v>0.6</v>
      </c>
      <c r="B32" s="163" t="str">
        <f t="shared" si="1"/>
        <v>5.1.3 PROGRAMMAMANAGEMENT IV</v>
      </c>
      <c r="E32" s="181">
        <f t="shared" si="2"/>
        <v>0.6</v>
      </c>
      <c r="F32" s="179">
        <f t="shared" si="3"/>
        <v>3</v>
      </c>
      <c r="G32" s="183" t="s">
        <v>709</v>
      </c>
      <c r="H32" s="194">
        <v>1</v>
      </c>
      <c r="I32" s="195">
        <v>2</v>
      </c>
      <c r="J32" s="195">
        <v>2</v>
      </c>
      <c r="K32" s="195"/>
      <c r="L32" s="196"/>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1:57" x14ac:dyDescent="0.35">
      <c r="A33" s="159">
        <f t="shared" si="0"/>
        <v>0.6</v>
      </c>
      <c r="B33" s="163" t="str">
        <f t="shared" si="1"/>
        <v>5.1.4 PORTFOLIOMANAGEMENT IV</v>
      </c>
      <c r="E33" s="181">
        <f t="shared" si="2"/>
        <v>0.6</v>
      </c>
      <c r="F33" s="179">
        <f t="shared" si="3"/>
        <v>3</v>
      </c>
      <c r="G33" s="183" t="s">
        <v>710</v>
      </c>
      <c r="H33" s="194">
        <v>1</v>
      </c>
      <c r="I33" s="195"/>
      <c r="J33" s="195">
        <v>2</v>
      </c>
      <c r="K33" s="195">
        <v>2</v>
      </c>
      <c r="L33" s="196"/>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1:57" hidden="1" x14ac:dyDescent="0.35">
      <c r="A34" s="159">
        <f t="shared" si="0"/>
        <v>0.2</v>
      </c>
      <c r="B34" s="163" t="str">
        <f t="shared" si="1"/>
        <v>5.2.2 RELEASE TRAIN ENGINEER</v>
      </c>
      <c r="E34" s="181">
        <f t="shared" si="2"/>
        <v>0.2</v>
      </c>
      <c r="F34" s="179">
        <f t="shared" si="3"/>
        <v>1</v>
      </c>
      <c r="G34" s="183" t="s">
        <v>55</v>
      </c>
      <c r="H34" s="194"/>
      <c r="I34" s="195"/>
      <c r="J34" s="195"/>
      <c r="K34" s="195">
        <v>2</v>
      </c>
      <c r="L34" s="196"/>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1:57" hidden="1" x14ac:dyDescent="0.35">
      <c r="A35" s="159">
        <f t="shared" si="0"/>
        <v>0.4</v>
      </c>
      <c r="B35" s="163" t="str">
        <f t="shared" si="1"/>
        <v>5.3.1 INFORMATIEMANAGEMENT</v>
      </c>
      <c r="E35" s="181">
        <f t="shared" si="2"/>
        <v>0.4</v>
      </c>
      <c r="F35" s="179">
        <f t="shared" si="3"/>
        <v>2</v>
      </c>
      <c r="G35" s="183" t="s">
        <v>56</v>
      </c>
      <c r="H35" s="194">
        <v>1</v>
      </c>
      <c r="I35" s="195"/>
      <c r="J35" s="195">
        <v>2</v>
      </c>
      <c r="K35" s="195"/>
      <c r="L35" s="196"/>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1:57" x14ac:dyDescent="0.35">
      <c r="A36" s="159">
        <f t="shared" si="0"/>
        <v>0.6</v>
      </c>
      <c r="B36" s="163" t="str">
        <f t="shared" si="1"/>
        <v>5.3.2 DATA/GEGEVENSMANAGEMENT</v>
      </c>
      <c r="E36" s="181">
        <f t="shared" si="2"/>
        <v>0.6</v>
      </c>
      <c r="F36" s="179">
        <f t="shared" si="3"/>
        <v>3</v>
      </c>
      <c r="G36" s="183" t="s">
        <v>711</v>
      </c>
      <c r="H36" s="194">
        <v>1</v>
      </c>
      <c r="I36" s="195"/>
      <c r="J36" s="195"/>
      <c r="K36" s="195">
        <v>2</v>
      </c>
      <c r="L36" s="196">
        <v>2</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1:57" hidden="1" x14ac:dyDescent="0.35">
      <c r="A37" s="159">
        <f t="shared" si="0"/>
        <v>0.4</v>
      </c>
      <c r="B37" s="163" t="str">
        <f t="shared" si="1"/>
        <v>5.3.3 RECORDMANAGEMENT</v>
      </c>
      <c r="E37" s="181">
        <f t="shared" si="2"/>
        <v>0.4</v>
      </c>
      <c r="F37" s="179">
        <f t="shared" si="3"/>
        <v>2</v>
      </c>
      <c r="G37" s="183" t="s">
        <v>59</v>
      </c>
      <c r="H37" s="194">
        <v>1</v>
      </c>
      <c r="I37" s="195"/>
      <c r="J37" s="195"/>
      <c r="K37" s="195"/>
      <c r="L37" s="196">
        <v>1</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1:57" hidden="1" x14ac:dyDescent="0.35">
      <c r="A38" s="159">
        <f t="shared" si="0"/>
        <v>0.4</v>
      </c>
      <c r="B38" s="163" t="str">
        <f t="shared" si="1"/>
        <v>5.3.4 METADATA/GEGEVENSMANAGEMENT</v>
      </c>
      <c r="E38" s="181">
        <f t="shared" si="2"/>
        <v>0.4</v>
      </c>
      <c r="F38" s="179">
        <f t="shared" si="3"/>
        <v>2</v>
      </c>
      <c r="G38" s="183" t="s">
        <v>712</v>
      </c>
      <c r="H38" s="194">
        <v>1</v>
      </c>
      <c r="I38" s="195"/>
      <c r="J38" s="195"/>
      <c r="K38" s="195"/>
      <c r="L38" s="196">
        <v>1</v>
      </c>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1:57" hidden="1" x14ac:dyDescent="0.35">
      <c r="A39" s="159">
        <f t="shared" si="0"/>
        <v>0.2</v>
      </c>
      <c r="B39" s="163" t="str">
        <f t="shared" si="1"/>
        <v>5.3.5 KWALITEITSMANAGEMENT IV</v>
      </c>
      <c r="E39" s="181">
        <f t="shared" si="2"/>
        <v>0.2</v>
      </c>
      <c r="F39" s="179">
        <f t="shared" si="3"/>
        <v>1</v>
      </c>
      <c r="G39" s="183" t="s">
        <v>713</v>
      </c>
      <c r="H39" s="194">
        <v>1</v>
      </c>
      <c r="I39" s="195"/>
      <c r="J39" s="195"/>
      <c r="K39" s="195"/>
      <c r="L39" s="196"/>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1:57" hidden="1" x14ac:dyDescent="0.35">
      <c r="A40" s="159">
        <f t="shared" si="0"/>
        <v>0.2</v>
      </c>
      <c r="B40" s="163" t="str">
        <f t="shared" si="1"/>
        <v>5.4.1 IT-CONTROL</v>
      </c>
      <c r="E40" s="181">
        <f t="shared" si="2"/>
        <v>0.2</v>
      </c>
      <c r="F40" s="179">
        <f t="shared" si="3"/>
        <v>1</v>
      </c>
      <c r="G40" s="183" t="s">
        <v>60</v>
      </c>
      <c r="H40" s="194">
        <v>1</v>
      </c>
      <c r="I40" s="195"/>
      <c r="J40" s="195"/>
      <c r="K40" s="195"/>
      <c r="L40" s="196"/>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1:57" hidden="1" x14ac:dyDescent="0.35">
      <c r="A41" s="159">
        <f t="shared" si="0"/>
        <v>0.2</v>
      </c>
      <c r="B41" s="163" t="str">
        <f t="shared" si="1"/>
        <v>4.3.2 BUSINESS ANALYSE</v>
      </c>
      <c r="E41" s="181">
        <f t="shared" si="2"/>
        <v>0.2</v>
      </c>
      <c r="F41" s="179">
        <f t="shared" si="3"/>
        <v>1</v>
      </c>
      <c r="G41" s="183" t="s">
        <v>854</v>
      </c>
      <c r="H41" s="194"/>
      <c r="I41" s="195"/>
      <c r="J41" s="195"/>
      <c r="K41" s="195"/>
      <c r="L41" s="196">
        <v>2</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1:57" hidden="1" x14ac:dyDescent="0.35">
      <c r="A42" s="159">
        <f t="shared" si="0"/>
        <v>0.2</v>
      </c>
      <c r="B42" s="163" t="str">
        <f t="shared" si="1"/>
        <v>4.3.3 BUSINESS INTELLIGENCE/DATA ANALYSE</v>
      </c>
      <c r="E42" s="181">
        <f t="shared" si="2"/>
        <v>0.2</v>
      </c>
      <c r="F42" s="179">
        <f t="shared" si="3"/>
        <v>1</v>
      </c>
      <c r="G42" s="183" t="s">
        <v>855</v>
      </c>
      <c r="H42" s="194"/>
      <c r="I42" s="195"/>
      <c r="J42" s="195"/>
      <c r="K42" s="195">
        <v>2</v>
      </c>
      <c r="L42" s="196"/>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1:57" hidden="1" x14ac:dyDescent="0.35">
      <c r="A43" s="159">
        <f t="shared" si="0"/>
        <v>0.2</v>
      </c>
      <c r="B43" s="163" t="str">
        <f t="shared" si="1"/>
        <v>4.6.1 SERVICE DESIGN</v>
      </c>
      <c r="E43" s="181">
        <f t="shared" si="2"/>
        <v>0.2</v>
      </c>
      <c r="F43" s="179">
        <f t="shared" si="3"/>
        <v>1</v>
      </c>
      <c r="G43" s="183" t="s">
        <v>861</v>
      </c>
      <c r="H43" s="194"/>
      <c r="I43" s="195"/>
      <c r="J43" s="195"/>
      <c r="K43" s="195"/>
      <c r="L43" s="196">
        <v>2</v>
      </c>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1:57" hidden="1" x14ac:dyDescent="0.35">
      <c r="A44" s="159">
        <f t="shared" si="0"/>
        <v>0.2</v>
      </c>
      <c r="B44" s="163" t="str">
        <f t="shared" si="1"/>
        <v>4.6.2 USER INTERFACE DESIGN</v>
      </c>
      <c r="E44" s="181">
        <f t="shared" si="2"/>
        <v>0.2</v>
      </c>
      <c r="F44" s="179">
        <f t="shared" si="3"/>
        <v>1</v>
      </c>
      <c r="G44" s="183" t="s">
        <v>862</v>
      </c>
      <c r="H44" s="194"/>
      <c r="I44" s="195"/>
      <c r="J44" s="195"/>
      <c r="K44" s="195"/>
      <c r="L44" s="196">
        <v>2</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1:57" hidden="1" x14ac:dyDescent="0.35">
      <c r="A45" s="159">
        <f t="shared" si="0"/>
        <v>0.2</v>
      </c>
      <c r="B45" s="163" t="str">
        <f t="shared" si="1"/>
        <v>1.2.3 MANAGEMENT INFORMATIEVOORZIENING</v>
      </c>
      <c r="E45" s="181">
        <f t="shared" si="2"/>
        <v>0.2</v>
      </c>
      <c r="F45" s="179">
        <f t="shared" si="3"/>
        <v>1</v>
      </c>
      <c r="G45" s="183" t="s">
        <v>853</v>
      </c>
      <c r="H45" s="194">
        <v>1</v>
      </c>
      <c r="I45" s="195"/>
      <c r="J45" s="195"/>
      <c r="K45" s="195"/>
      <c r="L45" s="196"/>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1:57" x14ac:dyDescent="0.35">
      <c r="A46" s="159">
        <f t="shared" si="0"/>
        <v>0.6</v>
      </c>
      <c r="B46" s="163" t="str">
        <f t="shared" si="1"/>
        <v>4.2.4 CONTRACT/LEVERANCIERSMANAGEMENT IV</v>
      </c>
      <c r="E46" s="181">
        <f t="shared" si="2"/>
        <v>0.6</v>
      </c>
      <c r="F46" s="179">
        <f t="shared" si="3"/>
        <v>3</v>
      </c>
      <c r="G46" s="184" t="s">
        <v>873</v>
      </c>
      <c r="H46" s="197">
        <v>1</v>
      </c>
      <c r="I46" s="198">
        <v>1</v>
      </c>
      <c r="J46" s="198">
        <v>1</v>
      </c>
      <c r="K46" s="198"/>
      <c r="L46" s="199"/>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1:57" hidden="1" x14ac:dyDescent="0.35">
      <c r="A47" s="159" t="str">
        <f t="shared" si="0"/>
        <v/>
      </c>
      <c r="B47" s="163" t="str">
        <f t="shared" si="1"/>
        <v/>
      </c>
      <c r="E47" s="181" t="str">
        <f t="shared" si="2"/>
        <v/>
      </c>
      <c r="F47" s="179" t="str">
        <f t="shared" si="3"/>
        <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1:57" hidden="1" x14ac:dyDescent="0.35">
      <c r="A48" s="159" t="str">
        <f t="shared" si="0"/>
        <v/>
      </c>
      <c r="B48" s="163" t="str">
        <f t="shared" si="1"/>
        <v/>
      </c>
      <c r="E48" s="181" t="str">
        <f t="shared" si="2"/>
        <v/>
      </c>
      <c r="F48" s="179" t="str">
        <f t="shared" si="3"/>
        <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1:57" hidden="1" x14ac:dyDescent="0.35">
      <c r="A49" s="159" t="str">
        <f t="shared" si="0"/>
        <v/>
      </c>
      <c r="B49" s="163" t="str">
        <f t="shared" si="1"/>
        <v/>
      </c>
      <c r="E49" s="181" t="str">
        <f t="shared" si="2"/>
        <v/>
      </c>
      <c r="F49" s="179" t="str">
        <f t="shared" si="3"/>
        <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1:57" hidden="1" x14ac:dyDescent="0.35">
      <c r="A50" s="159" t="str">
        <f t="shared" si="0"/>
        <v/>
      </c>
      <c r="B50" s="163" t="str">
        <f t="shared" si="1"/>
        <v/>
      </c>
      <c r="E50" s="181" t="str">
        <f t="shared" si="2"/>
        <v/>
      </c>
      <c r="F50" s="179" t="str">
        <f t="shared" si="3"/>
        <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1:57" hidden="1" x14ac:dyDescent="0.35">
      <c r="A51" s="159" t="str">
        <f t="shared" si="0"/>
        <v/>
      </c>
      <c r="B51" s="163" t="str">
        <f t="shared" si="1"/>
        <v/>
      </c>
      <c r="E51" s="181" t="str">
        <f t="shared" si="2"/>
        <v/>
      </c>
      <c r="F51" s="179" t="str">
        <f t="shared" si="3"/>
        <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row r="52" spans="1:57" hidden="1" x14ac:dyDescent="0.35">
      <c r="A52" s="159" t="str">
        <f t="shared" si="0"/>
        <v/>
      </c>
      <c r="B52" s="163" t="str">
        <f t="shared" si="1"/>
        <v/>
      </c>
      <c r="E52" s="181" t="str">
        <f t="shared" si="2"/>
        <v/>
      </c>
      <c r="F52" s="179" t="str">
        <f t="shared" si="3"/>
        <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row>
    <row r="53" spans="1:57" hidden="1" x14ac:dyDescent="0.35">
      <c r="A53" s="159" t="str">
        <f t="shared" si="0"/>
        <v/>
      </c>
      <c r="B53" s="163" t="str">
        <f t="shared" si="1"/>
        <v/>
      </c>
      <c r="E53" s="181" t="str">
        <f t="shared" si="2"/>
        <v/>
      </c>
      <c r="F53" s="179" t="str">
        <f t="shared" si="3"/>
        <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row>
    <row r="54" spans="1:57" hidden="1" x14ac:dyDescent="0.35">
      <c r="A54" s="159" t="str">
        <f t="shared" si="0"/>
        <v/>
      </c>
      <c r="B54" s="163" t="str">
        <f t="shared" si="1"/>
        <v/>
      </c>
      <c r="E54" s="181" t="str">
        <f t="shared" si="2"/>
        <v/>
      </c>
      <c r="F54" s="179" t="str">
        <f t="shared" si="3"/>
        <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row>
    <row r="55" spans="1:57" hidden="1" x14ac:dyDescent="0.35">
      <c r="A55" s="159" t="str">
        <f t="shared" si="0"/>
        <v/>
      </c>
      <c r="B55" s="163" t="str">
        <f t="shared" si="1"/>
        <v/>
      </c>
      <c r="E55" s="181" t="str">
        <f t="shared" si="2"/>
        <v/>
      </c>
      <c r="F55" s="179" t="str">
        <f t="shared" si="3"/>
        <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row>
    <row r="56" spans="1:57" hidden="1" x14ac:dyDescent="0.35">
      <c r="A56" s="159" t="str">
        <f t="shared" si="0"/>
        <v/>
      </c>
      <c r="B56" s="163" t="str">
        <f t="shared" si="1"/>
        <v/>
      </c>
      <c r="E56" s="181" t="str">
        <f t="shared" si="2"/>
        <v/>
      </c>
      <c r="F56" s="179" t="str">
        <f t="shared" si="3"/>
        <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row>
    <row r="57" spans="1:57" hidden="1" x14ac:dyDescent="0.35">
      <c r="A57" s="159" t="str">
        <f t="shared" si="0"/>
        <v/>
      </c>
      <c r="B57" s="163" t="str">
        <f t="shared" si="1"/>
        <v/>
      </c>
      <c r="E57" s="181" t="str">
        <f t="shared" si="2"/>
        <v/>
      </c>
      <c r="F57" s="179" t="str">
        <f t="shared" si="3"/>
        <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row>
    <row r="58" spans="1:57" hidden="1" x14ac:dyDescent="0.35">
      <c r="A58" s="159" t="str">
        <f t="shared" si="0"/>
        <v/>
      </c>
      <c r="B58" s="163" t="str">
        <f t="shared" si="1"/>
        <v/>
      </c>
      <c r="E58" s="181" t="str">
        <f t="shared" si="2"/>
        <v/>
      </c>
      <c r="F58" s="179" t="str">
        <f t="shared" si="3"/>
        <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row>
    <row r="59" spans="1:57" hidden="1" x14ac:dyDescent="0.35">
      <c r="A59" s="159" t="str">
        <f t="shared" si="0"/>
        <v/>
      </c>
      <c r="B59" s="163" t="str">
        <f t="shared" si="1"/>
        <v/>
      </c>
      <c r="E59" s="181" t="str">
        <f t="shared" si="2"/>
        <v/>
      </c>
      <c r="F59" s="179" t="str">
        <f t="shared" si="3"/>
        <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row>
    <row r="60" spans="1:57" hidden="1" x14ac:dyDescent="0.35">
      <c r="A60" s="159" t="str">
        <f t="shared" si="0"/>
        <v/>
      </c>
      <c r="B60" s="163" t="str">
        <f t="shared" si="1"/>
        <v/>
      </c>
      <c r="E60" s="181" t="str">
        <f t="shared" si="2"/>
        <v/>
      </c>
      <c r="F60" s="179" t="str">
        <f t="shared" si="3"/>
        <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row>
    <row r="61" spans="1:57" hidden="1" x14ac:dyDescent="0.35">
      <c r="A61" s="159" t="str">
        <f t="shared" si="0"/>
        <v/>
      </c>
      <c r="B61" s="163" t="str">
        <f t="shared" si="1"/>
        <v/>
      </c>
      <c r="E61" s="181" t="str">
        <f t="shared" si="2"/>
        <v/>
      </c>
      <c r="F61" s="179" t="str">
        <f t="shared" si="3"/>
        <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row>
    <row r="62" spans="1:57" hidden="1" x14ac:dyDescent="0.35">
      <c r="A62" s="159" t="str">
        <f t="shared" si="0"/>
        <v/>
      </c>
      <c r="B62" s="163" t="str">
        <f t="shared" si="1"/>
        <v/>
      </c>
      <c r="E62" s="181" t="str">
        <f t="shared" si="2"/>
        <v/>
      </c>
      <c r="F62" s="179" t="str">
        <f t="shared" si="3"/>
        <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row>
    <row r="63" spans="1:57" hidden="1" x14ac:dyDescent="0.35">
      <c r="A63" s="159" t="str">
        <f t="shared" si="0"/>
        <v/>
      </c>
      <c r="B63" s="163" t="str">
        <f t="shared" si="1"/>
        <v/>
      </c>
      <c r="E63" s="181" t="str">
        <f t="shared" si="2"/>
        <v/>
      </c>
      <c r="F63" s="179" t="str">
        <f t="shared" si="3"/>
        <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row>
    <row r="64" spans="1:57" hidden="1" x14ac:dyDescent="0.35">
      <c r="A64" s="159" t="str">
        <f t="shared" si="0"/>
        <v/>
      </c>
      <c r="B64" s="163" t="str">
        <f t="shared" si="1"/>
        <v/>
      </c>
      <c r="E64" s="181" t="str">
        <f t="shared" si="2"/>
        <v/>
      </c>
      <c r="F64" s="179" t="str">
        <f t="shared" si="3"/>
        <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row>
    <row r="65" spans="1:57" hidden="1" x14ac:dyDescent="0.35">
      <c r="A65" s="159" t="str">
        <f t="shared" si="0"/>
        <v/>
      </c>
      <c r="B65" s="163" t="str">
        <f t="shared" si="1"/>
        <v/>
      </c>
      <c r="E65" s="181" t="str">
        <f t="shared" si="2"/>
        <v/>
      </c>
      <c r="F65" s="179" t="str">
        <f t="shared" si="3"/>
        <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row>
    <row r="66" spans="1:57" hidden="1" x14ac:dyDescent="0.35">
      <c r="A66" s="159" t="str">
        <f t="shared" si="0"/>
        <v/>
      </c>
      <c r="B66" s="163" t="str">
        <f t="shared" si="1"/>
        <v/>
      </c>
      <c r="E66" s="181" t="str">
        <f t="shared" si="2"/>
        <v/>
      </c>
      <c r="F66" s="179" t="str">
        <f t="shared" si="3"/>
        <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row>
    <row r="67" spans="1:57" hidden="1" x14ac:dyDescent="0.35">
      <c r="A67" s="159" t="str">
        <f t="shared" si="0"/>
        <v/>
      </c>
      <c r="B67" s="163" t="str">
        <f t="shared" si="1"/>
        <v/>
      </c>
      <c r="E67" s="181" t="str">
        <f t="shared" si="2"/>
        <v/>
      </c>
      <c r="F67" s="179" t="str">
        <f t="shared" si="3"/>
        <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row>
    <row r="68" spans="1:57" hidden="1" x14ac:dyDescent="0.35">
      <c r="A68" s="159" t="str">
        <f t="shared" si="0"/>
        <v/>
      </c>
      <c r="B68" s="163" t="str">
        <f t="shared" si="1"/>
        <v/>
      </c>
      <c r="E68" s="181" t="str">
        <f t="shared" si="2"/>
        <v/>
      </c>
      <c r="F68" s="179" t="str">
        <f t="shared" si="3"/>
        <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row>
    <row r="69" spans="1:57" hidden="1" x14ac:dyDescent="0.35">
      <c r="A69" s="159" t="str">
        <f t="shared" ref="A69:A80" si="4">IF(E69="","",E69)</f>
        <v/>
      </c>
      <c r="B69" s="163" t="str">
        <f t="shared" ref="B69:B80" si="5">IF(G69="","",G69)</f>
        <v/>
      </c>
      <c r="E69" s="181" t="str">
        <f t="shared" si="2"/>
        <v/>
      </c>
      <c r="F69" s="179" t="str">
        <f t="shared" si="3"/>
        <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row>
    <row r="70" spans="1:57" hidden="1" x14ac:dyDescent="0.35">
      <c r="A70" s="159" t="str">
        <f t="shared" si="4"/>
        <v/>
      </c>
      <c r="B70" s="163" t="str">
        <f t="shared" si="5"/>
        <v/>
      </c>
      <c r="E70" s="181" t="str">
        <f t="shared" ref="E70:E80" si="6">IF(G70="","",(F70/COUNTA($H$4:$AH$4)))</f>
        <v/>
      </c>
      <c r="F70" s="179" t="str">
        <f t="shared" ref="F70:F80" si="7">IF(SUM(H70:AH70)&gt;0,(COUNT(H70:AH70)),"")</f>
        <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row>
    <row r="71" spans="1:57" hidden="1" x14ac:dyDescent="0.35">
      <c r="A71" s="159" t="str">
        <f t="shared" si="4"/>
        <v/>
      </c>
      <c r="B71" s="163" t="str">
        <f t="shared" si="5"/>
        <v/>
      </c>
      <c r="E71" s="181" t="str">
        <f t="shared" si="6"/>
        <v/>
      </c>
      <c r="F71" s="179" t="str">
        <f t="shared" si="7"/>
        <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row>
    <row r="72" spans="1:57" hidden="1" x14ac:dyDescent="0.35">
      <c r="A72" s="159" t="str">
        <f t="shared" si="4"/>
        <v/>
      </c>
      <c r="B72" s="163" t="str">
        <f t="shared" si="5"/>
        <v/>
      </c>
      <c r="E72" s="181" t="str">
        <f t="shared" si="6"/>
        <v/>
      </c>
      <c r="F72" s="179" t="str">
        <f t="shared" si="7"/>
        <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row>
    <row r="73" spans="1:57" hidden="1" x14ac:dyDescent="0.35">
      <c r="A73" s="159" t="str">
        <f t="shared" si="4"/>
        <v/>
      </c>
      <c r="B73" s="163" t="str">
        <f t="shared" si="5"/>
        <v/>
      </c>
      <c r="E73" s="181" t="str">
        <f t="shared" si="6"/>
        <v/>
      </c>
      <c r="F73" s="179" t="str">
        <f t="shared" si="7"/>
        <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row>
    <row r="74" spans="1:57" hidden="1" x14ac:dyDescent="0.35">
      <c r="A74" s="159" t="str">
        <f t="shared" si="4"/>
        <v/>
      </c>
      <c r="B74" s="163" t="str">
        <f t="shared" si="5"/>
        <v/>
      </c>
      <c r="E74" s="181" t="str">
        <f t="shared" si="6"/>
        <v/>
      </c>
      <c r="F74" s="179" t="str">
        <f t="shared" si="7"/>
        <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row>
    <row r="75" spans="1:57" hidden="1" x14ac:dyDescent="0.35">
      <c r="A75" s="159" t="str">
        <f t="shared" si="4"/>
        <v/>
      </c>
      <c r="B75" s="163" t="str">
        <f t="shared" si="5"/>
        <v/>
      </c>
      <c r="E75" s="181" t="str">
        <f t="shared" si="6"/>
        <v/>
      </c>
      <c r="F75" s="179" t="str">
        <f t="shared" si="7"/>
        <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row>
    <row r="76" spans="1:57" hidden="1" x14ac:dyDescent="0.35">
      <c r="A76" s="159" t="str">
        <f t="shared" si="4"/>
        <v/>
      </c>
      <c r="B76" s="163" t="str">
        <f t="shared" si="5"/>
        <v/>
      </c>
      <c r="E76" s="181" t="str">
        <f t="shared" si="6"/>
        <v/>
      </c>
      <c r="F76" s="179" t="str">
        <f t="shared" si="7"/>
        <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row>
    <row r="77" spans="1:57" hidden="1" x14ac:dyDescent="0.35">
      <c r="A77" s="159" t="str">
        <f t="shared" si="4"/>
        <v/>
      </c>
      <c r="B77" s="163" t="str">
        <f t="shared" si="5"/>
        <v/>
      </c>
      <c r="E77" s="181" t="str">
        <f t="shared" si="6"/>
        <v/>
      </c>
      <c r="F77" s="179" t="str">
        <f t="shared" si="7"/>
        <v/>
      </c>
      <c r="G77" s="175"/>
      <c r="H77" s="200"/>
      <c r="I77" s="200"/>
      <c r="J77" s="201"/>
      <c r="K77" s="201"/>
      <c r="L77" s="201"/>
    </row>
    <row r="78" spans="1:57" hidden="1" x14ac:dyDescent="0.35">
      <c r="A78" s="159" t="str">
        <f t="shared" si="4"/>
        <v/>
      </c>
      <c r="B78" s="163" t="str">
        <f t="shared" si="5"/>
        <v/>
      </c>
      <c r="E78" s="181" t="str">
        <f t="shared" si="6"/>
        <v/>
      </c>
      <c r="F78" s="179" t="str">
        <f t="shared" si="7"/>
        <v/>
      </c>
      <c r="G78" s="175"/>
      <c r="H78" s="200"/>
      <c r="I78" s="200"/>
      <c r="J78" s="201"/>
      <c r="K78" s="201"/>
      <c r="L78" s="201"/>
    </row>
    <row r="79" spans="1:57" hidden="1" x14ac:dyDescent="0.35">
      <c r="A79" s="159" t="str">
        <f t="shared" si="4"/>
        <v/>
      </c>
      <c r="B79" s="163" t="str">
        <f t="shared" si="5"/>
        <v/>
      </c>
      <c r="E79" s="181" t="str">
        <f t="shared" si="6"/>
        <v/>
      </c>
      <c r="F79" s="179" t="str">
        <f t="shared" si="7"/>
        <v/>
      </c>
      <c r="G79" s="175"/>
      <c r="H79" s="200"/>
      <c r="I79" s="200"/>
      <c r="J79" s="201"/>
      <c r="K79" s="201"/>
      <c r="L79" s="201"/>
    </row>
    <row r="80" spans="1:57" hidden="1" x14ac:dyDescent="0.35">
      <c r="A80" s="159" t="str">
        <f t="shared" si="4"/>
        <v/>
      </c>
      <c r="B80" s="163" t="str">
        <f t="shared" si="5"/>
        <v/>
      </c>
      <c r="E80" s="181" t="str">
        <f t="shared" si="6"/>
        <v/>
      </c>
      <c r="F80" s="179" t="str">
        <f t="shared" si="7"/>
        <v/>
      </c>
      <c r="G80" s="175"/>
      <c r="H80" s="200"/>
      <c r="I80" s="200"/>
      <c r="J80" s="201"/>
      <c r="K80" s="201"/>
      <c r="L80" s="201"/>
    </row>
    <row r="81" spans="1:9" x14ac:dyDescent="0.35">
      <c r="G81"/>
      <c r="H81" s="205"/>
      <c r="I81" s="205"/>
    </row>
    <row r="82" spans="1:9" x14ac:dyDescent="0.35">
      <c r="A82" s="159" t="str">
        <f t="shared" ref="A82" si="8">IF(E81="","",E81)</f>
        <v/>
      </c>
      <c r="B82" s="163" t="str">
        <f t="shared" ref="B82" si="9">IF(G81="","",G81)</f>
        <v/>
      </c>
      <c r="G82"/>
      <c r="H82" s="205"/>
      <c r="I82" s="205"/>
    </row>
    <row r="83" spans="1:9" x14ac:dyDescent="0.35">
      <c r="G83"/>
      <c r="H83" s="205"/>
      <c r="I83" s="205"/>
    </row>
    <row r="84" spans="1:9" x14ac:dyDescent="0.35">
      <c r="G84"/>
      <c r="H84" s="205"/>
      <c r="I84" s="205"/>
    </row>
    <row r="85" spans="1:9" x14ac:dyDescent="0.35">
      <c r="G85"/>
      <c r="H85" s="205"/>
      <c r="I85" s="205"/>
    </row>
    <row r="86" spans="1:9" x14ac:dyDescent="0.35">
      <c r="G86"/>
      <c r="H86" s="205"/>
      <c r="I86" s="205"/>
    </row>
    <row r="87" spans="1:9" x14ac:dyDescent="0.35">
      <c r="G87"/>
      <c r="H87" s="205"/>
      <c r="I87" s="205"/>
    </row>
    <row r="89" spans="1:9" ht="15.5" x14ac:dyDescent="0.35">
      <c r="C89" s="207" t="s">
        <v>838</v>
      </c>
    </row>
    <row r="90" spans="1:9" x14ac:dyDescent="0.35">
      <c r="C90" s="98" t="s">
        <v>0</v>
      </c>
      <c r="D90" t="s">
        <v>9</v>
      </c>
      <c r="G90" s="156"/>
      <c r="I90" s="202"/>
    </row>
    <row r="91" spans="1:9" x14ac:dyDescent="0.35">
      <c r="G91" s="156"/>
      <c r="I91" s="202"/>
    </row>
    <row r="92" spans="1:9" x14ac:dyDescent="0.35">
      <c r="C92" s="98" t="s">
        <v>837</v>
      </c>
      <c r="D92"/>
      <c r="E92"/>
      <c r="G92" s="156"/>
      <c r="I92" s="202"/>
    </row>
    <row r="93" spans="1:9" ht="188.5" x14ac:dyDescent="0.35">
      <c r="C93" s="208" t="s">
        <v>921</v>
      </c>
      <c r="D93"/>
      <c r="E93"/>
      <c r="G93" s="156"/>
      <c r="I93" s="202"/>
    </row>
    <row r="94" spans="1:9" x14ac:dyDescent="0.35">
      <c r="D94"/>
      <c r="E94"/>
      <c r="G94" s="156"/>
      <c r="I94" s="202"/>
    </row>
    <row r="95" spans="1:9" x14ac:dyDescent="0.35">
      <c r="D95"/>
      <c r="E95"/>
      <c r="G95" s="156"/>
      <c r="I95" s="202"/>
    </row>
    <row r="96" spans="1:9" x14ac:dyDescent="0.35">
      <c r="D96"/>
      <c r="E96"/>
      <c r="G96" s="156"/>
      <c r="I96" s="202"/>
    </row>
    <row r="97" spans="4:9" x14ac:dyDescent="0.35">
      <c r="D97"/>
      <c r="E97"/>
      <c r="G97" s="156"/>
      <c r="I97" s="202"/>
    </row>
    <row r="98" spans="4:9" x14ac:dyDescent="0.35">
      <c r="D98"/>
      <c r="E98"/>
      <c r="G98" s="156"/>
      <c r="I98" s="202"/>
    </row>
    <row r="99" spans="4:9" x14ac:dyDescent="0.35">
      <c r="D99"/>
      <c r="E99"/>
      <c r="G99" s="156"/>
      <c r="I99" s="202"/>
    </row>
    <row r="100" spans="4:9" x14ac:dyDescent="0.35">
      <c r="D100"/>
      <c r="E100"/>
      <c r="G100" s="156"/>
      <c r="I100" s="202"/>
    </row>
    <row r="101" spans="4:9" x14ac:dyDescent="0.35">
      <c r="D101"/>
      <c r="E101"/>
      <c r="G101" s="156"/>
      <c r="I101" s="202"/>
    </row>
    <row r="102" spans="4:9" x14ac:dyDescent="0.35">
      <c r="D102"/>
      <c r="E102"/>
      <c r="G102" s="156"/>
      <c r="I102" s="202"/>
    </row>
    <row r="103" spans="4:9" x14ac:dyDescent="0.35">
      <c r="D103"/>
      <c r="E103"/>
      <c r="G103" s="156"/>
      <c r="I103" s="202"/>
    </row>
    <row r="104" spans="4:9" x14ac:dyDescent="0.35">
      <c r="D104"/>
      <c r="E104"/>
      <c r="G104" s="156"/>
      <c r="I104" s="202"/>
    </row>
    <row r="105" spans="4:9" x14ac:dyDescent="0.35">
      <c r="D105"/>
      <c r="E105"/>
      <c r="G105" s="156"/>
      <c r="I105" s="202"/>
    </row>
    <row r="106" spans="4:9" x14ac:dyDescent="0.35">
      <c r="D106"/>
      <c r="E106"/>
      <c r="G106" s="156"/>
      <c r="I106" s="202"/>
    </row>
    <row r="107" spans="4:9" x14ac:dyDescent="0.35">
      <c r="G107" s="156"/>
      <c r="I107" s="202"/>
    </row>
    <row r="108" spans="4:9" x14ac:dyDescent="0.35">
      <c r="G108" s="156"/>
      <c r="I108" s="202"/>
    </row>
    <row r="109" spans="4:9" x14ac:dyDescent="0.35">
      <c r="G109" s="156"/>
      <c r="I109" s="202"/>
    </row>
    <row r="110" spans="4:9" x14ac:dyDescent="0.35">
      <c r="G110" s="156"/>
      <c r="I110" s="202"/>
    </row>
    <row r="111" spans="4:9" x14ac:dyDescent="0.35">
      <c r="G111" s="156"/>
      <c r="I111" s="202"/>
    </row>
    <row r="112" spans="4:9" x14ac:dyDescent="0.35">
      <c r="G112" s="156"/>
      <c r="I112" s="202"/>
    </row>
    <row r="113" spans="7:9" x14ac:dyDescent="0.35">
      <c r="G113" s="156"/>
      <c r="I113" s="202"/>
    </row>
    <row r="114" spans="7:9" x14ac:dyDescent="0.35">
      <c r="G114" s="156"/>
      <c r="I114" s="202"/>
    </row>
    <row r="115" spans="7:9" x14ac:dyDescent="0.35">
      <c r="G115" s="156"/>
      <c r="I115" s="202"/>
    </row>
    <row r="116" spans="7:9" x14ac:dyDescent="0.35">
      <c r="G116" s="156"/>
      <c r="I116" s="202"/>
    </row>
    <row r="117" spans="7:9" x14ac:dyDescent="0.35">
      <c r="G117" s="156"/>
      <c r="I117" s="202"/>
    </row>
    <row r="118" spans="7:9" x14ac:dyDescent="0.35">
      <c r="G118" s="156"/>
      <c r="I118" s="202"/>
    </row>
    <row r="119" spans="7:9" x14ac:dyDescent="0.35">
      <c r="G119" s="156"/>
      <c r="I119" s="202"/>
    </row>
    <row r="120" spans="7:9" x14ac:dyDescent="0.35">
      <c r="G120" s="156"/>
      <c r="I120" s="202"/>
    </row>
    <row r="121" spans="7:9" x14ac:dyDescent="0.35">
      <c r="G121" s="156"/>
      <c r="I121" s="202"/>
    </row>
    <row r="122" spans="7:9" x14ac:dyDescent="0.35">
      <c r="G122" s="156"/>
      <c r="I122" s="202"/>
    </row>
    <row r="123" spans="7:9" x14ac:dyDescent="0.35">
      <c r="G123" s="156"/>
      <c r="I123" s="202"/>
    </row>
    <row r="124" spans="7:9" x14ac:dyDescent="0.35">
      <c r="G124" s="156"/>
      <c r="I124" s="202"/>
    </row>
    <row r="125" spans="7:9" x14ac:dyDescent="0.35">
      <c r="G125" s="156"/>
      <c r="I125" s="202"/>
    </row>
    <row r="126" spans="7:9" x14ac:dyDescent="0.35">
      <c r="G126" s="156"/>
      <c r="I126" s="202"/>
    </row>
    <row r="127" spans="7:9" x14ac:dyDescent="0.35">
      <c r="G127" s="156"/>
      <c r="I127" s="202"/>
    </row>
    <row r="128" spans="7:9" x14ac:dyDescent="0.35">
      <c r="G128" s="156"/>
      <c r="I128" s="202"/>
    </row>
    <row r="129" spans="7:9" x14ac:dyDescent="0.35">
      <c r="G129" s="156"/>
      <c r="I129" s="202"/>
    </row>
    <row r="130" spans="7:9" x14ac:dyDescent="0.35">
      <c r="G130" s="156"/>
      <c r="I130" s="202"/>
    </row>
    <row r="131" spans="7:9" x14ac:dyDescent="0.35">
      <c r="G131" s="156"/>
      <c r="I131" s="202"/>
    </row>
    <row r="132" spans="7:9" x14ac:dyDescent="0.35">
      <c r="G132" s="156"/>
      <c r="I132" s="202"/>
    </row>
    <row r="133" spans="7:9" x14ac:dyDescent="0.35">
      <c r="G133" s="156"/>
      <c r="I133" s="202"/>
    </row>
    <row r="134" spans="7:9" x14ac:dyDescent="0.35">
      <c r="G134" s="156"/>
      <c r="I134" s="202"/>
    </row>
    <row r="135" spans="7:9" x14ac:dyDescent="0.35">
      <c r="G135" s="156"/>
      <c r="I135" s="202"/>
    </row>
    <row r="136" spans="7:9" x14ac:dyDescent="0.35">
      <c r="G136" s="156"/>
      <c r="I136" s="202"/>
    </row>
    <row r="137" spans="7:9" x14ac:dyDescent="0.35">
      <c r="G137" s="156"/>
      <c r="I137" s="202"/>
    </row>
    <row r="138" spans="7:9" x14ac:dyDescent="0.35">
      <c r="G138" s="156"/>
      <c r="I138" s="202"/>
    </row>
    <row r="139" spans="7:9" x14ac:dyDescent="0.35">
      <c r="G139" s="156"/>
      <c r="I139" s="202"/>
    </row>
    <row r="140" spans="7:9" x14ac:dyDescent="0.35">
      <c r="G140" s="156"/>
      <c r="I140" s="202"/>
    </row>
    <row r="141" spans="7:9" x14ac:dyDescent="0.35">
      <c r="G141" s="156"/>
      <c r="I141" s="202"/>
    </row>
    <row r="142" spans="7:9" x14ac:dyDescent="0.35">
      <c r="G142" s="156"/>
      <c r="I142" s="202"/>
    </row>
    <row r="143" spans="7:9" x14ac:dyDescent="0.35">
      <c r="G143" s="156"/>
      <c r="I143" s="202"/>
    </row>
    <row r="144" spans="7:9" x14ac:dyDescent="0.35">
      <c r="G144" s="156"/>
      <c r="I144" s="202"/>
    </row>
    <row r="145" spans="7:9" x14ac:dyDescent="0.35">
      <c r="G145" s="156"/>
      <c r="I145" s="202"/>
    </row>
    <row r="146" spans="7:9" x14ac:dyDescent="0.35">
      <c r="G146" s="156"/>
      <c r="I146" s="202"/>
    </row>
    <row r="147" spans="7:9" x14ac:dyDescent="0.35">
      <c r="G147" s="156"/>
      <c r="I147" s="202"/>
    </row>
    <row r="148" spans="7:9" x14ac:dyDescent="0.35">
      <c r="G148" s="156"/>
      <c r="I148" s="202"/>
    </row>
    <row r="149" spans="7:9" x14ac:dyDescent="0.35">
      <c r="G149" s="156"/>
      <c r="I149" s="202"/>
    </row>
    <row r="150" spans="7:9" x14ac:dyDescent="0.35">
      <c r="G150" s="156"/>
      <c r="I150" s="202"/>
    </row>
    <row r="151" spans="7:9" x14ac:dyDescent="0.35">
      <c r="G151" s="156"/>
      <c r="I151" s="202"/>
    </row>
    <row r="152" spans="7:9" x14ac:dyDescent="0.35">
      <c r="G152" s="156"/>
      <c r="I152" s="202"/>
    </row>
    <row r="153" spans="7:9" x14ac:dyDescent="0.35">
      <c r="G153" s="156"/>
      <c r="I153" s="202"/>
    </row>
    <row r="154" spans="7:9" x14ac:dyDescent="0.35">
      <c r="G154" s="156"/>
      <c r="I154" s="202"/>
    </row>
    <row r="155" spans="7:9" x14ac:dyDescent="0.35">
      <c r="G155" s="156"/>
      <c r="I155" s="202"/>
    </row>
    <row r="156" spans="7:9" x14ac:dyDescent="0.35">
      <c r="G156" s="156"/>
      <c r="I156" s="202"/>
    </row>
    <row r="157" spans="7:9" x14ac:dyDescent="0.35">
      <c r="G157" s="156"/>
      <c r="I157" s="202"/>
    </row>
    <row r="158" spans="7:9" x14ac:dyDescent="0.35">
      <c r="G158" s="156"/>
      <c r="I158" s="202"/>
    </row>
    <row r="159" spans="7:9" x14ac:dyDescent="0.35">
      <c r="G159" s="156"/>
      <c r="I159" s="202"/>
    </row>
    <row r="160" spans="7:9" x14ac:dyDescent="0.35">
      <c r="G160" s="156"/>
      <c r="I160" s="202"/>
    </row>
    <row r="161" spans="7:9" x14ac:dyDescent="0.35">
      <c r="G161" s="156"/>
      <c r="I161" s="202"/>
    </row>
    <row r="162" spans="7:9" x14ac:dyDescent="0.35">
      <c r="G162" s="156"/>
      <c r="I162" s="202"/>
    </row>
    <row r="163" spans="7:9" x14ac:dyDescent="0.35">
      <c r="G163" s="156"/>
      <c r="I163" s="202"/>
    </row>
    <row r="164" spans="7:9" x14ac:dyDescent="0.35">
      <c r="G164" s="156"/>
      <c r="I164" s="202"/>
    </row>
    <row r="165" spans="7:9" x14ac:dyDescent="0.35">
      <c r="G165" s="156"/>
      <c r="I165" s="202"/>
    </row>
    <row r="166" spans="7:9" x14ac:dyDescent="0.35">
      <c r="G166" s="156"/>
      <c r="I166" s="202"/>
    </row>
    <row r="167" spans="7:9" x14ac:dyDescent="0.35">
      <c r="G167" s="156"/>
      <c r="I167" s="202"/>
    </row>
    <row r="168" spans="7:9" x14ac:dyDescent="0.35">
      <c r="G168" s="156"/>
      <c r="I168" s="202"/>
    </row>
    <row r="169" spans="7:9" x14ac:dyDescent="0.35">
      <c r="G169" s="156"/>
      <c r="I169" s="202"/>
    </row>
    <row r="170" spans="7:9" x14ac:dyDescent="0.35">
      <c r="G170" s="156"/>
      <c r="I170" s="202"/>
    </row>
    <row r="171" spans="7:9" x14ac:dyDescent="0.35">
      <c r="G171" s="156"/>
      <c r="I171" s="202"/>
    </row>
    <row r="172" spans="7:9" x14ac:dyDescent="0.35">
      <c r="G172" s="156"/>
      <c r="I172" s="202"/>
    </row>
    <row r="173" spans="7:9" x14ac:dyDescent="0.35">
      <c r="G173" s="156"/>
      <c r="I173" s="202"/>
    </row>
    <row r="174" spans="7:9" x14ac:dyDescent="0.35">
      <c r="G174" s="156"/>
      <c r="I174" s="202"/>
    </row>
    <row r="175" spans="7:9" x14ac:dyDescent="0.35">
      <c r="G175" s="156"/>
      <c r="I175" s="202"/>
    </row>
    <row r="176" spans="7:9" x14ac:dyDescent="0.35">
      <c r="G176" s="156"/>
      <c r="I176" s="202"/>
    </row>
    <row r="177" spans="7:9" x14ac:dyDescent="0.35">
      <c r="G177" s="156"/>
      <c r="I177" s="202"/>
    </row>
    <row r="178" spans="7:9" x14ac:dyDescent="0.35">
      <c r="G178" s="156"/>
      <c r="I178" s="202"/>
    </row>
    <row r="179" spans="7:9" x14ac:dyDescent="0.35">
      <c r="G179" s="156"/>
      <c r="I179" s="202"/>
    </row>
    <row r="180" spans="7:9" x14ac:dyDescent="0.35">
      <c r="G180" s="156"/>
      <c r="I180" s="202"/>
    </row>
    <row r="181" spans="7:9" x14ac:dyDescent="0.35">
      <c r="G181" s="156"/>
      <c r="I181" s="202"/>
    </row>
    <row r="182" spans="7:9" x14ac:dyDescent="0.35">
      <c r="G182" s="156"/>
      <c r="I182" s="202"/>
    </row>
    <row r="183" spans="7:9" x14ac:dyDescent="0.35">
      <c r="G183" s="156"/>
      <c r="I183" s="202"/>
    </row>
    <row r="184" spans="7:9" x14ac:dyDescent="0.35">
      <c r="G184" s="156"/>
      <c r="I184" s="202"/>
    </row>
    <row r="185" spans="7:9" x14ac:dyDescent="0.35">
      <c r="G185" s="156"/>
      <c r="I185" s="202"/>
    </row>
    <row r="186" spans="7:9" x14ac:dyDescent="0.35">
      <c r="G186" s="156"/>
      <c r="I186" s="202"/>
    </row>
    <row r="187" spans="7:9" x14ac:dyDescent="0.35">
      <c r="G187" s="156"/>
      <c r="I187" s="202"/>
    </row>
    <row r="188" spans="7:9" x14ac:dyDescent="0.35">
      <c r="G188" s="156"/>
      <c r="I188" s="202"/>
    </row>
    <row r="189" spans="7:9" x14ac:dyDescent="0.35">
      <c r="G189" s="156"/>
      <c r="I189" s="202"/>
    </row>
    <row r="190" spans="7:9" x14ac:dyDescent="0.35">
      <c r="G190" s="156"/>
      <c r="I190" s="202"/>
    </row>
    <row r="191" spans="7:9" x14ac:dyDescent="0.35">
      <c r="G191" s="156"/>
      <c r="I191" s="202"/>
    </row>
    <row r="192" spans="7:9" x14ac:dyDescent="0.35">
      <c r="G192" s="156"/>
      <c r="I192" s="202"/>
    </row>
    <row r="193" spans="7:9" x14ac:dyDescent="0.35">
      <c r="G193" s="156"/>
      <c r="I193" s="202"/>
    </row>
    <row r="194" spans="7:9" x14ac:dyDescent="0.35">
      <c r="G194" s="156"/>
      <c r="I194" s="202"/>
    </row>
    <row r="195" spans="7:9" x14ac:dyDescent="0.35">
      <c r="G195" s="156"/>
      <c r="I195" s="202"/>
    </row>
    <row r="196" spans="7:9" x14ac:dyDescent="0.35">
      <c r="G196" s="156"/>
      <c r="I196" s="202"/>
    </row>
    <row r="197" spans="7:9" x14ac:dyDescent="0.35">
      <c r="G197" s="156"/>
      <c r="I197" s="202"/>
    </row>
    <row r="198" spans="7:9" x14ac:dyDescent="0.35">
      <c r="G198" s="156"/>
      <c r="I198" s="202"/>
    </row>
    <row r="199" spans="7:9" x14ac:dyDescent="0.35">
      <c r="G199" s="156"/>
      <c r="I199" s="202"/>
    </row>
    <row r="200" spans="7:9" x14ac:dyDescent="0.35">
      <c r="G200" s="156"/>
      <c r="I200" s="202"/>
    </row>
    <row r="201" spans="7:9" x14ac:dyDescent="0.35">
      <c r="G201" s="156"/>
      <c r="I201" s="202"/>
    </row>
    <row r="202" spans="7:9" x14ac:dyDescent="0.35">
      <c r="G202" s="156"/>
      <c r="I202" s="202"/>
    </row>
    <row r="203" spans="7:9" x14ac:dyDescent="0.35">
      <c r="G203" s="156"/>
      <c r="I203" s="202"/>
    </row>
    <row r="204" spans="7:9" x14ac:dyDescent="0.35">
      <c r="G204" s="156"/>
      <c r="I204" s="202"/>
    </row>
    <row r="205" spans="7:9" x14ac:dyDescent="0.35">
      <c r="G205" s="156"/>
      <c r="I205" s="202"/>
    </row>
    <row r="206" spans="7:9" x14ac:dyDescent="0.35">
      <c r="G206" s="156"/>
      <c r="I206" s="202"/>
    </row>
    <row r="207" spans="7:9" x14ac:dyDescent="0.35">
      <c r="G207" s="156"/>
      <c r="I207" s="202"/>
    </row>
    <row r="208" spans="7:9" x14ac:dyDescent="0.35">
      <c r="G208" s="156"/>
      <c r="I208" s="202"/>
    </row>
    <row r="209" spans="7:9" x14ac:dyDescent="0.35">
      <c r="G209" s="156"/>
      <c r="I209" s="202"/>
    </row>
    <row r="210" spans="7:9" x14ac:dyDescent="0.35">
      <c r="G210" s="156"/>
      <c r="I210" s="202"/>
    </row>
    <row r="211" spans="7:9" x14ac:dyDescent="0.35">
      <c r="G211" s="156"/>
      <c r="I211" s="202"/>
    </row>
    <row r="212" spans="7:9" x14ac:dyDescent="0.35">
      <c r="G212" s="156"/>
      <c r="I212" s="202"/>
    </row>
    <row r="213" spans="7:9" x14ac:dyDescent="0.35">
      <c r="G213" s="156"/>
      <c r="I213" s="202"/>
    </row>
    <row r="214" spans="7:9" x14ac:dyDescent="0.35">
      <c r="G214" s="156"/>
      <c r="I214" s="202"/>
    </row>
    <row r="215" spans="7:9" x14ac:dyDescent="0.35">
      <c r="G215" s="156"/>
      <c r="I215" s="202"/>
    </row>
    <row r="216" spans="7:9" x14ac:dyDescent="0.35">
      <c r="G216" s="156"/>
      <c r="I216" s="202"/>
    </row>
    <row r="217" spans="7:9" x14ac:dyDescent="0.35">
      <c r="G217" s="156"/>
      <c r="I217" s="202"/>
    </row>
    <row r="218" spans="7:9" x14ac:dyDescent="0.35">
      <c r="G218" s="156"/>
      <c r="I218" s="202"/>
    </row>
    <row r="219" spans="7:9" x14ac:dyDescent="0.35">
      <c r="G219" s="156"/>
      <c r="I219" s="202"/>
    </row>
    <row r="220" spans="7:9" x14ac:dyDescent="0.35">
      <c r="G220" s="156"/>
      <c r="I220" s="202"/>
    </row>
    <row r="221" spans="7:9" x14ac:dyDescent="0.35">
      <c r="G221" s="156"/>
      <c r="I221" s="202"/>
    </row>
    <row r="222" spans="7:9" x14ac:dyDescent="0.35">
      <c r="G222" s="156"/>
      <c r="I222" s="202"/>
    </row>
    <row r="223" spans="7:9" x14ac:dyDescent="0.35">
      <c r="G223" s="156"/>
      <c r="I223" s="202"/>
    </row>
    <row r="224" spans="7:9" x14ac:dyDescent="0.35">
      <c r="G224" s="156"/>
      <c r="I224" s="202"/>
    </row>
    <row r="225" spans="7:9" x14ac:dyDescent="0.35">
      <c r="G225" s="156"/>
      <c r="I225" s="202"/>
    </row>
    <row r="226" spans="7:9" x14ac:dyDescent="0.35">
      <c r="G226" s="156"/>
      <c r="I226" s="202"/>
    </row>
    <row r="227" spans="7:9" x14ac:dyDescent="0.35">
      <c r="G227" s="156"/>
      <c r="I227" s="202"/>
    </row>
    <row r="228" spans="7:9" x14ac:dyDescent="0.35">
      <c r="G228" s="156"/>
      <c r="I228" s="202"/>
    </row>
    <row r="229" spans="7:9" x14ac:dyDescent="0.35">
      <c r="G229" s="156"/>
      <c r="I229" s="202"/>
    </row>
    <row r="230" spans="7:9" x14ac:dyDescent="0.35">
      <c r="G230" s="156"/>
      <c r="I230" s="202"/>
    </row>
    <row r="231" spans="7:9" x14ac:dyDescent="0.35">
      <c r="G231" s="156"/>
      <c r="I231" s="202"/>
    </row>
    <row r="232" spans="7:9" x14ac:dyDescent="0.35">
      <c r="G232" s="156"/>
      <c r="I232" s="202"/>
    </row>
    <row r="233" spans="7:9" x14ac:dyDescent="0.35">
      <c r="G233" s="156"/>
      <c r="I233" s="202"/>
    </row>
    <row r="234" spans="7:9" x14ac:dyDescent="0.35">
      <c r="G234" s="156"/>
      <c r="I234" s="202"/>
    </row>
    <row r="235" spans="7:9" x14ac:dyDescent="0.35">
      <c r="G235" s="156"/>
      <c r="I235" s="202"/>
    </row>
    <row r="236" spans="7:9" x14ac:dyDescent="0.35">
      <c r="G236" s="156"/>
      <c r="I236" s="202"/>
    </row>
    <row r="237" spans="7:9" x14ac:dyDescent="0.35">
      <c r="G237" s="156"/>
      <c r="I237" s="202"/>
    </row>
    <row r="238" spans="7:9" x14ac:dyDescent="0.35">
      <c r="G238" s="156"/>
      <c r="I238" s="202"/>
    </row>
    <row r="239" spans="7:9" x14ac:dyDescent="0.35">
      <c r="G239" s="156"/>
      <c r="I239" s="202"/>
    </row>
    <row r="240" spans="7:9" x14ac:dyDescent="0.35">
      <c r="G240" s="156"/>
      <c r="I240" s="202"/>
    </row>
    <row r="241" spans="7:9" x14ac:dyDescent="0.35">
      <c r="G241" s="156"/>
      <c r="I241" s="202"/>
    </row>
    <row r="242" spans="7:9" x14ac:dyDescent="0.35">
      <c r="G242" s="156"/>
      <c r="I242" s="202"/>
    </row>
    <row r="243" spans="7:9" x14ac:dyDescent="0.35">
      <c r="G243" s="156"/>
      <c r="I243" s="202"/>
    </row>
    <row r="244" spans="7:9" x14ac:dyDescent="0.35">
      <c r="G244" s="156"/>
      <c r="I244" s="202"/>
    </row>
    <row r="245" spans="7:9" x14ac:dyDescent="0.35">
      <c r="G245" s="156"/>
      <c r="I245" s="202"/>
    </row>
    <row r="246" spans="7:9" x14ac:dyDescent="0.35">
      <c r="G246" s="156"/>
      <c r="I246" s="202"/>
    </row>
    <row r="247" spans="7:9" x14ac:dyDescent="0.35">
      <c r="G247" s="156"/>
      <c r="I247" s="202"/>
    </row>
    <row r="248" spans="7:9" x14ac:dyDescent="0.35">
      <c r="G248" s="156"/>
      <c r="I248" s="202"/>
    </row>
    <row r="249" spans="7:9" x14ac:dyDescent="0.35">
      <c r="G249" s="156"/>
      <c r="I249" s="202"/>
    </row>
    <row r="250" spans="7:9" x14ac:dyDescent="0.35">
      <c r="G250" s="156"/>
      <c r="I250" s="202"/>
    </row>
    <row r="251" spans="7:9" x14ac:dyDescent="0.35">
      <c r="G251" s="156"/>
      <c r="I251" s="202"/>
    </row>
    <row r="252" spans="7:9" x14ac:dyDescent="0.35">
      <c r="G252" s="156"/>
      <c r="I252" s="202"/>
    </row>
    <row r="253" spans="7:9" x14ac:dyDescent="0.35">
      <c r="G253" s="156"/>
      <c r="I253" s="202"/>
    </row>
    <row r="254" spans="7:9" x14ac:dyDescent="0.35">
      <c r="G254" s="156"/>
      <c r="I254" s="202"/>
    </row>
    <row r="255" spans="7:9" x14ac:dyDescent="0.35">
      <c r="G255" s="156"/>
      <c r="I255" s="202"/>
    </row>
    <row r="256" spans="7:9" x14ac:dyDescent="0.35">
      <c r="G256" s="156"/>
      <c r="I256" s="202"/>
    </row>
    <row r="257" spans="7:9" x14ac:dyDescent="0.35">
      <c r="G257" s="156"/>
      <c r="I257" s="202"/>
    </row>
    <row r="258" spans="7:9" x14ac:dyDescent="0.35">
      <c r="G258" s="156"/>
      <c r="I258" s="202"/>
    </row>
    <row r="259" spans="7:9" x14ac:dyDescent="0.35">
      <c r="G259" s="156"/>
      <c r="I259" s="202"/>
    </row>
    <row r="260" spans="7:9" x14ac:dyDescent="0.35">
      <c r="G260" s="156"/>
      <c r="I260" s="202"/>
    </row>
    <row r="261" spans="7:9" x14ac:dyDescent="0.35">
      <c r="G261" s="156"/>
      <c r="I261" s="202"/>
    </row>
    <row r="262" spans="7:9" x14ac:dyDescent="0.35">
      <c r="G262" s="156"/>
      <c r="I262" s="202"/>
    </row>
    <row r="263" spans="7:9" x14ac:dyDescent="0.35">
      <c r="G263" s="156"/>
      <c r="I263" s="202"/>
    </row>
    <row r="264" spans="7:9" x14ac:dyDescent="0.35">
      <c r="G264" s="156"/>
      <c r="I264" s="202"/>
    </row>
    <row r="265" spans="7:9" x14ac:dyDescent="0.35">
      <c r="G265" s="156"/>
      <c r="I265" s="202"/>
    </row>
    <row r="266" spans="7:9" x14ac:dyDescent="0.35">
      <c r="G266" s="156"/>
      <c r="I266" s="202"/>
    </row>
    <row r="267" spans="7:9" x14ac:dyDescent="0.35">
      <c r="G267" s="156"/>
      <c r="I267" s="202"/>
    </row>
    <row r="268" spans="7:9" x14ac:dyDescent="0.35">
      <c r="G268" s="156"/>
      <c r="I268" s="202"/>
    </row>
    <row r="269" spans="7:9" x14ac:dyDescent="0.35">
      <c r="G269" s="156"/>
      <c r="I269" s="202"/>
    </row>
    <row r="270" spans="7:9" x14ac:dyDescent="0.35">
      <c r="G270" s="156"/>
      <c r="I270" s="202"/>
    </row>
    <row r="271" spans="7:9" x14ac:dyDescent="0.35">
      <c r="G271" s="156"/>
      <c r="I271" s="202"/>
    </row>
    <row r="272" spans="7:9" x14ac:dyDescent="0.35">
      <c r="G272" s="156"/>
      <c r="I272" s="202"/>
    </row>
    <row r="273" spans="7:9" x14ac:dyDescent="0.35">
      <c r="G273" s="156"/>
      <c r="I273" s="202"/>
    </row>
    <row r="274" spans="7:9" x14ac:dyDescent="0.35">
      <c r="G274" s="156"/>
      <c r="I274" s="202"/>
    </row>
    <row r="275" spans="7:9" x14ac:dyDescent="0.35">
      <c r="G275" s="156"/>
      <c r="I275" s="202"/>
    </row>
    <row r="276" spans="7:9" x14ac:dyDescent="0.35">
      <c r="G276" s="156"/>
      <c r="I276" s="202"/>
    </row>
    <row r="277" spans="7:9" x14ac:dyDescent="0.35">
      <c r="G277" s="156"/>
      <c r="I277" s="202"/>
    </row>
    <row r="278" spans="7:9" x14ac:dyDescent="0.35">
      <c r="G278" s="156"/>
      <c r="I278" s="202"/>
    </row>
    <row r="279" spans="7:9" x14ac:dyDescent="0.35">
      <c r="G279" s="156"/>
      <c r="I279" s="202"/>
    </row>
    <row r="280" spans="7:9" x14ac:dyDescent="0.35">
      <c r="G280" s="156"/>
      <c r="I280" s="202"/>
    </row>
    <row r="281" spans="7:9" x14ac:dyDescent="0.35">
      <c r="G281" s="156"/>
      <c r="I281" s="202"/>
    </row>
    <row r="282" spans="7:9" x14ac:dyDescent="0.35">
      <c r="G282" s="156"/>
      <c r="I282" s="202"/>
    </row>
    <row r="283" spans="7:9" x14ac:dyDescent="0.35">
      <c r="G283" s="156"/>
      <c r="I283" s="202"/>
    </row>
    <row r="284" spans="7:9" x14ac:dyDescent="0.35">
      <c r="G284" s="156"/>
      <c r="I284" s="202"/>
    </row>
    <row r="285" spans="7:9" x14ac:dyDescent="0.35">
      <c r="G285" s="156"/>
      <c r="I285" s="202"/>
    </row>
    <row r="286" spans="7:9" x14ac:dyDescent="0.35">
      <c r="G286" s="156"/>
      <c r="I286" s="202"/>
    </row>
    <row r="287" spans="7:9" x14ac:dyDescent="0.35">
      <c r="G287" s="156"/>
      <c r="I287" s="202"/>
    </row>
    <row r="288" spans="7:9" x14ac:dyDescent="0.35">
      <c r="G288" s="156"/>
      <c r="I288" s="202"/>
    </row>
    <row r="289" spans="7:9" x14ac:dyDescent="0.35">
      <c r="G289" s="156"/>
      <c r="I289" s="202"/>
    </row>
    <row r="290" spans="7:9" x14ac:dyDescent="0.35">
      <c r="G290" s="156"/>
      <c r="I290" s="202"/>
    </row>
    <row r="291" spans="7:9" x14ac:dyDescent="0.35">
      <c r="G291" s="156"/>
      <c r="I291" s="202"/>
    </row>
    <row r="292" spans="7:9" x14ac:dyDescent="0.35">
      <c r="G292" s="156"/>
      <c r="I292" s="202"/>
    </row>
    <row r="293" spans="7:9" x14ac:dyDescent="0.35">
      <c r="G293" s="156"/>
      <c r="I293" s="202"/>
    </row>
    <row r="294" spans="7:9" x14ac:dyDescent="0.35">
      <c r="G294" s="156"/>
      <c r="I294" s="202"/>
    </row>
    <row r="295" spans="7:9" x14ac:dyDescent="0.35">
      <c r="G295" s="156"/>
      <c r="I295" s="202"/>
    </row>
    <row r="296" spans="7:9" x14ac:dyDescent="0.35">
      <c r="G296" s="156"/>
      <c r="I296" s="202"/>
    </row>
    <row r="297" spans="7:9" x14ac:dyDescent="0.35">
      <c r="G297" s="156"/>
      <c r="I297" s="202"/>
    </row>
    <row r="298" spans="7:9" x14ac:dyDescent="0.35">
      <c r="G298" s="156"/>
      <c r="I298" s="202"/>
    </row>
    <row r="299" spans="7:9" x14ac:dyDescent="0.35">
      <c r="G299" s="156"/>
      <c r="I299" s="202"/>
    </row>
    <row r="300" spans="7:9" x14ac:dyDescent="0.35">
      <c r="G300" s="156"/>
      <c r="I300" s="202"/>
    </row>
    <row r="301" spans="7:9" x14ac:dyDescent="0.35">
      <c r="G301" s="156"/>
      <c r="I301" s="202"/>
    </row>
    <row r="302" spans="7:9" x14ac:dyDescent="0.35">
      <c r="G302" s="156"/>
      <c r="I302" s="202"/>
    </row>
    <row r="303" spans="7:9" x14ac:dyDescent="0.35">
      <c r="G303" s="156"/>
      <c r="I303" s="202"/>
    </row>
    <row r="304" spans="7:9" x14ac:dyDescent="0.35">
      <c r="G304" s="156"/>
      <c r="I304" s="202"/>
    </row>
    <row r="305" spans="7:9" x14ac:dyDescent="0.35">
      <c r="G305" s="156"/>
      <c r="I305" s="202"/>
    </row>
    <row r="306" spans="7:9" x14ac:dyDescent="0.35">
      <c r="G306" s="156"/>
      <c r="I306" s="202"/>
    </row>
    <row r="307" spans="7:9" x14ac:dyDescent="0.35">
      <c r="G307" s="156"/>
      <c r="I307" s="202"/>
    </row>
    <row r="308" spans="7:9" x14ac:dyDescent="0.35">
      <c r="G308" s="156"/>
      <c r="I308" s="202"/>
    </row>
    <row r="309" spans="7:9" x14ac:dyDescent="0.35">
      <c r="G309" s="156"/>
      <c r="I309" s="202"/>
    </row>
    <row r="310" spans="7:9" x14ac:dyDescent="0.35">
      <c r="G310" s="156"/>
      <c r="I310" s="202"/>
    </row>
    <row r="311" spans="7:9" x14ac:dyDescent="0.35">
      <c r="G311" s="156"/>
      <c r="I311" s="202"/>
    </row>
    <row r="312" spans="7:9" x14ac:dyDescent="0.35">
      <c r="G312" s="156"/>
      <c r="I312" s="202"/>
    </row>
    <row r="313" spans="7:9" x14ac:dyDescent="0.35">
      <c r="G313" s="156"/>
      <c r="I313" s="202"/>
    </row>
    <row r="314" spans="7:9" x14ac:dyDescent="0.35">
      <c r="G314" s="156"/>
      <c r="I314" s="202"/>
    </row>
    <row r="315" spans="7:9" x14ac:dyDescent="0.35">
      <c r="G315" s="156"/>
      <c r="I315" s="202"/>
    </row>
    <row r="316" spans="7:9" x14ac:dyDescent="0.35">
      <c r="G316" s="156"/>
      <c r="I316" s="202"/>
    </row>
    <row r="317" spans="7:9" x14ac:dyDescent="0.35">
      <c r="G317" s="156"/>
      <c r="I317" s="202"/>
    </row>
    <row r="318" spans="7:9" x14ac:dyDescent="0.35">
      <c r="G318" s="156"/>
      <c r="I318" s="202"/>
    </row>
    <row r="319" spans="7:9" x14ac:dyDescent="0.35">
      <c r="G319" s="156"/>
      <c r="I319" s="202"/>
    </row>
    <row r="320" spans="7:9" x14ac:dyDescent="0.35">
      <c r="G320" s="156"/>
      <c r="I320" s="202"/>
    </row>
    <row r="321" spans="7:9" x14ac:dyDescent="0.35">
      <c r="G321" s="156"/>
      <c r="I321" s="202"/>
    </row>
    <row r="322" spans="7:9" x14ac:dyDescent="0.35">
      <c r="G322" s="156"/>
      <c r="I322" s="202"/>
    </row>
    <row r="323" spans="7:9" x14ac:dyDescent="0.35">
      <c r="G323" s="156"/>
      <c r="I323" s="202"/>
    </row>
    <row r="324" spans="7:9" x14ac:dyDescent="0.35">
      <c r="G324" s="156"/>
      <c r="I324" s="202"/>
    </row>
    <row r="325" spans="7:9" x14ac:dyDescent="0.35">
      <c r="G325" s="156"/>
      <c r="I325" s="202"/>
    </row>
    <row r="326" spans="7:9" x14ac:dyDescent="0.35">
      <c r="G326" s="156"/>
      <c r="I326" s="202"/>
    </row>
    <row r="327" spans="7:9" x14ac:dyDescent="0.35">
      <c r="G327" s="156"/>
      <c r="I327" s="202"/>
    </row>
    <row r="328" spans="7:9" x14ac:dyDescent="0.35">
      <c r="G328" s="156"/>
      <c r="I328" s="202"/>
    </row>
    <row r="329" spans="7:9" x14ac:dyDescent="0.35">
      <c r="G329" s="156"/>
      <c r="I329" s="202"/>
    </row>
    <row r="330" spans="7:9" x14ac:dyDescent="0.35">
      <c r="G330" s="156"/>
      <c r="I330" s="202"/>
    </row>
    <row r="331" spans="7:9" x14ac:dyDescent="0.35">
      <c r="G331" s="156"/>
      <c r="I331" s="202"/>
    </row>
    <row r="332" spans="7:9" x14ac:dyDescent="0.35">
      <c r="G332" s="156"/>
      <c r="I332" s="202"/>
    </row>
    <row r="333" spans="7:9" x14ac:dyDescent="0.35">
      <c r="G333" s="156"/>
      <c r="I333" s="202"/>
    </row>
    <row r="334" spans="7:9" x14ac:dyDescent="0.35">
      <c r="G334" s="156"/>
      <c r="I334" s="202"/>
    </row>
    <row r="335" spans="7:9" x14ac:dyDescent="0.35">
      <c r="G335" s="156"/>
      <c r="I335" s="202"/>
    </row>
    <row r="336" spans="7:9" x14ac:dyDescent="0.35">
      <c r="G336" s="156"/>
      <c r="I336" s="202"/>
    </row>
    <row r="337" spans="7:9" x14ac:dyDescent="0.35">
      <c r="G337" s="156"/>
      <c r="I337" s="202"/>
    </row>
    <row r="338" spans="7:9" x14ac:dyDescent="0.35">
      <c r="G338" s="156"/>
      <c r="I338" s="202"/>
    </row>
    <row r="339" spans="7:9" x14ac:dyDescent="0.35">
      <c r="G339" s="156"/>
      <c r="I339" s="202"/>
    </row>
    <row r="340" spans="7:9" x14ac:dyDescent="0.35">
      <c r="G340" s="156"/>
      <c r="I340" s="202"/>
    </row>
    <row r="341" spans="7:9" x14ac:dyDescent="0.35">
      <c r="G341" s="156"/>
      <c r="I341" s="202"/>
    </row>
    <row r="342" spans="7:9" x14ac:dyDescent="0.35">
      <c r="G342" s="156"/>
      <c r="I342" s="202"/>
    </row>
    <row r="343" spans="7:9" x14ac:dyDescent="0.35">
      <c r="G343" s="156"/>
      <c r="I343" s="202"/>
    </row>
    <row r="344" spans="7:9" x14ac:dyDescent="0.35">
      <c r="G344" s="156"/>
      <c r="I344" s="202"/>
    </row>
    <row r="345" spans="7:9" x14ac:dyDescent="0.35">
      <c r="G345" s="156"/>
      <c r="I345" s="202"/>
    </row>
    <row r="346" spans="7:9" x14ac:dyDescent="0.35">
      <c r="G346" s="156"/>
      <c r="I346" s="202"/>
    </row>
    <row r="347" spans="7:9" x14ac:dyDescent="0.35">
      <c r="G347" s="156"/>
      <c r="I347" s="202"/>
    </row>
    <row r="348" spans="7:9" x14ac:dyDescent="0.35">
      <c r="G348" s="156"/>
      <c r="I348" s="202"/>
    </row>
    <row r="349" spans="7:9" x14ac:dyDescent="0.35">
      <c r="G349" s="156"/>
      <c r="I349" s="202"/>
    </row>
    <row r="350" spans="7:9" x14ac:dyDescent="0.35">
      <c r="G350" s="156"/>
      <c r="I350" s="202"/>
    </row>
    <row r="351" spans="7:9" x14ac:dyDescent="0.35">
      <c r="G351" s="156"/>
      <c r="I351" s="202"/>
    </row>
    <row r="352" spans="7:9" x14ac:dyDescent="0.35">
      <c r="G352" s="156"/>
      <c r="I352" s="202"/>
    </row>
    <row r="353" spans="7:9" x14ac:dyDescent="0.35">
      <c r="G353" s="156"/>
      <c r="I353" s="202"/>
    </row>
    <row r="354" spans="7:9" x14ac:dyDescent="0.35">
      <c r="G354" s="156"/>
      <c r="I354" s="202"/>
    </row>
    <row r="355" spans="7:9" x14ac:dyDescent="0.35">
      <c r="G355" s="156"/>
      <c r="I355" s="202"/>
    </row>
    <row r="356" spans="7:9" x14ac:dyDescent="0.35">
      <c r="G356" s="156"/>
      <c r="I356" s="202"/>
    </row>
    <row r="357" spans="7:9" x14ac:dyDescent="0.35">
      <c r="G357" s="156"/>
      <c r="I357" s="202"/>
    </row>
    <row r="358" spans="7:9" x14ac:dyDescent="0.35">
      <c r="G358" s="156"/>
      <c r="I358" s="202"/>
    </row>
    <row r="359" spans="7:9" x14ac:dyDescent="0.35">
      <c r="G359" s="156"/>
      <c r="I359" s="202"/>
    </row>
    <row r="360" spans="7:9" x14ac:dyDescent="0.35">
      <c r="G360" s="156"/>
      <c r="I360" s="202"/>
    </row>
    <row r="361" spans="7:9" x14ac:dyDescent="0.35">
      <c r="G361" s="156"/>
      <c r="I361" s="202"/>
    </row>
    <row r="362" spans="7:9" x14ac:dyDescent="0.35">
      <c r="G362" s="156"/>
      <c r="I362" s="202"/>
    </row>
    <row r="363" spans="7:9" x14ac:dyDescent="0.35">
      <c r="G363" s="156"/>
      <c r="I363" s="202"/>
    </row>
    <row r="364" spans="7:9" x14ac:dyDescent="0.35">
      <c r="G364" s="156"/>
      <c r="I364" s="202"/>
    </row>
    <row r="365" spans="7:9" x14ac:dyDescent="0.35">
      <c r="G365" s="156"/>
      <c r="I365" s="202"/>
    </row>
    <row r="366" spans="7:9" x14ac:dyDescent="0.35">
      <c r="G366" s="156"/>
      <c r="I366" s="202"/>
    </row>
    <row r="367" spans="7:9" x14ac:dyDescent="0.35">
      <c r="G367" s="156"/>
      <c r="I367" s="202"/>
    </row>
    <row r="368" spans="7:9" x14ac:dyDescent="0.35">
      <c r="G368" s="156"/>
      <c r="I368" s="202"/>
    </row>
    <row r="369" spans="7:9" x14ac:dyDescent="0.35">
      <c r="G369" s="156"/>
      <c r="I369" s="202"/>
    </row>
    <row r="370" spans="7:9" x14ac:dyDescent="0.35">
      <c r="G370" s="156"/>
      <c r="I370" s="202"/>
    </row>
    <row r="371" spans="7:9" x14ac:dyDescent="0.35">
      <c r="G371" s="156"/>
      <c r="I371" s="202"/>
    </row>
    <row r="372" spans="7:9" x14ac:dyDescent="0.35">
      <c r="G372" s="156"/>
      <c r="I372" s="202"/>
    </row>
    <row r="373" spans="7:9" x14ac:dyDescent="0.35">
      <c r="G373" s="156"/>
      <c r="I373" s="202"/>
    </row>
    <row r="374" spans="7:9" x14ac:dyDescent="0.35">
      <c r="G374" s="156"/>
      <c r="I374" s="202"/>
    </row>
    <row r="375" spans="7:9" x14ac:dyDescent="0.35">
      <c r="G375" s="156"/>
      <c r="I375" s="202"/>
    </row>
    <row r="376" spans="7:9" x14ac:dyDescent="0.35">
      <c r="G376" s="156"/>
      <c r="I376" s="202"/>
    </row>
    <row r="377" spans="7:9" x14ac:dyDescent="0.35">
      <c r="G377" s="156"/>
      <c r="I377" s="202"/>
    </row>
    <row r="378" spans="7:9" x14ac:dyDescent="0.35">
      <c r="G378" s="156"/>
      <c r="I378" s="202"/>
    </row>
    <row r="379" spans="7:9" x14ac:dyDescent="0.35">
      <c r="G379" s="156"/>
      <c r="I379" s="202"/>
    </row>
    <row r="380" spans="7:9" x14ac:dyDescent="0.35">
      <c r="G380" s="156"/>
      <c r="I380" s="202"/>
    </row>
    <row r="381" spans="7:9" x14ac:dyDescent="0.35">
      <c r="G381" s="156"/>
      <c r="I381" s="202"/>
    </row>
    <row r="382" spans="7:9" x14ac:dyDescent="0.35">
      <c r="G382" s="156"/>
      <c r="I382" s="202"/>
    </row>
    <row r="383" spans="7:9" x14ac:dyDescent="0.35">
      <c r="G383" s="156"/>
      <c r="I383" s="202"/>
    </row>
    <row r="384" spans="7:9" x14ac:dyDescent="0.35">
      <c r="G384" s="156"/>
      <c r="I384" s="202"/>
    </row>
    <row r="385" spans="7:9" x14ac:dyDescent="0.35">
      <c r="G385" s="156"/>
      <c r="I385" s="202"/>
    </row>
    <row r="386" spans="7:9" x14ac:dyDescent="0.35">
      <c r="G386" s="156"/>
      <c r="I386" s="202"/>
    </row>
    <row r="387" spans="7:9" x14ac:dyDescent="0.35">
      <c r="G387" s="156"/>
      <c r="I387" s="202"/>
    </row>
    <row r="388" spans="7:9" x14ac:dyDescent="0.35">
      <c r="G388" s="156"/>
      <c r="I388" s="202"/>
    </row>
    <row r="389" spans="7:9" x14ac:dyDescent="0.35">
      <c r="G389" s="156"/>
      <c r="I389" s="202"/>
    </row>
    <row r="390" spans="7:9" x14ac:dyDescent="0.35">
      <c r="G390" s="156"/>
      <c r="I390" s="202"/>
    </row>
    <row r="391" spans="7:9" x14ac:dyDescent="0.35">
      <c r="G391" s="156"/>
      <c r="I391" s="202"/>
    </row>
    <row r="392" spans="7:9" x14ac:dyDescent="0.35">
      <c r="G392" s="156"/>
      <c r="I392" s="202"/>
    </row>
    <row r="393" spans="7:9" x14ac:dyDescent="0.35">
      <c r="G393" s="156"/>
      <c r="I393" s="202"/>
    </row>
    <row r="394" spans="7:9" x14ac:dyDescent="0.35">
      <c r="G394" s="156"/>
      <c r="I394" s="202"/>
    </row>
    <row r="395" spans="7:9" x14ac:dyDescent="0.35">
      <c r="G395" s="156"/>
      <c r="I395" s="202"/>
    </row>
    <row r="396" spans="7:9" x14ac:dyDescent="0.35">
      <c r="G396" s="156"/>
      <c r="I396" s="202"/>
    </row>
    <row r="397" spans="7:9" x14ac:dyDescent="0.35">
      <c r="G397" s="156"/>
      <c r="I397" s="202"/>
    </row>
    <row r="398" spans="7:9" x14ac:dyDescent="0.35">
      <c r="G398" s="156"/>
      <c r="I398" s="202"/>
    </row>
    <row r="399" spans="7:9" x14ac:dyDescent="0.35">
      <c r="G399" s="156"/>
      <c r="I399" s="202"/>
    </row>
    <row r="400" spans="7:9" x14ac:dyDescent="0.35">
      <c r="G400" s="156"/>
      <c r="I400" s="202"/>
    </row>
    <row r="401" spans="7:9" x14ac:dyDescent="0.35">
      <c r="G401" s="156"/>
      <c r="I401" s="202"/>
    </row>
    <row r="402" spans="7:9" x14ac:dyDescent="0.35">
      <c r="G402" s="156"/>
      <c r="I402" s="202"/>
    </row>
    <row r="403" spans="7:9" x14ac:dyDescent="0.35">
      <c r="G403" s="156"/>
      <c r="I403" s="202"/>
    </row>
    <row r="404" spans="7:9" x14ac:dyDescent="0.35">
      <c r="G404" s="156"/>
      <c r="I404" s="202"/>
    </row>
    <row r="405" spans="7:9" x14ac:dyDescent="0.35">
      <c r="G405" s="156"/>
      <c r="I405" s="202"/>
    </row>
    <row r="406" spans="7:9" x14ac:dyDescent="0.35">
      <c r="G406" s="156"/>
      <c r="I406" s="202"/>
    </row>
    <row r="407" spans="7:9" x14ac:dyDescent="0.35">
      <c r="G407" s="156"/>
      <c r="I407" s="202"/>
    </row>
    <row r="408" spans="7:9" x14ac:dyDescent="0.35">
      <c r="G408" s="156"/>
      <c r="I408" s="202"/>
    </row>
    <row r="409" spans="7:9" x14ac:dyDescent="0.35">
      <c r="G409" s="156"/>
      <c r="I409" s="202"/>
    </row>
    <row r="410" spans="7:9" x14ac:dyDescent="0.35">
      <c r="G410" s="156"/>
      <c r="I410" s="202"/>
    </row>
    <row r="411" spans="7:9" x14ac:dyDescent="0.35">
      <c r="G411" s="156"/>
      <c r="I411" s="202"/>
    </row>
    <row r="412" spans="7:9" x14ac:dyDescent="0.35">
      <c r="G412" s="156"/>
      <c r="I412" s="202"/>
    </row>
    <row r="413" spans="7:9" x14ac:dyDescent="0.35">
      <c r="G413" s="156"/>
      <c r="I413" s="202"/>
    </row>
    <row r="414" spans="7:9" x14ac:dyDescent="0.35">
      <c r="G414" s="156"/>
      <c r="I414" s="202"/>
    </row>
    <row r="415" spans="7:9" x14ac:dyDescent="0.35">
      <c r="G415" s="156"/>
      <c r="I415" s="202"/>
    </row>
    <row r="416" spans="7:9" x14ac:dyDescent="0.35">
      <c r="G416" s="156"/>
      <c r="I416" s="202"/>
    </row>
    <row r="417" spans="7:9" x14ac:dyDescent="0.35">
      <c r="G417" s="156"/>
      <c r="I417" s="202"/>
    </row>
    <row r="418" spans="7:9" x14ac:dyDescent="0.35">
      <c r="G418" s="156"/>
      <c r="I418" s="202"/>
    </row>
    <row r="419" spans="7:9" x14ac:dyDescent="0.35">
      <c r="G419" s="156"/>
      <c r="I419" s="202"/>
    </row>
    <row r="420" spans="7:9" x14ac:dyDescent="0.35">
      <c r="G420" s="156"/>
      <c r="I420" s="202"/>
    </row>
    <row r="421" spans="7:9" x14ac:dyDescent="0.35">
      <c r="G421" s="156"/>
      <c r="I421" s="202"/>
    </row>
    <row r="422" spans="7:9" x14ac:dyDescent="0.35">
      <c r="G422" s="156"/>
      <c r="I422" s="202"/>
    </row>
    <row r="423" spans="7:9" x14ac:dyDescent="0.35">
      <c r="G423" s="156"/>
      <c r="I423" s="202"/>
    </row>
    <row r="424" spans="7:9" x14ac:dyDescent="0.35">
      <c r="G424" s="156"/>
      <c r="I424" s="202"/>
    </row>
    <row r="425" spans="7:9" x14ac:dyDescent="0.35">
      <c r="G425" s="156"/>
      <c r="I425" s="202"/>
    </row>
    <row r="426" spans="7:9" x14ac:dyDescent="0.35">
      <c r="G426" s="156"/>
      <c r="I426" s="202"/>
    </row>
    <row r="427" spans="7:9" x14ac:dyDescent="0.35">
      <c r="G427" s="156"/>
      <c r="I427" s="202"/>
    </row>
    <row r="428" spans="7:9" x14ac:dyDescent="0.35">
      <c r="G428" s="156"/>
      <c r="I428" s="202"/>
    </row>
    <row r="429" spans="7:9" x14ac:dyDescent="0.35">
      <c r="G429" s="156"/>
      <c r="I429" s="202"/>
    </row>
    <row r="430" spans="7:9" x14ac:dyDescent="0.35">
      <c r="G430" s="156"/>
      <c r="I430" s="202"/>
    </row>
    <row r="431" spans="7:9" x14ac:dyDescent="0.35">
      <c r="G431" s="156"/>
      <c r="I431" s="202"/>
    </row>
    <row r="432" spans="7:9" x14ac:dyDescent="0.35">
      <c r="G432" s="156"/>
      <c r="I432" s="202"/>
    </row>
    <row r="433" spans="7:9" x14ac:dyDescent="0.35">
      <c r="G433" s="156"/>
      <c r="I433" s="202"/>
    </row>
    <row r="434" spans="7:9" x14ac:dyDescent="0.35">
      <c r="G434" s="156"/>
      <c r="I434" s="202"/>
    </row>
    <row r="435" spans="7:9" x14ac:dyDescent="0.35">
      <c r="G435" s="156"/>
      <c r="I435" s="202"/>
    </row>
    <row r="436" spans="7:9" x14ac:dyDescent="0.35">
      <c r="G436" s="156"/>
      <c r="I436" s="202"/>
    </row>
    <row r="437" spans="7:9" x14ac:dyDescent="0.35">
      <c r="G437" s="156"/>
      <c r="I437" s="202"/>
    </row>
    <row r="438" spans="7:9" x14ac:dyDescent="0.35">
      <c r="G438" s="156"/>
      <c r="I438" s="202"/>
    </row>
    <row r="439" spans="7:9" x14ac:dyDescent="0.35">
      <c r="G439" s="156"/>
      <c r="I439" s="202"/>
    </row>
    <row r="440" spans="7:9" x14ac:dyDescent="0.35">
      <c r="G440" s="156"/>
      <c r="I440" s="202"/>
    </row>
    <row r="441" spans="7:9" x14ac:dyDescent="0.35">
      <c r="G441" s="156"/>
      <c r="I441" s="202"/>
    </row>
    <row r="442" spans="7:9" x14ac:dyDescent="0.35">
      <c r="G442" s="156"/>
      <c r="I442" s="202"/>
    </row>
    <row r="443" spans="7:9" x14ac:dyDescent="0.35">
      <c r="G443" s="156"/>
      <c r="I443" s="202"/>
    </row>
    <row r="444" spans="7:9" x14ac:dyDescent="0.35">
      <c r="G444" s="156"/>
      <c r="I444" s="202"/>
    </row>
    <row r="445" spans="7:9" x14ac:dyDescent="0.35">
      <c r="G445" s="156"/>
      <c r="I445" s="202"/>
    </row>
    <row r="446" spans="7:9" x14ac:dyDescent="0.35">
      <c r="G446" s="156"/>
      <c r="I446" s="202"/>
    </row>
    <row r="447" spans="7:9" x14ac:dyDescent="0.35">
      <c r="G447" s="156"/>
      <c r="I447" s="202"/>
    </row>
    <row r="448" spans="7:9" x14ac:dyDescent="0.35">
      <c r="G448" s="156"/>
      <c r="I448" s="202"/>
    </row>
    <row r="449" spans="7:9" x14ac:dyDescent="0.35">
      <c r="G449" s="156"/>
      <c r="I449" s="202"/>
    </row>
    <row r="450" spans="7:9" x14ac:dyDescent="0.35">
      <c r="G450" s="156"/>
      <c r="I450" s="202"/>
    </row>
    <row r="451" spans="7:9" x14ac:dyDescent="0.35">
      <c r="G451" s="156"/>
      <c r="I451" s="202"/>
    </row>
    <row r="452" spans="7:9" x14ac:dyDescent="0.35">
      <c r="G452" s="156"/>
      <c r="I452" s="202"/>
    </row>
    <row r="453" spans="7:9" x14ac:dyDescent="0.35">
      <c r="G453" s="156"/>
      <c r="I453" s="202"/>
    </row>
    <row r="454" spans="7:9" x14ac:dyDescent="0.35">
      <c r="G454" s="156"/>
      <c r="I454" s="202"/>
    </row>
    <row r="455" spans="7:9" x14ac:dyDescent="0.35">
      <c r="G455" s="156"/>
      <c r="I455" s="202"/>
    </row>
    <row r="456" spans="7:9" x14ac:dyDescent="0.35">
      <c r="G456" s="156"/>
      <c r="I456" s="202"/>
    </row>
    <row r="457" spans="7:9" x14ac:dyDescent="0.35">
      <c r="G457" s="156"/>
      <c r="I457" s="202"/>
    </row>
    <row r="458" spans="7:9" x14ac:dyDescent="0.35">
      <c r="G458" s="156"/>
      <c r="I458" s="202"/>
    </row>
    <row r="459" spans="7:9" x14ac:dyDescent="0.35">
      <c r="G459" s="156"/>
      <c r="I459" s="202"/>
    </row>
    <row r="460" spans="7:9" x14ac:dyDescent="0.35">
      <c r="G460" s="156"/>
      <c r="I460" s="202"/>
    </row>
    <row r="461" spans="7:9" x14ac:dyDescent="0.35">
      <c r="G461" s="156"/>
      <c r="I461" s="202"/>
    </row>
    <row r="462" spans="7:9" x14ac:dyDescent="0.35">
      <c r="G462" s="156"/>
      <c r="I462" s="202"/>
    </row>
    <row r="463" spans="7:9" x14ac:dyDescent="0.35">
      <c r="G463" s="156"/>
      <c r="I463" s="202"/>
    </row>
    <row r="464" spans="7:9" x14ac:dyDescent="0.35">
      <c r="G464" s="156"/>
      <c r="I464" s="202"/>
    </row>
    <row r="465" spans="7:9" x14ac:dyDescent="0.35">
      <c r="G465" s="156"/>
      <c r="I465" s="202"/>
    </row>
    <row r="466" spans="7:9" x14ac:dyDescent="0.35">
      <c r="G466" s="156"/>
      <c r="I466" s="202"/>
    </row>
    <row r="467" spans="7:9" x14ac:dyDescent="0.35">
      <c r="G467" s="156"/>
      <c r="I467" s="202"/>
    </row>
    <row r="468" spans="7:9" x14ac:dyDescent="0.35">
      <c r="G468" s="156"/>
      <c r="I468" s="202"/>
    </row>
    <row r="469" spans="7:9" x14ac:dyDescent="0.35">
      <c r="G469" s="156"/>
      <c r="I469" s="202"/>
    </row>
    <row r="470" spans="7:9" x14ac:dyDescent="0.35">
      <c r="G470" s="156"/>
      <c r="I470" s="202"/>
    </row>
    <row r="471" spans="7:9" x14ac:dyDescent="0.35">
      <c r="G471" s="156"/>
      <c r="I471" s="202"/>
    </row>
    <row r="472" spans="7:9" x14ac:dyDescent="0.35">
      <c r="G472" s="156"/>
      <c r="I472" s="202"/>
    </row>
    <row r="473" spans="7:9" x14ac:dyDescent="0.35">
      <c r="G473" s="156"/>
      <c r="I473" s="202"/>
    </row>
    <row r="474" spans="7:9" x14ac:dyDescent="0.35">
      <c r="G474" s="156"/>
      <c r="I474" s="202"/>
    </row>
    <row r="475" spans="7:9" x14ac:dyDescent="0.35">
      <c r="G475" s="156"/>
      <c r="I475" s="202"/>
    </row>
    <row r="476" spans="7:9" x14ac:dyDescent="0.35">
      <c r="G476" s="156"/>
      <c r="I476" s="202"/>
    </row>
    <row r="477" spans="7:9" x14ac:dyDescent="0.35">
      <c r="G477" s="156"/>
      <c r="I477" s="202"/>
    </row>
    <row r="478" spans="7:9" x14ac:dyDescent="0.35">
      <c r="G478" s="156"/>
      <c r="I478" s="202"/>
    </row>
    <row r="479" spans="7:9" x14ac:dyDescent="0.35">
      <c r="G479" s="156"/>
      <c r="I479" s="202"/>
    </row>
    <row r="480" spans="7:9" x14ac:dyDescent="0.35">
      <c r="G480" s="156"/>
      <c r="I480" s="202"/>
    </row>
    <row r="481" spans="7:9" x14ac:dyDescent="0.35">
      <c r="G481" s="156"/>
      <c r="I481" s="202"/>
    </row>
    <row r="482" spans="7:9" x14ac:dyDescent="0.35">
      <c r="G482" s="156"/>
      <c r="I482" s="202"/>
    </row>
    <row r="483" spans="7:9" x14ac:dyDescent="0.35">
      <c r="G483" s="156"/>
      <c r="I483" s="202"/>
    </row>
    <row r="484" spans="7:9" x14ac:dyDescent="0.35">
      <c r="G484" s="156"/>
      <c r="I484" s="202"/>
    </row>
    <row r="485" spans="7:9" x14ac:dyDescent="0.35">
      <c r="G485" s="156"/>
      <c r="I485" s="202"/>
    </row>
    <row r="486" spans="7:9" x14ac:dyDescent="0.35">
      <c r="G486" s="156"/>
      <c r="I486" s="202"/>
    </row>
    <row r="487" spans="7:9" x14ac:dyDescent="0.35">
      <c r="G487" s="156"/>
      <c r="I487" s="202"/>
    </row>
    <row r="488" spans="7:9" x14ac:dyDescent="0.35">
      <c r="G488" s="156"/>
      <c r="I488" s="202"/>
    </row>
    <row r="489" spans="7:9" x14ac:dyDescent="0.35">
      <c r="G489" s="156"/>
      <c r="I489" s="202"/>
    </row>
    <row r="490" spans="7:9" x14ac:dyDescent="0.35">
      <c r="G490" s="156"/>
      <c r="I490" s="202"/>
    </row>
    <row r="491" spans="7:9" x14ac:dyDescent="0.35">
      <c r="G491" s="156"/>
      <c r="I491" s="202"/>
    </row>
    <row r="492" spans="7:9" x14ac:dyDescent="0.35">
      <c r="G492" s="156"/>
      <c r="I492" s="202"/>
    </row>
    <row r="493" spans="7:9" x14ac:dyDescent="0.35">
      <c r="G493" s="156"/>
      <c r="I493" s="202"/>
    </row>
    <row r="494" spans="7:9" x14ac:dyDescent="0.35">
      <c r="G494" s="156"/>
      <c r="I494" s="202"/>
    </row>
    <row r="495" spans="7:9" x14ac:dyDescent="0.35">
      <c r="G495" s="156"/>
      <c r="I495" s="202"/>
    </row>
    <row r="496" spans="7:9" x14ac:dyDescent="0.35">
      <c r="G496" s="156"/>
      <c r="I496" s="202"/>
    </row>
    <row r="497" spans="7:9" x14ac:dyDescent="0.35">
      <c r="G497" s="156"/>
      <c r="I497" s="202"/>
    </row>
    <row r="498" spans="7:9" x14ac:dyDescent="0.35">
      <c r="G498" s="156"/>
      <c r="I498" s="202"/>
    </row>
    <row r="499" spans="7:9" x14ac:dyDescent="0.35">
      <c r="G499" s="156"/>
      <c r="I499" s="202"/>
    </row>
    <row r="500" spans="7:9" x14ac:dyDescent="0.35">
      <c r="G500" s="156"/>
      <c r="I500" s="202"/>
    </row>
    <row r="501" spans="7:9" x14ac:dyDescent="0.35">
      <c r="G501" s="156"/>
      <c r="I501" s="202"/>
    </row>
    <row r="502" spans="7:9" x14ac:dyDescent="0.35">
      <c r="G502" s="156"/>
      <c r="I502" s="202"/>
    </row>
    <row r="503" spans="7:9" x14ac:dyDescent="0.35">
      <c r="G503" s="156"/>
      <c r="I503" s="202"/>
    </row>
    <row r="504" spans="7:9" x14ac:dyDescent="0.35">
      <c r="G504" s="156"/>
      <c r="I504" s="202"/>
    </row>
    <row r="505" spans="7:9" x14ac:dyDescent="0.35">
      <c r="G505" s="156"/>
      <c r="I505" s="202"/>
    </row>
    <row r="506" spans="7:9" x14ac:dyDescent="0.35">
      <c r="G506" s="156"/>
      <c r="I506" s="202"/>
    </row>
    <row r="507" spans="7:9" x14ac:dyDescent="0.35">
      <c r="G507" s="156"/>
      <c r="I507" s="202"/>
    </row>
    <row r="508" spans="7:9" x14ac:dyDescent="0.35">
      <c r="G508" s="156"/>
      <c r="I508" s="202"/>
    </row>
    <row r="509" spans="7:9" x14ac:dyDescent="0.35">
      <c r="G509" s="156"/>
      <c r="I509" s="202"/>
    </row>
    <row r="510" spans="7:9" x14ac:dyDescent="0.35">
      <c r="G510" s="156"/>
      <c r="I510" s="202"/>
    </row>
    <row r="511" spans="7:9" x14ac:dyDescent="0.35">
      <c r="G511" s="156"/>
      <c r="I511" s="202"/>
    </row>
    <row r="512" spans="7:9" x14ac:dyDescent="0.35">
      <c r="G512" s="156"/>
      <c r="I512" s="202"/>
    </row>
    <row r="513" spans="7:9" x14ac:dyDescent="0.35">
      <c r="G513" s="156"/>
      <c r="I513" s="202"/>
    </row>
    <row r="514" spans="7:9" x14ac:dyDescent="0.35">
      <c r="G514" s="156"/>
      <c r="I514" s="202"/>
    </row>
    <row r="515" spans="7:9" x14ac:dyDescent="0.35">
      <c r="G515" s="156"/>
      <c r="I515" s="202"/>
    </row>
    <row r="516" spans="7:9" x14ac:dyDescent="0.35">
      <c r="G516" s="156"/>
      <c r="I516" s="202"/>
    </row>
    <row r="517" spans="7:9" x14ac:dyDescent="0.35">
      <c r="G517" s="156"/>
      <c r="I517" s="202"/>
    </row>
    <row r="518" spans="7:9" x14ac:dyDescent="0.35">
      <c r="G518" s="156"/>
      <c r="I518" s="202"/>
    </row>
    <row r="519" spans="7:9" x14ac:dyDescent="0.35">
      <c r="G519" s="156"/>
      <c r="I519" s="202"/>
    </row>
    <row r="520" spans="7:9" x14ac:dyDescent="0.35">
      <c r="G520" s="156"/>
      <c r="I520" s="202"/>
    </row>
    <row r="521" spans="7:9" x14ac:dyDescent="0.35">
      <c r="G521" s="156"/>
      <c r="I521" s="202"/>
    </row>
    <row r="522" spans="7:9" x14ac:dyDescent="0.35">
      <c r="G522" s="156"/>
      <c r="I522" s="202"/>
    </row>
    <row r="523" spans="7:9" x14ac:dyDescent="0.35">
      <c r="G523" s="156"/>
      <c r="I523" s="202"/>
    </row>
    <row r="524" spans="7:9" x14ac:dyDescent="0.35">
      <c r="G524" s="156"/>
      <c r="I524" s="202"/>
    </row>
    <row r="525" spans="7:9" x14ac:dyDescent="0.35">
      <c r="G525" s="156"/>
      <c r="I525" s="202"/>
    </row>
    <row r="526" spans="7:9" x14ac:dyDescent="0.35">
      <c r="G526" s="156"/>
      <c r="I526" s="202"/>
    </row>
    <row r="527" spans="7:9" x14ac:dyDescent="0.35">
      <c r="G527" s="156"/>
      <c r="I527" s="202"/>
    </row>
    <row r="528" spans="7:9" x14ac:dyDescent="0.35">
      <c r="G528" s="156"/>
      <c r="I528" s="202"/>
    </row>
    <row r="529" spans="7:9" x14ac:dyDescent="0.35">
      <c r="G529" s="156"/>
      <c r="I529" s="202"/>
    </row>
    <row r="530" spans="7:9" x14ac:dyDescent="0.35">
      <c r="G530" s="156"/>
      <c r="I530" s="202"/>
    </row>
    <row r="531" spans="7:9" x14ac:dyDescent="0.35">
      <c r="G531" s="156"/>
      <c r="I531" s="202"/>
    </row>
    <row r="532" spans="7:9" x14ac:dyDescent="0.35">
      <c r="G532" s="156"/>
      <c r="I532" s="202"/>
    </row>
    <row r="533" spans="7:9" x14ac:dyDescent="0.35">
      <c r="G533" s="156"/>
      <c r="I533" s="202"/>
    </row>
    <row r="534" spans="7:9" x14ac:dyDescent="0.35">
      <c r="G534" s="156"/>
      <c r="I534" s="202"/>
    </row>
    <row r="535" spans="7:9" x14ac:dyDescent="0.35">
      <c r="G535" s="156"/>
      <c r="I535" s="202"/>
    </row>
    <row r="536" spans="7:9" x14ac:dyDescent="0.35">
      <c r="G536" s="156"/>
      <c r="I536" s="202"/>
    </row>
    <row r="537" spans="7:9" x14ac:dyDescent="0.35">
      <c r="G537" s="156"/>
      <c r="I537" s="202"/>
    </row>
    <row r="538" spans="7:9" x14ac:dyDescent="0.35">
      <c r="G538" s="156"/>
      <c r="I538" s="202"/>
    </row>
    <row r="539" spans="7:9" x14ac:dyDescent="0.35">
      <c r="G539" s="156"/>
      <c r="I539" s="202"/>
    </row>
    <row r="540" spans="7:9" x14ac:dyDescent="0.35">
      <c r="G540" s="156"/>
      <c r="I540" s="202"/>
    </row>
    <row r="541" spans="7:9" x14ac:dyDescent="0.35">
      <c r="G541" s="156"/>
      <c r="I541" s="202"/>
    </row>
    <row r="542" spans="7:9" x14ac:dyDescent="0.35">
      <c r="G542" s="156"/>
      <c r="I542" s="202"/>
    </row>
    <row r="543" spans="7:9" x14ac:dyDescent="0.35">
      <c r="G543" s="156"/>
      <c r="I543" s="202"/>
    </row>
    <row r="544" spans="7:9" x14ac:dyDescent="0.35">
      <c r="G544" s="156"/>
      <c r="I544" s="202"/>
    </row>
    <row r="545" spans="7:9" x14ac:dyDescent="0.35">
      <c r="G545" s="156"/>
      <c r="I545" s="202"/>
    </row>
    <row r="546" spans="7:9" x14ac:dyDescent="0.35">
      <c r="G546" s="156"/>
      <c r="I546" s="202"/>
    </row>
    <row r="547" spans="7:9" x14ac:dyDescent="0.35">
      <c r="G547" s="156"/>
      <c r="I547" s="202"/>
    </row>
    <row r="548" spans="7:9" x14ac:dyDescent="0.35">
      <c r="G548" s="156"/>
      <c r="I548" s="202"/>
    </row>
    <row r="549" spans="7:9" x14ac:dyDescent="0.35">
      <c r="G549" s="156"/>
      <c r="I549" s="202"/>
    </row>
    <row r="550" spans="7:9" x14ac:dyDescent="0.35">
      <c r="G550" s="156"/>
      <c r="I550" s="202"/>
    </row>
    <row r="551" spans="7:9" x14ac:dyDescent="0.35">
      <c r="G551" s="156"/>
      <c r="I551" s="202"/>
    </row>
    <row r="552" spans="7:9" x14ac:dyDescent="0.35">
      <c r="G552" s="156"/>
      <c r="I552" s="202"/>
    </row>
    <row r="553" spans="7:9" x14ac:dyDescent="0.35">
      <c r="G553" s="156"/>
      <c r="I553" s="202"/>
    </row>
    <row r="554" spans="7:9" x14ac:dyDescent="0.35">
      <c r="G554" s="156"/>
      <c r="I554" s="202"/>
    </row>
    <row r="555" spans="7:9" x14ac:dyDescent="0.35">
      <c r="G555" s="156"/>
      <c r="I555" s="202"/>
    </row>
    <row r="556" spans="7:9" x14ac:dyDescent="0.35">
      <c r="G556" s="156"/>
      <c r="I556" s="202"/>
    </row>
    <row r="557" spans="7:9" x14ac:dyDescent="0.35">
      <c r="G557" s="156"/>
      <c r="I557" s="202"/>
    </row>
    <row r="558" spans="7:9" x14ac:dyDescent="0.35">
      <c r="G558" s="156"/>
      <c r="I558" s="202"/>
    </row>
    <row r="559" spans="7:9" x14ac:dyDescent="0.35">
      <c r="G559" s="156"/>
      <c r="I559" s="202"/>
    </row>
    <row r="560" spans="7:9" x14ac:dyDescent="0.35">
      <c r="G560" s="156"/>
      <c r="I560" s="202"/>
    </row>
    <row r="561" spans="7:9" x14ac:dyDescent="0.35">
      <c r="G561" s="156"/>
      <c r="I561" s="202"/>
    </row>
    <row r="562" spans="7:9" x14ac:dyDescent="0.35">
      <c r="G562" s="156"/>
      <c r="I562" s="202"/>
    </row>
    <row r="563" spans="7:9" x14ac:dyDescent="0.35">
      <c r="G563" s="156"/>
      <c r="I563" s="202"/>
    </row>
    <row r="564" spans="7:9" x14ac:dyDescent="0.35">
      <c r="G564" s="156"/>
      <c r="I564" s="202"/>
    </row>
    <row r="565" spans="7:9" x14ac:dyDescent="0.35">
      <c r="G565" s="156"/>
      <c r="I565" s="202"/>
    </row>
    <row r="566" spans="7:9" x14ac:dyDescent="0.35">
      <c r="G566" s="156"/>
      <c r="I566" s="202"/>
    </row>
    <row r="567" spans="7:9" x14ac:dyDescent="0.35">
      <c r="G567" s="156"/>
      <c r="I567" s="202"/>
    </row>
    <row r="568" spans="7:9" x14ac:dyDescent="0.35">
      <c r="G568" s="156"/>
      <c r="I568" s="202"/>
    </row>
    <row r="569" spans="7:9" x14ac:dyDescent="0.35">
      <c r="G569" s="156"/>
      <c r="I569" s="202"/>
    </row>
    <row r="570" spans="7:9" x14ac:dyDescent="0.35">
      <c r="G570" s="156"/>
      <c r="I570" s="202"/>
    </row>
    <row r="571" spans="7:9" x14ac:dyDescent="0.35">
      <c r="G571" s="156"/>
      <c r="I571" s="202"/>
    </row>
    <row r="572" spans="7:9" x14ac:dyDescent="0.35">
      <c r="G572" s="156"/>
      <c r="I572" s="202"/>
    </row>
    <row r="573" spans="7:9" x14ac:dyDescent="0.35">
      <c r="G573" s="156"/>
      <c r="I573" s="202"/>
    </row>
    <row r="574" spans="7:9" x14ac:dyDescent="0.35">
      <c r="G574" s="156"/>
      <c r="I574" s="202"/>
    </row>
    <row r="575" spans="7:9" x14ac:dyDescent="0.35">
      <c r="G575" s="156"/>
      <c r="I575" s="202"/>
    </row>
    <row r="576" spans="7:9" x14ac:dyDescent="0.35">
      <c r="G576" s="156"/>
      <c r="I576" s="202"/>
    </row>
    <row r="577" spans="7:9" x14ac:dyDescent="0.35">
      <c r="G577" s="156"/>
      <c r="I577" s="202"/>
    </row>
    <row r="578" spans="7:9" x14ac:dyDescent="0.35">
      <c r="G578" s="156"/>
      <c r="I578" s="202"/>
    </row>
    <row r="579" spans="7:9" x14ac:dyDescent="0.35">
      <c r="G579" s="156"/>
      <c r="I579" s="202"/>
    </row>
    <row r="580" spans="7:9" x14ac:dyDescent="0.35">
      <c r="G580" s="156"/>
      <c r="I580" s="202"/>
    </row>
    <row r="581" spans="7:9" x14ac:dyDescent="0.35">
      <c r="G581" s="156"/>
      <c r="I581" s="202"/>
    </row>
    <row r="582" spans="7:9" x14ac:dyDescent="0.35">
      <c r="G582" s="156"/>
      <c r="I582" s="202"/>
    </row>
    <row r="583" spans="7:9" x14ac:dyDescent="0.35">
      <c r="G583" s="156"/>
      <c r="I583" s="202"/>
    </row>
    <row r="584" spans="7:9" x14ac:dyDescent="0.35">
      <c r="G584" s="156"/>
      <c r="I584" s="202"/>
    </row>
    <row r="585" spans="7:9" x14ac:dyDescent="0.35">
      <c r="G585" s="156"/>
      <c r="I585" s="202"/>
    </row>
    <row r="586" spans="7:9" x14ac:dyDescent="0.35">
      <c r="G586" s="156"/>
      <c r="I586" s="202"/>
    </row>
    <row r="587" spans="7:9" x14ac:dyDescent="0.35">
      <c r="G587" s="156"/>
      <c r="I587" s="202"/>
    </row>
    <row r="588" spans="7:9" x14ac:dyDescent="0.35">
      <c r="G588" s="156"/>
      <c r="I588" s="202"/>
    </row>
    <row r="589" spans="7:9" x14ac:dyDescent="0.35">
      <c r="G589" s="156"/>
      <c r="I589" s="202"/>
    </row>
    <row r="590" spans="7:9" x14ac:dyDescent="0.35">
      <c r="G590" s="156"/>
      <c r="I590" s="202"/>
    </row>
    <row r="591" spans="7:9" x14ac:dyDescent="0.35">
      <c r="G591" s="156"/>
      <c r="I591" s="202"/>
    </row>
    <row r="592" spans="7:9" x14ac:dyDescent="0.35">
      <c r="G592" s="156"/>
      <c r="I592" s="202"/>
    </row>
    <row r="593" spans="7:9" x14ac:dyDescent="0.35">
      <c r="G593" s="156"/>
      <c r="I593" s="202"/>
    </row>
    <row r="594" spans="7:9" x14ac:dyDescent="0.35">
      <c r="G594" s="156"/>
      <c r="I594" s="202"/>
    </row>
    <row r="595" spans="7:9" x14ac:dyDescent="0.35">
      <c r="G595" s="156"/>
      <c r="I595" s="202"/>
    </row>
    <row r="596" spans="7:9" x14ac:dyDescent="0.35">
      <c r="G596" s="156"/>
      <c r="I596" s="202"/>
    </row>
    <row r="597" spans="7:9" x14ac:dyDescent="0.35">
      <c r="G597" s="156"/>
      <c r="I597" s="202"/>
    </row>
    <row r="598" spans="7:9" x14ac:dyDescent="0.35">
      <c r="G598" s="156"/>
      <c r="I598" s="202"/>
    </row>
    <row r="599" spans="7:9" x14ac:dyDescent="0.35">
      <c r="G599" s="156"/>
      <c r="I599" s="202"/>
    </row>
    <row r="600" spans="7:9" x14ac:dyDescent="0.35">
      <c r="G600" s="156"/>
      <c r="I600" s="202"/>
    </row>
    <row r="601" spans="7:9" x14ac:dyDescent="0.35">
      <c r="G601" s="156"/>
      <c r="I601" s="202"/>
    </row>
    <row r="602" spans="7:9" x14ac:dyDescent="0.35">
      <c r="G602" s="156"/>
      <c r="I602" s="202"/>
    </row>
    <row r="603" spans="7:9" x14ac:dyDescent="0.35">
      <c r="G603" s="156"/>
      <c r="I603" s="202"/>
    </row>
    <row r="604" spans="7:9" x14ac:dyDescent="0.35">
      <c r="G604" s="156"/>
      <c r="I604" s="202"/>
    </row>
    <row r="605" spans="7:9" x14ac:dyDescent="0.35">
      <c r="G605" s="156"/>
      <c r="I605" s="202"/>
    </row>
    <row r="606" spans="7:9" x14ac:dyDescent="0.35">
      <c r="G606" s="156"/>
      <c r="I606" s="202"/>
    </row>
    <row r="607" spans="7:9" x14ac:dyDescent="0.35">
      <c r="G607" s="156"/>
      <c r="I607" s="202"/>
    </row>
    <row r="608" spans="7:9" x14ac:dyDescent="0.35">
      <c r="G608" s="156"/>
      <c r="I608" s="202"/>
    </row>
    <row r="609" spans="7:9" x14ac:dyDescent="0.35">
      <c r="G609" s="156"/>
      <c r="I609" s="202"/>
    </row>
    <row r="610" spans="7:9" x14ac:dyDescent="0.35">
      <c r="G610" s="156"/>
      <c r="I610" s="202"/>
    </row>
    <row r="611" spans="7:9" x14ac:dyDescent="0.35">
      <c r="G611" s="156"/>
      <c r="I611" s="202"/>
    </row>
    <row r="612" spans="7:9" x14ac:dyDescent="0.35">
      <c r="G612" s="156"/>
      <c r="I612" s="202"/>
    </row>
    <row r="613" spans="7:9" x14ac:dyDescent="0.35">
      <c r="G613" s="156"/>
      <c r="I613" s="202"/>
    </row>
    <row r="614" spans="7:9" x14ac:dyDescent="0.35">
      <c r="G614" s="156"/>
      <c r="I614" s="202"/>
    </row>
    <row r="615" spans="7:9" x14ac:dyDescent="0.35">
      <c r="G615" s="156"/>
      <c r="I615" s="202"/>
    </row>
    <row r="616" spans="7:9" x14ac:dyDescent="0.35">
      <c r="G616" s="156"/>
      <c r="I616" s="202"/>
    </row>
    <row r="617" spans="7:9" x14ac:dyDescent="0.35">
      <c r="G617" s="156"/>
      <c r="I617" s="202"/>
    </row>
    <row r="618" spans="7:9" x14ac:dyDescent="0.35">
      <c r="G618" s="156"/>
      <c r="I618" s="202"/>
    </row>
    <row r="619" spans="7:9" x14ac:dyDescent="0.35">
      <c r="G619" s="156"/>
      <c r="I619" s="202"/>
    </row>
    <row r="620" spans="7:9" x14ac:dyDescent="0.35">
      <c r="G620" s="156"/>
      <c r="I620" s="202"/>
    </row>
    <row r="621" spans="7:9" x14ac:dyDescent="0.35">
      <c r="G621" s="156"/>
      <c r="I621" s="202"/>
    </row>
    <row r="622" spans="7:9" x14ac:dyDescent="0.35">
      <c r="G622" s="156"/>
      <c r="I622" s="202"/>
    </row>
    <row r="623" spans="7:9" x14ac:dyDescent="0.35">
      <c r="G623" s="156"/>
      <c r="I623" s="202"/>
    </row>
    <row r="624" spans="7:9" x14ac:dyDescent="0.35">
      <c r="G624" s="156"/>
      <c r="I624" s="202"/>
    </row>
    <row r="625" spans="7:9" x14ac:dyDescent="0.35">
      <c r="G625" s="156"/>
      <c r="I625" s="202"/>
    </row>
    <row r="626" spans="7:9" x14ac:dyDescent="0.35">
      <c r="G626" s="156"/>
      <c r="I626" s="202"/>
    </row>
    <row r="627" spans="7:9" x14ac:dyDescent="0.35">
      <c r="G627" s="156"/>
      <c r="I627" s="202"/>
    </row>
    <row r="628" spans="7:9" x14ac:dyDescent="0.35">
      <c r="G628" s="156"/>
      <c r="I628" s="202"/>
    </row>
    <row r="629" spans="7:9" x14ac:dyDescent="0.35">
      <c r="G629" s="156"/>
      <c r="I629" s="202"/>
    </row>
    <row r="630" spans="7:9" x14ac:dyDescent="0.35">
      <c r="G630" s="156"/>
      <c r="I630" s="202"/>
    </row>
    <row r="631" spans="7:9" x14ac:dyDescent="0.35">
      <c r="G631" s="156"/>
      <c r="I631" s="202"/>
    </row>
    <row r="632" spans="7:9" x14ac:dyDescent="0.35">
      <c r="G632" s="156"/>
      <c r="I632" s="202"/>
    </row>
    <row r="633" spans="7:9" x14ac:dyDescent="0.35">
      <c r="G633" s="156"/>
      <c r="I633" s="202"/>
    </row>
    <row r="634" spans="7:9" x14ac:dyDescent="0.35">
      <c r="G634" s="156"/>
      <c r="I634" s="202"/>
    </row>
    <row r="635" spans="7:9" x14ac:dyDescent="0.35">
      <c r="G635" s="156"/>
      <c r="I635" s="202"/>
    </row>
    <row r="636" spans="7:9" x14ac:dyDescent="0.35">
      <c r="G636" s="156"/>
      <c r="I636" s="202"/>
    </row>
    <row r="637" spans="7:9" x14ac:dyDescent="0.35">
      <c r="G637" s="156"/>
      <c r="I637" s="202"/>
    </row>
    <row r="638" spans="7:9" x14ac:dyDescent="0.35">
      <c r="G638" s="156"/>
      <c r="I638" s="202"/>
    </row>
    <row r="639" spans="7:9" x14ac:dyDescent="0.35">
      <c r="G639" s="156"/>
      <c r="I639" s="202"/>
    </row>
    <row r="640" spans="7:9" x14ac:dyDescent="0.35">
      <c r="G640" s="156"/>
      <c r="I640" s="202"/>
    </row>
    <row r="641" spans="7:9" x14ac:dyDescent="0.35">
      <c r="G641" s="156"/>
      <c r="I641" s="202"/>
    </row>
    <row r="642" spans="7:9" x14ac:dyDescent="0.35">
      <c r="G642" s="156"/>
      <c r="I642" s="202"/>
    </row>
    <row r="643" spans="7:9" x14ac:dyDescent="0.35">
      <c r="G643" s="156"/>
      <c r="I643" s="202"/>
    </row>
    <row r="644" spans="7:9" x14ac:dyDescent="0.35">
      <c r="G644" s="156"/>
      <c r="I644" s="202"/>
    </row>
    <row r="645" spans="7:9" x14ac:dyDescent="0.35">
      <c r="G645" s="156"/>
      <c r="I645" s="202"/>
    </row>
    <row r="646" spans="7:9" x14ac:dyDescent="0.35">
      <c r="G646" s="156"/>
      <c r="I646" s="202"/>
    </row>
    <row r="647" spans="7:9" x14ac:dyDescent="0.35">
      <c r="G647" s="156"/>
      <c r="I647" s="202"/>
    </row>
    <row r="648" spans="7:9" x14ac:dyDescent="0.35">
      <c r="G648" s="156"/>
      <c r="I648" s="202"/>
    </row>
    <row r="649" spans="7:9" x14ac:dyDescent="0.35">
      <c r="G649" s="156"/>
      <c r="I649" s="202"/>
    </row>
    <row r="650" spans="7:9" x14ac:dyDescent="0.35">
      <c r="G650" s="156"/>
      <c r="I650" s="202"/>
    </row>
    <row r="651" spans="7:9" x14ac:dyDescent="0.35">
      <c r="G651" s="156"/>
      <c r="I651" s="202"/>
    </row>
    <row r="652" spans="7:9" x14ac:dyDescent="0.35">
      <c r="G652" s="156"/>
      <c r="I652" s="202"/>
    </row>
    <row r="653" spans="7:9" x14ac:dyDescent="0.35">
      <c r="G653" s="156"/>
      <c r="I653" s="202"/>
    </row>
    <row r="654" spans="7:9" x14ac:dyDescent="0.35">
      <c r="G654" s="156"/>
      <c r="I654" s="202"/>
    </row>
    <row r="655" spans="7:9" x14ac:dyDescent="0.35">
      <c r="G655" s="156"/>
      <c r="I655" s="202"/>
    </row>
    <row r="656" spans="7:9" x14ac:dyDescent="0.35">
      <c r="G656" s="156"/>
      <c r="I656" s="202"/>
    </row>
    <row r="657" spans="7:9" x14ac:dyDescent="0.35">
      <c r="G657" s="156"/>
      <c r="I657" s="202"/>
    </row>
    <row r="658" spans="7:9" x14ac:dyDescent="0.35">
      <c r="G658" s="156"/>
      <c r="I658" s="202"/>
    </row>
    <row r="659" spans="7:9" x14ac:dyDescent="0.35">
      <c r="G659" s="156"/>
      <c r="I659" s="202"/>
    </row>
    <row r="660" spans="7:9" x14ac:dyDescent="0.35">
      <c r="G660" s="156"/>
      <c r="I660" s="202"/>
    </row>
    <row r="661" spans="7:9" x14ac:dyDescent="0.35">
      <c r="G661" s="156"/>
      <c r="I661" s="202"/>
    </row>
    <row r="662" spans="7:9" x14ac:dyDescent="0.35">
      <c r="G662" s="156"/>
      <c r="I662" s="202"/>
    </row>
    <row r="663" spans="7:9" x14ac:dyDescent="0.35">
      <c r="G663" s="156"/>
      <c r="I663" s="202"/>
    </row>
    <row r="664" spans="7:9" x14ac:dyDescent="0.35">
      <c r="G664" s="156"/>
      <c r="I664" s="202"/>
    </row>
    <row r="665" spans="7:9" x14ac:dyDescent="0.35">
      <c r="G665" s="156"/>
      <c r="I665" s="202"/>
    </row>
    <row r="666" spans="7:9" x14ac:dyDescent="0.35">
      <c r="G666" s="156"/>
      <c r="I666" s="202"/>
    </row>
    <row r="667" spans="7:9" x14ac:dyDescent="0.35">
      <c r="G667" s="156"/>
      <c r="I667" s="202"/>
    </row>
    <row r="668" spans="7:9" x14ac:dyDescent="0.35">
      <c r="G668" s="156"/>
      <c r="I668" s="202"/>
    </row>
    <row r="669" spans="7:9" x14ac:dyDescent="0.35">
      <c r="G669" s="156"/>
      <c r="I669" s="202"/>
    </row>
    <row r="670" spans="7:9" x14ac:dyDescent="0.35">
      <c r="G670" s="156"/>
      <c r="I670" s="202"/>
    </row>
    <row r="671" spans="7:9" x14ac:dyDescent="0.35">
      <c r="G671" s="156"/>
      <c r="I671" s="202"/>
    </row>
    <row r="672" spans="7:9" x14ac:dyDescent="0.35">
      <c r="G672" s="156"/>
      <c r="I672" s="202"/>
    </row>
    <row r="673" spans="7:9" x14ac:dyDescent="0.35">
      <c r="G673" s="156"/>
      <c r="I673" s="202"/>
    </row>
    <row r="674" spans="7:9" x14ac:dyDescent="0.35">
      <c r="G674" s="156"/>
      <c r="I674" s="202"/>
    </row>
    <row r="675" spans="7:9" x14ac:dyDescent="0.35">
      <c r="G675" s="156"/>
      <c r="I675" s="202"/>
    </row>
    <row r="676" spans="7:9" x14ac:dyDescent="0.35">
      <c r="G676" s="156"/>
      <c r="I676" s="202"/>
    </row>
    <row r="677" spans="7:9" x14ac:dyDescent="0.35">
      <c r="G677" s="156"/>
      <c r="I677" s="202"/>
    </row>
    <row r="678" spans="7:9" x14ac:dyDescent="0.35">
      <c r="G678" s="156"/>
      <c r="I678" s="202"/>
    </row>
    <row r="679" spans="7:9" x14ac:dyDescent="0.35">
      <c r="G679" s="156"/>
      <c r="I679" s="202"/>
    </row>
    <row r="680" spans="7:9" x14ac:dyDescent="0.35">
      <c r="G680" s="156"/>
      <c r="I680" s="202"/>
    </row>
    <row r="681" spans="7:9" x14ac:dyDescent="0.35">
      <c r="G681" s="156"/>
      <c r="I681" s="202"/>
    </row>
    <row r="682" spans="7:9" x14ac:dyDescent="0.35">
      <c r="G682" s="156"/>
      <c r="I682" s="202"/>
    </row>
    <row r="683" spans="7:9" x14ac:dyDescent="0.35">
      <c r="G683" s="156"/>
      <c r="I683" s="202"/>
    </row>
    <row r="684" spans="7:9" x14ac:dyDescent="0.35">
      <c r="G684" s="156"/>
      <c r="I684" s="202"/>
    </row>
    <row r="685" spans="7:9" x14ac:dyDescent="0.35">
      <c r="G685" s="156"/>
      <c r="I685" s="202"/>
    </row>
    <row r="686" spans="7:9" x14ac:dyDescent="0.35">
      <c r="G686" s="156"/>
      <c r="I686" s="202"/>
    </row>
    <row r="687" spans="7:9" x14ac:dyDescent="0.35">
      <c r="G687" s="156"/>
      <c r="I687" s="202"/>
    </row>
    <row r="688" spans="7:9" x14ac:dyDescent="0.35">
      <c r="G688" s="156"/>
      <c r="I688" s="202"/>
    </row>
    <row r="689" spans="7:9" x14ac:dyDescent="0.35">
      <c r="G689" s="156"/>
      <c r="I689" s="202"/>
    </row>
    <row r="690" spans="7:9" x14ac:dyDescent="0.35">
      <c r="G690" s="156"/>
      <c r="I690" s="202"/>
    </row>
    <row r="691" spans="7:9" x14ac:dyDescent="0.35">
      <c r="G691" s="156"/>
      <c r="I691" s="202"/>
    </row>
    <row r="692" spans="7:9" x14ac:dyDescent="0.35">
      <c r="G692" s="156"/>
      <c r="I692" s="202"/>
    </row>
    <row r="693" spans="7:9" x14ac:dyDescent="0.35">
      <c r="G693" s="156"/>
      <c r="I693" s="202"/>
    </row>
    <row r="694" spans="7:9" x14ac:dyDescent="0.35">
      <c r="G694" s="156"/>
      <c r="I694" s="202"/>
    </row>
    <row r="695" spans="7:9" x14ac:dyDescent="0.35">
      <c r="G695" s="156"/>
      <c r="I695" s="202"/>
    </row>
    <row r="696" spans="7:9" x14ac:dyDescent="0.35">
      <c r="G696" s="156"/>
      <c r="I696" s="202"/>
    </row>
    <row r="697" spans="7:9" x14ac:dyDescent="0.35">
      <c r="G697" s="156"/>
      <c r="I697" s="202"/>
    </row>
    <row r="698" spans="7:9" x14ac:dyDescent="0.35">
      <c r="G698" s="156"/>
      <c r="I698" s="202"/>
    </row>
    <row r="699" spans="7:9" x14ac:dyDescent="0.35">
      <c r="G699" s="156"/>
      <c r="I699" s="202"/>
    </row>
    <row r="700" spans="7:9" x14ac:dyDescent="0.35">
      <c r="G700" s="156"/>
      <c r="I700" s="202"/>
    </row>
    <row r="701" spans="7:9" x14ac:dyDescent="0.35">
      <c r="G701" s="156"/>
      <c r="I701" s="202"/>
    </row>
    <row r="702" spans="7:9" x14ac:dyDescent="0.35">
      <c r="G702" s="156"/>
      <c r="I702" s="202"/>
    </row>
    <row r="703" spans="7:9" x14ac:dyDescent="0.35">
      <c r="G703" s="156"/>
      <c r="I703" s="202"/>
    </row>
    <row r="704" spans="7:9" x14ac:dyDescent="0.35">
      <c r="G704" s="156"/>
      <c r="I704" s="202"/>
    </row>
    <row r="705" spans="7:9" x14ac:dyDescent="0.35">
      <c r="G705" s="156"/>
      <c r="I705" s="202"/>
    </row>
    <row r="706" spans="7:9" x14ac:dyDescent="0.35">
      <c r="G706" s="156"/>
      <c r="I706" s="202"/>
    </row>
    <row r="707" spans="7:9" x14ac:dyDescent="0.35">
      <c r="G707" s="156"/>
      <c r="I707" s="202"/>
    </row>
    <row r="708" spans="7:9" x14ac:dyDescent="0.35">
      <c r="G708" s="156"/>
      <c r="I708" s="202"/>
    </row>
    <row r="709" spans="7:9" x14ac:dyDescent="0.35">
      <c r="G709" s="156"/>
      <c r="I709" s="202"/>
    </row>
    <row r="710" spans="7:9" x14ac:dyDescent="0.35">
      <c r="G710" s="156"/>
      <c r="I710" s="202"/>
    </row>
    <row r="711" spans="7:9" x14ac:dyDescent="0.35">
      <c r="G711" s="156"/>
      <c r="I711" s="202"/>
    </row>
    <row r="712" spans="7:9" x14ac:dyDescent="0.35">
      <c r="G712" s="156"/>
      <c r="I712" s="202"/>
    </row>
    <row r="713" spans="7:9" x14ac:dyDescent="0.35">
      <c r="G713" s="156"/>
      <c r="I713" s="202"/>
    </row>
    <row r="714" spans="7:9" x14ac:dyDescent="0.35">
      <c r="G714" s="156"/>
      <c r="I714" s="202"/>
    </row>
    <row r="715" spans="7:9" x14ac:dyDescent="0.35">
      <c r="G715" s="156"/>
      <c r="I715" s="202"/>
    </row>
    <row r="716" spans="7:9" x14ac:dyDescent="0.35">
      <c r="G716" s="156"/>
      <c r="I716" s="202"/>
    </row>
    <row r="717" spans="7:9" x14ac:dyDescent="0.35">
      <c r="G717" s="156"/>
      <c r="I717" s="202"/>
    </row>
    <row r="718" spans="7:9" x14ac:dyDescent="0.35">
      <c r="G718" s="156"/>
      <c r="I718" s="202"/>
    </row>
    <row r="719" spans="7:9" x14ac:dyDescent="0.35">
      <c r="G719" s="156"/>
      <c r="I719" s="202"/>
    </row>
    <row r="720" spans="7:9" x14ac:dyDescent="0.35">
      <c r="G720" s="156"/>
      <c r="I720" s="202"/>
    </row>
    <row r="721" spans="7:9" x14ac:dyDescent="0.35">
      <c r="G721" s="156"/>
      <c r="I721" s="202"/>
    </row>
    <row r="722" spans="7:9" x14ac:dyDescent="0.35">
      <c r="G722" s="156"/>
      <c r="I722" s="202"/>
    </row>
    <row r="723" spans="7:9" x14ac:dyDescent="0.35">
      <c r="G723" s="156"/>
      <c r="I723" s="202"/>
    </row>
    <row r="724" spans="7:9" x14ac:dyDescent="0.35">
      <c r="G724" s="156"/>
      <c r="I724" s="202"/>
    </row>
    <row r="725" spans="7:9" x14ac:dyDescent="0.35">
      <c r="G725" s="156"/>
      <c r="I725" s="202"/>
    </row>
    <row r="726" spans="7:9" x14ac:dyDescent="0.35">
      <c r="G726" s="156"/>
      <c r="I726" s="202"/>
    </row>
    <row r="727" spans="7:9" x14ac:dyDescent="0.35">
      <c r="G727" s="156"/>
      <c r="I727" s="202"/>
    </row>
    <row r="728" spans="7:9" x14ac:dyDescent="0.35">
      <c r="G728" s="156"/>
      <c r="I728" s="202"/>
    </row>
    <row r="729" spans="7:9" x14ac:dyDescent="0.35">
      <c r="G729" s="156"/>
      <c r="I729" s="202"/>
    </row>
    <row r="730" spans="7:9" x14ac:dyDescent="0.35">
      <c r="G730" s="156"/>
      <c r="I730" s="202"/>
    </row>
    <row r="731" spans="7:9" x14ac:dyDescent="0.35">
      <c r="G731" s="156"/>
      <c r="I731" s="202"/>
    </row>
    <row r="732" spans="7:9" x14ac:dyDescent="0.35">
      <c r="G732" s="156"/>
      <c r="I732" s="202"/>
    </row>
    <row r="733" spans="7:9" x14ac:dyDescent="0.35">
      <c r="G733" s="156"/>
      <c r="I733" s="202"/>
    </row>
    <row r="734" spans="7:9" x14ac:dyDescent="0.35">
      <c r="G734" s="156"/>
      <c r="I734" s="202"/>
    </row>
    <row r="735" spans="7:9" x14ac:dyDescent="0.35">
      <c r="G735" s="156"/>
      <c r="I735" s="202"/>
    </row>
    <row r="736" spans="7:9" x14ac:dyDescent="0.35">
      <c r="G736" s="156"/>
      <c r="I736" s="202"/>
    </row>
    <row r="737" spans="7:9" x14ac:dyDescent="0.35">
      <c r="G737" s="156"/>
      <c r="I737" s="202"/>
    </row>
    <row r="738" spans="7:9" x14ac:dyDescent="0.35">
      <c r="G738" s="156"/>
      <c r="I738" s="202"/>
    </row>
    <row r="739" spans="7:9" x14ac:dyDescent="0.35">
      <c r="G739" s="156"/>
      <c r="I739" s="202"/>
    </row>
    <row r="740" spans="7:9" x14ac:dyDescent="0.35">
      <c r="G740" s="156"/>
      <c r="I740" s="202"/>
    </row>
    <row r="741" spans="7:9" x14ac:dyDescent="0.35">
      <c r="G741" s="156"/>
      <c r="I741" s="202"/>
    </row>
    <row r="742" spans="7:9" x14ac:dyDescent="0.35">
      <c r="G742" s="156"/>
      <c r="I742" s="202"/>
    </row>
    <row r="743" spans="7:9" x14ac:dyDescent="0.35">
      <c r="G743" s="156"/>
      <c r="I743" s="202"/>
    </row>
    <row r="744" spans="7:9" x14ac:dyDescent="0.35">
      <c r="G744" s="156"/>
      <c r="I744" s="202"/>
    </row>
    <row r="745" spans="7:9" x14ac:dyDescent="0.35">
      <c r="G745" s="156"/>
      <c r="I745" s="202"/>
    </row>
    <row r="746" spans="7:9" x14ac:dyDescent="0.35">
      <c r="G746" s="156"/>
      <c r="I746" s="202"/>
    </row>
    <row r="747" spans="7:9" x14ac:dyDescent="0.35">
      <c r="G747" s="156"/>
      <c r="I747" s="202"/>
    </row>
    <row r="748" spans="7:9" x14ac:dyDescent="0.35">
      <c r="G748" s="156"/>
      <c r="I748" s="202"/>
    </row>
    <row r="749" spans="7:9" x14ac:dyDescent="0.35">
      <c r="G749" s="156"/>
      <c r="I749" s="202"/>
    </row>
    <row r="750" spans="7:9" x14ac:dyDescent="0.35">
      <c r="G750" s="156"/>
      <c r="I750" s="202"/>
    </row>
    <row r="751" spans="7:9" x14ac:dyDescent="0.35">
      <c r="G751" s="156"/>
      <c r="I751" s="202"/>
    </row>
    <row r="752" spans="7:9" x14ac:dyDescent="0.35">
      <c r="G752" s="156"/>
      <c r="I752" s="202"/>
    </row>
    <row r="753" spans="7:9" x14ac:dyDescent="0.35">
      <c r="G753" s="156"/>
      <c r="I753" s="202"/>
    </row>
    <row r="754" spans="7:9" x14ac:dyDescent="0.35">
      <c r="G754" s="156"/>
      <c r="I754" s="202"/>
    </row>
    <row r="755" spans="7:9" x14ac:dyDescent="0.35">
      <c r="G755" s="156"/>
      <c r="I755" s="202"/>
    </row>
    <row r="756" spans="7:9" x14ac:dyDescent="0.35">
      <c r="G756" s="156"/>
      <c r="I756" s="202"/>
    </row>
    <row r="757" spans="7:9" x14ac:dyDescent="0.35">
      <c r="G757" s="156"/>
      <c r="I757" s="202"/>
    </row>
    <row r="758" spans="7:9" x14ac:dyDescent="0.35">
      <c r="G758" s="156"/>
      <c r="I758" s="202"/>
    </row>
    <row r="759" spans="7:9" x14ac:dyDescent="0.35">
      <c r="G759" s="156"/>
      <c r="I759" s="202"/>
    </row>
    <row r="760" spans="7:9" x14ac:dyDescent="0.35">
      <c r="G760" s="156"/>
      <c r="I760" s="202"/>
    </row>
    <row r="761" spans="7:9" x14ac:dyDescent="0.35">
      <c r="G761" s="156"/>
      <c r="I761" s="202"/>
    </row>
    <row r="762" spans="7:9" x14ac:dyDescent="0.35">
      <c r="G762" s="156"/>
      <c r="I762" s="202"/>
    </row>
    <row r="763" spans="7:9" x14ac:dyDescent="0.35">
      <c r="G763" s="156"/>
      <c r="I763" s="202"/>
    </row>
    <row r="764" spans="7:9" x14ac:dyDescent="0.35">
      <c r="G764" s="156"/>
      <c r="I764" s="202"/>
    </row>
    <row r="765" spans="7:9" x14ac:dyDescent="0.35">
      <c r="G765" s="156"/>
      <c r="I765" s="202"/>
    </row>
    <row r="766" spans="7:9" x14ac:dyDescent="0.35">
      <c r="G766" s="156"/>
      <c r="I766" s="202"/>
    </row>
    <row r="767" spans="7:9" x14ac:dyDescent="0.35">
      <c r="G767" s="156"/>
      <c r="I767" s="202"/>
    </row>
    <row r="768" spans="7:9" x14ac:dyDescent="0.35">
      <c r="G768" s="156"/>
      <c r="I768" s="202"/>
    </row>
    <row r="769" spans="7:9" x14ac:dyDescent="0.35">
      <c r="G769" s="156"/>
      <c r="I769" s="202"/>
    </row>
    <row r="770" spans="7:9" x14ac:dyDescent="0.35">
      <c r="G770" s="156"/>
      <c r="I770" s="202"/>
    </row>
    <row r="771" spans="7:9" x14ac:dyDescent="0.35">
      <c r="G771" s="156"/>
      <c r="I771" s="202"/>
    </row>
    <row r="772" spans="7:9" x14ac:dyDescent="0.35">
      <c r="G772" s="156"/>
      <c r="I772" s="202"/>
    </row>
    <row r="773" spans="7:9" x14ac:dyDescent="0.35">
      <c r="G773" s="156"/>
      <c r="I773" s="202"/>
    </row>
    <row r="774" spans="7:9" x14ac:dyDescent="0.35">
      <c r="G774" s="156"/>
      <c r="I774" s="202"/>
    </row>
    <row r="775" spans="7:9" x14ac:dyDescent="0.35">
      <c r="G775" s="156"/>
      <c r="I775" s="202"/>
    </row>
    <row r="776" spans="7:9" x14ac:dyDescent="0.35">
      <c r="G776" s="156"/>
      <c r="I776" s="202"/>
    </row>
    <row r="777" spans="7:9" x14ac:dyDescent="0.35">
      <c r="G777" s="156"/>
      <c r="I777" s="202"/>
    </row>
    <row r="778" spans="7:9" x14ac:dyDescent="0.35">
      <c r="G778" s="156"/>
      <c r="I778" s="202"/>
    </row>
    <row r="779" spans="7:9" x14ac:dyDescent="0.35">
      <c r="G779" s="156"/>
      <c r="I779" s="202"/>
    </row>
    <row r="780" spans="7:9" x14ac:dyDescent="0.35">
      <c r="G780" s="156"/>
      <c r="I780" s="202"/>
    </row>
    <row r="781" spans="7:9" x14ac:dyDescent="0.35">
      <c r="G781" s="156"/>
      <c r="I781" s="202"/>
    </row>
    <row r="782" spans="7:9" x14ac:dyDescent="0.35">
      <c r="G782" s="156"/>
      <c r="I782" s="202"/>
    </row>
    <row r="783" spans="7:9" x14ac:dyDescent="0.35">
      <c r="G783" s="156"/>
      <c r="I783" s="202"/>
    </row>
    <row r="784" spans="7:9" x14ac:dyDescent="0.35">
      <c r="G784" s="156"/>
      <c r="I784" s="202"/>
    </row>
    <row r="785" spans="7:9" x14ac:dyDescent="0.35">
      <c r="G785" s="156"/>
      <c r="I785" s="202"/>
    </row>
    <row r="786" spans="7:9" x14ac:dyDescent="0.35">
      <c r="G786" s="156"/>
      <c r="I786" s="202"/>
    </row>
    <row r="787" spans="7:9" x14ac:dyDescent="0.35">
      <c r="G787" s="156"/>
      <c r="I787" s="202"/>
    </row>
    <row r="788" spans="7:9" x14ac:dyDescent="0.35">
      <c r="G788" s="156"/>
      <c r="I788" s="202"/>
    </row>
    <row r="789" spans="7:9" x14ac:dyDescent="0.35">
      <c r="G789" s="156"/>
      <c r="I789" s="202"/>
    </row>
    <row r="790" spans="7:9" x14ac:dyDescent="0.35">
      <c r="G790" s="156"/>
      <c r="I790" s="202"/>
    </row>
    <row r="791" spans="7:9" x14ac:dyDescent="0.35">
      <c r="G791" s="156"/>
      <c r="I791" s="202"/>
    </row>
    <row r="792" spans="7:9" x14ac:dyDescent="0.35">
      <c r="G792" s="156"/>
      <c r="I792" s="202"/>
    </row>
    <row r="793" spans="7:9" x14ac:dyDescent="0.35">
      <c r="G793" s="156"/>
      <c r="I793" s="202"/>
    </row>
    <row r="794" spans="7:9" x14ac:dyDescent="0.35">
      <c r="G794" s="156"/>
      <c r="I794" s="202"/>
    </row>
    <row r="795" spans="7:9" x14ac:dyDescent="0.35">
      <c r="G795" s="156"/>
      <c r="I795" s="202"/>
    </row>
    <row r="796" spans="7:9" x14ac:dyDescent="0.35">
      <c r="G796" s="156"/>
      <c r="I796" s="202"/>
    </row>
    <row r="797" spans="7:9" x14ac:dyDescent="0.35">
      <c r="G797" s="156"/>
      <c r="I797" s="202"/>
    </row>
    <row r="798" spans="7:9" x14ac:dyDescent="0.35">
      <c r="G798" s="156"/>
      <c r="I798" s="202"/>
    </row>
    <row r="799" spans="7:9" x14ac:dyDescent="0.35">
      <c r="G799" s="156"/>
      <c r="I799" s="202"/>
    </row>
    <row r="800" spans="7:9" x14ac:dyDescent="0.35">
      <c r="G800" s="156"/>
      <c r="I800" s="202"/>
    </row>
    <row r="801" spans="7:9" x14ac:dyDescent="0.35">
      <c r="G801" s="156"/>
      <c r="I801" s="202"/>
    </row>
    <row r="802" spans="7:9" x14ac:dyDescent="0.35">
      <c r="G802" s="156"/>
      <c r="I802" s="202"/>
    </row>
    <row r="803" spans="7:9" x14ac:dyDescent="0.35">
      <c r="G803" s="156"/>
      <c r="I803" s="202"/>
    </row>
    <row r="804" spans="7:9" x14ac:dyDescent="0.35">
      <c r="G804" s="156"/>
      <c r="I804" s="202"/>
    </row>
    <row r="805" spans="7:9" x14ac:dyDescent="0.35">
      <c r="G805" s="156"/>
      <c r="I805" s="202"/>
    </row>
    <row r="806" spans="7:9" x14ac:dyDescent="0.35">
      <c r="G806" s="156"/>
      <c r="I806" s="202"/>
    </row>
    <row r="807" spans="7:9" x14ac:dyDescent="0.35">
      <c r="G807" s="156"/>
      <c r="I807" s="202"/>
    </row>
    <row r="808" spans="7:9" x14ac:dyDescent="0.35">
      <c r="G808" s="156"/>
      <c r="I808" s="202"/>
    </row>
    <row r="809" spans="7:9" x14ac:dyDescent="0.35">
      <c r="G809" s="156"/>
      <c r="I809" s="202"/>
    </row>
    <row r="810" spans="7:9" x14ac:dyDescent="0.35">
      <c r="G810" s="156"/>
      <c r="I810" s="202"/>
    </row>
    <row r="811" spans="7:9" x14ac:dyDescent="0.35">
      <c r="G811" s="156"/>
      <c r="I811" s="202"/>
    </row>
    <row r="812" spans="7:9" x14ac:dyDescent="0.35">
      <c r="G812" s="156"/>
      <c r="I812" s="202"/>
    </row>
    <row r="813" spans="7:9" x14ac:dyDescent="0.35">
      <c r="G813" s="156"/>
      <c r="I813" s="202"/>
    </row>
    <row r="814" spans="7:9" x14ac:dyDescent="0.35">
      <c r="G814" s="156"/>
      <c r="I814" s="202"/>
    </row>
    <row r="815" spans="7:9" x14ac:dyDescent="0.35">
      <c r="G815" s="156"/>
      <c r="I815" s="202"/>
    </row>
    <row r="816" spans="7:9" x14ac:dyDescent="0.35">
      <c r="G816" s="156"/>
      <c r="I816" s="202"/>
    </row>
    <row r="817" spans="7:9" x14ac:dyDescent="0.35">
      <c r="G817" s="156"/>
      <c r="I817" s="202"/>
    </row>
    <row r="818" spans="7:9" x14ac:dyDescent="0.35">
      <c r="G818" s="156"/>
      <c r="I818" s="202"/>
    </row>
    <row r="819" spans="7:9" x14ac:dyDescent="0.35">
      <c r="G819" s="156"/>
      <c r="I819" s="202"/>
    </row>
    <row r="820" spans="7:9" x14ac:dyDescent="0.35">
      <c r="G820" s="156"/>
      <c r="I820" s="202"/>
    </row>
    <row r="821" spans="7:9" x14ac:dyDescent="0.35">
      <c r="G821" s="156"/>
      <c r="I821" s="202"/>
    </row>
    <row r="822" spans="7:9" x14ac:dyDescent="0.35">
      <c r="G822" s="156"/>
      <c r="I822" s="202"/>
    </row>
    <row r="823" spans="7:9" x14ac:dyDescent="0.35">
      <c r="G823" s="156"/>
      <c r="I823" s="202"/>
    </row>
    <row r="824" spans="7:9" x14ac:dyDescent="0.35">
      <c r="G824" s="156"/>
      <c r="I824" s="202"/>
    </row>
    <row r="825" spans="7:9" x14ac:dyDescent="0.35">
      <c r="G825" s="156"/>
      <c r="I825" s="202"/>
    </row>
    <row r="826" spans="7:9" x14ac:dyDescent="0.35">
      <c r="G826" s="156"/>
      <c r="I826" s="202"/>
    </row>
    <row r="827" spans="7:9" x14ac:dyDescent="0.35">
      <c r="G827" s="156"/>
      <c r="I827" s="202"/>
    </row>
    <row r="828" spans="7:9" x14ac:dyDescent="0.35">
      <c r="G828" s="156"/>
      <c r="I828" s="202"/>
    </row>
    <row r="829" spans="7:9" x14ac:dyDescent="0.35">
      <c r="G829" s="156"/>
      <c r="I829" s="202"/>
    </row>
    <row r="830" spans="7:9" x14ac:dyDescent="0.35">
      <c r="G830" s="156"/>
      <c r="I830" s="202"/>
    </row>
    <row r="831" spans="7:9" x14ac:dyDescent="0.35">
      <c r="G831" s="156"/>
      <c r="I831" s="202"/>
    </row>
    <row r="832" spans="7:9" x14ac:dyDescent="0.35">
      <c r="G832" s="156"/>
      <c r="I832" s="202"/>
    </row>
    <row r="833" spans="7:9" x14ac:dyDescent="0.35">
      <c r="G833" s="156"/>
      <c r="I833" s="202"/>
    </row>
    <row r="834" spans="7:9" x14ac:dyDescent="0.35">
      <c r="G834" s="156"/>
      <c r="I834" s="202"/>
    </row>
    <row r="835" spans="7:9" x14ac:dyDescent="0.35">
      <c r="G835" s="156"/>
      <c r="I835" s="202"/>
    </row>
    <row r="836" spans="7:9" x14ac:dyDescent="0.35">
      <c r="G836" s="156"/>
      <c r="I836" s="202"/>
    </row>
    <row r="837" spans="7:9" x14ac:dyDescent="0.35">
      <c r="G837" s="156"/>
      <c r="I837" s="202"/>
    </row>
    <row r="838" spans="7:9" x14ac:dyDescent="0.35">
      <c r="G838" s="156"/>
      <c r="I838" s="202"/>
    </row>
    <row r="839" spans="7:9" x14ac:dyDescent="0.35">
      <c r="G839" s="156"/>
      <c r="I839" s="202"/>
    </row>
    <row r="840" spans="7:9" x14ac:dyDescent="0.35">
      <c r="G840" s="156"/>
      <c r="I840" s="202"/>
    </row>
    <row r="841" spans="7:9" x14ac:dyDescent="0.35">
      <c r="G841" s="156"/>
      <c r="I841" s="202"/>
    </row>
    <row r="842" spans="7:9" x14ac:dyDescent="0.35">
      <c r="G842" s="156"/>
      <c r="I842" s="202"/>
    </row>
    <row r="843" spans="7:9" x14ac:dyDescent="0.35">
      <c r="G843" s="156"/>
      <c r="I843" s="202"/>
    </row>
    <row r="844" spans="7:9" x14ac:dyDescent="0.35">
      <c r="G844" s="156"/>
      <c r="I844" s="202"/>
    </row>
    <row r="845" spans="7:9" x14ac:dyDescent="0.35">
      <c r="G845" s="156"/>
      <c r="I845" s="202"/>
    </row>
    <row r="846" spans="7:9" x14ac:dyDescent="0.35">
      <c r="G846" s="156"/>
      <c r="I846" s="202"/>
    </row>
    <row r="847" spans="7:9" x14ac:dyDescent="0.35">
      <c r="G847" s="156"/>
      <c r="I847" s="202"/>
    </row>
    <row r="848" spans="7:9" x14ac:dyDescent="0.35">
      <c r="G848" s="156"/>
      <c r="I848" s="202"/>
    </row>
    <row r="849" spans="7:9" x14ac:dyDescent="0.35">
      <c r="G849" s="156"/>
      <c r="I849" s="202"/>
    </row>
    <row r="850" spans="7:9" x14ac:dyDescent="0.35">
      <c r="G850" s="156"/>
      <c r="I850" s="202"/>
    </row>
    <row r="851" spans="7:9" x14ac:dyDescent="0.35">
      <c r="G851" s="156"/>
      <c r="I851" s="202"/>
    </row>
    <row r="852" spans="7:9" x14ac:dyDescent="0.35">
      <c r="G852" s="156"/>
      <c r="I852" s="202"/>
    </row>
    <row r="853" spans="7:9" x14ac:dyDescent="0.35">
      <c r="G853" s="156"/>
      <c r="I853" s="202"/>
    </row>
    <row r="854" spans="7:9" x14ac:dyDescent="0.35">
      <c r="G854" s="156"/>
      <c r="I854" s="202"/>
    </row>
    <row r="855" spans="7:9" x14ac:dyDescent="0.35">
      <c r="G855" s="156"/>
      <c r="I855" s="202"/>
    </row>
    <row r="856" spans="7:9" x14ac:dyDescent="0.35">
      <c r="G856" s="156"/>
      <c r="I856" s="202"/>
    </row>
    <row r="857" spans="7:9" x14ac:dyDescent="0.35">
      <c r="G857" s="156"/>
      <c r="I857" s="202"/>
    </row>
    <row r="858" spans="7:9" x14ac:dyDescent="0.35">
      <c r="G858" s="156"/>
      <c r="I858" s="202"/>
    </row>
    <row r="859" spans="7:9" x14ac:dyDescent="0.35">
      <c r="G859" s="156"/>
      <c r="I859" s="202"/>
    </row>
    <row r="860" spans="7:9" x14ac:dyDescent="0.35">
      <c r="G860" s="156"/>
      <c r="I860" s="202"/>
    </row>
    <row r="861" spans="7:9" x14ac:dyDescent="0.35">
      <c r="G861" s="156"/>
      <c r="I861" s="202"/>
    </row>
    <row r="862" spans="7:9" x14ac:dyDescent="0.35">
      <c r="G862" s="156"/>
      <c r="I862" s="202"/>
    </row>
    <row r="863" spans="7:9" x14ac:dyDescent="0.35">
      <c r="G863" s="156"/>
      <c r="I863" s="202"/>
    </row>
    <row r="864" spans="7:9" x14ac:dyDescent="0.35">
      <c r="G864" s="156"/>
      <c r="I864" s="202"/>
    </row>
    <row r="865" spans="7:9" x14ac:dyDescent="0.35">
      <c r="G865" s="156"/>
      <c r="I865" s="202"/>
    </row>
    <row r="866" spans="7:9" x14ac:dyDescent="0.35">
      <c r="G866" s="156"/>
      <c r="I866" s="202"/>
    </row>
    <row r="867" spans="7:9" x14ac:dyDescent="0.35">
      <c r="G867" s="156"/>
      <c r="I867" s="202"/>
    </row>
    <row r="868" spans="7:9" x14ac:dyDescent="0.35">
      <c r="G868" s="156"/>
      <c r="I868" s="202"/>
    </row>
    <row r="869" spans="7:9" x14ac:dyDescent="0.35">
      <c r="G869" s="156"/>
      <c r="I869" s="202"/>
    </row>
    <row r="870" spans="7:9" x14ac:dyDescent="0.35">
      <c r="G870" s="156"/>
      <c r="I870" s="202"/>
    </row>
    <row r="871" spans="7:9" x14ac:dyDescent="0.35">
      <c r="G871" s="156"/>
      <c r="I871" s="202"/>
    </row>
    <row r="872" spans="7:9" x14ac:dyDescent="0.35">
      <c r="G872" s="156"/>
      <c r="I872" s="202"/>
    </row>
    <row r="873" spans="7:9" x14ac:dyDescent="0.35">
      <c r="G873" s="156"/>
      <c r="I873" s="202"/>
    </row>
    <row r="874" spans="7:9" x14ac:dyDescent="0.35">
      <c r="G874" s="156"/>
      <c r="I874" s="202"/>
    </row>
    <row r="875" spans="7:9" x14ac:dyDescent="0.35">
      <c r="G875" s="156"/>
      <c r="I875" s="202"/>
    </row>
    <row r="876" spans="7:9" x14ac:dyDescent="0.35">
      <c r="G876" s="156"/>
      <c r="I876" s="202"/>
    </row>
    <row r="877" spans="7:9" x14ac:dyDescent="0.35">
      <c r="G877" s="156"/>
      <c r="I877" s="202"/>
    </row>
    <row r="878" spans="7:9" x14ac:dyDescent="0.35">
      <c r="G878" s="156"/>
      <c r="I878" s="202"/>
    </row>
    <row r="879" spans="7:9" x14ac:dyDescent="0.35">
      <c r="G879" s="156"/>
      <c r="I879" s="202"/>
    </row>
    <row r="880" spans="7:9" x14ac:dyDescent="0.35">
      <c r="G880" s="156"/>
      <c r="I880" s="202"/>
    </row>
    <row r="881" spans="7:9" x14ac:dyDescent="0.35">
      <c r="G881" s="156"/>
      <c r="I881" s="202"/>
    </row>
    <row r="882" spans="7:9" x14ac:dyDescent="0.35">
      <c r="G882" s="156"/>
      <c r="I882" s="202"/>
    </row>
    <row r="883" spans="7:9" x14ac:dyDescent="0.35">
      <c r="G883" s="156"/>
      <c r="I883" s="202"/>
    </row>
    <row r="884" spans="7:9" x14ac:dyDescent="0.35">
      <c r="G884" s="156"/>
      <c r="I884" s="202"/>
    </row>
    <row r="885" spans="7:9" x14ac:dyDescent="0.35">
      <c r="G885" s="156"/>
      <c r="I885" s="202"/>
    </row>
    <row r="886" spans="7:9" x14ac:dyDescent="0.35">
      <c r="G886" s="156"/>
      <c r="I886" s="202"/>
    </row>
    <row r="887" spans="7:9" x14ac:dyDescent="0.35">
      <c r="G887" s="156"/>
      <c r="I887" s="202"/>
    </row>
    <row r="888" spans="7:9" x14ac:dyDescent="0.35">
      <c r="G888" s="156"/>
      <c r="I888" s="202"/>
    </row>
    <row r="889" spans="7:9" x14ac:dyDescent="0.35">
      <c r="G889" s="156"/>
      <c r="I889" s="202"/>
    </row>
    <row r="890" spans="7:9" x14ac:dyDescent="0.35">
      <c r="G890" s="156"/>
      <c r="I890" s="202"/>
    </row>
    <row r="891" spans="7:9" x14ac:dyDescent="0.35">
      <c r="G891" s="156"/>
      <c r="I891" s="202"/>
    </row>
    <row r="892" spans="7:9" x14ac:dyDescent="0.35">
      <c r="G892" s="156"/>
      <c r="I892" s="202"/>
    </row>
    <row r="893" spans="7:9" x14ac:dyDescent="0.35">
      <c r="G893" s="156"/>
      <c r="I893" s="202"/>
    </row>
    <row r="894" spans="7:9" x14ac:dyDescent="0.35">
      <c r="G894" s="156"/>
      <c r="I894" s="202"/>
    </row>
    <row r="895" spans="7:9" x14ac:dyDescent="0.35">
      <c r="G895" s="156"/>
      <c r="I895" s="202"/>
    </row>
    <row r="896" spans="7:9" x14ac:dyDescent="0.35">
      <c r="G896" s="156"/>
      <c r="I896" s="202"/>
    </row>
    <row r="897" spans="7:9" x14ac:dyDescent="0.35">
      <c r="G897" s="156"/>
      <c r="I897" s="202"/>
    </row>
    <row r="898" spans="7:9" x14ac:dyDescent="0.35">
      <c r="G898" s="156"/>
      <c r="I898" s="202"/>
    </row>
    <row r="899" spans="7:9" x14ac:dyDescent="0.35">
      <c r="G899" s="156"/>
      <c r="I899" s="202"/>
    </row>
    <row r="900" spans="7:9" x14ac:dyDescent="0.35">
      <c r="G900" s="156"/>
      <c r="I900" s="202"/>
    </row>
    <row r="901" spans="7:9" x14ac:dyDescent="0.35">
      <c r="G901" s="156"/>
      <c r="I901" s="202"/>
    </row>
    <row r="902" spans="7:9" x14ac:dyDescent="0.35">
      <c r="G902" s="156"/>
      <c r="I902" s="202"/>
    </row>
    <row r="903" spans="7:9" x14ac:dyDescent="0.35">
      <c r="G903" s="156"/>
      <c r="I903" s="202"/>
    </row>
    <row r="904" spans="7:9" x14ac:dyDescent="0.35">
      <c r="G904" s="156"/>
      <c r="I904" s="202"/>
    </row>
    <row r="905" spans="7:9" x14ac:dyDescent="0.35">
      <c r="G905" s="156"/>
      <c r="I905" s="202"/>
    </row>
    <row r="906" spans="7:9" x14ac:dyDescent="0.35">
      <c r="G906" s="156"/>
      <c r="I906" s="202"/>
    </row>
    <row r="907" spans="7:9" x14ac:dyDescent="0.35">
      <c r="G907" s="156"/>
      <c r="I907" s="202"/>
    </row>
    <row r="908" spans="7:9" x14ac:dyDescent="0.35">
      <c r="G908" s="156"/>
      <c r="I908" s="202"/>
    </row>
    <row r="909" spans="7:9" x14ac:dyDescent="0.35">
      <c r="G909" s="156"/>
      <c r="I909" s="202"/>
    </row>
    <row r="910" spans="7:9" x14ac:dyDescent="0.35">
      <c r="G910" s="156"/>
      <c r="I910" s="202"/>
    </row>
    <row r="911" spans="7:9" x14ac:dyDescent="0.35">
      <c r="G911" s="156"/>
      <c r="I911" s="202"/>
    </row>
    <row r="912" spans="7:9" x14ac:dyDescent="0.35">
      <c r="G912" s="156"/>
      <c r="I912" s="202"/>
    </row>
    <row r="913" spans="7:9" x14ac:dyDescent="0.35">
      <c r="G913" s="156"/>
      <c r="I913" s="202"/>
    </row>
    <row r="914" spans="7:9" x14ac:dyDescent="0.35">
      <c r="G914" s="156"/>
      <c r="I914" s="202"/>
    </row>
    <row r="915" spans="7:9" x14ac:dyDescent="0.35">
      <c r="G915" s="156"/>
      <c r="I915" s="202"/>
    </row>
    <row r="916" spans="7:9" x14ac:dyDescent="0.35">
      <c r="G916" s="156"/>
      <c r="I916" s="202"/>
    </row>
    <row r="917" spans="7:9" x14ac:dyDescent="0.35">
      <c r="G917" s="156"/>
      <c r="I917" s="202"/>
    </row>
    <row r="918" spans="7:9" x14ac:dyDescent="0.35">
      <c r="G918" s="156"/>
      <c r="I918" s="202"/>
    </row>
    <row r="919" spans="7:9" x14ac:dyDescent="0.35">
      <c r="G919" s="156"/>
      <c r="I919" s="202"/>
    </row>
    <row r="920" spans="7:9" x14ac:dyDescent="0.35">
      <c r="G920" s="156"/>
      <c r="I920" s="202"/>
    </row>
    <row r="921" spans="7:9" x14ac:dyDescent="0.35">
      <c r="G921" s="156"/>
      <c r="I921" s="202"/>
    </row>
    <row r="922" spans="7:9" x14ac:dyDescent="0.35">
      <c r="G922" s="156"/>
      <c r="I922" s="202"/>
    </row>
    <row r="923" spans="7:9" x14ac:dyDescent="0.35">
      <c r="G923" s="156"/>
      <c r="I923" s="202"/>
    </row>
    <row r="924" spans="7:9" x14ac:dyDescent="0.35">
      <c r="G924" s="156"/>
      <c r="I924" s="202"/>
    </row>
    <row r="925" spans="7:9" x14ac:dyDescent="0.35">
      <c r="G925" s="156"/>
      <c r="I925" s="202"/>
    </row>
    <row r="926" spans="7:9" x14ac:dyDescent="0.35">
      <c r="G926" s="156"/>
      <c r="I926" s="202"/>
    </row>
    <row r="927" spans="7:9" x14ac:dyDescent="0.35">
      <c r="G927" s="156"/>
      <c r="I927" s="202"/>
    </row>
    <row r="928" spans="7:9" x14ac:dyDescent="0.35">
      <c r="G928" s="156"/>
      <c r="I928" s="202"/>
    </row>
    <row r="929" spans="7:9" x14ac:dyDescent="0.35">
      <c r="G929" s="156"/>
      <c r="I929" s="202"/>
    </row>
    <row r="930" spans="7:9" x14ac:dyDescent="0.35">
      <c r="G930" s="156"/>
      <c r="I930" s="202"/>
    </row>
    <row r="931" spans="7:9" x14ac:dyDescent="0.35">
      <c r="G931" s="156"/>
      <c r="I931" s="202"/>
    </row>
    <row r="932" spans="7:9" x14ac:dyDescent="0.35">
      <c r="G932" s="156"/>
      <c r="I932" s="202"/>
    </row>
    <row r="933" spans="7:9" x14ac:dyDescent="0.35">
      <c r="G933" s="156"/>
      <c r="I933" s="202"/>
    </row>
    <row r="934" spans="7:9" x14ac:dyDescent="0.35">
      <c r="G934" s="156"/>
      <c r="I934" s="202"/>
    </row>
    <row r="935" spans="7:9" x14ac:dyDescent="0.35">
      <c r="G935" s="156"/>
      <c r="I935" s="202"/>
    </row>
    <row r="936" spans="7:9" x14ac:dyDescent="0.35">
      <c r="G936" s="156"/>
      <c r="I936" s="202"/>
    </row>
    <row r="937" spans="7:9" x14ac:dyDescent="0.35">
      <c r="G937" s="156"/>
      <c r="I937" s="202"/>
    </row>
    <row r="938" spans="7:9" x14ac:dyDescent="0.35">
      <c r="G938" s="156"/>
      <c r="I938" s="202"/>
    </row>
    <row r="939" spans="7:9" x14ac:dyDescent="0.35">
      <c r="G939" s="156"/>
      <c r="I939" s="202"/>
    </row>
    <row r="940" spans="7:9" x14ac:dyDescent="0.35">
      <c r="G940" s="156"/>
      <c r="I940" s="202"/>
    </row>
    <row r="941" spans="7:9" x14ac:dyDescent="0.35">
      <c r="G941" s="156"/>
      <c r="I941" s="202"/>
    </row>
    <row r="942" spans="7:9" x14ac:dyDescent="0.35">
      <c r="G942" s="156"/>
      <c r="I942" s="202"/>
    </row>
    <row r="943" spans="7:9" x14ac:dyDescent="0.35">
      <c r="G943" s="156"/>
      <c r="I943" s="202"/>
    </row>
    <row r="944" spans="7:9" x14ac:dyDescent="0.35">
      <c r="G944" s="156"/>
      <c r="I944" s="202"/>
    </row>
    <row r="945" spans="7:9" x14ac:dyDescent="0.35">
      <c r="G945" s="156"/>
      <c r="I945" s="202"/>
    </row>
    <row r="946" spans="7:9" x14ac:dyDescent="0.35">
      <c r="G946" s="156"/>
      <c r="I946" s="202"/>
    </row>
    <row r="947" spans="7:9" x14ac:dyDescent="0.35">
      <c r="G947" s="156"/>
      <c r="I947" s="202"/>
    </row>
    <row r="948" spans="7:9" x14ac:dyDescent="0.35">
      <c r="G948" s="156"/>
      <c r="I948" s="202"/>
    </row>
    <row r="949" spans="7:9" x14ac:dyDescent="0.35">
      <c r="G949" s="156"/>
      <c r="I949" s="202"/>
    </row>
    <row r="950" spans="7:9" x14ac:dyDescent="0.35">
      <c r="G950" s="156"/>
      <c r="I950" s="202"/>
    </row>
    <row r="951" spans="7:9" x14ac:dyDescent="0.35">
      <c r="G951" s="156"/>
      <c r="I951" s="202"/>
    </row>
    <row r="952" spans="7:9" x14ac:dyDescent="0.35">
      <c r="G952" s="156"/>
      <c r="I952" s="202"/>
    </row>
    <row r="953" spans="7:9" x14ac:dyDescent="0.35">
      <c r="G953" s="156"/>
      <c r="I953" s="202"/>
    </row>
    <row r="954" spans="7:9" x14ac:dyDescent="0.35">
      <c r="G954" s="156"/>
      <c r="I954" s="202"/>
    </row>
    <row r="955" spans="7:9" x14ac:dyDescent="0.35">
      <c r="G955" s="156"/>
      <c r="I955" s="202"/>
    </row>
    <row r="956" spans="7:9" x14ac:dyDescent="0.35">
      <c r="G956" s="156"/>
      <c r="I956" s="202"/>
    </row>
    <row r="957" spans="7:9" x14ac:dyDescent="0.35">
      <c r="G957" s="156"/>
      <c r="I957" s="202"/>
    </row>
    <row r="958" spans="7:9" x14ac:dyDescent="0.35">
      <c r="G958" s="156"/>
      <c r="I958" s="202"/>
    </row>
    <row r="959" spans="7:9" x14ac:dyDescent="0.35">
      <c r="G959" s="156"/>
      <c r="I959" s="202"/>
    </row>
    <row r="960" spans="7:9" x14ac:dyDescent="0.35">
      <c r="G960" s="156"/>
      <c r="I960" s="202"/>
    </row>
    <row r="961" spans="7:9" x14ac:dyDescent="0.35">
      <c r="G961" s="156"/>
      <c r="I961" s="202"/>
    </row>
    <row r="962" spans="7:9" x14ac:dyDescent="0.35">
      <c r="G962" s="156"/>
      <c r="I962" s="202"/>
    </row>
    <row r="963" spans="7:9" x14ac:dyDescent="0.35">
      <c r="G963" s="156"/>
      <c r="I963" s="202"/>
    </row>
    <row r="964" spans="7:9" x14ac:dyDescent="0.35">
      <c r="G964" s="156"/>
      <c r="I964" s="202"/>
    </row>
    <row r="965" spans="7:9" x14ac:dyDescent="0.35">
      <c r="G965" s="156"/>
      <c r="I965" s="202"/>
    </row>
    <row r="966" spans="7:9" x14ac:dyDescent="0.35">
      <c r="G966" s="156"/>
      <c r="I966" s="202"/>
    </row>
    <row r="967" spans="7:9" x14ac:dyDescent="0.35">
      <c r="G967" s="156"/>
      <c r="I967" s="202"/>
    </row>
    <row r="968" spans="7:9" x14ac:dyDescent="0.35">
      <c r="G968" s="156"/>
      <c r="I968" s="202"/>
    </row>
    <row r="969" spans="7:9" x14ac:dyDescent="0.35">
      <c r="G969" s="156"/>
      <c r="I969" s="202"/>
    </row>
    <row r="970" spans="7:9" x14ac:dyDescent="0.35">
      <c r="G970" s="156"/>
      <c r="I970" s="202"/>
    </row>
    <row r="971" spans="7:9" x14ac:dyDescent="0.35">
      <c r="G971" s="156"/>
      <c r="I971" s="202"/>
    </row>
    <row r="972" spans="7:9" x14ac:dyDescent="0.35">
      <c r="G972" s="156"/>
      <c r="I972" s="202"/>
    </row>
    <row r="973" spans="7:9" x14ac:dyDescent="0.35">
      <c r="G973" s="156"/>
      <c r="I973" s="202"/>
    </row>
    <row r="974" spans="7:9" x14ac:dyDescent="0.35">
      <c r="G974" s="156"/>
      <c r="I974" s="202"/>
    </row>
    <row r="975" spans="7:9" x14ac:dyDescent="0.35">
      <c r="G975" s="156"/>
      <c r="I975" s="202"/>
    </row>
    <row r="976" spans="7:9" x14ac:dyDescent="0.35">
      <c r="G976" s="156"/>
      <c r="I976" s="202"/>
    </row>
    <row r="977" spans="7:9" x14ac:dyDescent="0.35">
      <c r="G977" s="156"/>
      <c r="I977" s="202"/>
    </row>
    <row r="978" spans="7:9" x14ac:dyDescent="0.35">
      <c r="G978" s="156"/>
      <c r="I978" s="202"/>
    </row>
    <row r="979" spans="7:9" x14ac:dyDescent="0.35">
      <c r="G979" s="156"/>
      <c r="I979" s="202"/>
    </row>
    <row r="980" spans="7:9" x14ac:dyDescent="0.35">
      <c r="G980" s="156"/>
      <c r="I980" s="202"/>
    </row>
    <row r="981" spans="7:9" x14ac:dyDescent="0.35">
      <c r="G981" s="156"/>
      <c r="I981" s="202"/>
    </row>
    <row r="982" spans="7:9" x14ac:dyDescent="0.35">
      <c r="G982" s="156"/>
      <c r="I982" s="202"/>
    </row>
    <row r="983" spans="7:9" x14ac:dyDescent="0.35">
      <c r="G983" s="156"/>
      <c r="I983" s="202"/>
    </row>
    <row r="984" spans="7:9" x14ac:dyDescent="0.35">
      <c r="G984" s="156"/>
      <c r="I984" s="202"/>
    </row>
    <row r="985" spans="7:9" x14ac:dyDescent="0.35">
      <c r="G985" s="156"/>
      <c r="I985" s="202"/>
    </row>
    <row r="986" spans="7:9" x14ac:dyDescent="0.35">
      <c r="G986" s="156"/>
      <c r="I986" s="202"/>
    </row>
    <row r="987" spans="7:9" x14ac:dyDescent="0.35">
      <c r="G987" s="156"/>
      <c r="I987" s="202"/>
    </row>
    <row r="988" spans="7:9" x14ac:dyDescent="0.35">
      <c r="G988" s="156"/>
      <c r="I988" s="202"/>
    </row>
    <row r="989" spans="7:9" x14ac:dyDescent="0.35">
      <c r="G989" s="156"/>
      <c r="I989" s="202"/>
    </row>
    <row r="990" spans="7:9" x14ac:dyDescent="0.35">
      <c r="G990" s="156"/>
      <c r="I990" s="202"/>
    </row>
    <row r="991" spans="7:9" x14ac:dyDescent="0.35">
      <c r="G991" s="156"/>
      <c r="I991" s="202"/>
    </row>
    <row r="992" spans="7:9" x14ac:dyDescent="0.35">
      <c r="G992" s="156"/>
      <c r="I992" s="202"/>
    </row>
    <row r="993" spans="7:9" x14ac:dyDescent="0.35">
      <c r="G993" s="156"/>
      <c r="I993" s="202"/>
    </row>
    <row r="994" spans="7:9" x14ac:dyDescent="0.35">
      <c r="G994" s="156"/>
      <c r="I994" s="202"/>
    </row>
    <row r="995" spans="7:9" x14ac:dyDescent="0.35">
      <c r="G995" s="156"/>
      <c r="I995" s="202"/>
    </row>
    <row r="996" spans="7:9" x14ac:dyDescent="0.35">
      <c r="G996" s="156"/>
      <c r="I996" s="202"/>
    </row>
    <row r="997" spans="7:9" x14ac:dyDescent="0.35">
      <c r="G997" s="156"/>
      <c r="I997" s="202"/>
    </row>
    <row r="998" spans="7:9" x14ac:dyDescent="0.35">
      <c r="G998" s="156"/>
      <c r="I998" s="202"/>
    </row>
    <row r="999" spans="7:9" x14ac:dyDescent="0.35">
      <c r="G999" s="156"/>
      <c r="I999" s="202"/>
    </row>
    <row r="1000" spans="7:9" x14ac:dyDescent="0.35">
      <c r="G1000" s="156"/>
      <c r="I1000" s="202"/>
    </row>
    <row r="1001" spans="7:9" x14ac:dyDescent="0.35">
      <c r="G1001" s="156"/>
      <c r="I1001" s="202"/>
    </row>
    <row r="1002" spans="7:9" x14ac:dyDescent="0.35">
      <c r="G1002" s="156"/>
      <c r="I1002" s="202"/>
    </row>
    <row r="1003" spans="7:9" x14ac:dyDescent="0.35">
      <c r="G1003" s="156"/>
      <c r="I1003" s="202"/>
    </row>
    <row r="1004" spans="7:9" x14ac:dyDescent="0.35">
      <c r="G1004" s="156"/>
      <c r="I1004" s="202"/>
    </row>
    <row r="1005" spans="7:9" x14ac:dyDescent="0.35">
      <c r="G1005" s="156"/>
      <c r="I1005" s="202"/>
    </row>
    <row r="1006" spans="7:9" x14ac:dyDescent="0.35">
      <c r="G1006" s="156"/>
      <c r="I1006" s="202"/>
    </row>
    <row r="1007" spans="7:9" x14ac:dyDescent="0.35">
      <c r="G1007" s="156"/>
      <c r="I1007" s="202"/>
    </row>
    <row r="1008" spans="7:9" x14ac:dyDescent="0.35">
      <c r="G1008" s="156"/>
      <c r="I1008" s="202"/>
    </row>
    <row r="1009" spans="7:9" x14ac:dyDescent="0.35">
      <c r="G1009" s="156"/>
      <c r="I1009" s="202"/>
    </row>
    <row r="1010" spans="7:9" x14ac:dyDescent="0.35">
      <c r="G1010" s="156"/>
      <c r="I1010" s="202"/>
    </row>
    <row r="1011" spans="7:9" x14ac:dyDescent="0.35">
      <c r="G1011" s="156"/>
      <c r="I1011" s="202"/>
    </row>
    <row r="1012" spans="7:9" x14ac:dyDescent="0.35">
      <c r="G1012" s="156"/>
      <c r="I1012" s="202"/>
    </row>
    <row r="1013" spans="7:9" x14ac:dyDescent="0.35">
      <c r="G1013" s="156"/>
      <c r="I1013" s="202"/>
    </row>
    <row r="1014" spans="7:9" x14ac:dyDescent="0.35">
      <c r="G1014" s="156"/>
      <c r="I1014" s="202"/>
    </row>
    <row r="1015" spans="7:9" x14ac:dyDescent="0.35">
      <c r="G1015" s="156"/>
      <c r="I1015" s="202"/>
    </row>
    <row r="1016" spans="7:9" x14ac:dyDescent="0.35">
      <c r="G1016" s="156"/>
      <c r="I1016" s="202"/>
    </row>
    <row r="1017" spans="7:9" x14ac:dyDescent="0.35">
      <c r="G1017" s="156"/>
      <c r="I1017" s="202"/>
    </row>
    <row r="1018" spans="7:9" x14ac:dyDescent="0.35">
      <c r="G1018" s="156"/>
      <c r="I1018" s="202"/>
    </row>
    <row r="1019" spans="7:9" x14ac:dyDescent="0.35">
      <c r="G1019" s="156"/>
      <c r="I1019" s="202"/>
    </row>
    <row r="1020" spans="7:9" x14ac:dyDescent="0.35">
      <c r="G1020" s="156"/>
      <c r="I1020" s="202"/>
    </row>
    <row r="1021" spans="7:9" x14ac:dyDescent="0.35">
      <c r="G1021" s="156"/>
      <c r="I1021" s="202"/>
    </row>
    <row r="1022" spans="7:9" x14ac:dyDescent="0.35">
      <c r="G1022" s="156"/>
      <c r="I1022" s="202"/>
    </row>
    <row r="1023" spans="7:9" x14ac:dyDescent="0.35">
      <c r="G1023" s="156"/>
      <c r="I1023" s="202"/>
    </row>
    <row r="1024" spans="7:9" x14ac:dyDescent="0.35">
      <c r="G1024" s="156"/>
      <c r="I1024" s="202"/>
    </row>
    <row r="1025" spans="7:9" x14ac:dyDescent="0.35">
      <c r="G1025" s="156"/>
      <c r="I1025" s="202"/>
    </row>
    <row r="1026" spans="7:9" x14ac:dyDescent="0.35">
      <c r="G1026" s="156"/>
      <c r="I1026" s="202"/>
    </row>
    <row r="1027" spans="7:9" x14ac:dyDescent="0.35">
      <c r="G1027" s="156"/>
      <c r="I1027" s="202"/>
    </row>
    <row r="1028" spans="7:9" x14ac:dyDescent="0.35">
      <c r="G1028" s="156"/>
      <c r="I1028" s="202"/>
    </row>
    <row r="1029" spans="7:9" x14ac:dyDescent="0.35">
      <c r="G1029" s="156"/>
      <c r="I1029" s="202"/>
    </row>
    <row r="1030" spans="7:9" x14ac:dyDescent="0.35">
      <c r="G1030" s="156"/>
      <c r="I1030" s="202"/>
    </row>
    <row r="1031" spans="7:9" x14ac:dyDescent="0.35">
      <c r="G1031" s="156"/>
      <c r="I1031" s="202"/>
    </row>
    <row r="1032" spans="7:9" x14ac:dyDescent="0.35">
      <c r="G1032" s="156"/>
      <c r="I1032" s="202"/>
    </row>
    <row r="1033" spans="7:9" x14ac:dyDescent="0.35">
      <c r="G1033" s="156"/>
      <c r="I1033" s="202"/>
    </row>
    <row r="1034" spans="7:9" x14ac:dyDescent="0.35">
      <c r="G1034" s="156"/>
      <c r="I1034" s="202"/>
    </row>
    <row r="1035" spans="7:9" x14ac:dyDescent="0.35">
      <c r="G1035" s="156"/>
      <c r="I1035" s="202"/>
    </row>
    <row r="1036" spans="7:9" x14ac:dyDescent="0.35">
      <c r="G1036" s="156"/>
      <c r="I1036" s="202"/>
    </row>
    <row r="1037" spans="7:9" x14ac:dyDescent="0.35">
      <c r="G1037" s="156"/>
      <c r="I1037" s="202"/>
    </row>
    <row r="1038" spans="7:9" x14ac:dyDescent="0.35">
      <c r="G1038" s="156"/>
      <c r="I1038" s="202"/>
    </row>
    <row r="1039" spans="7:9" x14ac:dyDescent="0.35">
      <c r="G1039" s="156"/>
      <c r="I1039" s="202"/>
    </row>
    <row r="1040" spans="7:9" x14ac:dyDescent="0.35">
      <c r="G1040" s="156"/>
      <c r="I1040" s="202"/>
    </row>
    <row r="1041" spans="7:9" x14ac:dyDescent="0.35">
      <c r="G1041" s="156"/>
      <c r="I1041" s="202"/>
    </row>
    <row r="1042" spans="7:9" x14ac:dyDescent="0.35">
      <c r="G1042" s="156"/>
      <c r="I1042" s="202"/>
    </row>
    <row r="1043" spans="7:9" x14ac:dyDescent="0.35">
      <c r="G1043" s="156"/>
      <c r="I1043" s="202"/>
    </row>
    <row r="1044" spans="7:9" x14ac:dyDescent="0.35">
      <c r="G1044" s="156"/>
      <c r="I1044" s="202"/>
    </row>
    <row r="1045" spans="7:9" x14ac:dyDescent="0.35">
      <c r="G1045" s="156"/>
      <c r="I1045" s="202"/>
    </row>
    <row r="1046" spans="7:9" x14ac:dyDescent="0.35">
      <c r="G1046" s="156"/>
      <c r="I1046" s="202"/>
    </row>
    <row r="1047" spans="7:9" x14ac:dyDescent="0.35">
      <c r="G1047" s="156"/>
      <c r="I1047" s="202"/>
    </row>
    <row r="1048" spans="7:9" x14ac:dyDescent="0.35">
      <c r="G1048" s="156"/>
      <c r="I1048" s="202"/>
    </row>
    <row r="1049" spans="7:9" x14ac:dyDescent="0.35">
      <c r="G1049" s="156"/>
      <c r="I1049" s="202"/>
    </row>
    <row r="1050" spans="7:9" x14ac:dyDescent="0.35">
      <c r="G1050" s="156"/>
      <c r="I1050" s="202"/>
    </row>
    <row r="1051" spans="7:9" x14ac:dyDescent="0.35">
      <c r="G1051" s="156"/>
      <c r="I1051" s="202"/>
    </row>
    <row r="1052" spans="7:9" x14ac:dyDescent="0.35">
      <c r="G1052" s="156"/>
      <c r="I1052" s="202"/>
    </row>
    <row r="1053" spans="7:9" x14ac:dyDescent="0.35">
      <c r="G1053" s="156"/>
      <c r="I1053" s="202"/>
    </row>
    <row r="1054" spans="7:9" x14ac:dyDescent="0.35">
      <c r="G1054" s="156"/>
      <c r="I1054" s="202"/>
    </row>
    <row r="1055" spans="7:9" x14ac:dyDescent="0.35">
      <c r="G1055" s="156"/>
      <c r="I1055" s="202"/>
    </row>
    <row r="1056" spans="7:9" x14ac:dyDescent="0.35">
      <c r="G1056" s="156"/>
      <c r="I1056" s="202"/>
    </row>
    <row r="1057" spans="7:9" x14ac:dyDescent="0.35">
      <c r="G1057" s="156"/>
      <c r="I1057" s="202"/>
    </row>
    <row r="1058" spans="7:9" x14ac:dyDescent="0.35">
      <c r="G1058" s="156"/>
      <c r="I1058" s="202"/>
    </row>
    <row r="1059" spans="7:9" x14ac:dyDescent="0.35">
      <c r="G1059" s="156"/>
      <c r="I1059" s="202"/>
    </row>
    <row r="1060" spans="7:9" x14ac:dyDescent="0.35">
      <c r="G1060" s="156"/>
      <c r="I1060" s="202"/>
    </row>
    <row r="1061" spans="7:9" x14ac:dyDescent="0.35">
      <c r="G1061" s="156"/>
      <c r="I1061" s="202"/>
    </row>
    <row r="1062" spans="7:9" x14ac:dyDescent="0.35">
      <c r="G1062" s="156"/>
      <c r="I1062" s="202"/>
    </row>
    <row r="1063" spans="7:9" x14ac:dyDescent="0.35">
      <c r="G1063" s="156"/>
      <c r="I1063" s="202"/>
    </row>
    <row r="1064" spans="7:9" x14ac:dyDescent="0.35">
      <c r="G1064" s="156"/>
      <c r="I1064" s="202"/>
    </row>
    <row r="1065" spans="7:9" x14ac:dyDescent="0.35">
      <c r="G1065" s="156"/>
      <c r="I1065" s="202"/>
    </row>
    <row r="1066" spans="7:9" x14ac:dyDescent="0.35">
      <c r="G1066" s="156"/>
      <c r="I1066" s="202"/>
    </row>
    <row r="1067" spans="7:9" x14ac:dyDescent="0.35">
      <c r="G1067" s="156"/>
      <c r="I1067" s="202"/>
    </row>
    <row r="1068" spans="7:9" x14ac:dyDescent="0.35">
      <c r="G1068" s="156"/>
      <c r="I1068" s="202"/>
    </row>
    <row r="1069" spans="7:9" x14ac:dyDescent="0.35">
      <c r="G1069" s="156"/>
      <c r="I1069" s="202"/>
    </row>
    <row r="1070" spans="7:9" x14ac:dyDescent="0.35">
      <c r="G1070" s="156"/>
      <c r="I1070" s="202"/>
    </row>
    <row r="1071" spans="7:9" x14ac:dyDescent="0.35">
      <c r="G1071" s="156"/>
      <c r="I1071" s="202"/>
    </row>
    <row r="1072" spans="7:9" x14ac:dyDescent="0.35">
      <c r="G1072" s="156"/>
      <c r="I1072" s="202"/>
    </row>
    <row r="1073" spans="7:9" x14ac:dyDescent="0.35">
      <c r="G1073" s="156"/>
      <c r="I1073" s="202"/>
    </row>
    <row r="1074" spans="7:9" x14ac:dyDescent="0.35">
      <c r="G1074" s="156"/>
      <c r="I1074" s="202"/>
    </row>
    <row r="1075" spans="7:9" x14ac:dyDescent="0.35">
      <c r="G1075" s="156"/>
      <c r="I1075" s="202"/>
    </row>
    <row r="1076" spans="7:9" x14ac:dyDescent="0.35">
      <c r="G1076" s="156"/>
      <c r="I1076" s="202"/>
    </row>
    <row r="1077" spans="7:9" x14ac:dyDescent="0.35">
      <c r="G1077" s="156"/>
      <c r="I1077" s="202"/>
    </row>
    <row r="1078" spans="7:9" x14ac:dyDescent="0.35">
      <c r="G1078" s="156"/>
      <c r="I1078" s="202"/>
    </row>
    <row r="1079" spans="7:9" x14ac:dyDescent="0.35">
      <c r="G1079" s="156"/>
      <c r="I1079" s="202"/>
    </row>
    <row r="1080" spans="7:9" x14ac:dyDescent="0.35">
      <c r="G1080" s="156"/>
      <c r="I1080" s="202"/>
    </row>
    <row r="1081" spans="7:9" x14ac:dyDescent="0.35">
      <c r="G1081" s="156"/>
      <c r="I1081" s="202"/>
    </row>
    <row r="1082" spans="7:9" x14ac:dyDescent="0.35">
      <c r="G1082" s="156"/>
      <c r="I1082" s="202"/>
    </row>
    <row r="1083" spans="7:9" x14ac:dyDescent="0.35">
      <c r="G1083" s="156"/>
      <c r="I1083" s="202"/>
    </row>
    <row r="1084" spans="7:9" x14ac:dyDescent="0.35">
      <c r="G1084" s="156"/>
      <c r="I1084" s="202"/>
    </row>
    <row r="1085" spans="7:9" x14ac:dyDescent="0.35">
      <c r="G1085" s="156"/>
      <c r="I1085" s="202"/>
    </row>
    <row r="1086" spans="7:9" x14ac:dyDescent="0.35">
      <c r="G1086" s="156"/>
      <c r="I1086" s="202"/>
    </row>
    <row r="1087" spans="7:9" x14ac:dyDescent="0.35">
      <c r="G1087" s="156"/>
      <c r="I1087" s="202"/>
    </row>
    <row r="1088" spans="7:9" x14ac:dyDescent="0.35">
      <c r="G1088" s="156"/>
      <c r="I1088" s="202"/>
    </row>
    <row r="1089" spans="7:9" x14ac:dyDescent="0.35">
      <c r="G1089" s="156"/>
      <c r="I1089" s="202"/>
    </row>
    <row r="1090" spans="7:9" x14ac:dyDescent="0.35">
      <c r="G1090" s="156"/>
      <c r="I1090" s="202"/>
    </row>
    <row r="1091" spans="7:9" x14ac:dyDescent="0.35">
      <c r="G1091" s="156"/>
      <c r="I1091" s="202"/>
    </row>
    <row r="1092" spans="7:9" x14ac:dyDescent="0.35">
      <c r="G1092" s="156"/>
      <c r="I1092" s="202"/>
    </row>
    <row r="1093" spans="7:9" x14ac:dyDescent="0.35">
      <c r="G1093" s="156"/>
      <c r="I1093" s="202"/>
    </row>
    <row r="1094" spans="7:9" x14ac:dyDescent="0.35">
      <c r="G1094" s="156"/>
      <c r="I1094" s="202"/>
    </row>
    <row r="1095" spans="7:9" x14ac:dyDescent="0.35">
      <c r="G1095" s="156"/>
      <c r="I1095" s="202"/>
    </row>
    <row r="1096" spans="7:9" x14ac:dyDescent="0.35">
      <c r="G1096" s="156"/>
      <c r="I1096" s="202"/>
    </row>
    <row r="1097" spans="7:9" x14ac:dyDescent="0.35">
      <c r="G1097" s="156"/>
      <c r="I1097" s="202"/>
    </row>
    <row r="1098" spans="7:9" x14ac:dyDescent="0.35">
      <c r="G1098" s="156"/>
      <c r="I1098" s="202"/>
    </row>
    <row r="1099" spans="7:9" x14ac:dyDescent="0.35">
      <c r="G1099" s="156"/>
      <c r="I1099" s="202"/>
    </row>
    <row r="1100" spans="7:9" x14ac:dyDescent="0.35">
      <c r="G1100" s="156"/>
      <c r="I1100" s="202"/>
    </row>
    <row r="1101" spans="7:9" x14ac:dyDescent="0.35">
      <c r="G1101" s="156"/>
      <c r="I1101" s="202"/>
    </row>
    <row r="1102" spans="7:9" x14ac:dyDescent="0.35">
      <c r="G1102" s="156"/>
      <c r="I1102" s="202"/>
    </row>
    <row r="1103" spans="7:9" x14ac:dyDescent="0.35">
      <c r="G1103" s="156"/>
      <c r="I1103" s="202"/>
    </row>
    <row r="1104" spans="7:9" x14ac:dyDescent="0.35">
      <c r="G1104" s="156"/>
      <c r="I1104" s="202"/>
    </row>
    <row r="1105" spans="7:9" x14ac:dyDescent="0.35">
      <c r="G1105" s="156"/>
      <c r="I1105" s="202"/>
    </row>
    <row r="1106" spans="7:9" x14ac:dyDescent="0.35">
      <c r="G1106" s="156"/>
      <c r="I1106" s="202"/>
    </row>
    <row r="1107" spans="7:9" x14ac:dyDescent="0.35">
      <c r="G1107" s="156"/>
      <c r="I1107" s="202"/>
    </row>
    <row r="1108" spans="7:9" x14ac:dyDescent="0.35">
      <c r="G1108" s="156"/>
      <c r="I1108" s="202"/>
    </row>
    <row r="1109" spans="7:9" x14ac:dyDescent="0.35">
      <c r="G1109" s="156"/>
      <c r="I1109" s="202"/>
    </row>
    <row r="1110" spans="7:9" x14ac:dyDescent="0.35">
      <c r="G1110" s="156"/>
      <c r="I1110" s="202"/>
    </row>
    <row r="1111" spans="7:9" x14ac:dyDescent="0.35">
      <c r="G1111" s="156"/>
      <c r="I1111" s="202"/>
    </row>
    <row r="1112" spans="7:9" x14ac:dyDescent="0.35">
      <c r="G1112" s="156"/>
      <c r="I1112" s="202"/>
    </row>
    <row r="1113" spans="7:9" x14ac:dyDescent="0.35">
      <c r="G1113" s="156"/>
      <c r="I1113" s="202"/>
    </row>
    <row r="1114" spans="7:9" x14ac:dyDescent="0.35">
      <c r="G1114" s="156"/>
      <c r="I1114" s="202"/>
    </row>
    <row r="1115" spans="7:9" x14ac:dyDescent="0.35">
      <c r="G1115" s="156"/>
      <c r="I1115" s="202"/>
    </row>
    <row r="1116" spans="7:9" x14ac:dyDescent="0.35">
      <c r="G1116" s="156"/>
      <c r="I1116" s="202"/>
    </row>
    <row r="1117" spans="7:9" x14ac:dyDescent="0.35">
      <c r="G1117" s="156"/>
      <c r="I1117" s="202"/>
    </row>
    <row r="1118" spans="7:9" x14ac:dyDescent="0.35">
      <c r="G1118" s="156"/>
      <c r="I1118" s="202"/>
    </row>
    <row r="1119" spans="7:9" x14ac:dyDescent="0.35">
      <c r="G1119" s="156"/>
      <c r="I1119" s="202"/>
    </row>
    <row r="1120" spans="7:9" x14ac:dyDescent="0.35">
      <c r="G1120" s="156"/>
      <c r="I1120" s="202"/>
    </row>
    <row r="1121" spans="7:9" x14ac:dyDescent="0.35">
      <c r="G1121" s="156"/>
      <c r="I1121" s="202"/>
    </row>
    <row r="1122" spans="7:9" x14ac:dyDescent="0.35">
      <c r="G1122" s="156"/>
      <c r="I1122" s="202"/>
    </row>
    <row r="1123" spans="7:9" x14ac:dyDescent="0.35">
      <c r="G1123" s="156"/>
      <c r="I1123" s="202"/>
    </row>
    <row r="1124" spans="7:9" x14ac:dyDescent="0.35">
      <c r="G1124" s="156"/>
      <c r="I1124" s="202"/>
    </row>
    <row r="1125" spans="7:9" x14ac:dyDescent="0.35">
      <c r="G1125" s="156"/>
      <c r="I1125" s="202"/>
    </row>
    <row r="1126" spans="7:9" x14ac:dyDescent="0.35">
      <c r="G1126" s="156"/>
      <c r="I1126" s="202"/>
    </row>
    <row r="1127" spans="7:9" x14ac:dyDescent="0.35">
      <c r="G1127" s="156"/>
      <c r="I1127" s="202"/>
    </row>
    <row r="1128" spans="7:9" x14ac:dyDescent="0.35">
      <c r="G1128" s="156"/>
      <c r="I1128" s="202"/>
    </row>
    <row r="1129" spans="7:9" x14ac:dyDescent="0.35">
      <c r="G1129" s="156"/>
      <c r="I1129" s="202"/>
    </row>
    <row r="1130" spans="7:9" x14ac:dyDescent="0.35">
      <c r="G1130" s="156"/>
      <c r="I1130" s="202"/>
    </row>
    <row r="1131" spans="7:9" x14ac:dyDescent="0.35">
      <c r="G1131" s="156"/>
      <c r="I1131" s="202"/>
    </row>
    <row r="1132" spans="7:9" x14ac:dyDescent="0.35">
      <c r="G1132" s="156"/>
      <c r="I1132" s="202"/>
    </row>
    <row r="1133" spans="7:9" x14ac:dyDescent="0.35">
      <c r="G1133" s="156"/>
      <c r="I1133" s="202"/>
    </row>
    <row r="1134" spans="7:9" x14ac:dyDescent="0.35">
      <c r="G1134" s="156"/>
      <c r="I1134" s="202"/>
    </row>
    <row r="1135" spans="7:9" x14ac:dyDescent="0.35">
      <c r="G1135" s="156"/>
      <c r="I1135" s="202"/>
    </row>
    <row r="1136" spans="7:9" x14ac:dyDescent="0.35">
      <c r="G1136" s="156"/>
      <c r="I1136" s="202"/>
    </row>
    <row r="1137" spans="7:9" x14ac:dyDescent="0.35">
      <c r="G1137" s="156"/>
      <c r="I1137" s="202"/>
    </row>
    <row r="1138" spans="7:9" x14ac:dyDescent="0.35">
      <c r="G1138" s="156"/>
      <c r="I1138" s="202"/>
    </row>
    <row r="1139" spans="7:9" x14ac:dyDescent="0.35">
      <c r="G1139" s="156"/>
      <c r="I1139" s="202"/>
    </row>
    <row r="1140" spans="7:9" x14ac:dyDescent="0.35">
      <c r="G1140" s="156"/>
      <c r="I1140" s="202"/>
    </row>
    <row r="1141" spans="7:9" x14ac:dyDescent="0.35">
      <c r="G1141" s="156"/>
      <c r="I1141" s="202"/>
    </row>
    <row r="1142" spans="7:9" x14ac:dyDescent="0.35">
      <c r="G1142" s="156"/>
      <c r="I1142" s="202"/>
    </row>
    <row r="1143" spans="7:9" x14ac:dyDescent="0.35">
      <c r="G1143" s="156"/>
      <c r="I1143" s="202"/>
    </row>
    <row r="1144" spans="7:9" x14ac:dyDescent="0.35">
      <c r="G1144" s="156"/>
      <c r="I1144" s="202"/>
    </row>
    <row r="1145" spans="7:9" x14ac:dyDescent="0.35">
      <c r="G1145" s="156"/>
      <c r="I1145" s="202"/>
    </row>
    <row r="1146" spans="7:9" x14ac:dyDescent="0.35">
      <c r="G1146" s="156"/>
      <c r="I1146" s="202"/>
    </row>
    <row r="1147" spans="7:9" x14ac:dyDescent="0.35">
      <c r="G1147" s="156"/>
      <c r="I1147" s="202"/>
    </row>
    <row r="1148" spans="7:9" x14ac:dyDescent="0.35">
      <c r="G1148" s="156"/>
      <c r="I1148" s="202"/>
    </row>
    <row r="1149" spans="7:9" x14ac:dyDescent="0.35">
      <c r="G1149" s="156"/>
      <c r="I1149" s="202"/>
    </row>
    <row r="1150" spans="7:9" x14ac:dyDescent="0.35">
      <c r="G1150" s="156"/>
      <c r="I1150" s="202"/>
    </row>
    <row r="1151" spans="7:9" x14ac:dyDescent="0.35">
      <c r="G1151" s="156"/>
      <c r="I1151" s="202"/>
    </row>
    <row r="1152" spans="7:9" x14ac:dyDescent="0.35">
      <c r="G1152" s="156"/>
      <c r="I1152" s="202"/>
    </row>
    <row r="1153" spans="7:9" x14ac:dyDescent="0.35">
      <c r="G1153" s="156"/>
      <c r="I1153" s="202"/>
    </row>
    <row r="1154" spans="7:9" x14ac:dyDescent="0.35">
      <c r="G1154" s="156"/>
      <c r="I1154" s="202"/>
    </row>
    <row r="1155" spans="7:9" x14ac:dyDescent="0.35">
      <c r="G1155" s="156"/>
      <c r="I1155" s="202"/>
    </row>
    <row r="1156" spans="7:9" x14ac:dyDescent="0.35">
      <c r="G1156" s="156"/>
      <c r="I1156" s="202"/>
    </row>
    <row r="1157" spans="7:9" x14ac:dyDescent="0.35">
      <c r="G1157" s="156"/>
      <c r="I1157" s="202"/>
    </row>
    <row r="1158" spans="7:9" x14ac:dyDescent="0.35">
      <c r="G1158" s="156"/>
      <c r="I1158" s="202"/>
    </row>
    <row r="1159" spans="7:9" x14ac:dyDescent="0.35">
      <c r="G1159" s="156"/>
      <c r="I1159" s="202"/>
    </row>
    <row r="1160" spans="7:9" x14ac:dyDescent="0.35">
      <c r="G1160" s="156"/>
      <c r="I1160" s="202"/>
    </row>
    <row r="1161" spans="7:9" x14ac:dyDescent="0.35">
      <c r="G1161" s="156"/>
      <c r="I1161" s="202"/>
    </row>
    <row r="1162" spans="7:9" x14ac:dyDescent="0.35">
      <c r="G1162" s="156"/>
      <c r="I1162" s="202"/>
    </row>
    <row r="1163" spans="7:9" x14ac:dyDescent="0.35">
      <c r="G1163" s="156"/>
      <c r="I1163" s="202"/>
    </row>
    <row r="1164" spans="7:9" x14ac:dyDescent="0.35">
      <c r="G1164" s="156"/>
      <c r="I1164" s="202"/>
    </row>
    <row r="1165" spans="7:9" x14ac:dyDescent="0.35">
      <c r="G1165" s="156"/>
      <c r="I1165" s="202"/>
    </row>
    <row r="1166" spans="7:9" x14ac:dyDescent="0.35">
      <c r="G1166" s="156"/>
      <c r="I1166" s="202"/>
    </row>
    <row r="1167" spans="7:9" x14ac:dyDescent="0.35">
      <c r="G1167" s="156"/>
      <c r="I1167" s="202"/>
    </row>
    <row r="1168" spans="7:9" x14ac:dyDescent="0.35">
      <c r="G1168" s="156"/>
      <c r="I1168" s="202"/>
    </row>
    <row r="1169" spans="7:9" x14ac:dyDescent="0.35">
      <c r="G1169" s="156"/>
      <c r="I1169" s="202"/>
    </row>
    <row r="1170" spans="7:9" x14ac:dyDescent="0.35">
      <c r="G1170" s="156"/>
      <c r="I1170" s="202"/>
    </row>
    <row r="1171" spans="7:9" x14ac:dyDescent="0.35">
      <c r="G1171" s="156"/>
      <c r="I1171" s="202"/>
    </row>
    <row r="1172" spans="7:9" x14ac:dyDescent="0.35">
      <c r="G1172" s="156"/>
      <c r="I1172" s="202"/>
    </row>
    <row r="1173" spans="7:9" x14ac:dyDescent="0.35">
      <c r="G1173" s="156"/>
      <c r="I1173" s="202"/>
    </row>
    <row r="1174" spans="7:9" x14ac:dyDescent="0.35">
      <c r="G1174" s="156"/>
      <c r="I1174" s="202"/>
    </row>
    <row r="1175" spans="7:9" x14ac:dyDescent="0.35">
      <c r="G1175" s="156"/>
      <c r="I1175" s="202"/>
    </row>
    <row r="1176" spans="7:9" x14ac:dyDescent="0.35">
      <c r="G1176" s="156"/>
      <c r="I1176" s="202"/>
    </row>
    <row r="1177" spans="7:9" x14ac:dyDescent="0.35">
      <c r="G1177" s="156"/>
      <c r="I1177" s="202"/>
    </row>
    <row r="1178" spans="7:9" x14ac:dyDescent="0.35">
      <c r="G1178" s="156"/>
      <c r="I1178" s="202"/>
    </row>
    <row r="1179" spans="7:9" x14ac:dyDescent="0.35">
      <c r="G1179" s="156"/>
      <c r="I1179" s="202"/>
    </row>
    <row r="1180" spans="7:9" x14ac:dyDescent="0.35">
      <c r="G1180" s="156"/>
      <c r="I1180" s="202"/>
    </row>
    <row r="1181" spans="7:9" x14ac:dyDescent="0.35">
      <c r="G1181" s="156"/>
      <c r="I1181" s="202"/>
    </row>
    <row r="1182" spans="7:9" x14ac:dyDescent="0.35">
      <c r="G1182" s="156"/>
      <c r="I1182" s="202"/>
    </row>
    <row r="1183" spans="7:9" x14ac:dyDescent="0.35">
      <c r="G1183" s="156"/>
      <c r="I1183" s="202"/>
    </row>
    <row r="1184" spans="7:9" x14ac:dyDescent="0.35">
      <c r="G1184" s="156"/>
      <c r="I1184" s="202"/>
    </row>
    <row r="1185" spans="7:9" x14ac:dyDescent="0.35">
      <c r="G1185" s="156"/>
      <c r="I1185" s="202"/>
    </row>
    <row r="1186" spans="7:9" x14ac:dyDescent="0.35">
      <c r="G1186" s="156"/>
      <c r="I1186" s="202"/>
    </row>
    <row r="1187" spans="7:9" x14ac:dyDescent="0.35">
      <c r="G1187" s="156"/>
      <c r="I1187" s="202"/>
    </row>
    <row r="1188" spans="7:9" x14ac:dyDescent="0.35">
      <c r="G1188" s="156"/>
      <c r="I1188" s="202"/>
    </row>
    <row r="1189" spans="7:9" x14ac:dyDescent="0.35">
      <c r="G1189" s="156"/>
      <c r="I1189" s="202"/>
    </row>
    <row r="1190" spans="7:9" x14ac:dyDescent="0.35">
      <c r="G1190" s="156"/>
      <c r="I1190" s="202"/>
    </row>
    <row r="1191" spans="7:9" x14ac:dyDescent="0.35">
      <c r="G1191" s="156"/>
      <c r="I1191" s="202"/>
    </row>
    <row r="1192" spans="7:9" x14ac:dyDescent="0.35">
      <c r="G1192" s="156"/>
      <c r="I1192" s="202"/>
    </row>
    <row r="1193" spans="7:9" x14ac:dyDescent="0.35">
      <c r="G1193" s="156"/>
      <c r="I1193" s="202"/>
    </row>
    <row r="1194" spans="7:9" x14ac:dyDescent="0.35">
      <c r="G1194" s="156"/>
      <c r="I1194" s="202"/>
    </row>
    <row r="1195" spans="7:9" x14ac:dyDescent="0.35">
      <c r="G1195" s="156"/>
      <c r="I1195" s="202"/>
    </row>
    <row r="1196" spans="7:9" x14ac:dyDescent="0.35">
      <c r="G1196" s="156"/>
      <c r="I1196" s="202"/>
    </row>
    <row r="1197" spans="7:9" x14ac:dyDescent="0.35">
      <c r="G1197" s="156"/>
      <c r="I1197" s="202"/>
    </row>
    <row r="1198" spans="7:9" x14ac:dyDescent="0.35">
      <c r="G1198" s="156"/>
      <c r="I1198" s="202"/>
    </row>
    <row r="1199" spans="7:9" x14ac:dyDescent="0.35">
      <c r="G1199" s="156"/>
      <c r="I1199" s="202"/>
    </row>
    <row r="1200" spans="7:9" x14ac:dyDescent="0.35">
      <c r="G1200" s="156"/>
      <c r="I1200" s="202"/>
    </row>
    <row r="1201" spans="7:9" x14ac:dyDescent="0.35">
      <c r="G1201" s="156"/>
      <c r="I1201" s="202"/>
    </row>
    <row r="1202" spans="7:9" x14ac:dyDescent="0.35">
      <c r="G1202" s="156"/>
      <c r="I1202" s="202"/>
    </row>
    <row r="1203" spans="7:9" x14ac:dyDescent="0.35">
      <c r="G1203" s="156"/>
      <c r="I1203" s="202"/>
    </row>
    <row r="1204" spans="7:9" x14ac:dyDescent="0.35">
      <c r="G1204" s="156"/>
      <c r="I1204" s="202"/>
    </row>
    <row r="1205" spans="7:9" x14ac:dyDescent="0.35">
      <c r="G1205" s="156"/>
      <c r="I1205" s="202"/>
    </row>
    <row r="1206" spans="7:9" x14ac:dyDescent="0.35">
      <c r="G1206" s="156"/>
      <c r="I1206" s="202"/>
    </row>
    <row r="1207" spans="7:9" x14ac:dyDescent="0.35">
      <c r="G1207" s="156"/>
      <c r="I1207" s="202"/>
    </row>
    <row r="1208" spans="7:9" x14ac:dyDescent="0.35">
      <c r="G1208" s="156"/>
      <c r="I1208" s="202"/>
    </row>
    <row r="1209" spans="7:9" x14ac:dyDescent="0.35">
      <c r="G1209" s="156"/>
      <c r="I1209" s="202"/>
    </row>
    <row r="1210" spans="7:9" x14ac:dyDescent="0.35">
      <c r="G1210" s="156"/>
      <c r="I1210" s="202"/>
    </row>
    <row r="1211" spans="7:9" x14ac:dyDescent="0.35">
      <c r="G1211" s="156"/>
      <c r="I1211" s="202"/>
    </row>
    <row r="1212" spans="7:9" x14ac:dyDescent="0.35">
      <c r="G1212" s="156"/>
      <c r="I1212" s="202"/>
    </row>
    <row r="1213" spans="7:9" x14ac:dyDescent="0.35">
      <c r="G1213" s="156"/>
      <c r="I1213" s="202"/>
    </row>
    <row r="1214" spans="7:9" x14ac:dyDescent="0.35">
      <c r="G1214" s="156"/>
      <c r="I1214" s="202"/>
    </row>
    <row r="1215" spans="7:9" x14ac:dyDescent="0.35">
      <c r="G1215" s="156"/>
      <c r="I1215" s="202"/>
    </row>
    <row r="1216" spans="7:9" x14ac:dyDescent="0.35">
      <c r="G1216" s="156"/>
      <c r="I1216" s="202"/>
    </row>
    <row r="1217" spans="7:9" x14ac:dyDescent="0.35">
      <c r="G1217" s="156"/>
      <c r="I1217" s="202"/>
    </row>
    <row r="1218" spans="7:9" x14ac:dyDescent="0.35">
      <c r="G1218" s="156"/>
      <c r="I1218" s="202"/>
    </row>
    <row r="1219" spans="7:9" x14ac:dyDescent="0.35">
      <c r="G1219" s="156"/>
      <c r="I1219" s="202"/>
    </row>
    <row r="1220" spans="7:9" x14ac:dyDescent="0.35">
      <c r="G1220" s="156"/>
      <c r="I1220" s="202"/>
    </row>
    <row r="1221" spans="7:9" x14ac:dyDescent="0.35">
      <c r="G1221" s="156"/>
      <c r="I1221" s="202"/>
    </row>
    <row r="1222" spans="7:9" x14ac:dyDescent="0.35">
      <c r="G1222" s="156"/>
      <c r="I1222" s="202"/>
    </row>
    <row r="1223" spans="7:9" x14ac:dyDescent="0.35">
      <c r="G1223" s="156"/>
      <c r="I1223" s="202"/>
    </row>
    <row r="1224" spans="7:9" x14ac:dyDescent="0.35">
      <c r="G1224" s="156"/>
      <c r="I1224" s="202"/>
    </row>
    <row r="1225" spans="7:9" x14ac:dyDescent="0.35">
      <c r="G1225" s="156"/>
      <c r="I1225" s="202"/>
    </row>
    <row r="1226" spans="7:9" x14ac:dyDescent="0.35">
      <c r="G1226" s="156"/>
      <c r="I1226" s="202"/>
    </row>
    <row r="1227" spans="7:9" x14ac:dyDescent="0.35">
      <c r="G1227" s="156"/>
      <c r="I1227" s="202"/>
    </row>
    <row r="1228" spans="7:9" x14ac:dyDescent="0.35">
      <c r="G1228" s="156"/>
      <c r="I1228" s="202"/>
    </row>
    <row r="1229" spans="7:9" x14ac:dyDescent="0.35">
      <c r="G1229" s="156"/>
      <c r="I1229" s="202"/>
    </row>
    <row r="1230" spans="7:9" x14ac:dyDescent="0.35">
      <c r="G1230" s="156"/>
      <c r="I1230" s="202"/>
    </row>
    <row r="1231" spans="7:9" x14ac:dyDescent="0.35">
      <c r="G1231" s="156"/>
      <c r="I1231" s="202"/>
    </row>
    <row r="1232" spans="7:9" x14ac:dyDescent="0.35">
      <c r="G1232" s="156"/>
      <c r="I1232" s="202"/>
    </row>
    <row r="1233" spans="7:9" x14ac:dyDescent="0.35">
      <c r="G1233" s="156"/>
      <c r="I1233" s="202"/>
    </row>
    <row r="1234" spans="7:9" x14ac:dyDescent="0.35">
      <c r="G1234" s="156"/>
      <c r="I1234" s="202"/>
    </row>
    <row r="1235" spans="7:9" x14ac:dyDescent="0.35">
      <c r="G1235" s="156"/>
      <c r="I1235" s="202"/>
    </row>
    <row r="1236" spans="7:9" x14ac:dyDescent="0.35">
      <c r="G1236" s="156"/>
      <c r="I1236" s="202"/>
    </row>
    <row r="1237" spans="7:9" x14ac:dyDescent="0.35">
      <c r="G1237" s="156"/>
      <c r="I1237" s="202"/>
    </row>
    <row r="1238" spans="7:9" x14ac:dyDescent="0.35">
      <c r="G1238" s="156"/>
      <c r="I1238" s="202"/>
    </row>
    <row r="1239" spans="7:9" x14ac:dyDescent="0.35">
      <c r="G1239" s="156"/>
      <c r="I1239" s="202"/>
    </row>
    <row r="1240" spans="7:9" x14ac:dyDescent="0.35">
      <c r="G1240" s="156"/>
      <c r="I1240" s="202"/>
    </row>
    <row r="1241" spans="7:9" x14ac:dyDescent="0.35">
      <c r="G1241" s="156"/>
      <c r="I1241" s="202"/>
    </row>
    <row r="1242" spans="7:9" x14ac:dyDescent="0.35">
      <c r="G1242" s="156"/>
      <c r="I1242" s="202"/>
    </row>
    <row r="1243" spans="7:9" x14ac:dyDescent="0.35">
      <c r="G1243" s="156"/>
      <c r="I1243" s="202"/>
    </row>
    <row r="1244" spans="7:9" x14ac:dyDescent="0.35">
      <c r="G1244" s="156"/>
      <c r="I1244" s="202"/>
    </row>
    <row r="1245" spans="7:9" x14ac:dyDescent="0.35">
      <c r="G1245" s="156"/>
      <c r="I1245" s="202"/>
    </row>
    <row r="1246" spans="7:9" x14ac:dyDescent="0.35">
      <c r="G1246" s="156"/>
      <c r="I1246" s="202"/>
    </row>
    <row r="1247" spans="7:9" x14ac:dyDescent="0.35">
      <c r="G1247" s="156"/>
      <c r="I1247" s="202"/>
    </row>
    <row r="1248" spans="7:9" x14ac:dyDescent="0.35">
      <c r="G1248" s="156"/>
      <c r="I1248" s="202"/>
    </row>
    <row r="1249" spans="7:9" x14ac:dyDescent="0.35">
      <c r="G1249" s="156"/>
      <c r="I1249" s="202"/>
    </row>
    <row r="1250" spans="7:9" x14ac:dyDescent="0.35">
      <c r="G1250" s="156"/>
      <c r="I1250" s="202"/>
    </row>
    <row r="1251" spans="7:9" x14ac:dyDescent="0.35">
      <c r="G1251" s="156"/>
      <c r="I1251" s="202"/>
    </row>
    <row r="1252" spans="7:9" x14ac:dyDescent="0.35">
      <c r="G1252" s="156"/>
      <c r="I1252" s="202"/>
    </row>
    <row r="1253" spans="7:9" x14ac:dyDescent="0.35">
      <c r="G1253" s="156"/>
      <c r="I1253" s="202"/>
    </row>
    <row r="1254" spans="7:9" x14ac:dyDescent="0.35">
      <c r="G1254" s="156"/>
      <c r="I1254" s="202"/>
    </row>
    <row r="1255" spans="7:9" x14ac:dyDescent="0.35">
      <c r="G1255" s="156"/>
      <c r="I1255" s="202"/>
    </row>
    <row r="1256" spans="7:9" x14ac:dyDescent="0.35">
      <c r="G1256" s="156"/>
      <c r="I1256" s="202"/>
    </row>
    <row r="1257" spans="7:9" x14ac:dyDescent="0.35">
      <c r="G1257" s="156"/>
      <c r="I1257" s="202"/>
    </row>
    <row r="1258" spans="7:9" x14ac:dyDescent="0.35">
      <c r="G1258" s="156"/>
      <c r="I1258" s="202"/>
    </row>
    <row r="1259" spans="7:9" x14ac:dyDescent="0.35">
      <c r="G1259" s="156"/>
      <c r="I1259" s="202"/>
    </row>
    <row r="1260" spans="7:9" x14ac:dyDescent="0.35">
      <c r="G1260" s="156"/>
      <c r="I1260" s="202"/>
    </row>
    <row r="1261" spans="7:9" x14ac:dyDescent="0.35">
      <c r="G1261" s="156"/>
      <c r="I1261" s="202"/>
    </row>
    <row r="1262" spans="7:9" x14ac:dyDescent="0.35">
      <c r="G1262" s="156"/>
      <c r="I1262" s="202"/>
    </row>
    <row r="1263" spans="7:9" x14ac:dyDescent="0.35">
      <c r="G1263" s="156"/>
      <c r="I1263" s="202"/>
    </row>
    <row r="1264" spans="7:9" x14ac:dyDescent="0.35">
      <c r="G1264" s="156"/>
      <c r="I1264" s="202"/>
    </row>
    <row r="1265" spans="7:9" x14ac:dyDescent="0.35">
      <c r="G1265" s="156"/>
      <c r="I1265" s="202"/>
    </row>
    <row r="1266" spans="7:9" x14ac:dyDescent="0.35">
      <c r="G1266" s="156"/>
      <c r="I1266" s="202"/>
    </row>
    <row r="1267" spans="7:9" x14ac:dyDescent="0.35">
      <c r="G1267" s="156"/>
      <c r="I1267" s="202"/>
    </row>
    <row r="1268" spans="7:9" x14ac:dyDescent="0.35">
      <c r="G1268" s="156"/>
      <c r="I1268" s="202"/>
    </row>
    <row r="1269" spans="7:9" x14ac:dyDescent="0.35">
      <c r="G1269" s="156"/>
      <c r="I1269" s="202"/>
    </row>
    <row r="1270" spans="7:9" x14ac:dyDescent="0.35">
      <c r="G1270" s="156"/>
      <c r="I1270" s="202"/>
    </row>
    <row r="1271" spans="7:9" x14ac:dyDescent="0.35">
      <c r="G1271" s="156"/>
      <c r="I1271" s="202"/>
    </row>
    <row r="1272" spans="7:9" x14ac:dyDescent="0.35">
      <c r="G1272" s="156"/>
      <c r="I1272" s="202"/>
    </row>
    <row r="1273" spans="7:9" x14ac:dyDescent="0.35">
      <c r="G1273" s="156"/>
      <c r="I1273" s="202"/>
    </row>
    <row r="1274" spans="7:9" x14ac:dyDescent="0.35">
      <c r="G1274" s="156"/>
      <c r="I1274" s="202"/>
    </row>
    <row r="1275" spans="7:9" x14ac:dyDescent="0.35">
      <c r="G1275" s="156"/>
      <c r="I1275" s="202"/>
    </row>
    <row r="1276" spans="7:9" x14ac:dyDescent="0.35">
      <c r="G1276" s="156"/>
      <c r="I1276" s="202"/>
    </row>
    <row r="1277" spans="7:9" x14ac:dyDescent="0.35">
      <c r="G1277" s="156"/>
      <c r="I1277" s="202"/>
    </row>
    <row r="1278" spans="7:9" x14ac:dyDescent="0.35">
      <c r="G1278" s="156"/>
      <c r="I1278" s="202"/>
    </row>
    <row r="1279" spans="7:9" x14ac:dyDescent="0.35">
      <c r="G1279" s="156"/>
      <c r="I1279" s="202"/>
    </row>
    <row r="1280" spans="7:9" x14ac:dyDescent="0.35">
      <c r="G1280" s="156"/>
      <c r="I1280" s="202"/>
    </row>
    <row r="1281" spans="7:9" x14ac:dyDescent="0.35">
      <c r="G1281" s="156"/>
      <c r="I1281" s="202"/>
    </row>
    <row r="1282" spans="7:9" x14ac:dyDescent="0.35">
      <c r="G1282" s="156"/>
      <c r="I1282" s="202"/>
    </row>
    <row r="1283" spans="7:9" x14ac:dyDescent="0.35">
      <c r="G1283" s="156"/>
      <c r="I1283" s="202"/>
    </row>
    <row r="1284" spans="7:9" x14ac:dyDescent="0.35">
      <c r="G1284" s="156"/>
      <c r="I1284" s="202"/>
    </row>
    <row r="1285" spans="7:9" x14ac:dyDescent="0.35">
      <c r="G1285" s="156"/>
      <c r="I1285" s="202"/>
    </row>
    <row r="1286" spans="7:9" x14ac:dyDescent="0.35">
      <c r="G1286" s="156"/>
      <c r="I1286" s="202"/>
    </row>
    <row r="1287" spans="7:9" x14ac:dyDescent="0.35">
      <c r="G1287" s="156"/>
      <c r="I1287" s="202"/>
    </row>
    <row r="1288" spans="7:9" x14ac:dyDescent="0.35">
      <c r="G1288" s="156"/>
      <c r="I1288" s="202"/>
    </row>
    <row r="1289" spans="7:9" x14ac:dyDescent="0.35">
      <c r="G1289" s="156"/>
      <c r="I1289" s="202"/>
    </row>
    <row r="1290" spans="7:9" x14ac:dyDescent="0.35">
      <c r="G1290" s="156"/>
      <c r="I1290" s="202"/>
    </row>
    <row r="1291" spans="7:9" x14ac:dyDescent="0.35">
      <c r="G1291" s="156"/>
      <c r="I1291" s="202"/>
    </row>
    <row r="1292" spans="7:9" x14ac:dyDescent="0.35">
      <c r="G1292" s="156"/>
      <c r="I1292" s="202"/>
    </row>
    <row r="1293" spans="7:9" x14ac:dyDescent="0.35">
      <c r="G1293" s="156"/>
      <c r="I1293" s="202"/>
    </row>
    <row r="1294" spans="7:9" x14ac:dyDescent="0.35">
      <c r="G1294" s="156"/>
      <c r="I1294" s="202"/>
    </row>
    <row r="1295" spans="7:9" x14ac:dyDescent="0.35">
      <c r="G1295" s="156"/>
      <c r="I1295" s="202"/>
    </row>
    <row r="1296" spans="7:9" x14ac:dyDescent="0.35">
      <c r="G1296" s="156"/>
      <c r="I1296" s="202"/>
    </row>
    <row r="1297" spans="7:9" x14ac:dyDescent="0.35">
      <c r="G1297" s="156"/>
      <c r="I1297" s="202"/>
    </row>
    <row r="1298" spans="7:9" x14ac:dyDescent="0.35">
      <c r="G1298" s="156"/>
      <c r="I1298" s="202"/>
    </row>
    <row r="1299" spans="7:9" x14ac:dyDescent="0.35">
      <c r="G1299" s="156"/>
      <c r="I1299" s="202"/>
    </row>
    <row r="1300" spans="7:9" x14ac:dyDescent="0.35">
      <c r="G1300" s="156"/>
      <c r="I1300" s="202"/>
    </row>
    <row r="1301" spans="7:9" x14ac:dyDescent="0.35">
      <c r="G1301" s="156"/>
      <c r="I1301" s="202"/>
    </row>
    <row r="1302" spans="7:9" x14ac:dyDescent="0.35">
      <c r="G1302" s="156"/>
      <c r="I1302" s="202"/>
    </row>
    <row r="1303" spans="7:9" x14ac:dyDescent="0.35">
      <c r="G1303" s="156"/>
      <c r="I1303" s="202"/>
    </row>
    <row r="1304" spans="7:9" x14ac:dyDescent="0.35">
      <c r="G1304" s="156"/>
      <c r="I1304" s="202"/>
    </row>
    <row r="1305" spans="7:9" x14ac:dyDescent="0.35">
      <c r="G1305" s="156"/>
      <c r="I1305" s="202"/>
    </row>
    <row r="1306" spans="7:9" x14ac:dyDescent="0.35">
      <c r="G1306" s="156"/>
      <c r="I1306" s="202"/>
    </row>
    <row r="1307" spans="7:9" x14ac:dyDescent="0.35">
      <c r="G1307" s="156"/>
      <c r="I1307" s="202"/>
    </row>
    <row r="1308" spans="7:9" x14ac:dyDescent="0.35">
      <c r="G1308" s="156"/>
      <c r="I1308" s="202"/>
    </row>
    <row r="1309" spans="7:9" x14ac:dyDescent="0.35">
      <c r="G1309" s="156"/>
      <c r="I1309" s="202"/>
    </row>
    <row r="1310" spans="7:9" x14ac:dyDescent="0.35">
      <c r="G1310" s="156"/>
      <c r="I1310" s="202"/>
    </row>
    <row r="1311" spans="7:9" x14ac:dyDescent="0.35">
      <c r="G1311" s="156"/>
      <c r="I1311" s="202"/>
    </row>
    <row r="1312" spans="7:9" x14ac:dyDescent="0.35">
      <c r="G1312" s="156"/>
      <c r="I1312" s="202"/>
    </row>
    <row r="1313" spans="7:9" x14ac:dyDescent="0.35">
      <c r="G1313" s="156"/>
      <c r="I1313" s="202"/>
    </row>
    <row r="1314" spans="7:9" x14ac:dyDescent="0.35">
      <c r="G1314" s="156"/>
      <c r="I1314" s="202"/>
    </row>
    <row r="1315" spans="7:9" x14ac:dyDescent="0.35">
      <c r="G1315" s="156"/>
      <c r="I1315" s="202"/>
    </row>
    <row r="1316" spans="7:9" x14ac:dyDescent="0.35">
      <c r="G1316" s="156"/>
      <c r="I1316" s="202"/>
    </row>
    <row r="1317" spans="7:9" x14ac:dyDescent="0.35">
      <c r="G1317" s="156"/>
      <c r="I1317" s="202"/>
    </row>
    <row r="1318" spans="7:9" x14ac:dyDescent="0.35">
      <c r="G1318" s="156"/>
      <c r="I1318" s="202"/>
    </row>
    <row r="1319" spans="7:9" x14ac:dyDescent="0.35">
      <c r="G1319" s="156"/>
      <c r="I1319" s="202"/>
    </row>
    <row r="1320" spans="7:9" x14ac:dyDescent="0.35">
      <c r="G1320" s="156"/>
      <c r="I1320" s="202"/>
    </row>
    <row r="1321" spans="7:9" x14ac:dyDescent="0.35">
      <c r="G1321" s="156"/>
      <c r="I1321" s="202"/>
    </row>
    <row r="1322" spans="7:9" x14ac:dyDescent="0.35">
      <c r="G1322" s="156"/>
      <c r="I1322" s="202"/>
    </row>
    <row r="1323" spans="7:9" x14ac:dyDescent="0.35">
      <c r="G1323" s="156"/>
      <c r="I1323" s="202"/>
    </row>
    <row r="1324" spans="7:9" x14ac:dyDescent="0.35">
      <c r="G1324" s="156"/>
      <c r="I1324" s="202"/>
    </row>
    <row r="1325" spans="7:9" x14ac:dyDescent="0.35">
      <c r="G1325" s="156"/>
      <c r="I1325" s="202"/>
    </row>
    <row r="1326" spans="7:9" x14ac:dyDescent="0.35">
      <c r="G1326" s="156"/>
      <c r="I1326" s="202"/>
    </row>
    <row r="1327" spans="7:9" x14ac:dyDescent="0.35">
      <c r="G1327" s="156"/>
      <c r="I1327" s="202"/>
    </row>
    <row r="1328" spans="7:9" x14ac:dyDescent="0.35">
      <c r="G1328" s="156"/>
      <c r="I1328" s="202"/>
    </row>
    <row r="1329" spans="7:9" x14ac:dyDescent="0.35">
      <c r="G1329" s="156"/>
      <c r="I1329" s="202"/>
    </row>
    <row r="1330" spans="7:9" x14ac:dyDescent="0.35">
      <c r="G1330" s="156"/>
      <c r="I1330" s="202"/>
    </row>
    <row r="1331" spans="7:9" x14ac:dyDescent="0.35">
      <c r="G1331" s="156"/>
      <c r="I1331" s="202"/>
    </row>
    <row r="1332" spans="7:9" x14ac:dyDescent="0.35">
      <c r="G1332" s="156"/>
      <c r="I1332" s="202"/>
    </row>
    <row r="1333" spans="7:9" x14ac:dyDescent="0.35">
      <c r="G1333" s="156"/>
      <c r="I1333" s="202"/>
    </row>
    <row r="1334" spans="7:9" x14ac:dyDescent="0.35">
      <c r="G1334" s="156"/>
      <c r="I1334" s="202"/>
    </row>
    <row r="1335" spans="7:9" x14ac:dyDescent="0.35">
      <c r="G1335" s="156"/>
      <c r="I1335" s="202"/>
    </row>
    <row r="1336" spans="7:9" x14ac:dyDescent="0.35">
      <c r="G1336" s="156"/>
      <c r="I1336" s="202"/>
    </row>
    <row r="1337" spans="7:9" x14ac:dyDescent="0.35">
      <c r="G1337" s="156"/>
      <c r="I1337" s="202"/>
    </row>
    <row r="1338" spans="7:9" x14ac:dyDescent="0.35">
      <c r="G1338" s="156"/>
      <c r="I1338" s="202"/>
    </row>
    <row r="1339" spans="7:9" x14ac:dyDescent="0.35">
      <c r="G1339" s="156"/>
      <c r="I1339" s="202"/>
    </row>
    <row r="1340" spans="7:9" x14ac:dyDescent="0.35">
      <c r="G1340" s="156"/>
      <c r="I1340" s="202"/>
    </row>
    <row r="1341" spans="7:9" x14ac:dyDescent="0.35">
      <c r="G1341" s="156"/>
      <c r="I1341" s="202"/>
    </row>
    <row r="1342" spans="7:9" x14ac:dyDescent="0.35">
      <c r="G1342" s="156"/>
      <c r="I1342" s="202"/>
    </row>
    <row r="1343" spans="7:9" x14ac:dyDescent="0.35">
      <c r="G1343" s="156"/>
      <c r="I1343" s="202"/>
    </row>
    <row r="1344" spans="7:9" x14ac:dyDescent="0.35">
      <c r="G1344" s="156"/>
      <c r="I1344" s="202"/>
    </row>
    <row r="1345" spans="7:9" x14ac:dyDescent="0.35">
      <c r="G1345" s="156"/>
      <c r="I1345" s="202"/>
    </row>
    <row r="1346" spans="7:9" x14ac:dyDescent="0.35">
      <c r="G1346" s="156"/>
      <c r="I1346" s="202"/>
    </row>
    <row r="1347" spans="7:9" x14ac:dyDescent="0.35">
      <c r="G1347" s="156"/>
      <c r="I1347" s="202"/>
    </row>
    <row r="1348" spans="7:9" x14ac:dyDescent="0.35">
      <c r="G1348" s="156"/>
      <c r="I1348" s="202"/>
    </row>
    <row r="1349" spans="7:9" x14ac:dyDescent="0.35">
      <c r="G1349" s="156"/>
      <c r="I1349" s="202"/>
    </row>
    <row r="1350" spans="7:9" x14ac:dyDescent="0.35">
      <c r="G1350" s="156"/>
      <c r="I1350" s="202"/>
    </row>
    <row r="1351" spans="7:9" x14ac:dyDescent="0.35">
      <c r="G1351" s="156"/>
      <c r="I1351" s="202"/>
    </row>
    <row r="1352" spans="7:9" x14ac:dyDescent="0.35">
      <c r="G1352" s="156"/>
      <c r="I1352" s="202"/>
    </row>
    <row r="1353" spans="7:9" x14ac:dyDescent="0.35">
      <c r="G1353" s="156"/>
      <c r="I1353" s="202"/>
    </row>
    <row r="1354" spans="7:9" x14ac:dyDescent="0.35">
      <c r="G1354" s="156"/>
      <c r="I1354" s="202"/>
    </row>
    <row r="1355" spans="7:9" x14ac:dyDescent="0.35">
      <c r="G1355" s="156"/>
      <c r="I1355" s="202"/>
    </row>
    <row r="1356" spans="7:9" x14ac:dyDescent="0.35">
      <c r="G1356" s="156"/>
      <c r="I1356" s="202"/>
    </row>
    <row r="1357" spans="7:9" x14ac:dyDescent="0.35">
      <c r="G1357" s="156"/>
      <c r="I1357" s="202"/>
    </row>
    <row r="1358" spans="7:9" x14ac:dyDescent="0.35">
      <c r="G1358" s="156"/>
      <c r="I1358" s="202"/>
    </row>
    <row r="1359" spans="7:9" x14ac:dyDescent="0.35">
      <c r="G1359" s="156"/>
      <c r="I1359" s="202"/>
    </row>
    <row r="1360" spans="7:9" x14ac:dyDescent="0.35">
      <c r="G1360" s="156"/>
      <c r="I1360" s="202"/>
    </row>
    <row r="1361" spans="7:9" x14ac:dyDescent="0.35">
      <c r="G1361" s="156"/>
      <c r="I1361" s="202"/>
    </row>
    <row r="1362" spans="7:9" x14ac:dyDescent="0.35">
      <c r="G1362" s="156"/>
      <c r="I1362" s="202"/>
    </row>
    <row r="1363" spans="7:9" x14ac:dyDescent="0.35">
      <c r="G1363" s="156"/>
      <c r="I1363" s="202"/>
    </row>
    <row r="1364" spans="7:9" x14ac:dyDescent="0.35">
      <c r="G1364" s="156"/>
      <c r="I1364" s="202"/>
    </row>
    <row r="1365" spans="7:9" x14ac:dyDescent="0.35">
      <c r="G1365" s="156"/>
      <c r="I1365" s="202"/>
    </row>
    <row r="1366" spans="7:9" x14ac:dyDescent="0.35">
      <c r="G1366" s="156"/>
      <c r="I1366" s="202"/>
    </row>
    <row r="1367" spans="7:9" x14ac:dyDescent="0.35">
      <c r="G1367" s="156"/>
      <c r="I1367" s="202"/>
    </row>
    <row r="1368" spans="7:9" x14ac:dyDescent="0.35">
      <c r="G1368" s="156"/>
      <c r="I1368" s="202"/>
    </row>
    <row r="1369" spans="7:9" x14ac:dyDescent="0.35">
      <c r="G1369" s="156"/>
      <c r="I1369" s="202"/>
    </row>
    <row r="1370" spans="7:9" x14ac:dyDescent="0.35">
      <c r="G1370" s="156"/>
      <c r="I1370" s="202"/>
    </row>
    <row r="1371" spans="7:9" x14ac:dyDescent="0.35">
      <c r="G1371" s="156"/>
      <c r="I1371" s="202"/>
    </row>
    <row r="1372" spans="7:9" x14ac:dyDescent="0.35">
      <c r="G1372" s="156"/>
      <c r="I1372" s="202"/>
    </row>
    <row r="1373" spans="7:9" x14ac:dyDescent="0.35">
      <c r="G1373" s="156"/>
      <c r="I1373" s="202"/>
    </row>
    <row r="1374" spans="7:9" x14ac:dyDescent="0.35">
      <c r="G1374" s="156"/>
      <c r="I1374" s="202"/>
    </row>
    <row r="1375" spans="7:9" x14ac:dyDescent="0.35">
      <c r="G1375" s="156"/>
      <c r="I1375" s="202"/>
    </row>
    <row r="1376" spans="7:9" x14ac:dyDescent="0.35">
      <c r="G1376" s="156"/>
      <c r="I1376" s="202"/>
    </row>
    <row r="1377" spans="7:9" x14ac:dyDescent="0.35">
      <c r="G1377" s="156"/>
      <c r="I1377" s="202"/>
    </row>
    <row r="1378" spans="7:9" x14ac:dyDescent="0.35">
      <c r="G1378" s="156"/>
      <c r="I1378" s="202"/>
    </row>
    <row r="1379" spans="7:9" x14ac:dyDescent="0.35">
      <c r="G1379" s="156"/>
      <c r="I1379" s="202"/>
    </row>
    <row r="1380" spans="7:9" x14ac:dyDescent="0.35">
      <c r="G1380" s="156"/>
      <c r="I1380" s="202"/>
    </row>
    <row r="1381" spans="7:9" x14ac:dyDescent="0.35">
      <c r="G1381" s="156"/>
      <c r="I1381" s="202"/>
    </row>
    <row r="1382" spans="7:9" x14ac:dyDescent="0.35">
      <c r="G1382" s="156"/>
      <c r="I1382" s="202"/>
    </row>
    <row r="1383" spans="7:9" x14ac:dyDescent="0.35">
      <c r="G1383" s="156"/>
      <c r="I1383" s="202"/>
    </row>
    <row r="1384" spans="7:9" x14ac:dyDescent="0.35">
      <c r="G1384" s="156"/>
      <c r="I1384" s="202"/>
    </row>
    <row r="1385" spans="7:9" x14ac:dyDescent="0.35">
      <c r="G1385" s="156"/>
      <c r="I1385" s="202"/>
    </row>
    <row r="1386" spans="7:9" x14ac:dyDescent="0.35">
      <c r="G1386" s="156"/>
      <c r="I1386" s="202"/>
    </row>
    <row r="1387" spans="7:9" x14ac:dyDescent="0.35">
      <c r="G1387" s="156"/>
      <c r="I1387" s="202"/>
    </row>
    <row r="1388" spans="7:9" x14ac:dyDescent="0.35">
      <c r="G1388" s="156"/>
      <c r="I1388" s="202"/>
    </row>
    <row r="1389" spans="7:9" x14ac:dyDescent="0.35">
      <c r="G1389" s="156"/>
      <c r="I1389" s="202"/>
    </row>
    <row r="1390" spans="7:9" x14ac:dyDescent="0.35">
      <c r="G1390" s="156"/>
      <c r="I1390" s="202"/>
    </row>
    <row r="1391" spans="7:9" x14ac:dyDescent="0.35">
      <c r="G1391" s="156"/>
      <c r="I1391" s="202"/>
    </row>
    <row r="1392" spans="7:9" x14ac:dyDescent="0.35">
      <c r="G1392" s="156"/>
      <c r="I1392" s="202"/>
    </row>
    <row r="1393" spans="7:9" x14ac:dyDescent="0.35">
      <c r="G1393" s="156"/>
      <c r="I1393" s="202"/>
    </row>
    <row r="1394" spans="7:9" x14ac:dyDescent="0.35">
      <c r="G1394" s="156"/>
      <c r="I1394" s="202"/>
    </row>
    <row r="1395" spans="7:9" x14ac:dyDescent="0.35">
      <c r="G1395" s="156"/>
      <c r="I1395" s="202"/>
    </row>
    <row r="1396" spans="7:9" x14ac:dyDescent="0.35">
      <c r="G1396" s="156"/>
      <c r="I1396" s="202"/>
    </row>
    <row r="1397" spans="7:9" x14ac:dyDescent="0.35">
      <c r="G1397" s="156"/>
      <c r="I1397" s="202"/>
    </row>
    <row r="1398" spans="7:9" x14ac:dyDescent="0.35">
      <c r="G1398" s="156"/>
      <c r="I1398" s="202"/>
    </row>
    <row r="1399" spans="7:9" x14ac:dyDescent="0.35">
      <c r="G1399" s="156"/>
      <c r="I1399" s="202"/>
    </row>
    <row r="1400" spans="7:9" x14ac:dyDescent="0.35">
      <c r="G1400" s="156"/>
      <c r="I1400" s="202"/>
    </row>
    <row r="1401" spans="7:9" x14ac:dyDescent="0.35">
      <c r="G1401" s="156"/>
      <c r="I1401" s="202"/>
    </row>
    <row r="1402" spans="7:9" x14ac:dyDescent="0.35">
      <c r="G1402" s="156"/>
      <c r="I1402" s="202"/>
    </row>
    <row r="1403" spans="7:9" x14ac:dyDescent="0.35">
      <c r="G1403" s="156"/>
      <c r="I1403" s="202"/>
    </row>
    <row r="1404" spans="7:9" x14ac:dyDescent="0.35">
      <c r="G1404" s="156"/>
      <c r="I1404" s="202"/>
    </row>
    <row r="1405" spans="7:9" x14ac:dyDescent="0.35">
      <c r="G1405" s="156"/>
      <c r="I1405" s="202"/>
    </row>
    <row r="1406" spans="7:9" x14ac:dyDescent="0.35">
      <c r="G1406" s="156"/>
      <c r="I1406" s="202"/>
    </row>
    <row r="1407" spans="7:9" x14ac:dyDescent="0.35">
      <c r="G1407" s="156"/>
      <c r="I1407" s="202"/>
    </row>
    <row r="1408" spans="7:9" x14ac:dyDescent="0.35">
      <c r="G1408" s="156"/>
      <c r="I1408" s="202"/>
    </row>
    <row r="1409" spans="7:9" x14ac:dyDescent="0.35">
      <c r="G1409" s="156"/>
      <c r="I1409" s="202"/>
    </row>
    <row r="1410" spans="7:9" x14ac:dyDescent="0.35">
      <c r="G1410" s="156"/>
      <c r="I1410" s="202"/>
    </row>
    <row r="1411" spans="7:9" x14ac:dyDescent="0.35">
      <c r="G1411" s="156"/>
      <c r="I1411" s="202"/>
    </row>
    <row r="1412" spans="7:9" x14ac:dyDescent="0.35">
      <c r="G1412" s="156"/>
      <c r="I1412" s="202"/>
    </row>
    <row r="1413" spans="7:9" x14ac:dyDescent="0.35">
      <c r="G1413" s="156"/>
      <c r="I1413" s="202"/>
    </row>
    <row r="1414" spans="7:9" x14ac:dyDescent="0.35">
      <c r="G1414" s="156"/>
      <c r="I1414" s="202"/>
    </row>
    <row r="1415" spans="7:9" x14ac:dyDescent="0.35">
      <c r="G1415" s="156"/>
      <c r="I1415" s="202"/>
    </row>
    <row r="1416" spans="7:9" x14ac:dyDescent="0.35">
      <c r="G1416" s="156"/>
      <c r="I1416" s="202"/>
    </row>
    <row r="1417" spans="7:9" x14ac:dyDescent="0.35">
      <c r="G1417" s="156"/>
      <c r="I1417" s="202"/>
    </row>
    <row r="1418" spans="7:9" x14ac:dyDescent="0.35">
      <c r="G1418" s="156"/>
      <c r="I1418" s="202"/>
    </row>
    <row r="1419" spans="7:9" x14ac:dyDescent="0.35">
      <c r="G1419" s="156"/>
      <c r="I1419" s="202"/>
    </row>
    <row r="1420" spans="7:9" x14ac:dyDescent="0.35">
      <c r="G1420" s="156"/>
      <c r="I1420" s="202"/>
    </row>
    <row r="1421" spans="7:9" x14ac:dyDescent="0.35">
      <c r="G1421" s="156"/>
      <c r="I1421" s="202"/>
    </row>
    <row r="1422" spans="7:9" x14ac:dyDescent="0.35">
      <c r="G1422" s="156"/>
      <c r="I1422" s="202"/>
    </row>
    <row r="1423" spans="7:9" x14ac:dyDescent="0.35">
      <c r="G1423" s="156"/>
      <c r="I1423" s="202"/>
    </row>
    <row r="1424" spans="7:9" x14ac:dyDescent="0.35">
      <c r="G1424" s="156"/>
      <c r="I1424" s="202"/>
    </row>
    <row r="1425" spans="7:9" x14ac:dyDescent="0.35">
      <c r="G1425" s="156"/>
      <c r="I1425" s="202"/>
    </row>
    <row r="1426" spans="7:9" x14ac:dyDescent="0.35">
      <c r="G1426" s="156"/>
      <c r="I1426" s="202"/>
    </row>
    <row r="1427" spans="7:9" x14ac:dyDescent="0.35">
      <c r="G1427" s="156"/>
      <c r="I1427" s="202"/>
    </row>
    <row r="1428" spans="7:9" x14ac:dyDescent="0.35">
      <c r="G1428" s="156"/>
      <c r="I1428" s="202"/>
    </row>
    <row r="1429" spans="7:9" x14ac:dyDescent="0.35">
      <c r="G1429" s="156"/>
      <c r="I1429" s="202"/>
    </row>
    <row r="1430" spans="7:9" x14ac:dyDescent="0.35">
      <c r="G1430" s="156"/>
      <c r="I1430" s="202"/>
    </row>
    <row r="1431" spans="7:9" x14ac:dyDescent="0.35">
      <c r="G1431" s="156"/>
      <c r="I1431" s="202"/>
    </row>
    <row r="1432" spans="7:9" x14ac:dyDescent="0.35">
      <c r="G1432" s="156"/>
      <c r="I1432" s="202"/>
    </row>
    <row r="1433" spans="7:9" x14ac:dyDescent="0.35">
      <c r="G1433" s="156"/>
      <c r="I1433" s="202"/>
    </row>
    <row r="1434" spans="7:9" x14ac:dyDescent="0.35">
      <c r="G1434" s="156"/>
      <c r="I1434" s="202"/>
    </row>
    <row r="1435" spans="7:9" x14ac:dyDescent="0.35">
      <c r="G1435" s="156"/>
      <c r="I1435" s="202"/>
    </row>
    <row r="1436" spans="7:9" x14ac:dyDescent="0.35">
      <c r="G1436" s="156"/>
      <c r="I1436" s="202"/>
    </row>
    <row r="1437" spans="7:9" x14ac:dyDescent="0.35">
      <c r="G1437" s="156"/>
      <c r="I1437" s="202"/>
    </row>
    <row r="1438" spans="7:9" x14ac:dyDescent="0.35">
      <c r="G1438" s="156"/>
      <c r="I1438" s="202"/>
    </row>
    <row r="1439" spans="7:9" x14ac:dyDescent="0.35">
      <c r="G1439" s="156"/>
      <c r="I1439" s="202"/>
    </row>
    <row r="1440" spans="7:9" x14ac:dyDescent="0.35">
      <c r="G1440" s="156"/>
      <c r="I1440" s="202"/>
    </row>
    <row r="1441" spans="7:9" x14ac:dyDescent="0.35">
      <c r="G1441" s="156"/>
      <c r="I1441" s="202"/>
    </row>
    <row r="1442" spans="7:9" x14ac:dyDescent="0.35">
      <c r="G1442" s="156"/>
      <c r="I1442" s="202"/>
    </row>
    <row r="1443" spans="7:9" x14ac:dyDescent="0.35">
      <c r="G1443" s="156"/>
      <c r="I1443" s="202"/>
    </row>
    <row r="1444" spans="7:9" x14ac:dyDescent="0.35">
      <c r="G1444" s="156"/>
      <c r="I1444" s="202"/>
    </row>
    <row r="1445" spans="7:9" x14ac:dyDescent="0.35">
      <c r="G1445" s="156"/>
      <c r="I1445" s="202"/>
    </row>
    <row r="1446" spans="7:9" x14ac:dyDescent="0.35">
      <c r="G1446" s="156"/>
      <c r="I1446" s="202"/>
    </row>
    <row r="1447" spans="7:9" x14ac:dyDescent="0.35">
      <c r="G1447" s="156"/>
      <c r="I1447" s="202"/>
    </row>
    <row r="1448" spans="7:9" x14ac:dyDescent="0.35">
      <c r="G1448" s="156"/>
      <c r="I1448" s="202"/>
    </row>
    <row r="1449" spans="7:9" x14ac:dyDescent="0.35">
      <c r="G1449" s="156"/>
      <c r="I1449" s="202"/>
    </row>
    <row r="1450" spans="7:9" x14ac:dyDescent="0.35">
      <c r="G1450" s="156"/>
      <c r="I1450" s="202"/>
    </row>
    <row r="1451" spans="7:9" x14ac:dyDescent="0.35">
      <c r="G1451" s="156"/>
      <c r="I1451" s="202"/>
    </row>
    <row r="1452" spans="7:9" x14ac:dyDescent="0.35">
      <c r="G1452" s="156"/>
      <c r="I1452" s="202"/>
    </row>
    <row r="1453" spans="7:9" x14ac:dyDescent="0.35">
      <c r="G1453" s="156"/>
      <c r="I1453" s="202"/>
    </row>
    <row r="1454" spans="7:9" x14ac:dyDescent="0.35">
      <c r="G1454" s="156"/>
      <c r="I1454" s="202"/>
    </row>
    <row r="1455" spans="7:9" x14ac:dyDescent="0.35">
      <c r="G1455" s="156"/>
      <c r="I1455" s="202"/>
    </row>
    <row r="1456" spans="7:9" x14ac:dyDescent="0.35">
      <c r="G1456" s="156"/>
      <c r="I1456" s="202"/>
    </row>
    <row r="1457" spans="7:9" x14ac:dyDescent="0.35">
      <c r="G1457" s="156"/>
      <c r="I1457" s="202"/>
    </row>
    <row r="1458" spans="7:9" x14ac:dyDescent="0.35">
      <c r="G1458" s="156"/>
      <c r="I1458" s="202"/>
    </row>
    <row r="1459" spans="7:9" x14ac:dyDescent="0.35">
      <c r="G1459" s="156"/>
      <c r="I1459" s="202"/>
    </row>
    <row r="1460" spans="7:9" x14ac:dyDescent="0.35">
      <c r="G1460" s="156"/>
      <c r="I1460" s="202"/>
    </row>
    <row r="1461" spans="7:9" x14ac:dyDescent="0.35">
      <c r="G1461" s="156"/>
      <c r="I1461" s="202"/>
    </row>
    <row r="1462" spans="7:9" x14ac:dyDescent="0.35">
      <c r="G1462" s="156"/>
      <c r="I1462" s="202"/>
    </row>
    <row r="1463" spans="7:9" x14ac:dyDescent="0.35">
      <c r="G1463" s="156"/>
      <c r="I1463" s="202"/>
    </row>
    <row r="1464" spans="7:9" x14ac:dyDescent="0.35">
      <c r="G1464" s="156"/>
      <c r="I1464" s="202"/>
    </row>
    <row r="1465" spans="7:9" x14ac:dyDescent="0.35">
      <c r="G1465" s="156"/>
      <c r="I1465" s="202"/>
    </row>
    <row r="1466" spans="7:9" x14ac:dyDescent="0.35">
      <c r="G1466" s="156"/>
      <c r="I1466" s="202"/>
    </row>
    <row r="1467" spans="7:9" x14ac:dyDescent="0.35">
      <c r="G1467" s="156"/>
      <c r="I1467" s="202"/>
    </row>
    <row r="1468" spans="7:9" x14ac:dyDescent="0.35">
      <c r="G1468" s="156"/>
      <c r="I1468" s="202"/>
    </row>
    <row r="1469" spans="7:9" x14ac:dyDescent="0.35">
      <c r="G1469" s="156"/>
      <c r="I1469" s="202"/>
    </row>
    <row r="1470" spans="7:9" x14ac:dyDescent="0.35">
      <c r="G1470" s="156"/>
      <c r="I1470" s="202"/>
    </row>
    <row r="1471" spans="7:9" x14ac:dyDescent="0.35">
      <c r="G1471" s="156"/>
      <c r="I1471" s="202"/>
    </row>
    <row r="1472" spans="7:9" x14ac:dyDescent="0.35">
      <c r="G1472" s="156"/>
      <c r="I1472" s="202"/>
    </row>
    <row r="1473" spans="7:9" x14ac:dyDescent="0.35">
      <c r="G1473" s="156"/>
      <c r="I1473" s="202"/>
    </row>
    <row r="1474" spans="7:9" x14ac:dyDescent="0.35">
      <c r="G1474" s="156"/>
      <c r="I1474" s="202"/>
    </row>
    <row r="1475" spans="7:9" x14ac:dyDescent="0.35">
      <c r="G1475" s="156"/>
      <c r="I1475" s="202"/>
    </row>
    <row r="1476" spans="7:9" x14ac:dyDescent="0.35">
      <c r="G1476" s="156"/>
      <c r="I1476" s="202"/>
    </row>
    <row r="1477" spans="7:9" x14ac:dyDescent="0.35">
      <c r="G1477" s="156"/>
      <c r="I1477" s="202"/>
    </row>
    <row r="1478" spans="7:9" x14ac:dyDescent="0.35">
      <c r="G1478" s="156"/>
      <c r="I1478" s="202"/>
    </row>
    <row r="1479" spans="7:9" x14ac:dyDescent="0.35">
      <c r="G1479" s="156"/>
      <c r="I1479" s="202"/>
    </row>
    <row r="1480" spans="7:9" x14ac:dyDescent="0.35">
      <c r="G1480" s="156"/>
      <c r="I1480" s="202"/>
    </row>
    <row r="1481" spans="7:9" x14ac:dyDescent="0.35">
      <c r="G1481" s="156"/>
      <c r="I1481" s="202"/>
    </row>
    <row r="1482" spans="7:9" x14ac:dyDescent="0.35">
      <c r="G1482" s="156"/>
      <c r="I1482" s="202"/>
    </row>
    <row r="1483" spans="7:9" x14ac:dyDescent="0.35">
      <c r="G1483" s="156"/>
      <c r="I1483" s="202"/>
    </row>
    <row r="1484" spans="7:9" x14ac:dyDescent="0.35">
      <c r="G1484" s="156"/>
      <c r="I1484" s="202"/>
    </row>
    <row r="1485" spans="7:9" x14ac:dyDescent="0.35">
      <c r="G1485" s="156"/>
      <c r="I1485" s="202"/>
    </row>
    <row r="1486" spans="7:9" x14ac:dyDescent="0.35">
      <c r="G1486" s="156"/>
      <c r="I1486" s="202"/>
    </row>
    <row r="1487" spans="7:9" x14ac:dyDescent="0.35">
      <c r="G1487" s="156"/>
      <c r="I1487" s="202"/>
    </row>
    <row r="1488" spans="7:9" x14ac:dyDescent="0.35">
      <c r="G1488" s="156"/>
      <c r="I1488" s="202"/>
    </row>
    <row r="1489" spans="7:9" x14ac:dyDescent="0.35">
      <c r="G1489" s="156"/>
      <c r="I1489" s="202"/>
    </row>
    <row r="1490" spans="7:9" x14ac:dyDescent="0.35">
      <c r="G1490" s="156"/>
      <c r="I1490" s="202"/>
    </row>
    <row r="1491" spans="7:9" x14ac:dyDescent="0.35">
      <c r="G1491" s="156"/>
      <c r="I1491" s="202"/>
    </row>
    <row r="1492" spans="7:9" x14ac:dyDescent="0.35">
      <c r="G1492" s="156"/>
      <c r="I1492" s="202"/>
    </row>
    <row r="1493" spans="7:9" x14ac:dyDescent="0.35">
      <c r="G1493" s="156"/>
      <c r="I1493" s="202"/>
    </row>
    <row r="1494" spans="7:9" x14ac:dyDescent="0.35">
      <c r="G1494" s="156"/>
      <c r="I1494" s="202"/>
    </row>
    <row r="1495" spans="7:9" x14ac:dyDescent="0.35">
      <c r="G1495" s="156"/>
      <c r="I1495" s="202"/>
    </row>
    <row r="1496" spans="7:9" x14ac:dyDescent="0.35">
      <c r="G1496" s="156"/>
      <c r="I1496" s="202"/>
    </row>
    <row r="1497" spans="7:9" x14ac:dyDescent="0.35">
      <c r="G1497" s="156"/>
      <c r="I1497" s="202"/>
    </row>
    <row r="1498" spans="7:9" x14ac:dyDescent="0.35">
      <c r="G1498" s="156"/>
      <c r="I1498" s="202"/>
    </row>
    <row r="1499" spans="7:9" x14ac:dyDescent="0.35">
      <c r="G1499" s="156"/>
      <c r="I1499" s="202"/>
    </row>
    <row r="1500" spans="7:9" x14ac:dyDescent="0.35">
      <c r="G1500" s="156"/>
      <c r="I1500" s="202"/>
    </row>
    <row r="1501" spans="7:9" x14ac:dyDescent="0.35">
      <c r="G1501" s="156"/>
      <c r="I1501" s="202"/>
    </row>
    <row r="1502" spans="7:9" x14ac:dyDescent="0.35">
      <c r="G1502" s="156"/>
      <c r="I1502" s="202"/>
    </row>
    <row r="1503" spans="7:9" x14ac:dyDescent="0.35">
      <c r="G1503" s="156"/>
      <c r="I1503" s="202"/>
    </row>
    <row r="1504" spans="7:9" x14ac:dyDescent="0.35">
      <c r="G1504" s="156"/>
      <c r="I1504" s="202"/>
    </row>
    <row r="1505" spans="7:9" x14ac:dyDescent="0.35">
      <c r="G1505" s="156"/>
      <c r="I1505" s="202"/>
    </row>
    <row r="1506" spans="7:9" x14ac:dyDescent="0.35">
      <c r="G1506" s="156"/>
      <c r="I1506" s="202"/>
    </row>
    <row r="1507" spans="7:9" x14ac:dyDescent="0.35">
      <c r="G1507" s="156"/>
      <c r="I1507" s="202"/>
    </row>
    <row r="1508" spans="7:9" x14ac:dyDescent="0.35">
      <c r="G1508" s="156"/>
      <c r="I1508" s="202"/>
    </row>
    <row r="1509" spans="7:9" x14ac:dyDescent="0.35">
      <c r="G1509" s="156"/>
      <c r="I1509" s="202"/>
    </row>
    <row r="1510" spans="7:9" x14ac:dyDescent="0.35">
      <c r="G1510" s="156"/>
      <c r="I1510" s="202"/>
    </row>
    <row r="1511" spans="7:9" x14ac:dyDescent="0.35">
      <c r="G1511" s="156"/>
      <c r="I1511" s="202"/>
    </row>
    <row r="1512" spans="7:9" x14ac:dyDescent="0.35">
      <c r="G1512" s="156"/>
      <c r="I1512" s="202"/>
    </row>
    <row r="1513" spans="7:9" x14ac:dyDescent="0.35">
      <c r="G1513" s="156"/>
      <c r="I1513" s="202"/>
    </row>
    <row r="1514" spans="7:9" x14ac:dyDescent="0.35">
      <c r="G1514" s="156"/>
      <c r="I1514" s="202"/>
    </row>
    <row r="1515" spans="7:9" x14ac:dyDescent="0.35">
      <c r="G1515" s="156"/>
      <c r="I1515" s="202"/>
    </row>
    <row r="1516" spans="7:9" x14ac:dyDescent="0.35">
      <c r="G1516" s="156"/>
      <c r="I1516" s="202"/>
    </row>
    <row r="1517" spans="7:9" x14ac:dyDescent="0.35">
      <c r="G1517" s="156"/>
      <c r="I1517" s="202"/>
    </row>
    <row r="1518" spans="7:9" x14ac:dyDescent="0.35">
      <c r="G1518" s="156"/>
      <c r="I1518" s="202"/>
    </row>
    <row r="1519" spans="7:9" x14ac:dyDescent="0.35">
      <c r="G1519" s="156"/>
      <c r="I1519" s="202"/>
    </row>
    <row r="1520" spans="7:9" x14ac:dyDescent="0.35">
      <c r="G1520" s="156"/>
      <c r="I1520" s="202"/>
    </row>
    <row r="1521" spans="7:9" x14ac:dyDescent="0.35">
      <c r="G1521" s="156"/>
      <c r="I1521" s="202"/>
    </row>
    <row r="1522" spans="7:9" x14ac:dyDescent="0.35">
      <c r="G1522" s="156"/>
      <c r="I1522" s="202"/>
    </row>
    <row r="1523" spans="7:9" x14ac:dyDescent="0.35">
      <c r="G1523" s="156"/>
      <c r="I1523" s="202"/>
    </row>
    <row r="1524" spans="7:9" x14ac:dyDescent="0.35">
      <c r="G1524" s="156"/>
      <c r="I1524" s="202"/>
    </row>
    <row r="1525" spans="7:9" x14ac:dyDescent="0.35">
      <c r="G1525" s="156"/>
      <c r="I1525" s="202"/>
    </row>
    <row r="1526" spans="7:9" x14ac:dyDescent="0.35">
      <c r="G1526" s="156"/>
      <c r="I1526" s="202"/>
    </row>
    <row r="1527" spans="7:9" x14ac:dyDescent="0.35">
      <c r="G1527" s="156"/>
      <c r="I1527" s="202"/>
    </row>
    <row r="1528" spans="7:9" x14ac:dyDescent="0.35">
      <c r="G1528" s="156"/>
      <c r="I1528" s="202"/>
    </row>
    <row r="1529" spans="7:9" x14ac:dyDescent="0.35">
      <c r="G1529" s="156"/>
      <c r="I1529" s="202"/>
    </row>
    <row r="1530" spans="7:9" x14ac:dyDescent="0.35">
      <c r="G1530" s="156"/>
      <c r="I1530" s="202"/>
    </row>
    <row r="1531" spans="7:9" x14ac:dyDescent="0.35">
      <c r="G1531" s="156"/>
      <c r="I1531" s="202"/>
    </row>
    <row r="1532" spans="7:9" x14ac:dyDescent="0.35">
      <c r="G1532" s="156"/>
      <c r="I1532" s="202"/>
    </row>
    <row r="1533" spans="7:9" x14ac:dyDescent="0.35">
      <c r="G1533" s="156"/>
      <c r="I1533" s="202"/>
    </row>
    <row r="1534" spans="7:9" x14ac:dyDescent="0.35">
      <c r="G1534" s="156"/>
      <c r="I1534" s="202"/>
    </row>
    <row r="1535" spans="7:9" x14ac:dyDescent="0.35">
      <c r="G1535" s="156"/>
      <c r="I1535" s="202"/>
    </row>
    <row r="1536" spans="7:9" x14ac:dyDescent="0.35">
      <c r="G1536" s="156"/>
      <c r="I1536" s="202"/>
    </row>
    <row r="1537" spans="7:9" x14ac:dyDescent="0.35">
      <c r="G1537" s="156"/>
      <c r="I1537" s="202"/>
    </row>
    <row r="1538" spans="7:9" x14ac:dyDescent="0.35">
      <c r="G1538" s="156"/>
      <c r="I1538" s="202"/>
    </row>
    <row r="1539" spans="7:9" x14ac:dyDescent="0.35">
      <c r="G1539" s="156"/>
      <c r="I1539" s="202"/>
    </row>
    <row r="1540" spans="7:9" x14ac:dyDescent="0.35">
      <c r="G1540" s="156"/>
      <c r="I1540" s="202"/>
    </row>
    <row r="1541" spans="7:9" x14ac:dyDescent="0.35">
      <c r="G1541" s="156"/>
      <c r="I1541" s="202"/>
    </row>
    <row r="1542" spans="7:9" x14ac:dyDescent="0.35">
      <c r="G1542" s="156"/>
      <c r="I1542" s="202"/>
    </row>
    <row r="1543" spans="7:9" x14ac:dyDescent="0.35">
      <c r="G1543" s="156"/>
      <c r="I1543" s="202"/>
    </row>
    <row r="1544" spans="7:9" x14ac:dyDescent="0.35">
      <c r="G1544" s="156"/>
      <c r="I1544" s="202"/>
    </row>
    <row r="1545" spans="7:9" x14ac:dyDescent="0.35">
      <c r="G1545" s="156"/>
      <c r="I1545" s="202"/>
    </row>
    <row r="1546" spans="7:9" x14ac:dyDescent="0.35">
      <c r="G1546" s="156"/>
      <c r="I1546" s="202"/>
    </row>
    <row r="1547" spans="7:9" x14ac:dyDescent="0.35">
      <c r="G1547" s="156"/>
      <c r="I1547" s="202"/>
    </row>
    <row r="1548" spans="7:9" x14ac:dyDescent="0.35">
      <c r="G1548" s="156"/>
      <c r="I1548" s="202"/>
    </row>
    <row r="1549" spans="7:9" x14ac:dyDescent="0.35">
      <c r="G1549" s="156"/>
      <c r="I1549" s="202"/>
    </row>
    <row r="1550" spans="7:9" x14ac:dyDescent="0.35">
      <c r="G1550" s="156"/>
      <c r="I1550" s="202"/>
    </row>
    <row r="1551" spans="7:9" x14ac:dyDescent="0.35">
      <c r="G1551" s="156"/>
      <c r="I1551" s="202"/>
    </row>
    <row r="1552" spans="7:9" x14ac:dyDescent="0.35">
      <c r="G1552" s="156"/>
      <c r="I1552" s="202"/>
    </row>
    <row r="1553" spans="7:9" x14ac:dyDescent="0.35">
      <c r="G1553" s="156"/>
      <c r="I1553" s="202"/>
    </row>
    <row r="1554" spans="7:9" x14ac:dyDescent="0.35">
      <c r="G1554" s="156"/>
      <c r="I1554" s="202"/>
    </row>
    <row r="1555" spans="7:9" x14ac:dyDescent="0.35">
      <c r="G1555" s="156"/>
      <c r="I1555" s="202"/>
    </row>
    <row r="1556" spans="7:9" x14ac:dyDescent="0.35">
      <c r="G1556" s="156"/>
      <c r="I1556" s="202"/>
    </row>
    <row r="1557" spans="7:9" x14ac:dyDescent="0.35">
      <c r="G1557" s="156"/>
      <c r="I1557" s="202"/>
    </row>
    <row r="1558" spans="7:9" x14ac:dyDescent="0.35">
      <c r="G1558" s="156"/>
      <c r="I1558" s="202"/>
    </row>
    <row r="1559" spans="7:9" x14ac:dyDescent="0.35">
      <c r="G1559" s="156"/>
      <c r="I1559" s="202"/>
    </row>
    <row r="1560" spans="7:9" x14ac:dyDescent="0.35">
      <c r="G1560" s="156"/>
      <c r="I1560" s="202"/>
    </row>
    <row r="1561" spans="7:9" x14ac:dyDescent="0.35">
      <c r="G1561" s="156"/>
      <c r="I1561" s="202"/>
    </row>
    <row r="1562" spans="7:9" x14ac:dyDescent="0.35">
      <c r="G1562" s="156"/>
      <c r="I1562" s="202"/>
    </row>
    <row r="1563" spans="7:9" x14ac:dyDescent="0.35">
      <c r="G1563" s="156"/>
      <c r="I1563" s="202"/>
    </row>
    <row r="1564" spans="7:9" x14ac:dyDescent="0.35">
      <c r="G1564" s="156"/>
      <c r="I1564" s="202"/>
    </row>
    <row r="1565" spans="7:9" x14ac:dyDescent="0.35">
      <c r="G1565" s="156"/>
      <c r="I1565" s="202"/>
    </row>
    <row r="1566" spans="7:9" x14ac:dyDescent="0.35">
      <c r="G1566" s="156"/>
      <c r="I1566" s="202"/>
    </row>
    <row r="1567" spans="7:9" x14ac:dyDescent="0.35">
      <c r="G1567" s="156"/>
      <c r="I1567" s="202"/>
    </row>
    <row r="1568" spans="7:9" x14ac:dyDescent="0.35">
      <c r="G1568" s="156"/>
      <c r="I1568" s="202"/>
    </row>
    <row r="1569" spans="7:9" x14ac:dyDescent="0.35">
      <c r="G1569" s="156"/>
      <c r="I1569" s="202"/>
    </row>
    <row r="1570" spans="7:9" x14ac:dyDescent="0.35">
      <c r="G1570" s="156"/>
      <c r="I1570" s="202"/>
    </row>
    <row r="1571" spans="7:9" x14ac:dyDescent="0.35">
      <c r="G1571" s="156"/>
      <c r="I1571" s="202"/>
    </row>
    <row r="1572" spans="7:9" x14ac:dyDescent="0.35">
      <c r="G1572" s="156"/>
      <c r="I1572" s="202"/>
    </row>
    <row r="1573" spans="7:9" x14ac:dyDescent="0.35">
      <c r="G1573" s="156"/>
      <c r="I1573" s="202"/>
    </row>
    <row r="1574" spans="7:9" x14ac:dyDescent="0.35">
      <c r="G1574" s="156"/>
      <c r="I1574" s="202"/>
    </row>
    <row r="1575" spans="7:9" x14ac:dyDescent="0.35">
      <c r="G1575" s="156"/>
      <c r="I1575" s="202"/>
    </row>
    <row r="1576" spans="7:9" x14ac:dyDescent="0.35">
      <c r="G1576" s="156"/>
      <c r="I1576" s="202"/>
    </row>
    <row r="1577" spans="7:9" x14ac:dyDescent="0.35">
      <c r="G1577" s="156"/>
      <c r="I1577" s="202"/>
    </row>
    <row r="1578" spans="7:9" x14ac:dyDescent="0.35">
      <c r="G1578" s="156"/>
      <c r="I1578" s="202"/>
    </row>
    <row r="1579" spans="7:9" x14ac:dyDescent="0.35">
      <c r="G1579" s="156"/>
      <c r="I1579" s="202"/>
    </row>
    <row r="1580" spans="7:9" x14ac:dyDescent="0.35">
      <c r="G1580" s="156"/>
      <c r="I1580" s="202"/>
    </row>
    <row r="1581" spans="7:9" x14ac:dyDescent="0.35">
      <c r="G1581" s="156"/>
      <c r="I1581" s="202"/>
    </row>
    <row r="1582" spans="7:9" x14ac:dyDescent="0.35">
      <c r="G1582" s="156"/>
      <c r="I1582" s="202"/>
    </row>
    <row r="1583" spans="7:9" x14ac:dyDescent="0.35">
      <c r="G1583" s="156"/>
      <c r="I1583" s="202"/>
    </row>
    <row r="1584" spans="7:9" x14ac:dyDescent="0.35">
      <c r="G1584" s="156"/>
      <c r="I1584" s="202"/>
    </row>
    <row r="1585" spans="7:9" x14ac:dyDescent="0.35">
      <c r="G1585" s="156"/>
      <c r="I1585" s="202"/>
    </row>
    <row r="1586" spans="7:9" x14ac:dyDescent="0.35">
      <c r="G1586" s="156"/>
      <c r="I1586" s="202"/>
    </row>
    <row r="1587" spans="7:9" x14ac:dyDescent="0.35">
      <c r="G1587" s="156"/>
      <c r="I1587" s="202"/>
    </row>
    <row r="1588" spans="7:9" x14ac:dyDescent="0.35">
      <c r="G1588" s="156"/>
      <c r="I1588" s="202"/>
    </row>
    <row r="1589" spans="7:9" x14ac:dyDescent="0.35">
      <c r="G1589" s="156"/>
      <c r="I1589" s="202"/>
    </row>
    <row r="1590" spans="7:9" x14ac:dyDescent="0.35">
      <c r="G1590" s="156"/>
      <c r="I1590" s="202"/>
    </row>
    <row r="1591" spans="7:9" x14ac:dyDescent="0.35">
      <c r="G1591" s="156"/>
      <c r="I1591" s="202"/>
    </row>
    <row r="1592" spans="7:9" x14ac:dyDescent="0.35">
      <c r="G1592" s="156"/>
      <c r="I1592" s="202"/>
    </row>
    <row r="1593" spans="7:9" x14ac:dyDescent="0.35">
      <c r="G1593" s="156"/>
      <c r="I1593" s="202"/>
    </row>
    <row r="1594" spans="7:9" x14ac:dyDescent="0.35">
      <c r="G1594" s="156"/>
      <c r="I1594" s="202"/>
    </row>
    <row r="1595" spans="7:9" x14ac:dyDescent="0.35">
      <c r="G1595" s="156"/>
      <c r="I1595" s="202"/>
    </row>
    <row r="1596" spans="7:9" x14ac:dyDescent="0.35">
      <c r="G1596" s="156"/>
      <c r="I1596" s="202"/>
    </row>
    <row r="1597" spans="7:9" x14ac:dyDescent="0.35">
      <c r="G1597" s="156"/>
      <c r="I1597" s="202"/>
    </row>
    <row r="1598" spans="7:9" x14ac:dyDescent="0.35">
      <c r="G1598" s="156"/>
      <c r="I1598" s="202"/>
    </row>
    <row r="1599" spans="7:9" x14ac:dyDescent="0.35">
      <c r="G1599" s="156"/>
      <c r="I1599" s="202"/>
    </row>
    <row r="1600" spans="7:9" x14ac:dyDescent="0.35">
      <c r="G1600" s="156"/>
      <c r="I1600" s="202"/>
    </row>
    <row r="1601" spans="7:9" x14ac:dyDescent="0.35">
      <c r="G1601" s="156"/>
      <c r="I1601" s="202"/>
    </row>
    <row r="1602" spans="7:9" x14ac:dyDescent="0.35">
      <c r="G1602" s="156"/>
      <c r="I1602" s="202"/>
    </row>
    <row r="1603" spans="7:9" x14ac:dyDescent="0.35">
      <c r="G1603" s="156"/>
      <c r="I1603" s="202"/>
    </row>
    <row r="1604" spans="7:9" x14ac:dyDescent="0.35">
      <c r="G1604" s="156"/>
      <c r="I1604" s="202"/>
    </row>
    <row r="1605" spans="7:9" x14ac:dyDescent="0.35">
      <c r="G1605" s="156"/>
      <c r="I1605" s="202"/>
    </row>
    <row r="1606" spans="7:9" x14ac:dyDescent="0.35">
      <c r="G1606" s="156"/>
      <c r="I1606" s="202"/>
    </row>
    <row r="1607" spans="7:9" x14ac:dyDescent="0.35">
      <c r="G1607" s="156"/>
      <c r="I1607" s="202"/>
    </row>
    <row r="1608" spans="7:9" x14ac:dyDescent="0.35">
      <c r="G1608" s="156"/>
      <c r="I1608" s="202"/>
    </row>
    <row r="1609" spans="7:9" x14ac:dyDescent="0.35">
      <c r="G1609" s="156"/>
      <c r="I1609" s="202"/>
    </row>
    <row r="1610" spans="7:9" x14ac:dyDescent="0.35">
      <c r="G1610" s="156"/>
      <c r="I1610" s="202"/>
    </row>
    <row r="1611" spans="7:9" x14ac:dyDescent="0.35">
      <c r="G1611" s="156"/>
      <c r="I1611" s="202"/>
    </row>
    <row r="1612" spans="7:9" x14ac:dyDescent="0.35">
      <c r="G1612" s="156"/>
      <c r="I1612" s="202"/>
    </row>
    <row r="1613" spans="7:9" x14ac:dyDescent="0.35">
      <c r="G1613" s="156"/>
      <c r="I1613" s="202"/>
    </row>
    <row r="1614" spans="7:9" x14ac:dyDescent="0.35">
      <c r="G1614" s="156"/>
      <c r="I1614" s="202"/>
    </row>
    <row r="1615" spans="7:9" x14ac:dyDescent="0.35">
      <c r="G1615" s="156"/>
      <c r="I1615" s="202"/>
    </row>
    <row r="1616" spans="7:9" x14ac:dyDescent="0.35">
      <c r="G1616" s="156"/>
      <c r="I1616" s="202"/>
    </row>
    <row r="1617" spans="7:9" x14ac:dyDescent="0.35">
      <c r="G1617" s="156"/>
      <c r="I1617" s="202"/>
    </row>
    <row r="1618" spans="7:9" x14ac:dyDescent="0.35">
      <c r="G1618" s="156"/>
      <c r="I1618" s="202"/>
    </row>
    <row r="1619" spans="7:9" x14ac:dyDescent="0.35">
      <c r="G1619" s="156"/>
      <c r="I1619" s="202"/>
    </row>
    <row r="1620" spans="7:9" x14ac:dyDescent="0.35">
      <c r="G1620" s="156"/>
      <c r="I1620" s="202"/>
    </row>
    <row r="1621" spans="7:9" x14ac:dyDescent="0.35">
      <c r="G1621" s="156"/>
      <c r="I1621" s="202"/>
    </row>
    <row r="1622" spans="7:9" x14ac:dyDescent="0.35">
      <c r="G1622" s="156"/>
      <c r="I1622" s="202"/>
    </row>
    <row r="1623" spans="7:9" x14ac:dyDescent="0.35">
      <c r="G1623" s="156"/>
      <c r="I1623" s="202"/>
    </row>
    <row r="1624" spans="7:9" x14ac:dyDescent="0.35">
      <c r="G1624" s="156"/>
      <c r="I1624" s="202"/>
    </row>
    <row r="1625" spans="7:9" x14ac:dyDescent="0.35">
      <c r="G1625" s="156"/>
      <c r="I1625" s="202"/>
    </row>
    <row r="1626" spans="7:9" x14ac:dyDescent="0.35">
      <c r="G1626" s="156"/>
      <c r="I1626" s="202"/>
    </row>
    <row r="1627" spans="7:9" x14ac:dyDescent="0.35">
      <c r="G1627" s="156"/>
      <c r="I1627" s="202"/>
    </row>
    <row r="1628" spans="7:9" x14ac:dyDescent="0.35">
      <c r="G1628" s="156"/>
      <c r="I1628" s="202"/>
    </row>
    <row r="1629" spans="7:9" x14ac:dyDescent="0.35">
      <c r="G1629" s="156"/>
      <c r="I1629" s="202"/>
    </row>
    <row r="1630" spans="7:9" x14ac:dyDescent="0.35">
      <c r="G1630" s="156"/>
      <c r="I1630" s="202"/>
    </row>
    <row r="1631" spans="7:9" x14ac:dyDescent="0.35">
      <c r="G1631" s="156"/>
      <c r="I1631" s="202"/>
    </row>
    <row r="1632" spans="7:9" x14ac:dyDescent="0.35">
      <c r="G1632" s="156"/>
      <c r="I1632" s="202"/>
    </row>
    <row r="1633" spans="7:9" x14ac:dyDescent="0.35">
      <c r="G1633" s="156"/>
      <c r="I1633" s="202"/>
    </row>
    <row r="1634" spans="7:9" x14ac:dyDescent="0.35">
      <c r="G1634" s="156"/>
      <c r="I1634" s="202"/>
    </row>
    <row r="1635" spans="7:9" x14ac:dyDescent="0.35">
      <c r="G1635" s="156"/>
      <c r="I1635" s="202"/>
    </row>
    <row r="1636" spans="7:9" x14ac:dyDescent="0.35">
      <c r="G1636" s="156"/>
      <c r="I1636" s="202"/>
    </row>
    <row r="1637" spans="7:9" x14ac:dyDescent="0.35">
      <c r="G1637" s="156"/>
      <c r="I1637" s="202"/>
    </row>
    <row r="1638" spans="7:9" x14ac:dyDescent="0.35">
      <c r="G1638" s="156"/>
      <c r="I1638" s="202"/>
    </row>
    <row r="1639" spans="7:9" x14ac:dyDescent="0.35">
      <c r="G1639" s="156"/>
      <c r="I1639" s="202"/>
    </row>
    <row r="1640" spans="7:9" x14ac:dyDescent="0.35">
      <c r="G1640" s="156"/>
      <c r="I1640" s="202"/>
    </row>
    <row r="1641" spans="7:9" x14ac:dyDescent="0.35">
      <c r="G1641" s="156"/>
      <c r="I1641" s="202"/>
    </row>
    <row r="1642" spans="7:9" x14ac:dyDescent="0.35">
      <c r="G1642" s="156"/>
      <c r="I1642" s="202"/>
    </row>
    <row r="1643" spans="7:9" x14ac:dyDescent="0.35">
      <c r="G1643" s="156"/>
      <c r="I1643" s="202"/>
    </row>
    <row r="1644" spans="7:9" x14ac:dyDescent="0.35">
      <c r="G1644" s="156"/>
      <c r="I1644" s="202"/>
    </row>
    <row r="1645" spans="7:9" x14ac:dyDescent="0.35">
      <c r="G1645" s="156"/>
      <c r="I1645" s="202"/>
    </row>
    <row r="1646" spans="7:9" x14ac:dyDescent="0.35">
      <c r="G1646" s="156"/>
      <c r="I1646" s="202"/>
    </row>
    <row r="1647" spans="7:9" x14ac:dyDescent="0.35">
      <c r="G1647" s="156"/>
      <c r="I1647" s="202"/>
    </row>
    <row r="1648" spans="7:9" x14ac:dyDescent="0.35">
      <c r="G1648" s="156"/>
      <c r="I1648" s="202"/>
    </row>
    <row r="1649" spans="7:9" x14ac:dyDescent="0.35">
      <c r="G1649" s="156"/>
      <c r="I1649" s="202"/>
    </row>
    <row r="1650" spans="7:9" x14ac:dyDescent="0.35">
      <c r="G1650" s="156"/>
      <c r="I1650" s="202"/>
    </row>
    <row r="1651" spans="7:9" x14ac:dyDescent="0.35">
      <c r="G1651" s="156"/>
      <c r="I1651" s="202"/>
    </row>
    <row r="1652" spans="7:9" x14ac:dyDescent="0.35">
      <c r="G1652" s="156"/>
      <c r="I1652" s="202"/>
    </row>
    <row r="1653" spans="7:9" x14ac:dyDescent="0.35">
      <c r="G1653" s="156"/>
      <c r="I1653" s="202"/>
    </row>
    <row r="1654" spans="7:9" x14ac:dyDescent="0.35">
      <c r="G1654" s="156"/>
      <c r="I1654" s="202"/>
    </row>
    <row r="1655" spans="7:9" x14ac:dyDescent="0.35">
      <c r="G1655" s="156"/>
      <c r="I1655" s="202"/>
    </row>
    <row r="1656" spans="7:9" x14ac:dyDescent="0.35">
      <c r="G1656" s="156"/>
      <c r="I1656" s="202"/>
    </row>
    <row r="1657" spans="7:9" x14ac:dyDescent="0.35">
      <c r="G1657" s="156"/>
      <c r="I1657" s="202"/>
    </row>
    <row r="1658" spans="7:9" x14ac:dyDescent="0.35">
      <c r="G1658" s="156"/>
      <c r="I1658" s="202"/>
    </row>
    <row r="1659" spans="7:9" x14ac:dyDescent="0.35">
      <c r="G1659" s="156"/>
      <c r="I1659" s="202"/>
    </row>
    <row r="1660" spans="7:9" x14ac:dyDescent="0.35">
      <c r="G1660" s="156"/>
      <c r="I1660" s="202"/>
    </row>
    <row r="1661" spans="7:9" x14ac:dyDescent="0.35">
      <c r="G1661" s="156"/>
      <c r="I1661" s="202"/>
    </row>
    <row r="1662" spans="7:9" x14ac:dyDescent="0.35">
      <c r="G1662" s="156"/>
      <c r="I1662" s="202"/>
    </row>
    <row r="1663" spans="7:9" x14ac:dyDescent="0.35">
      <c r="G1663" s="156"/>
      <c r="I1663" s="202"/>
    </row>
    <row r="1664" spans="7:9" x14ac:dyDescent="0.35">
      <c r="G1664" s="156"/>
      <c r="I1664" s="202"/>
    </row>
    <row r="1665" spans="7:9" x14ac:dyDescent="0.35">
      <c r="G1665" s="156"/>
      <c r="I1665" s="202"/>
    </row>
    <row r="1666" spans="7:9" x14ac:dyDescent="0.35">
      <c r="G1666" s="156"/>
      <c r="I1666" s="202"/>
    </row>
    <row r="1667" spans="7:9" x14ac:dyDescent="0.35">
      <c r="G1667" s="156"/>
      <c r="I1667" s="202"/>
    </row>
    <row r="1668" spans="7:9" x14ac:dyDescent="0.35">
      <c r="G1668" s="156"/>
      <c r="I1668" s="202"/>
    </row>
    <row r="1669" spans="7:9" x14ac:dyDescent="0.35">
      <c r="G1669" s="156"/>
      <c r="I1669" s="202"/>
    </row>
    <row r="1670" spans="7:9" x14ac:dyDescent="0.35">
      <c r="G1670" s="156"/>
      <c r="I1670" s="202"/>
    </row>
    <row r="1671" spans="7:9" x14ac:dyDescent="0.35">
      <c r="G1671" s="156"/>
      <c r="I1671" s="202"/>
    </row>
    <row r="1672" spans="7:9" x14ac:dyDescent="0.35">
      <c r="G1672" s="156"/>
      <c r="I1672" s="202"/>
    </row>
    <row r="1673" spans="7:9" x14ac:dyDescent="0.35">
      <c r="G1673" s="156"/>
      <c r="I1673" s="202"/>
    </row>
    <row r="1674" spans="7:9" x14ac:dyDescent="0.35">
      <c r="G1674" s="156"/>
      <c r="I1674" s="202"/>
    </row>
    <row r="1675" spans="7:9" x14ac:dyDescent="0.35">
      <c r="G1675" s="156"/>
      <c r="I1675" s="202"/>
    </row>
    <row r="1676" spans="7:9" x14ac:dyDescent="0.35">
      <c r="G1676" s="156"/>
      <c r="I1676" s="202"/>
    </row>
    <row r="1677" spans="7:9" x14ac:dyDescent="0.35">
      <c r="G1677" s="156"/>
      <c r="I1677" s="202"/>
    </row>
    <row r="1678" spans="7:9" x14ac:dyDescent="0.35">
      <c r="G1678" s="156"/>
      <c r="I1678" s="202"/>
    </row>
    <row r="1679" spans="7:9" x14ac:dyDescent="0.35">
      <c r="G1679" s="156"/>
      <c r="I1679" s="202"/>
    </row>
    <row r="1680" spans="7:9" x14ac:dyDescent="0.35">
      <c r="G1680" s="156"/>
      <c r="I1680" s="202"/>
    </row>
    <row r="1681" spans="7:9" x14ac:dyDescent="0.35">
      <c r="G1681" s="156"/>
      <c r="I1681" s="202"/>
    </row>
    <row r="1682" spans="7:9" x14ac:dyDescent="0.35">
      <c r="G1682" s="156"/>
      <c r="I1682" s="202"/>
    </row>
    <row r="1683" spans="7:9" x14ac:dyDescent="0.35">
      <c r="G1683" s="156"/>
      <c r="I1683" s="202"/>
    </row>
    <row r="1684" spans="7:9" x14ac:dyDescent="0.35">
      <c r="G1684" s="156"/>
      <c r="I1684" s="202"/>
    </row>
    <row r="1685" spans="7:9" x14ac:dyDescent="0.35">
      <c r="G1685" s="156"/>
      <c r="I1685" s="202"/>
    </row>
    <row r="1686" spans="7:9" x14ac:dyDescent="0.35">
      <c r="G1686" s="156"/>
      <c r="I1686" s="202"/>
    </row>
    <row r="1687" spans="7:9" x14ac:dyDescent="0.35">
      <c r="G1687" s="156"/>
      <c r="I1687" s="202"/>
    </row>
    <row r="1688" spans="7:9" x14ac:dyDescent="0.35">
      <c r="G1688" s="156"/>
      <c r="I1688" s="202"/>
    </row>
    <row r="1689" spans="7:9" x14ac:dyDescent="0.35">
      <c r="G1689" s="156"/>
      <c r="I1689" s="202"/>
    </row>
    <row r="1690" spans="7:9" x14ac:dyDescent="0.35">
      <c r="G1690" s="156"/>
      <c r="I1690" s="202"/>
    </row>
    <row r="1691" spans="7:9" x14ac:dyDescent="0.35">
      <c r="G1691" s="156"/>
      <c r="I1691" s="202"/>
    </row>
    <row r="1692" spans="7:9" x14ac:dyDescent="0.35">
      <c r="G1692" s="156"/>
      <c r="I1692" s="202"/>
    </row>
    <row r="1693" spans="7:9" x14ac:dyDescent="0.35">
      <c r="G1693" s="156"/>
      <c r="I1693" s="202"/>
    </row>
    <row r="1694" spans="7:9" x14ac:dyDescent="0.35">
      <c r="G1694" s="156"/>
      <c r="I1694" s="202"/>
    </row>
    <row r="1695" spans="7:9" x14ac:dyDescent="0.35">
      <c r="G1695" s="156"/>
      <c r="I1695" s="202"/>
    </row>
    <row r="1696" spans="7:9" x14ac:dyDescent="0.35">
      <c r="G1696" s="156"/>
      <c r="I1696" s="202"/>
    </row>
    <row r="1697" spans="7:9" x14ac:dyDescent="0.35">
      <c r="G1697" s="156"/>
      <c r="I1697" s="202"/>
    </row>
    <row r="1698" spans="7:9" x14ac:dyDescent="0.35">
      <c r="G1698" s="156"/>
      <c r="I1698" s="202"/>
    </row>
    <row r="1699" spans="7:9" x14ac:dyDescent="0.35">
      <c r="G1699" s="156"/>
      <c r="I1699" s="202"/>
    </row>
    <row r="1700" spans="7:9" x14ac:dyDescent="0.35">
      <c r="G1700" s="156"/>
      <c r="I1700" s="202"/>
    </row>
    <row r="1701" spans="7:9" x14ac:dyDescent="0.35">
      <c r="G1701" s="156"/>
      <c r="I1701" s="202"/>
    </row>
    <row r="1702" spans="7:9" x14ac:dyDescent="0.35">
      <c r="G1702" s="156"/>
      <c r="I1702" s="202"/>
    </row>
    <row r="1703" spans="7:9" x14ac:dyDescent="0.35">
      <c r="G1703" s="156"/>
      <c r="I1703" s="202"/>
    </row>
    <row r="1704" spans="7:9" x14ac:dyDescent="0.35">
      <c r="G1704" s="156"/>
      <c r="I1704" s="202"/>
    </row>
    <row r="1705" spans="7:9" x14ac:dyDescent="0.35">
      <c r="G1705" s="156"/>
      <c r="I1705" s="202"/>
    </row>
    <row r="1706" spans="7:9" x14ac:dyDescent="0.35">
      <c r="G1706" s="156"/>
      <c r="I1706" s="202"/>
    </row>
    <row r="1707" spans="7:9" x14ac:dyDescent="0.35">
      <c r="G1707" s="156"/>
      <c r="I1707" s="202"/>
    </row>
    <row r="1708" spans="7:9" x14ac:dyDescent="0.35">
      <c r="G1708" s="156"/>
      <c r="I1708" s="202"/>
    </row>
    <row r="1709" spans="7:9" x14ac:dyDescent="0.35">
      <c r="G1709" s="156"/>
      <c r="I1709" s="202"/>
    </row>
    <row r="1710" spans="7:9" x14ac:dyDescent="0.35">
      <c r="G1710" s="156"/>
      <c r="I1710" s="202"/>
    </row>
    <row r="1711" spans="7:9" x14ac:dyDescent="0.35">
      <c r="G1711" s="156"/>
      <c r="I1711" s="202"/>
    </row>
    <row r="1712" spans="7:9" x14ac:dyDescent="0.35">
      <c r="G1712" s="156"/>
      <c r="I1712" s="202"/>
    </row>
    <row r="1713" spans="7:9" x14ac:dyDescent="0.35">
      <c r="G1713" s="156"/>
      <c r="I1713" s="202"/>
    </row>
    <row r="1714" spans="7:9" x14ac:dyDescent="0.35">
      <c r="G1714" s="156"/>
      <c r="I1714" s="202"/>
    </row>
    <row r="1715" spans="7:9" x14ac:dyDescent="0.35">
      <c r="G1715" s="156"/>
      <c r="I1715" s="202"/>
    </row>
    <row r="1716" spans="7:9" x14ac:dyDescent="0.35">
      <c r="G1716" s="156"/>
      <c r="I1716" s="202"/>
    </row>
    <row r="1717" spans="7:9" x14ac:dyDescent="0.35">
      <c r="G1717" s="156"/>
      <c r="I1717" s="202"/>
    </row>
    <row r="1718" spans="7:9" x14ac:dyDescent="0.35">
      <c r="G1718" s="156"/>
      <c r="I1718" s="202"/>
    </row>
    <row r="1719" spans="7:9" x14ac:dyDescent="0.35">
      <c r="G1719" s="156"/>
      <c r="I1719" s="202"/>
    </row>
    <row r="1720" spans="7:9" x14ac:dyDescent="0.35">
      <c r="G1720" s="156"/>
      <c r="I1720" s="202"/>
    </row>
    <row r="1721" spans="7:9" x14ac:dyDescent="0.35">
      <c r="G1721" s="156"/>
      <c r="I1721" s="202"/>
    </row>
    <row r="1722" spans="7:9" x14ac:dyDescent="0.35">
      <c r="G1722" s="156"/>
      <c r="I1722" s="202"/>
    </row>
    <row r="1723" spans="7:9" x14ac:dyDescent="0.35">
      <c r="G1723" s="156"/>
      <c r="I1723" s="202"/>
    </row>
    <row r="1724" spans="7:9" x14ac:dyDescent="0.35">
      <c r="G1724" s="156"/>
      <c r="I1724" s="202"/>
    </row>
    <row r="1725" spans="7:9" x14ac:dyDescent="0.35">
      <c r="G1725" s="156"/>
      <c r="I1725" s="202"/>
    </row>
    <row r="1726" spans="7:9" x14ac:dyDescent="0.35">
      <c r="G1726" s="156"/>
      <c r="I1726" s="202"/>
    </row>
    <row r="1727" spans="7:9" x14ac:dyDescent="0.35">
      <c r="G1727" s="156"/>
      <c r="I1727" s="202"/>
    </row>
    <row r="1728" spans="7:9" x14ac:dyDescent="0.35">
      <c r="G1728" s="156"/>
      <c r="I1728" s="202"/>
    </row>
    <row r="1729" spans="7:9" x14ac:dyDescent="0.35">
      <c r="G1729" s="156"/>
      <c r="I1729" s="202"/>
    </row>
    <row r="1730" spans="7:9" x14ac:dyDescent="0.35">
      <c r="G1730" s="156"/>
      <c r="I1730" s="202"/>
    </row>
    <row r="1731" spans="7:9" x14ac:dyDescent="0.35">
      <c r="G1731" s="156"/>
      <c r="I1731" s="202"/>
    </row>
    <row r="1732" spans="7:9" x14ac:dyDescent="0.35">
      <c r="G1732" s="156"/>
      <c r="I1732" s="202"/>
    </row>
    <row r="1733" spans="7:9" x14ac:dyDescent="0.35">
      <c r="G1733" s="156"/>
      <c r="I1733" s="202"/>
    </row>
    <row r="1734" spans="7:9" x14ac:dyDescent="0.35">
      <c r="G1734" s="156"/>
      <c r="I1734" s="202"/>
    </row>
    <row r="1735" spans="7:9" x14ac:dyDescent="0.35">
      <c r="G1735" s="156"/>
      <c r="I1735" s="202"/>
    </row>
  </sheetData>
  <mergeCells count="2">
    <mergeCell ref="E2:H2"/>
    <mergeCell ref="I2:J2"/>
  </mergeCells>
  <conditionalFormatting sqref="E5:E80">
    <cfRule type="colorScale" priority="1">
      <colorScale>
        <cfvo type="min"/>
        <cfvo type="percentile" val="50"/>
        <cfvo type="max"/>
        <color rgb="FFF8696B"/>
        <color rgb="FFFFEB84"/>
        <color rgb="FF63BE7B"/>
      </colorScale>
    </cfRule>
  </conditionalFormatting>
  <conditionalFormatting sqref="A90:B1048576 A1:B3 A82:B87 A5:B80">
    <cfRule type="colorScale" priority="2">
      <colorScale>
        <cfvo type="min"/>
        <cfvo type="percentile" val="50"/>
        <cfvo type="max"/>
        <color rgb="FFF8696B"/>
        <color rgb="FFFFEB84"/>
        <color rgb="FF63BE7B"/>
      </colorScale>
    </cfRule>
  </conditionalFormatting>
  <pageMargins left="0.7" right="0.7" top="0.75" bottom="0.75" header="0.3" footer="0.3"/>
  <pageSetup paperSize="8" scale="73" orientation="landscape" r:id="rId3"/>
  <headerFooter>
    <oddFooter>&amp;L_x000D_&amp;1#&amp;"Calibri"&amp;10&amp;K000000 Intern gebruik</oddFooter>
  </headerFooter>
  <drawing r:id="rId4"/>
  <tableParts count="1">
    <tablePart r:id="rId5"/>
  </tableParts>
  <extLst>
    <ext xmlns:x15="http://schemas.microsoft.com/office/spreadsheetml/2010/11/main" uri="{3A4CF648-6AED-40f4-86FF-DC5316D8AED3}">
      <x14:slicerList xmlns:x14="http://schemas.microsoft.com/office/spreadsheetml/2009/9/main">
        <x14:slicer r:id="rId6"/>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17"/>
  <sheetViews>
    <sheetView workbookViewId="0"/>
  </sheetViews>
  <sheetFormatPr defaultRowHeight="14.5" x14ac:dyDescent="0.35"/>
  <cols>
    <col min="2" max="2" width="56.7265625" bestFit="1" customWidth="1"/>
    <col min="3" max="3" width="50.7265625" bestFit="1" customWidth="1"/>
  </cols>
  <sheetData>
    <row r="1" spans="1:3" ht="15" thickBot="1" x14ac:dyDescent="0.4">
      <c r="A1" s="5" t="s">
        <v>69</v>
      </c>
      <c r="B1" s="5" t="s">
        <v>720</v>
      </c>
      <c r="C1" s="5" t="s">
        <v>68</v>
      </c>
    </row>
    <row r="2" spans="1:3" ht="15" thickBot="1" x14ac:dyDescent="0.4">
      <c r="A2" t="s">
        <v>120</v>
      </c>
      <c r="B2" s="23" t="s">
        <v>184</v>
      </c>
      <c r="C2" s="10" t="str">
        <f>IFERROR(VLOOKUP($A2,VLookup!$B$3:$C$481,2,FALSE),"")</f>
        <v>2.1.1 APPLICATIEONTWIKKELING</v>
      </c>
    </row>
    <row r="3" spans="1:3" ht="15" thickBot="1" x14ac:dyDescent="0.4">
      <c r="A3" t="s">
        <v>127</v>
      </c>
      <c r="B3" s="23" t="s">
        <v>184</v>
      </c>
      <c r="C3" s="10" t="str">
        <f>IFERROR(VLOOKUP($A3,VLookup!$B$3:$C$481,2,FALSE),"")</f>
        <v>2.1.4 DATA ENGINEERING</v>
      </c>
    </row>
    <row r="4" spans="1:3" ht="15" thickBot="1" x14ac:dyDescent="0.4">
      <c r="A4" t="s">
        <v>75</v>
      </c>
      <c r="B4" t="s">
        <v>185</v>
      </c>
      <c r="C4" s="10" t="str">
        <f>IFERROR(VLOOKUP($A4,VLookup!$B$3:$C$481,2,FALSE),"")</f>
        <v>1.1.1 INFORMATIEARCHITECTUUR</v>
      </c>
    </row>
    <row r="5" spans="1:3" ht="15" thickBot="1" x14ac:dyDescent="0.4">
      <c r="A5" t="s">
        <v>114</v>
      </c>
      <c r="B5" t="s">
        <v>186</v>
      </c>
      <c r="C5" s="10" t="str">
        <f>IFERROR(VLOOKUP($A5,VLookup!$B$3:$C$481,2,FALSE),"")</f>
        <v>1.3.1 SOURCING MANAGEMENT</v>
      </c>
    </row>
    <row r="6" spans="1:3" ht="15" thickBot="1" x14ac:dyDescent="0.4">
      <c r="A6" t="s">
        <v>145</v>
      </c>
      <c r="B6" t="s">
        <v>187</v>
      </c>
      <c r="C6" s="10" t="str">
        <f>IFERROR(VLOOKUP($A6,VLookup!$B$3:$C$481,2,FALSE),"")</f>
        <v>3.2.1 TECHNICAL SUPPORT</v>
      </c>
    </row>
    <row r="7" spans="1:3" ht="15" thickBot="1" x14ac:dyDescent="0.4">
      <c r="A7" t="s">
        <v>146</v>
      </c>
      <c r="B7" t="s">
        <v>187</v>
      </c>
      <c r="C7" s="10" t="str">
        <f>IFERROR(VLOOKUP($A7,VLookup!$B$3:$C$481,2,FALSE),"")</f>
        <v>3.2.2 1e LIJNS GEBRUIKERSONDERSTEUNING</v>
      </c>
    </row>
    <row r="8" spans="1:3" ht="15" thickBot="1" x14ac:dyDescent="0.4">
      <c r="A8" t="s">
        <v>148</v>
      </c>
      <c r="B8" t="s">
        <v>187</v>
      </c>
      <c r="C8" s="10" t="str">
        <f>IFERROR(VLOOKUP($A8,VLookup!$B$3:$C$481,2,FALSE),"")</f>
        <v>3.2.3 INCIDENT MANAGEMENT</v>
      </c>
    </row>
    <row r="9" spans="1:3" ht="15" thickBot="1" x14ac:dyDescent="0.4">
      <c r="A9" t="s">
        <v>152</v>
      </c>
      <c r="B9" t="s">
        <v>188</v>
      </c>
      <c r="C9" s="10" t="str">
        <f>IFERROR(VLOOKUP($A9,VLookup!$B$3:$C$481,2,FALSE),"")</f>
        <v>3.3.3 CONFIGURATION MANAGEMENT</v>
      </c>
    </row>
    <row r="10" spans="1:3" ht="15" thickBot="1" x14ac:dyDescent="0.4">
      <c r="A10" t="s">
        <v>159</v>
      </c>
      <c r="B10" s="23" t="s">
        <v>189</v>
      </c>
      <c r="C10" s="10" t="str">
        <f>IFERROR(VLOOKUP($A10,VLookup!$B$3:$C$481,2,FALSE),"")</f>
        <v>4.2.3 RELATIEMANAGEMENT IV</v>
      </c>
    </row>
    <row r="11" spans="1:3" ht="15" thickBot="1" x14ac:dyDescent="0.4">
      <c r="A11" t="s">
        <v>159</v>
      </c>
      <c r="B11" t="s">
        <v>190</v>
      </c>
      <c r="C11" s="10" t="str">
        <f>IFERROR(VLOOKUP($A11,VLookup!$B$3:$C$481,2,FALSE),"")</f>
        <v>4.2.3 RELATIEMANAGEMENT IV</v>
      </c>
    </row>
    <row r="12" spans="1:3" ht="15" thickBot="1" x14ac:dyDescent="0.4">
      <c r="A12" t="s">
        <v>167</v>
      </c>
      <c r="B12" t="s">
        <v>190</v>
      </c>
      <c r="C12" s="10" t="str">
        <f>IFERROR(VLOOKUP($A12,VLookup!$B$3:$C$481,2,FALSE),"")</f>
        <v>4.4.2 LEER- EN ONTWIKKELMANAGEMENT</v>
      </c>
    </row>
    <row r="13" spans="1:3" ht="15" thickBot="1" x14ac:dyDescent="0.4">
      <c r="A13" t="s">
        <v>107</v>
      </c>
      <c r="B13" t="s">
        <v>191</v>
      </c>
      <c r="C13" s="10" t="str">
        <f>IFERROR(VLOOKUP($A13,VLookup!$B$3:$C$481,2,FALSE),"")</f>
        <v>1.2.1 INFORMATIEBELEID</v>
      </c>
    </row>
    <row r="14" spans="1:3" ht="15" thickBot="1" x14ac:dyDescent="0.4">
      <c r="A14" t="s">
        <v>155</v>
      </c>
      <c r="B14" t="s">
        <v>192</v>
      </c>
      <c r="C14" s="10" t="str">
        <f>IFERROR(VLOOKUP($A14,VLookup!$B$3:$C$481,2,FALSE),"")</f>
        <v>4.1.2 INFORMATIERISICOMANAGEMENT</v>
      </c>
    </row>
    <row r="15" spans="1:3" ht="15" thickBot="1" x14ac:dyDescent="0.4">
      <c r="A15" t="s">
        <v>99</v>
      </c>
      <c r="B15" t="s">
        <v>193</v>
      </c>
      <c r="C15" s="10" t="str">
        <f>IFERROR(VLOOKUP($A15,VLookup!$B$3:$C$481,2,FALSE),"")</f>
        <v>1.1.4 TECHNISCHE ARCHITECTUUR</v>
      </c>
    </row>
    <row r="16" spans="1:3" ht="15" thickBot="1" x14ac:dyDescent="0.4">
      <c r="A16" t="s">
        <v>150</v>
      </c>
      <c r="B16" t="s">
        <v>194</v>
      </c>
      <c r="C16" s="10" t="str">
        <f>IFERROR(VLOOKUP($A16,VLookup!$B$3:$C$481,2,FALSE),"")</f>
        <v>3.3.1 SERVICE LEVEL MANAGEMENT</v>
      </c>
    </row>
    <row r="17" spans="1:3" ht="15" thickBot="1" x14ac:dyDescent="0.4">
      <c r="A17" t="s">
        <v>180</v>
      </c>
      <c r="B17" t="s">
        <v>195</v>
      </c>
      <c r="C17" s="10" t="str">
        <f>IFERROR(VLOOKUP($A17,VLookup!$B$3:$C$481,2,FALSE),"")</f>
        <v>5.3.3 RECORDMANAGEMENT</v>
      </c>
    </row>
    <row r="18" spans="1:3" ht="15" thickBot="1" x14ac:dyDescent="0.4">
      <c r="A18" t="s">
        <v>181</v>
      </c>
      <c r="B18" t="s">
        <v>195</v>
      </c>
      <c r="C18" s="10" t="str">
        <f>IFERROR(VLOOKUP($A18,VLookup!$B$3:$C$481,2,FALSE),"")</f>
        <v>5.3.4 METADATA/GEGEVENSMANAGEMENT</v>
      </c>
    </row>
    <row r="19" spans="1:3" ht="15" thickBot="1" x14ac:dyDescent="0.4">
      <c r="A19" t="s">
        <v>182</v>
      </c>
      <c r="B19" t="s">
        <v>195</v>
      </c>
      <c r="C19" s="10" t="str">
        <f>IFERROR(VLOOKUP($A19,VLookup!$B$3:$C$481,2,FALSE),"")</f>
        <v>5.3.5 KWALITEITSMANAGEMENT IV</v>
      </c>
    </row>
    <row r="20" spans="1:3" ht="15" thickBot="1" x14ac:dyDescent="0.4">
      <c r="A20" t="s">
        <v>113</v>
      </c>
      <c r="B20" t="s">
        <v>196</v>
      </c>
      <c r="C20" s="10" t="str">
        <f>IFERROR(VLOOKUP($A20,VLookup!$B$3:$C$481,2,FALSE),"")</f>
        <v>1.2.3 MANAGEMENT INFORMATIEVOORZIENING</v>
      </c>
    </row>
    <row r="21" spans="1:3" ht="15" thickBot="1" x14ac:dyDescent="0.4">
      <c r="A21" t="s">
        <v>180</v>
      </c>
      <c r="B21" t="s">
        <v>196</v>
      </c>
      <c r="C21" s="10" t="str">
        <f>IFERROR(VLOOKUP($A21,VLookup!$B$3:$C$481,2,FALSE),"")</f>
        <v>5.3.3 RECORDMANAGEMENT</v>
      </c>
    </row>
    <row r="22" spans="1:3" ht="15" thickBot="1" x14ac:dyDescent="0.4">
      <c r="A22" t="s">
        <v>181</v>
      </c>
      <c r="B22" t="s">
        <v>196</v>
      </c>
      <c r="C22" s="10" t="str">
        <f>IFERROR(VLOOKUP($A22,VLookup!$B$3:$C$481,2,FALSE),"")</f>
        <v>5.3.4 METADATA/GEGEVENSMANAGEMENT</v>
      </c>
    </row>
    <row r="23" spans="1:3" ht="15" thickBot="1" x14ac:dyDescent="0.4">
      <c r="A23" t="s">
        <v>182</v>
      </c>
      <c r="B23" t="s">
        <v>196</v>
      </c>
      <c r="C23" s="10" t="str">
        <f>IFERROR(VLOOKUP($A23,VLookup!$B$3:$C$481,2,FALSE),"")</f>
        <v>5.3.5 KWALITEITSMANAGEMENT IV</v>
      </c>
    </row>
    <row r="24" spans="1:3" ht="15" thickBot="1" x14ac:dyDescent="0.4">
      <c r="A24" t="s">
        <v>107</v>
      </c>
      <c r="B24" t="s">
        <v>196</v>
      </c>
      <c r="C24" s="10" t="str">
        <f>IFERROR(VLOOKUP($A24,VLookup!$B$3:$C$481,2,FALSE),"")</f>
        <v>1.2.1 INFORMATIEBELEID</v>
      </c>
    </row>
    <row r="25" spans="1:3" ht="15" thickBot="1" x14ac:dyDescent="0.4">
      <c r="A25" t="s">
        <v>154</v>
      </c>
      <c r="B25" t="s">
        <v>197</v>
      </c>
      <c r="C25" s="10" t="str">
        <f>IFERROR(VLOOKUP($A25,VLookup!$B$3:$C$481,2,FALSE),"")</f>
        <v>4.1.1 SECURITY MANAGEMENT</v>
      </c>
    </row>
    <row r="26" spans="1:3" ht="15" thickBot="1" x14ac:dyDescent="0.4">
      <c r="A26" t="s">
        <v>155</v>
      </c>
      <c r="B26" t="s">
        <v>197</v>
      </c>
      <c r="C26" s="10" t="str">
        <f>IFERROR(VLOOKUP($A26,VLookup!$B$3:$C$481,2,FALSE),"")</f>
        <v>4.1.2 INFORMATIERISICOMANAGEMENT</v>
      </c>
    </row>
    <row r="27" spans="1:3" ht="15" thickBot="1" x14ac:dyDescent="0.4">
      <c r="A27" t="s">
        <v>107</v>
      </c>
      <c r="B27" t="s">
        <v>198</v>
      </c>
      <c r="C27" s="10" t="str">
        <f>IFERROR(VLOOKUP($A27,VLookup!$B$3:$C$481,2,FALSE),"")</f>
        <v>1.2.1 INFORMATIEBELEID</v>
      </c>
    </row>
    <row r="28" spans="1:3" ht="15" thickBot="1" x14ac:dyDescent="0.4">
      <c r="A28" t="s">
        <v>111</v>
      </c>
      <c r="B28" t="s">
        <v>198</v>
      </c>
      <c r="C28" s="10" t="str">
        <f>IFERROR(VLOOKUP($A28,VLookup!$B$3:$C$481,2,FALSE),"")</f>
        <v>1.2.2 INNOVATIEMANAGEMENT</v>
      </c>
    </row>
    <row r="29" spans="1:3" ht="15" thickBot="1" x14ac:dyDescent="0.4">
      <c r="A29" t="s">
        <v>114</v>
      </c>
      <c r="B29" t="s">
        <v>198</v>
      </c>
      <c r="C29" s="10" t="str">
        <f>IFERROR(VLOOKUP($A29,VLookup!$B$3:$C$481,2,FALSE),"")</f>
        <v>1.3.1 SOURCING MANAGEMENT</v>
      </c>
    </row>
    <row r="30" spans="1:3" ht="15" thickBot="1" x14ac:dyDescent="0.4">
      <c r="A30" t="s">
        <v>154</v>
      </c>
      <c r="B30" t="s">
        <v>198</v>
      </c>
      <c r="C30" s="10" t="str">
        <f>IFERROR(VLOOKUP($A30,VLookup!$B$3:$C$481,2,FALSE),"")</f>
        <v>4.1.1 SECURITY MANAGEMENT</v>
      </c>
    </row>
    <row r="31" spans="1:3" ht="15" thickBot="1" x14ac:dyDescent="0.4">
      <c r="A31" t="s">
        <v>155</v>
      </c>
      <c r="B31" t="s">
        <v>198</v>
      </c>
      <c r="C31" s="10" t="str">
        <f>IFERROR(VLOOKUP($A31,VLookup!$B$3:$C$481,2,FALSE),"")</f>
        <v>4.1.2 INFORMATIERISICOMANAGEMENT</v>
      </c>
    </row>
    <row r="32" spans="1:3" ht="15" thickBot="1" x14ac:dyDescent="0.4">
      <c r="A32" t="s">
        <v>156</v>
      </c>
      <c r="B32" t="s">
        <v>198</v>
      </c>
      <c r="C32" s="10" t="str">
        <f>IFERROR(VLOOKUP($A32,VLookup!$B$3:$C$481,2,FALSE),"")</f>
        <v>4.1.3 CYBERSECURITY MANAGEMENT</v>
      </c>
    </row>
    <row r="33" spans="1:3" ht="15" thickBot="1" x14ac:dyDescent="0.4">
      <c r="A33" t="s">
        <v>158</v>
      </c>
      <c r="B33" t="s">
        <v>198</v>
      </c>
      <c r="C33" s="10" t="str">
        <f>IFERROR(VLOOKUP($A33,VLookup!$B$3:$C$481,2,FALSE),"")</f>
        <v>4.2.2 INKOOP IV</v>
      </c>
    </row>
    <row r="34" spans="1:3" ht="15" thickBot="1" x14ac:dyDescent="0.4">
      <c r="A34" t="s">
        <v>161</v>
      </c>
      <c r="B34" t="s">
        <v>198</v>
      </c>
      <c r="C34" s="10" t="str">
        <f>IFERROR(VLOOKUP($A34,VLookup!$B$3:$C$481,2,FALSE),"")</f>
        <v>4.3.1 INFORMATIEANALYSE</v>
      </c>
    </row>
    <row r="35" spans="1:3" ht="15" thickBot="1" x14ac:dyDescent="0.4">
      <c r="A35" t="s">
        <v>162</v>
      </c>
      <c r="B35" t="s">
        <v>198</v>
      </c>
      <c r="C35" s="10" t="str">
        <f>IFERROR(VLOOKUP($A35,VLookup!$B$3:$C$481,2,FALSE),"")</f>
        <v>4.3.2 BUSINESS ANALYSE</v>
      </c>
    </row>
    <row r="36" spans="1:3" ht="15" thickBot="1" x14ac:dyDescent="0.4">
      <c r="A36" t="s">
        <v>175</v>
      </c>
      <c r="B36" t="s">
        <v>198</v>
      </c>
      <c r="C36" s="10" t="str">
        <f>IFERROR(VLOOKUP($A36,VLookup!$B$3:$C$481,2,FALSE),"")</f>
        <v>5.1.4 PORTFOLIOMANAGEMENT IV</v>
      </c>
    </row>
    <row r="37" spans="1:3" ht="15" thickBot="1" x14ac:dyDescent="0.4">
      <c r="A37" t="s">
        <v>183</v>
      </c>
      <c r="B37" t="s">
        <v>198</v>
      </c>
      <c r="C37" s="10" t="str">
        <f>IFERROR(VLOOKUP($A37,VLookup!$B$3:$C$481,2,FALSE),"")</f>
        <v>5.4.1 IT-CONTROL</v>
      </c>
    </row>
    <row r="38" spans="1:3" ht="15" thickBot="1" x14ac:dyDescent="0.4">
      <c r="A38" t="s">
        <v>167</v>
      </c>
      <c r="B38" t="s">
        <v>199</v>
      </c>
      <c r="C38" s="10" t="str">
        <f>IFERROR(VLOOKUP($A38,VLookup!$B$3:$C$481,2,FALSE),"")</f>
        <v>4.4.2 LEER- EN ONTWIKKELMANAGEMENT</v>
      </c>
    </row>
    <row r="39" spans="1:3" ht="15" thickBot="1" x14ac:dyDescent="0.4">
      <c r="A39" t="s">
        <v>180</v>
      </c>
      <c r="B39" t="s">
        <v>200</v>
      </c>
      <c r="C39" s="10" t="str">
        <f>IFERROR(VLOOKUP($A39,VLookup!$B$3:$C$481,2,FALSE),"")</f>
        <v>5.3.3 RECORDMANAGEMENT</v>
      </c>
    </row>
    <row r="40" spans="1:3" ht="15" thickBot="1" x14ac:dyDescent="0.4">
      <c r="A40" t="s">
        <v>181</v>
      </c>
      <c r="B40" t="s">
        <v>200</v>
      </c>
      <c r="C40" s="10" t="str">
        <f>IFERROR(VLOOKUP($A40,VLookup!$B$3:$C$481,2,FALSE),"")</f>
        <v>5.3.4 METADATA/GEGEVENSMANAGEMENT</v>
      </c>
    </row>
    <row r="41" spans="1:3" ht="15" thickBot="1" x14ac:dyDescent="0.4">
      <c r="A41" t="s">
        <v>182</v>
      </c>
      <c r="B41" t="s">
        <v>200</v>
      </c>
      <c r="C41" s="10" t="str">
        <f>IFERROR(VLOOKUP($A41,VLookup!$B$3:$C$481,2,FALSE),"")</f>
        <v>5.3.5 KWALITEITSMANAGEMENT IV</v>
      </c>
    </row>
    <row r="42" spans="1:3" ht="15" thickBot="1" x14ac:dyDescent="0.4">
      <c r="A42" t="s">
        <v>167</v>
      </c>
      <c r="B42" t="s">
        <v>201</v>
      </c>
      <c r="C42" s="10" t="str">
        <f>IFERROR(VLOOKUP($A42,VLookup!$B$3:$C$481,2,FALSE),"")</f>
        <v>4.4.2 LEER- EN ONTWIKKELMANAGEMENT</v>
      </c>
    </row>
    <row r="43" spans="1:3" ht="15" thickBot="1" x14ac:dyDescent="0.4">
      <c r="A43" t="s">
        <v>155</v>
      </c>
      <c r="B43" t="s">
        <v>202</v>
      </c>
      <c r="C43" s="10" t="str">
        <f>IFERROR(VLOOKUP($A43,VLookup!$B$3:$C$481,2,FALSE),"")</f>
        <v>4.1.2 INFORMATIERISICOMANAGEMENT</v>
      </c>
    </row>
    <row r="44" spans="1:3" ht="15" thickBot="1" x14ac:dyDescent="0.4">
      <c r="A44" t="s">
        <v>92</v>
      </c>
      <c r="B44" t="s">
        <v>203</v>
      </c>
      <c r="C44" s="10" t="str">
        <f>IFERROR(VLOOKUP($A44,VLookup!$B$3:$C$481,2,FALSE),"")</f>
        <v>1.1.2 FUNCTIONEEL ONTWERP/STARTARCHITECTUUR</v>
      </c>
    </row>
    <row r="45" spans="1:3" ht="15" thickBot="1" x14ac:dyDescent="0.4">
      <c r="A45" t="s">
        <v>161</v>
      </c>
      <c r="B45" t="s">
        <v>204</v>
      </c>
      <c r="C45" s="10" t="str">
        <f>IFERROR(VLOOKUP($A45,VLookup!$B$3:$C$481,2,FALSE),"")</f>
        <v>4.3.1 INFORMATIEANALYSE</v>
      </c>
    </row>
    <row r="46" spans="1:3" ht="15" thickBot="1" x14ac:dyDescent="0.4">
      <c r="A46" t="s">
        <v>114</v>
      </c>
      <c r="B46" t="s">
        <v>205</v>
      </c>
      <c r="C46" s="10" t="str">
        <f>IFERROR(VLOOKUP($A46,VLookup!$B$3:$C$481,2,FALSE),"")</f>
        <v>1.3.1 SOURCING MANAGEMENT</v>
      </c>
    </row>
    <row r="47" spans="1:3" ht="15" thickBot="1" x14ac:dyDescent="0.4">
      <c r="A47" t="s">
        <v>183</v>
      </c>
      <c r="B47" t="s">
        <v>206</v>
      </c>
      <c r="C47" s="10" t="str">
        <f>IFERROR(VLOOKUP($A47,VLookup!$B$3:$C$481,2,FALSE),"")</f>
        <v>5.4.1 IT-CONTROL</v>
      </c>
    </row>
    <row r="48" spans="1:3" ht="15" thickBot="1" x14ac:dyDescent="0.4">
      <c r="A48" t="s">
        <v>168</v>
      </c>
      <c r="B48" t="s">
        <v>207</v>
      </c>
      <c r="C48" s="10" t="str">
        <f>IFERROR(VLOOKUP($A48,VLookup!$B$3:$C$481,2,FALSE),"")</f>
        <v>4.4.3 (AGILE) COACHING</v>
      </c>
    </row>
    <row r="49" spans="1:3" ht="15" thickBot="1" x14ac:dyDescent="0.4">
      <c r="A49" t="s">
        <v>168</v>
      </c>
      <c r="B49" t="s">
        <v>759</v>
      </c>
      <c r="C49" s="10" t="str">
        <f>IFERROR(VLOOKUP($A49,VLookup!$B$3:$C$481,2,FALSE),"")</f>
        <v>4.4.3 (AGILE) COACHING</v>
      </c>
    </row>
    <row r="50" spans="1:3" ht="15" thickBot="1" x14ac:dyDescent="0.4">
      <c r="A50" t="s">
        <v>129</v>
      </c>
      <c r="B50" t="s">
        <v>208</v>
      </c>
      <c r="C50" s="10" t="str">
        <f>IFERROR(VLOOKUP($A50,VLookup!$B$3:$C$481,2,FALSE),"")</f>
        <v>2.2.1 TESTMANAGEMENT</v>
      </c>
    </row>
    <row r="51" spans="1:3" ht="15" thickBot="1" x14ac:dyDescent="0.4">
      <c r="A51" t="s">
        <v>97</v>
      </c>
      <c r="B51" t="s">
        <v>209</v>
      </c>
      <c r="C51" s="10" t="str">
        <f>IFERROR(VLOOKUP($A51,VLookup!$B$3:$C$481,2,FALSE),"")</f>
        <v>1.1.3 APPLICATIEARCHITECTUUR</v>
      </c>
    </row>
    <row r="52" spans="1:3" ht="15" thickBot="1" x14ac:dyDescent="0.4">
      <c r="A52" t="s">
        <v>99</v>
      </c>
      <c r="B52" t="s">
        <v>209</v>
      </c>
      <c r="C52" s="10" t="str">
        <f>IFERROR(VLOOKUP($A52,VLookup!$B$3:$C$481,2,FALSE),"")</f>
        <v>1.1.4 TECHNISCHE ARCHITECTUUR</v>
      </c>
    </row>
    <row r="53" spans="1:3" ht="15" thickBot="1" x14ac:dyDescent="0.4">
      <c r="A53" t="s">
        <v>104</v>
      </c>
      <c r="B53" t="s">
        <v>209</v>
      </c>
      <c r="C53" s="10" t="str">
        <f>IFERROR(VLOOKUP($A53,VLookup!$B$3:$C$481,2,FALSE),"")</f>
        <v>1.1.5 SYSTEEMARCHITECTUUR</v>
      </c>
    </row>
    <row r="54" spans="1:3" ht="15" thickBot="1" x14ac:dyDescent="0.4">
      <c r="A54" t="s">
        <v>97</v>
      </c>
      <c r="B54" t="s">
        <v>213</v>
      </c>
      <c r="C54" s="10" t="str">
        <f>IFERROR(VLOOKUP($A54,VLookup!$B$3:$C$481,2,FALSE),"")</f>
        <v>1.1.3 APPLICATIEARCHITECTUUR</v>
      </c>
    </row>
    <row r="55" spans="1:3" ht="15" thickBot="1" x14ac:dyDescent="0.4">
      <c r="A55" t="s">
        <v>92</v>
      </c>
      <c r="B55" t="s">
        <v>211</v>
      </c>
      <c r="C55" s="10" t="str">
        <f>IFERROR(VLOOKUP($A55,VLookup!$B$3:$C$481,2,FALSE),"")</f>
        <v>1.1.2 FUNCTIONEEL ONTWERP/STARTARCHITECTUUR</v>
      </c>
    </row>
    <row r="56" spans="1:3" ht="15" thickBot="1" x14ac:dyDescent="0.4">
      <c r="A56" t="s">
        <v>141</v>
      </c>
      <c r="B56" t="s">
        <v>211</v>
      </c>
      <c r="C56" s="10" t="str">
        <f>IFERROR(VLOOKUP($A56,VLookup!$B$3:$C$481,2,FALSE),"")</f>
        <v>3.1.6 APPLICATIEBEHEER</v>
      </c>
    </row>
    <row r="57" spans="1:3" ht="15" thickBot="1" x14ac:dyDescent="0.4">
      <c r="A57" t="s">
        <v>144</v>
      </c>
      <c r="B57" t="s">
        <v>211</v>
      </c>
      <c r="C57" s="10" t="str">
        <f>IFERROR(VLOOKUP($A57,VLookup!$B$3:$C$481,2,FALSE),"")</f>
        <v>3.1.9 DATA STEWARDSHIP</v>
      </c>
    </row>
    <row r="58" spans="1:3" ht="15" thickBot="1" x14ac:dyDescent="0.4">
      <c r="A58" t="s">
        <v>145</v>
      </c>
      <c r="B58" t="s">
        <v>211</v>
      </c>
      <c r="C58" s="10" t="str">
        <f>IFERROR(VLOOKUP($A58,VLookup!$B$3:$C$481,2,FALSE),"")</f>
        <v>3.2.1 TECHNICAL SUPPORT</v>
      </c>
    </row>
    <row r="59" spans="1:3" ht="15" thickBot="1" x14ac:dyDescent="0.4">
      <c r="A59" t="s">
        <v>151</v>
      </c>
      <c r="B59" t="s">
        <v>211</v>
      </c>
      <c r="C59" s="10" t="str">
        <f>IFERROR(VLOOKUP($A59,VLookup!$B$3:$C$481,2,FALSE),"")</f>
        <v>3.3.2 CAPACITY MANAGEMENT</v>
      </c>
    </row>
    <row r="60" spans="1:3" ht="15" thickBot="1" x14ac:dyDescent="0.4">
      <c r="A60" t="s">
        <v>152</v>
      </c>
      <c r="B60" t="s">
        <v>211</v>
      </c>
      <c r="C60" s="10" t="str">
        <f>IFERROR(VLOOKUP($A60,VLookup!$B$3:$C$481,2,FALSE),"")</f>
        <v>3.3.3 CONFIGURATION MANAGEMENT</v>
      </c>
    </row>
    <row r="61" spans="1:3" ht="15" thickBot="1" x14ac:dyDescent="0.4">
      <c r="A61" t="s">
        <v>92</v>
      </c>
      <c r="B61" t="s">
        <v>210</v>
      </c>
      <c r="C61" s="10" t="str">
        <f>IFERROR(VLOOKUP($A61,VLookup!$B$3:$C$481,2,FALSE),"")</f>
        <v>1.1.2 FUNCTIONEEL ONTWERP/STARTARCHITECTUUR</v>
      </c>
    </row>
    <row r="62" spans="1:3" ht="15" thickBot="1" x14ac:dyDescent="0.4">
      <c r="A62" t="s">
        <v>120</v>
      </c>
      <c r="B62" t="s">
        <v>210</v>
      </c>
      <c r="C62" s="10" t="str">
        <f>IFERROR(VLOOKUP($A62,VLookup!$B$3:$C$481,2,FALSE),"")</f>
        <v>2.1.1 APPLICATIEONTWIKKELING</v>
      </c>
    </row>
    <row r="63" spans="1:3" ht="15" thickBot="1" x14ac:dyDescent="0.4">
      <c r="A63" t="s">
        <v>143</v>
      </c>
      <c r="B63" t="s">
        <v>212</v>
      </c>
      <c r="C63" s="10" t="str">
        <f>IFERROR(VLOOKUP($A63,VLookup!$B$3:$C$481,2,FALSE),"")</f>
        <v>3.1.8 RECORDBEHEER</v>
      </c>
    </row>
    <row r="64" spans="1:3" ht="15" thickBot="1" x14ac:dyDescent="0.4">
      <c r="A64" t="s">
        <v>97</v>
      </c>
      <c r="B64" t="s">
        <v>214</v>
      </c>
      <c r="C64" s="10" t="str">
        <f>IFERROR(VLOOKUP($A64,VLookup!$B$3:$C$481,2,FALSE),"")</f>
        <v>1.1.3 APPLICATIEARCHITECTUUR</v>
      </c>
    </row>
    <row r="65" spans="1:3" ht="15" thickBot="1" x14ac:dyDescent="0.4">
      <c r="A65" t="s">
        <v>155</v>
      </c>
      <c r="B65" t="s">
        <v>215</v>
      </c>
      <c r="C65" s="10" t="str">
        <f>IFERROR(VLOOKUP($A65,VLookup!$B$3:$C$481,2,FALSE),"")</f>
        <v>4.1.2 INFORMATIERISICOMANAGEMENT</v>
      </c>
    </row>
    <row r="66" spans="1:3" ht="15" thickBot="1" x14ac:dyDescent="0.4">
      <c r="A66" t="s">
        <v>120</v>
      </c>
      <c r="B66" t="s">
        <v>216</v>
      </c>
      <c r="C66" s="10" t="str">
        <f>IFERROR(VLOOKUP($A66,VLookup!$B$3:$C$481,2,FALSE),"")</f>
        <v>2.1.1 APPLICATIEONTWIKKELING</v>
      </c>
    </row>
    <row r="67" spans="1:3" ht="15" thickBot="1" x14ac:dyDescent="0.4">
      <c r="A67" t="s">
        <v>124</v>
      </c>
      <c r="B67" t="s">
        <v>216</v>
      </c>
      <c r="C67" s="10" t="str">
        <f>IFERROR(VLOOKUP($A67,VLookup!$B$3:$C$481,2,FALSE),"")</f>
        <v>2.1.2 SYSTEEMONTWIKKELING</v>
      </c>
    </row>
    <row r="68" spans="1:3" ht="15" thickBot="1" x14ac:dyDescent="0.4">
      <c r="A68" t="s">
        <v>126</v>
      </c>
      <c r="B68" t="s">
        <v>216</v>
      </c>
      <c r="C68" s="10" t="str">
        <f>IFERROR(VLOOKUP($A68,VLookup!$B$3:$C$481,2,FALSE),"")</f>
        <v>2.1.3 NETWERKONTWIKKELING</v>
      </c>
    </row>
    <row r="69" spans="1:3" ht="15" thickBot="1" x14ac:dyDescent="0.4">
      <c r="A69" t="s">
        <v>130</v>
      </c>
      <c r="B69" t="s">
        <v>217</v>
      </c>
      <c r="C69" s="10" t="str">
        <f>IFERROR(VLOOKUP($A69,VLookup!$B$3:$C$481,2,FALSE),"")</f>
        <v>3.1.1 SYSTEEMBEHEER</v>
      </c>
    </row>
    <row r="70" spans="1:3" ht="15" thickBot="1" x14ac:dyDescent="0.4">
      <c r="A70" t="s">
        <v>161</v>
      </c>
      <c r="B70" t="s">
        <v>218</v>
      </c>
      <c r="C70" s="10" t="str">
        <f>IFERROR(VLOOKUP($A70,VLookup!$B$3:$C$481,2,FALSE),"")</f>
        <v>4.3.1 INFORMATIEANALYSE</v>
      </c>
    </row>
    <row r="71" spans="1:3" ht="15" thickBot="1" x14ac:dyDescent="0.4">
      <c r="A71" t="s">
        <v>75</v>
      </c>
      <c r="B71" t="s">
        <v>219</v>
      </c>
      <c r="C71" s="10" t="str">
        <f>IFERROR(VLOOKUP($A71,VLookup!$B$3:$C$481,2,FALSE),"")</f>
        <v>1.1.1 INFORMATIEARCHITECTUUR</v>
      </c>
    </row>
    <row r="72" spans="1:3" ht="15" thickBot="1" x14ac:dyDescent="0.4">
      <c r="A72" t="s">
        <v>107</v>
      </c>
      <c r="B72" t="s">
        <v>219</v>
      </c>
      <c r="C72" s="10" t="str">
        <f>IFERROR(VLOOKUP($A72,VLookup!$B$3:$C$481,2,FALSE),"")</f>
        <v>1.2.1 INFORMATIEBELEID</v>
      </c>
    </row>
    <row r="73" spans="1:3" ht="15" thickBot="1" x14ac:dyDescent="0.4">
      <c r="A73" t="s">
        <v>111</v>
      </c>
      <c r="B73" t="s">
        <v>219</v>
      </c>
      <c r="C73" s="10" t="str">
        <f>IFERROR(VLOOKUP($A73,VLookup!$B$3:$C$481,2,FALSE),"")</f>
        <v>1.2.2 INNOVATIEMANAGEMENT</v>
      </c>
    </row>
    <row r="74" spans="1:3" ht="15" thickBot="1" x14ac:dyDescent="0.4">
      <c r="A74" t="s">
        <v>141</v>
      </c>
      <c r="B74" t="s">
        <v>220</v>
      </c>
      <c r="C74" s="10" t="str">
        <f>IFERROR(VLOOKUP($A74,VLookup!$B$3:$C$481,2,FALSE),"")</f>
        <v>3.1.6 APPLICATIEBEHEER</v>
      </c>
    </row>
    <row r="75" spans="1:3" ht="15" thickBot="1" x14ac:dyDescent="0.4">
      <c r="A75" t="s">
        <v>145</v>
      </c>
      <c r="B75" t="s">
        <v>220</v>
      </c>
      <c r="C75" s="10" t="str">
        <f>IFERROR(VLOOKUP($A75,VLookup!$B$3:$C$481,2,FALSE),"")</f>
        <v>3.2.1 TECHNICAL SUPPORT</v>
      </c>
    </row>
    <row r="76" spans="1:3" ht="15" thickBot="1" x14ac:dyDescent="0.4">
      <c r="A76" t="s">
        <v>149</v>
      </c>
      <c r="B76" t="s">
        <v>220</v>
      </c>
      <c r="C76" s="10" t="str">
        <f>IFERROR(VLOOKUP($A76,VLookup!$B$3:$C$481,2,FALSE),"")</f>
        <v>3.2.4 PROBLEM MANAGEMENT</v>
      </c>
    </row>
    <row r="77" spans="1:3" ht="15" thickBot="1" x14ac:dyDescent="0.4">
      <c r="A77" t="s">
        <v>156</v>
      </c>
      <c r="B77" t="s">
        <v>221</v>
      </c>
      <c r="C77" s="10" t="str">
        <f>IFERROR(VLOOKUP($A77,VLookup!$B$3:$C$481,2,FALSE),"")</f>
        <v>4.1.3 CYBERSECURITY MANAGEMENT</v>
      </c>
    </row>
    <row r="78" spans="1:3" ht="15" thickBot="1" x14ac:dyDescent="0.4">
      <c r="A78" t="s">
        <v>179</v>
      </c>
      <c r="B78" t="s">
        <v>222</v>
      </c>
      <c r="C78" s="10" t="str">
        <f>IFERROR(VLOOKUP($A78,VLookup!$B$3:$C$481,2,FALSE),"")</f>
        <v>5.3.2 DATA/GEGEVENSMANAGEMENT</v>
      </c>
    </row>
    <row r="79" spans="1:3" ht="15" thickBot="1" x14ac:dyDescent="0.4">
      <c r="A79" t="s">
        <v>136</v>
      </c>
      <c r="B79" t="s">
        <v>223</v>
      </c>
      <c r="C79" s="10" t="str">
        <f>IFERROR(VLOOKUP($A79,VLookup!$B$3:$C$481,2,FALSE),"")</f>
        <v>3.1.3 FUNCTIONEEL BEHEER</v>
      </c>
    </row>
    <row r="80" spans="1:3" ht="15" thickBot="1" x14ac:dyDescent="0.4">
      <c r="A80" t="s">
        <v>161</v>
      </c>
      <c r="B80" t="s">
        <v>224</v>
      </c>
      <c r="C80" s="10" t="str">
        <f>IFERROR(VLOOKUP($A80,VLookup!$B$3:$C$481,2,FALSE),"")</f>
        <v>4.3.1 INFORMATIEANALYSE</v>
      </c>
    </row>
    <row r="81" spans="1:3" ht="15" thickBot="1" x14ac:dyDescent="0.4">
      <c r="A81" t="s">
        <v>163</v>
      </c>
      <c r="B81" t="s">
        <v>224</v>
      </c>
      <c r="C81" s="10" t="str">
        <f>IFERROR(VLOOKUP($A81,VLookup!$B$3:$C$481,2,FALSE),"")</f>
        <v>4.3.3 BUSINESS INTELLIGENCE/DATA ANALYSE</v>
      </c>
    </row>
    <row r="82" spans="1:3" ht="15" thickBot="1" x14ac:dyDescent="0.4">
      <c r="A82" t="s">
        <v>163</v>
      </c>
      <c r="B82" t="s">
        <v>225</v>
      </c>
      <c r="C82" s="10" t="str">
        <f>IFERROR(VLOOKUP($A82,VLookup!$B$3:$C$481,2,FALSE),"")</f>
        <v>4.3.3 BUSINESS INTELLIGENCE/DATA ANALYSE</v>
      </c>
    </row>
    <row r="83" spans="1:3" ht="15" thickBot="1" x14ac:dyDescent="0.4">
      <c r="A83" t="s">
        <v>164</v>
      </c>
      <c r="B83" t="s">
        <v>225</v>
      </c>
      <c r="C83" s="10" t="str">
        <f>IFERROR(VLOOKUP($A83,VLookup!$B$3:$C$481,2,FALSE),"")</f>
        <v>4.3.4 DATA SCIENCE</v>
      </c>
    </row>
    <row r="84" spans="1:3" ht="15" thickBot="1" x14ac:dyDescent="0.4">
      <c r="A84" t="s">
        <v>163</v>
      </c>
      <c r="B84" t="s">
        <v>226</v>
      </c>
      <c r="C84" s="10" t="str">
        <f>IFERROR(VLOOKUP($A84,VLookup!$B$3:$C$481,2,FALSE),"")</f>
        <v>4.3.3 BUSINESS INTELLIGENCE/DATA ANALYSE</v>
      </c>
    </row>
    <row r="85" spans="1:3" ht="15" thickBot="1" x14ac:dyDescent="0.4">
      <c r="A85" t="s">
        <v>164</v>
      </c>
      <c r="B85" t="s">
        <v>226</v>
      </c>
      <c r="C85" s="10" t="str">
        <f>IFERROR(VLOOKUP($A85,VLookup!$B$3:$C$481,2,FALSE),"")</f>
        <v>4.3.4 DATA SCIENCE</v>
      </c>
    </row>
    <row r="86" spans="1:3" ht="15" thickBot="1" x14ac:dyDescent="0.4">
      <c r="A86" t="s">
        <v>179</v>
      </c>
      <c r="B86" t="s">
        <v>226</v>
      </c>
      <c r="C86" s="10" t="str">
        <f>IFERROR(VLOOKUP($A86,VLookup!$B$3:$C$481,2,FALSE),"")</f>
        <v>5.3.2 DATA/GEGEVENSMANAGEMENT</v>
      </c>
    </row>
    <row r="87" spans="1:3" ht="15" thickBot="1" x14ac:dyDescent="0.4">
      <c r="A87" t="s">
        <v>181</v>
      </c>
      <c r="B87" t="s">
        <v>226</v>
      </c>
      <c r="C87" s="10" t="str">
        <f>IFERROR(VLOOKUP($A87,VLookup!$B$3:$C$481,2,FALSE),"")</f>
        <v>5.3.4 METADATA/GEGEVENSMANAGEMENT</v>
      </c>
    </row>
    <row r="88" spans="1:3" ht="15" thickBot="1" x14ac:dyDescent="0.4">
      <c r="A88" t="s">
        <v>163</v>
      </c>
      <c r="B88" t="s">
        <v>227</v>
      </c>
      <c r="C88" s="10" t="str">
        <f>IFERROR(VLOOKUP($A88,VLookup!$B$3:$C$481,2,FALSE),"")</f>
        <v>4.3.3 BUSINESS INTELLIGENCE/DATA ANALYSE</v>
      </c>
    </row>
    <row r="89" spans="1:3" ht="15" thickBot="1" x14ac:dyDescent="0.4">
      <c r="A89" t="s">
        <v>164</v>
      </c>
      <c r="B89" t="s">
        <v>227</v>
      </c>
      <c r="C89" s="10" t="str">
        <f>IFERROR(VLOOKUP($A89,VLookup!$B$3:$C$481,2,FALSE),"")</f>
        <v>4.3.4 DATA SCIENCE</v>
      </c>
    </row>
    <row r="90" spans="1:3" ht="15" thickBot="1" x14ac:dyDescent="0.4">
      <c r="A90" t="s">
        <v>179</v>
      </c>
      <c r="B90" t="s">
        <v>227</v>
      </c>
      <c r="C90" s="10" t="str">
        <f>IFERROR(VLOOKUP($A90,VLookup!$B$3:$C$481,2,FALSE),"")</f>
        <v>5.3.2 DATA/GEGEVENSMANAGEMENT</v>
      </c>
    </row>
    <row r="91" spans="1:3" ht="15" thickBot="1" x14ac:dyDescent="0.4">
      <c r="A91" t="s">
        <v>181</v>
      </c>
      <c r="B91" t="s">
        <v>227</v>
      </c>
      <c r="C91" s="10" t="str">
        <f>IFERROR(VLOOKUP($A91,VLookup!$B$3:$C$481,2,FALSE),"")</f>
        <v>5.3.4 METADATA/GEGEVENSMANAGEMENT</v>
      </c>
    </row>
    <row r="92" spans="1:3" ht="15" thickBot="1" x14ac:dyDescent="0.4">
      <c r="A92" t="s">
        <v>127</v>
      </c>
      <c r="B92" t="s">
        <v>228</v>
      </c>
      <c r="C92" s="10" t="str">
        <f>IFERROR(VLOOKUP($A92,VLookup!$B$3:$C$481,2,FALSE),"")</f>
        <v>2.1.4 DATA ENGINEERING</v>
      </c>
    </row>
    <row r="93" spans="1:3" ht="15" thickBot="1" x14ac:dyDescent="0.4">
      <c r="A93" t="s">
        <v>127</v>
      </c>
      <c r="B93" t="s">
        <v>229</v>
      </c>
      <c r="C93" s="10" t="str">
        <f>IFERROR(VLOOKUP($A93,VLookup!$B$3:$C$481,2,FALSE),"")</f>
        <v>2.1.4 DATA ENGINEERING</v>
      </c>
    </row>
    <row r="94" spans="1:3" ht="15" thickBot="1" x14ac:dyDescent="0.4">
      <c r="A94" t="s">
        <v>163</v>
      </c>
      <c r="B94" t="s">
        <v>229</v>
      </c>
      <c r="C94" s="10" t="str">
        <f>IFERROR(VLOOKUP($A94,VLookup!$B$3:$C$481,2,FALSE),"")</f>
        <v>4.3.3 BUSINESS INTELLIGENCE/DATA ANALYSE</v>
      </c>
    </row>
    <row r="95" spans="1:3" ht="15" thickBot="1" x14ac:dyDescent="0.4">
      <c r="A95" t="s">
        <v>164</v>
      </c>
      <c r="B95" t="s">
        <v>229</v>
      </c>
      <c r="C95" s="10" t="str">
        <f>IFERROR(VLOOKUP($A95,VLookup!$B$3:$C$481,2,FALSE),"")</f>
        <v>4.3.4 DATA SCIENCE</v>
      </c>
    </row>
    <row r="96" spans="1:3" ht="15" thickBot="1" x14ac:dyDescent="0.4">
      <c r="A96" t="s">
        <v>120</v>
      </c>
      <c r="B96" t="s">
        <v>230</v>
      </c>
      <c r="C96" s="10" t="str">
        <f>IFERROR(VLOOKUP($A96,VLookup!$B$3:$C$481,2,FALSE),"")</f>
        <v>2.1.1 APPLICATIEONTWIKKELING</v>
      </c>
    </row>
    <row r="97" spans="1:3" ht="15" thickBot="1" x14ac:dyDescent="0.4">
      <c r="A97" t="s">
        <v>127</v>
      </c>
      <c r="B97" t="s">
        <v>230</v>
      </c>
      <c r="C97" s="10" t="str">
        <f>IFERROR(VLOOKUP($A97,VLookup!$B$3:$C$481,2,FALSE),"")</f>
        <v>2.1.4 DATA ENGINEERING</v>
      </c>
    </row>
    <row r="98" spans="1:3" ht="15" thickBot="1" x14ac:dyDescent="0.4">
      <c r="A98" t="s">
        <v>141</v>
      </c>
      <c r="B98" t="s">
        <v>230</v>
      </c>
      <c r="C98" s="10" t="str">
        <f>IFERROR(VLOOKUP($A98,VLookup!$B$3:$C$481,2,FALSE),"")</f>
        <v>3.1.6 APPLICATIEBEHEER</v>
      </c>
    </row>
    <row r="99" spans="1:3" ht="15" thickBot="1" x14ac:dyDescent="0.4">
      <c r="A99" t="s">
        <v>105</v>
      </c>
      <c r="B99" t="s">
        <v>231</v>
      </c>
      <c r="C99" s="10" t="str">
        <f>IFERROR(VLOOKUP($A99,VLookup!$B$3:$C$481,2,FALSE),"")</f>
        <v>1.1.6 ENTERPRISE ARCHITECTUUR</v>
      </c>
    </row>
    <row r="100" spans="1:3" ht="15" thickBot="1" x14ac:dyDescent="0.4">
      <c r="A100" t="s">
        <v>113</v>
      </c>
      <c r="B100" t="s">
        <v>231</v>
      </c>
      <c r="C100" s="10" t="str">
        <f>IFERROR(VLOOKUP($A100,VLookup!$B$3:$C$481,2,FALSE),"")</f>
        <v>1.2.3 MANAGEMENT INFORMATIEVOORZIENING</v>
      </c>
    </row>
    <row r="101" spans="1:3" ht="15" thickBot="1" x14ac:dyDescent="0.4">
      <c r="A101" t="s">
        <v>136</v>
      </c>
      <c r="B101" t="s">
        <v>231</v>
      </c>
      <c r="C101" s="10" t="str">
        <f>IFERROR(VLOOKUP($A101,VLookup!$B$3:$C$481,2,FALSE),"")</f>
        <v>3.1.3 FUNCTIONEEL BEHEER</v>
      </c>
    </row>
    <row r="102" spans="1:3" ht="15" thickBot="1" x14ac:dyDescent="0.4">
      <c r="A102" t="s">
        <v>144</v>
      </c>
      <c r="B102" t="s">
        <v>231</v>
      </c>
      <c r="C102" s="10" t="str">
        <f>IFERROR(VLOOKUP($A102,VLookup!$B$3:$C$481,2,FALSE),"")</f>
        <v>3.1.9 DATA STEWARDSHIP</v>
      </c>
    </row>
    <row r="103" spans="1:3" ht="15" thickBot="1" x14ac:dyDescent="0.4">
      <c r="A103" t="s">
        <v>161</v>
      </c>
      <c r="B103" t="s">
        <v>231</v>
      </c>
      <c r="C103" s="10" t="str">
        <f>IFERROR(VLOOKUP($A103,VLookup!$B$3:$C$481,2,FALSE),"")</f>
        <v>4.3.1 INFORMATIEANALYSE</v>
      </c>
    </row>
    <row r="104" spans="1:3" ht="15" thickBot="1" x14ac:dyDescent="0.4">
      <c r="A104" t="s">
        <v>162</v>
      </c>
      <c r="B104" t="s">
        <v>231</v>
      </c>
      <c r="C104" s="10" t="str">
        <f>IFERROR(VLOOKUP($A104,VLookup!$B$3:$C$481,2,FALSE),"")</f>
        <v>4.3.2 BUSINESS ANALYSE</v>
      </c>
    </row>
    <row r="105" spans="1:3" ht="15" thickBot="1" x14ac:dyDescent="0.4">
      <c r="A105" t="s">
        <v>163</v>
      </c>
      <c r="B105" t="s">
        <v>231</v>
      </c>
      <c r="C105" s="10" t="str">
        <f>IFERROR(VLOOKUP($A105,VLookup!$B$3:$C$481,2,FALSE),"")</f>
        <v>4.3.3 BUSINESS INTELLIGENCE/DATA ANALYSE</v>
      </c>
    </row>
    <row r="106" spans="1:3" ht="15" thickBot="1" x14ac:dyDescent="0.4">
      <c r="A106" t="s">
        <v>176</v>
      </c>
      <c r="B106" t="s">
        <v>231</v>
      </c>
      <c r="C106" s="10" t="str">
        <f>IFERROR(VLOOKUP($A106,VLookup!$B$3:$C$481,2,FALSE),"")</f>
        <v>5.2.1 SCRUM MASTER</v>
      </c>
    </row>
    <row r="107" spans="1:3" ht="15" thickBot="1" x14ac:dyDescent="0.4">
      <c r="A107" t="s">
        <v>75</v>
      </c>
      <c r="B107" t="s">
        <v>232</v>
      </c>
      <c r="C107" s="10" t="str">
        <f>IFERROR(VLOOKUP($A107,VLookup!$B$3:$C$481,2,FALSE),"")</f>
        <v>1.1.1 INFORMATIEARCHITECTUUR</v>
      </c>
    </row>
    <row r="108" spans="1:3" ht="15" thickBot="1" x14ac:dyDescent="0.4">
      <c r="A108" t="s">
        <v>105</v>
      </c>
      <c r="B108" t="s">
        <v>232</v>
      </c>
      <c r="C108" s="10" t="str">
        <f>IFERROR(VLOOKUP($A108,VLookup!$B$3:$C$481,2,FALSE),"")</f>
        <v>1.1.6 ENTERPRISE ARCHITECTUUR</v>
      </c>
    </row>
    <row r="109" spans="1:3" ht="15" thickBot="1" x14ac:dyDescent="0.4">
      <c r="A109" t="s">
        <v>107</v>
      </c>
      <c r="B109" t="s">
        <v>232</v>
      </c>
      <c r="C109" s="10" t="str">
        <f>IFERROR(VLOOKUP($A109,VLookup!$B$3:$C$481,2,FALSE),"")</f>
        <v>1.2.1 INFORMATIEBELEID</v>
      </c>
    </row>
    <row r="110" spans="1:3" ht="15" thickBot="1" x14ac:dyDescent="0.4">
      <c r="A110" t="s">
        <v>111</v>
      </c>
      <c r="B110" t="s">
        <v>232</v>
      </c>
      <c r="C110" s="10" t="str">
        <f>IFERROR(VLOOKUP($A110,VLookup!$B$3:$C$481,2,FALSE),"")</f>
        <v>1.2.2 INNOVATIEMANAGEMENT</v>
      </c>
    </row>
    <row r="111" spans="1:3" ht="15" thickBot="1" x14ac:dyDescent="0.4">
      <c r="A111" t="s">
        <v>159</v>
      </c>
      <c r="B111" t="s">
        <v>233</v>
      </c>
      <c r="C111" s="10" t="str">
        <f>IFERROR(VLOOKUP($A111,VLookup!$B$3:$C$481,2,FALSE),"")</f>
        <v>4.2.3 RELATIEMANAGEMENT IV</v>
      </c>
    </row>
    <row r="112" spans="1:3" ht="15" thickBot="1" x14ac:dyDescent="0.4">
      <c r="A112" t="s">
        <v>162</v>
      </c>
      <c r="B112" t="s">
        <v>233</v>
      </c>
      <c r="C112" s="10" t="str">
        <f>IFERROR(VLOOKUP($A112,VLookup!$B$3:$C$481,2,FALSE),"")</f>
        <v>4.3.2 BUSINESS ANALYSE</v>
      </c>
    </row>
    <row r="113" spans="1:3" ht="15" thickBot="1" x14ac:dyDescent="0.4">
      <c r="A113" t="s">
        <v>159</v>
      </c>
      <c r="B113" t="s">
        <v>234</v>
      </c>
      <c r="C113" s="10" t="str">
        <f>IFERROR(VLOOKUP($A113,VLookup!$B$3:$C$481,2,FALSE),"")</f>
        <v>4.2.3 RELATIEMANAGEMENT IV</v>
      </c>
    </row>
    <row r="114" spans="1:3" ht="15" thickBot="1" x14ac:dyDescent="0.4">
      <c r="A114" t="s">
        <v>163</v>
      </c>
      <c r="B114" t="s">
        <v>235</v>
      </c>
      <c r="C114" s="10" t="str">
        <f>IFERROR(VLOOKUP($A114,VLookup!$B$3:$C$481,2,FALSE),"")</f>
        <v>4.3.3 BUSINESS INTELLIGENCE/DATA ANALYSE</v>
      </c>
    </row>
    <row r="115" spans="1:3" ht="15" thickBot="1" x14ac:dyDescent="0.4">
      <c r="A115" t="s">
        <v>163</v>
      </c>
      <c r="B115" t="s">
        <v>758</v>
      </c>
      <c r="C115" s="10" t="str">
        <f>IFERROR(VLOOKUP($A115,VLookup!$B$3:$C$481,2,FALSE),"")</f>
        <v>4.3.3 BUSINESS INTELLIGENCE/DATA ANALYSE</v>
      </c>
    </row>
    <row r="116" spans="1:3" ht="15" thickBot="1" x14ac:dyDescent="0.4">
      <c r="A116" t="s">
        <v>105</v>
      </c>
      <c r="B116" t="s">
        <v>236</v>
      </c>
      <c r="C116" s="10" t="str">
        <f>IFERROR(VLOOKUP($A116,VLookup!$B$3:$C$481,2,FALSE),"")</f>
        <v>1.1.6 ENTERPRISE ARCHITECTUUR</v>
      </c>
    </row>
    <row r="117" spans="1:3" ht="15" thickBot="1" x14ac:dyDescent="0.4">
      <c r="A117" t="s">
        <v>111</v>
      </c>
      <c r="B117" t="s">
        <v>237</v>
      </c>
      <c r="C117" s="10" t="str">
        <f>IFERROR(VLOOKUP($A117,VLookup!$B$3:$C$481,2,FALSE),"")</f>
        <v>1.2.2 INNOVATIEMANAGEMENT</v>
      </c>
    </row>
    <row r="118" spans="1:3" ht="15" thickBot="1" x14ac:dyDescent="0.4">
      <c r="A118" t="s">
        <v>114</v>
      </c>
      <c r="B118" t="s">
        <v>237</v>
      </c>
      <c r="C118" s="10" t="str">
        <f>IFERROR(VLOOKUP($A118,VLookup!$B$3:$C$481,2,FALSE),"")</f>
        <v>1.3.1 SOURCING MANAGEMENT</v>
      </c>
    </row>
    <row r="119" spans="1:3" ht="15" thickBot="1" x14ac:dyDescent="0.4">
      <c r="A119" t="s">
        <v>149</v>
      </c>
      <c r="B119" t="s">
        <v>237</v>
      </c>
      <c r="C119" s="10" t="str">
        <f>IFERROR(VLOOKUP($A119,VLookup!$B$3:$C$481,2,FALSE),"")</f>
        <v>3.2.4 PROBLEM MANAGEMENT</v>
      </c>
    </row>
    <row r="120" spans="1:3" ht="15" thickBot="1" x14ac:dyDescent="0.4">
      <c r="A120" t="s">
        <v>150</v>
      </c>
      <c r="B120" t="s">
        <v>237</v>
      </c>
      <c r="C120" s="10" t="str">
        <f>IFERROR(VLOOKUP($A120,VLookup!$B$3:$C$481,2,FALSE),"")</f>
        <v>3.3.1 SERVICE LEVEL MANAGEMENT</v>
      </c>
    </row>
    <row r="121" spans="1:3" ht="15" thickBot="1" x14ac:dyDescent="0.4">
      <c r="A121" t="s">
        <v>169</v>
      </c>
      <c r="B121" t="s">
        <v>237</v>
      </c>
      <c r="C121" s="10" t="str">
        <f>IFERROR(VLOOKUP($A121,VLookup!$B$3:$C$481,2,FALSE),"")</f>
        <v>4.5.1 PRODUCT OWNER</v>
      </c>
    </row>
    <row r="122" spans="1:3" ht="15" thickBot="1" x14ac:dyDescent="0.4">
      <c r="A122" t="s">
        <v>170</v>
      </c>
      <c r="B122" t="s">
        <v>237</v>
      </c>
      <c r="C122" s="10" t="str">
        <f>IFERROR(VLOOKUP($A122,VLookup!$B$3:$C$481,2,FALSE),"")</f>
        <v>4.5.2 PRODUCT MANAGER</v>
      </c>
    </row>
    <row r="123" spans="1:3" ht="15" thickBot="1" x14ac:dyDescent="0.4">
      <c r="A123" t="s">
        <v>171</v>
      </c>
      <c r="B123" t="s">
        <v>237</v>
      </c>
      <c r="C123" s="10" t="str">
        <f>IFERROR(VLOOKUP($A123,VLookup!$B$3:$C$481,2,FALSE),"")</f>
        <v>4.5.3 BUSINESS OWNER (GEDELEGEERD)</v>
      </c>
    </row>
    <row r="124" spans="1:3" ht="15" thickBot="1" x14ac:dyDescent="0.4">
      <c r="A124" t="s">
        <v>159</v>
      </c>
      <c r="B124" t="s">
        <v>238</v>
      </c>
      <c r="C124" s="10" t="str">
        <f>IFERROR(VLOOKUP($A124,VLookup!$B$3:$C$481,2,FALSE),"")</f>
        <v>4.2.3 RELATIEMANAGEMENT IV</v>
      </c>
    </row>
    <row r="125" spans="1:3" ht="15" thickBot="1" x14ac:dyDescent="0.4">
      <c r="A125" t="s">
        <v>161</v>
      </c>
      <c r="B125" t="s">
        <v>239</v>
      </c>
      <c r="C125" s="10" t="str">
        <f>IFERROR(VLOOKUP($A125,VLookup!$B$3:$C$481,2,FALSE),"")</f>
        <v>4.3.1 INFORMATIEANALYSE</v>
      </c>
    </row>
    <row r="126" spans="1:3" ht="15" thickBot="1" x14ac:dyDescent="0.4">
      <c r="A126" t="s">
        <v>169</v>
      </c>
      <c r="B126" t="s">
        <v>240</v>
      </c>
      <c r="C126" s="10" t="str">
        <f>IFERROR(VLOOKUP($A126,VLookup!$B$3:$C$481,2,FALSE),"")</f>
        <v>4.5.1 PRODUCT OWNER</v>
      </c>
    </row>
    <row r="127" spans="1:3" ht="15" thickBot="1" x14ac:dyDescent="0.4">
      <c r="A127" t="s">
        <v>170</v>
      </c>
      <c r="B127" t="s">
        <v>240</v>
      </c>
      <c r="C127" s="10" t="str">
        <f>IFERROR(VLOOKUP($A127,VLookup!$B$3:$C$481,2,FALSE),"")</f>
        <v>4.5.2 PRODUCT MANAGER</v>
      </c>
    </row>
    <row r="128" spans="1:3" ht="15" thickBot="1" x14ac:dyDescent="0.4">
      <c r="A128" t="s">
        <v>171</v>
      </c>
      <c r="B128" t="s">
        <v>240</v>
      </c>
      <c r="C128" s="10" t="str">
        <f>IFERROR(VLOOKUP($A128,VLookup!$B$3:$C$481,2,FALSE),"")</f>
        <v>4.5.3 BUSINESS OWNER (GEDELEGEERD)</v>
      </c>
    </row>
    <row r="129" spans="1:3" ht="15" thickBot="1" x14ac:dyDescent="0.4">
      <c r="A129" t="s">
        <v>151</v>
      </c>
      <c r="B129" t="s">
        <v>241</v>
      </c>
      <c r="C129" s="10" t="str">
        <f>IFERROR(VLOOKUP($A129,VLookup!$B$3:$C$481,2,FALSE),"")</f>
        <v>3.3.2 CAPACITY MANAGEMENT</v>
      </c>
    </row>
    <row r="130" spans="1:3" ht="15" thickBot="1" x14ac:dyDescent="0.4">
      <c r="A130" t="s">
        <v>151</v>
      </c>
      <c r="B130" s="23" t="s">
        <v>242</v>
      </c>
      <c r="C130" s="10" t="str">
        <f>IFERROR(VLOOKUP($A130,VLookup!$B$3:$C$481,2,FALSE),"")</f>
        <v>3.3.2 CAPACITY MANAGEMENT</v>
      </c>
    </row>
    <row r="131" spans="1:3" ht="15" thickBot="1" x14ac:dyDescent="0.4">
      <c r="A131" t="s">
        <v>157</v>
      </c>
      <c r="B131" t="s">
        <v>243</v>
      </c>
      <c r="C131" s="10" t="str">
        <f>IFERROR(VLOOKUP($A131,VLookup!$B$3:$C$481,2,FALSE),"")</f>
        <v>4.2.1 CATEGORIEMANAGEMENT IV</v>
      </c>
    </row>
    <row r="132" spans="1:3" ht="15" thickBot="1" x14ac:dyDescent="0.4">
      <c r="A132" t="s">
        <v>114</v>
      </c>
      <c r="B132" s="24" t="s">
        <v>244</v>
      </c>
      <c r="C132" s="10" t="str">
        <f>IFERROR(VLOOKUP($A132,VLookup!$B$3:$C$481,2,FALSE),"")</f>
        <v>1.3.1 SOURCING MANAGEMENT</v>
      </c>
    </row>
    <row r="133" spans="1:3" ht="15" thickBot="1" x14ac:dyDescent="0.4">
      <c r="A133" t="s">
        <v>157</v>
      </c>
      <c r="B133" s="24" t="s">
        <v>244</v>
      </c>
      <c r="C133" s="10" t="str">
        <f>IFERROR(VLOOKUP($A133,VLookup!$B$3:$C$481,2,FALSE),"")</f>
        <v>4.2.1 CATEGORIEMANAGEMENT IV</v>
      </c>
    </row>
    <row r="134" spans="1:3" ht="15" thickBot="1" x14ac:dyDescent="0.4">
      <c r="A134" t="s">
        <v>157</v>
      </c>
      <c r="B134" s="24" t="s">
        <v>245</v>
      </c>
      <c r="C134" s="10" t="str">
        <f>IFERROR(VLOOKUP($A134,VLookup!$B$3:$C$481,2,FALSE),"")</f>
        <v>4.2.1 CATEGORIEMANAGEMENT IV</v>
      </c>
    </row>
    <row r="135" spans="1:3" ht="15" thickBot="1" x14ac:dyDescent="0.4">
      <c r="A135" t="s">
        <v>139</v>
      </c>
      <c r="B135" t="s">
        <v>246</v>
      </c>
      <c r="C135" s="10" t="str">
        <f>IFERROR(VLOOKUP($A135,VLookup!$B$3:$C$481,2,FALSE),"")</f>
        <v>3.1.4 SERVERBEHEER</v>
      </c>
    </row>
    <row r="136" spans="1:3" ht="15" thickBot="1" x14ac:dyDescent="0.4">
      <c r="A136" t="s">
        <v>134</v>
      </c>
      <c r="B136" s="23" t="s">
        <v>247</v>
      </c>
      <c r="C136" s="10" t="str">
        <f>IFERROR(VLOOKUP($A136,VLookup!$B$3:$C$481,2,FALSE),"")</f>
        <v>3.1.2 CHANGE MANAGEMENT</v>
      </c>
    </row>
    <row r="137" spans="1:3" ht="15" thickBot="1" x14ac:dyDescent="0.4">
      <c r="A137" t="s">
        <v>154</v>
      </c>
      <c r="B137" t="s">
        <v>248</v>
      </c>
      <c r="C137" s="10" t="str">
        <f>IFERROR(VLOOKUP($A137,VLookup!$B$3:$C$481,2,FALSE),"")</f>
        <v>4.1.1 SECURITY MANAGEMENT</v>
      </c>
    </row>
    <row r="138" spans="1:3" ht="15" thickBot="1" x14ac:dyDescent="0.4">
      <c r="A138" t="s">
        <v>155</v>
      </c>
      <c r="B138" t="s">
        <v>248</v>
      </c>
      <c r="C138" s="10" t="str">
        <f>IFERROR(VLOOKUP($A138,VLookup!$B$3:$C$481,2,FALSE),"")</f>
        <v>4.1.2 INFORMATIERISICOMANAGEMENT</v>
      </c>
    </row>
    <row r="139" spans="1:3" ht="15" thickBot="1" x14ac:dyDescent="0.4">
      <c r="A139" t="s">
        <v>156</v>
      </c>
      <c r="B139" t="s">
        <v>248</v>
      </c>
      <c r="C139" s="10" t="str">
        <f>IFERROR(VLOOKUP($A139,VLookup!$B$3:$C$481,2,FALSE),"")</f>
        <v>4.1.3 CYBERSECURITY MANAGEMENT</v>
      </c>
    </row>
    <row r="140" spans="1:3" ht="15" thickBot="1" x14ac:dyDescent="0.4">
      <c r="A140" t="s">
        <v>155</v>
      </c>
      <c r="B140" t="s">
        <v>249</v>
      </c>
      <c r="C140" s="10" t="str">
        <f>IFERROR(VLOOKUP($A140,VLookup!$B$3:$C$481,2,FALSE),"")</f>
        <v>4.1.2 INFORMATIERISICOMANAGEMENT</v>
      </c>
    </row>
    <row r="141" spans="1:3" ht="15" thickBot="1" x14ac:dyDescent="0.4">
      <c r="A141" t="s">
        <v>173</v>
      </c>
      <c r="B141" t="s">
        <v>250</v>
      </c>
      <c r="C141" s="10" t="str">
        <f>IFERROR(VLOOKUP($A141,VLookup!$B$3:$C$481,2,FALSE),"")</f>
        <v>5.1.2 PROJECTMANAGEMENT IV</v>
      </c>
    </row>
    <row r="142" spans="1:3" ht="15" thickBot="1" x14ac:dyDescent="0.4">
      <c r="A142" t="s">
        <v>174</v>
      </c>
      <c r="B142" t="s">
        <v>250</v>
      </c>
      <c r="C142" s="10" t="str">
        <f>IFERROR(VLOOKUP($A142,VLookup!$B$3:$C$481,2,FALSE),"")</f>
        <v>5.1.3 PROGRAMMAMANAGEMENT IV</v>
      </c>
    </row>
    <row r="143" spans="1:3" ht="15" thickBot="1" x14ac:dyDescent="0.4">
      <c r="A143" t="s">
        <v>171</v>
      </c>
      <c r="B143" t="s">
        <v>251</v>
      </c>
      <c r="C143" s="10" t="str">
        <f>IFERROR(VLOOKUP($A143,VLookup!$B$3:$C$481,2,FALSE),"")</f>
        <v>4.5.3 BUSINESS OWNER (GEDELEGEERD)</v>
      </c>
    </row>
    <row r="144" spans="1:3" ht="15" thickBot="1" x14ac:dyDescent="0.4">
      <c r="A144" t="s">
        <v>167</v>
      </c>
      <c r="B144" t="s">
        <v>252</v>
      </c>
      <c r="C144" s="10" t="str">
        <f>IFERROR(VLOOKUP($A144,VLookup!$B$3:$C$481,2,FALSE),"")</f>
        <v>4.4.2 LEER- EN ONTWIKKELMANAGEMENT</v>
      </c>
    </row>
    <row r="145" spans="1:3" ht="15" thickBot="1" x14ac:dyDescent="0.4">
      <c r="A145" t="s">
        <v>168</v>
      </c>
      <c r="B145" t="s">
        <v>252</v>
      </c>
      <c r="C145" s="10" t="str">
        <f>IFERROR(VLOOKUP($A145,VLookup!$B$3:$C$481,2,FALSE),"")</f>
        <v>4.4.3 (AGILE) COACHING</v>
      </c>
    </row>
    <row r="146" spans="1:3" ht="15" thickBot="1" x14ac:dyDescent="0.4">
      <c r="A146" t="s">
        <v>176</v>
      </c>
      <c r="B146" t="s">
        <v>252</v>
      </c>
      <c r="C146" s="10" t="str">
        <f>IFERROR(VLOOKUP($A146,VLookup!$B$3:$C$481,2,FALSE),"")</f>
        <v>5.2.1 SCRUM MASTER</v>
      </c>
    </row>
    <row r="147" spans="1:3" ht="15" thickBot="1" x14ac:dyDescent="0.4">
      <c r="A147" t="s">
        <v>107</v>
      </c>
      <c r="B147" t="s">
        <v>253</v>
      </c>
      <c r="C147" s="10" t="str">
        <f>IFERROR(VLOOKUP($A147,VLookup!$B$3:$C$481,2,FALSE),"")</f>
        <v>1.2.1 INFORMATIEBELEID</v>
      </c>
    </row>
    <row r="148" spans="1:3" ht="15" thickBot="1" x14ac:dyDescent="0.4">
      <c r="A148" t="s">
        <v>183</v>
      </c>
      <c r="B148" t="s">
        <v>254</v>
      </c>
      <c r="C148" s="10" t="str">
        <f>IFERROR(VLOOKUP($A148,VLookup!$B$3:$C$481,2,FALSE),"")</f>
        <v>5.4.1 IT-CONTROL</v>
      </c>
    </row>
    <row r="149" spans="1:3" ht="15" thickBot="1" x14ac:dyDescent="0.4">
      <c r="A149" t="s">
        <v>75</v>
      </c>
      <c r="B149" t="s">
        <v>255</v>
      </c>
      <c r="C149" s="10" t="str">
        <f>IFERROR(VLOOKUP($A149,VLookup!$B$3:$C$481,2,FALSE),"")</f>
        <v>1.1.1 INFORMATIEARCHITECTUUR</v>
      </c>
    </row>
    <row r="150" spans="1:3" ht="15" thickBot="1" x14ac:dyDescent="0.4">
      <c r="A150" t="s">
        <v>105</v>
      </c>
      <c r="B150" t="s">
        <v>255</v>
      </c>
      <c r="C150" s="10" t="str">
        <f>IFERROR(VLOOKUP($A150,VLookup!$B$3:$C$481,2,FALSE),"")</f>
        <v>1.1.6 ENTERPRISE ARCHITECTUUR</v>
      </c>
    </row>
    <row r="151" spans="1:3" ht="15" thickBot="1" x14ac:dyDescent="0.4">
      <c r="A151" t="s">
        <v>107</v>
      </c>
      <c r="B151" t="s">
        <v>255</v>
      </c>
      <c r="C151" s="10" t="str">
        <f>IFERROR(VLOOKUP($A151,VLookup!$B$3:$C$481,2,FALSE),"")</f>
        <v>1.2.1 INFORMATIEBELEID</v>
      </c>
    </row>
    <row r="152" spans="1:3" ht="15" thickBot="1" x14ac:dyDescent="0.4">
      <c r="A152" t="s">
        <v>111</v>
      </c>
      <c r="B152" t="s">
        <v>255</v>
      </c>
      <c r="C152" s="10" t="str">
        <f>IFERROR(VLOOKUP($A152,VLookup!$B$3:$C$481,2,FALSE),"")</f>
        <v>1.2.2 INNOVATIEMANAGEMENT</v>
      </c>
    </row>
    <row r="153" spans="1:3" ht="15" thickBot="1" x14ac:dyDescent="0.4">
      <c r="A153" t="s">
        <v>152</v>
      </c>
      <c r="B153" s="23" t="s">
        <v>256</v>
      </c>
      <c r="C153" s="10" t="str">
        <f>IFERROR(VLOOKUP($A153,VLookup!$B$3:$C$481,2,FALSE),"")</f>
        <v>3.3.3 CONFIGURATION MANAGEMENT</v>
      </c>
    </row>
    <row r="154" spans="1:3" ht="15" thickBot="1" x14ac:dyDescent="0.4">
      <c r="A154" t="s">
        <v>120</v>
      </c>
      <c r="B154" t="s">
        <v>257</v>
      </c>
      <c r="C154" s="10" t="str">
        <f>IFERROR(VLOOKUP($A154,VLookup!$B$3:$C$481,2,FALSE),"")</f>
        <v>2.1.1 APPLICATIEONTWIKKELING</v>
      </c>
    </row>
    <row r="155" spans="1:3" ht="15" thickBot="1" x14ac:dyDescent="0.4">
      <c r="A155" t="s">
        <v>181</v>
      </c>
      <c r="B155" t="s">
        <v>258</v>
      </c>
      <c r="C155" s="10" t="str">
        <f>IFERROR(VLOOKUP($A155,VLookup!$B$3:$C$481,2,FALSE),"")</f>
        <v>5.3.4 METADATA/GEGEVENSMANAGEMENT</v>
      </c>
    </row>
    <row r="156" spans="1:3" ht="15" thickBot="1" x14ac:dyDescent="0.4">
      <c r="A156" t="s">
        <v>111</v>
      </c>
      <c r="B156" t="s">
        <v>259</v>
      </c>
      <c r="C156" s="10" t="str">
        <f>IFERROR(VLOOKUP($A156,VLookup!$B$3:$C$481,2,FALSE),"")</f>
        <v>1.2.2 INNOVATIEMANAGEMENT</v>
      </c>
    </row>
    <row r="157" spans="1:3" ht="15" thickBot="1" x14ac:dyDescent="0.4">
      <c r="A157" t="s">
        <v>143</v>
      </c>
      <c r="B157" t="s">
        <v>260</v>
      </c>
      <c r="C157" s="10" t="str">
        <f>IFERROR(VLOOKUP($A157,VLookup!$B$3:$C$481,2,FALSE),"")</f>
        <v>3.1.8 RECORDBEHEER</v>
      </c>
    </row>
    <row r="158" spans="1:3" ht="15" thickBot="1" x14ac:dyDescent="0.4">
      <c r="A158" t="s">
        <v>159</v>
      </c>
      <c r="B158" t="s">
        <v>261</v>
      </c>
      <c r="C158" s="10" t="str">
        <f>IFERROR(VLOOKUP($A158,VLookup!$B$3:$C$481,2,FALSE),"")</f>
        <v>4.2.3 RELATIEMANAGEMENT IV</v>
      </c>
    </row>
    <row r="159" spans="1:3" ht="15" thickBot="1" x14ac:dyDescent="0.4">
      <c r="A159" t="s">
        <v>157</v>
      </c>
      <c r="B159" t="s">
        <v>262</v>
      </c>
      <c r="C159" s="10" t="str">
        <f>IFERROR(VLOOKUP($A159,VLookup!$B$3:$C$481,2,FALSE),"")</f>
        <v>4.2.1 CATEGORIEMANAGEMENT IV</v>
      </c>
    </row>
    <row r="160" spans="1:3" ht="15" thickBot="1" x14ac:dyDescent="0.4">
      <c r="A160" t="s">
        <v>158</v>
      </c>
      <c r="B160" t="s">
        <v>262</v>
      </c>
      <c r="C160" s="10" t="str">
        <f>IFERROR(VLOOKUP($A160,VLookup!$B$3:$C$481,2,FALSE),"")</f>
        <v>4.2.2 INKOOP IV</v>
      </c>
    </row>
    <row r="161" spans="1:3" ht="15" thickBot="1" x14ac:dyDescent="0.4">
      <c r="A161" t="s">
        <v>160</v>
      </c>
      <c r="B161" t="s">
        <v>262</v>
      </c>
      <c r="C161" s="10" t="str">
        <f>IFERROR(VLOOKUP($A161,VLookup!$B$3:$C$481,2,FALSE),"")</f>
        <v>4.2.4 CONTRACT/LEVERANCIERSMANAGEMENT IV</v>
      </c>
    </row>
    <row r="162" spans="1:3" ht="15" thickBot="1" x14ac:dyDescent="0.4">
      <c r="A162" t="s">
        <v>174</v>
      </c>
      <c r="B162" t="s">
        <v>263</v>
      </c>
      <c r="C162" s="10" t="str">
        <f>IFERROR(VLOOKUP($A162,VLookup!$B$3:$C$481,2,FALSE),"")</f>
        <v>5.1.3 PROGRAMMAMANAGEMENT IV</v>
      </c>
    </row>
    <row r="163" spans="1:3" ht="15" thickBot="1" x14ac:dyDescent="0.4">
      <c r="A163" t="s">
        <v>173</v>
      </c>
      <c r="B163" t="s">
        <v>264</v>
      </c>
      <c r="C163" s="10" t="str">
        <f>IFERROR(VLOOKUP($A163,VLookup!$B$3:$C$481,2,FALSE),"")</f>
        <v>5.1.2 PROJECTMANAGEMENT IV</v>
      </c>
    </row>
    <row r="164" spans="1:3" ht="15" thickBot="1" x14ac:dyDescent="0.4">
      <c r="A164" t="s">
        <v>154</v>
      </c>
      <c r="B164" t="s">
        <v>265</v>
      </c>
      <c r="C164" s="10" t="str">
        <f>IFERROR(VLOOKUP($A164,VLookup!$B$3:$C$481,2,FALSE),"")</f>
        <v>4.1.1 SECURITY MANAGEMENT</v>
      </c>
    </row>
    <row r="165" spans="1:3" ht="15" thickBot="1" x14ac:dyDescent="0.4">
      <c r="A165" t="s">
        <v>150</v>
      </c>
      <c r="B165" t="s">
        <v>266</v>
      </c>
      <c r="C165" s="10" t="str">
        <f>IFERROR(VLOOKUP($A165,VLookup!$B$3:$C$481,2,FALSE),"")</f>
        <v>3.3.1 SERVICE LEVEL MANAGEMENT</v>
      </c>
    </row>
    <row r="166" spans="1:3" ht="15" thickBot="1" x14ac:dyDescent="0.4">
      <c r="A166" t="s">
        <v>107</v>
      </c>
      <c r="B166" t="s">
        <v>267</v>
      </c>
      <c r="C166" s="10" t="str">
        <f>IFERROR(VLOOKUP($A166,VLookup!$B$3:$C$481,2,FALSE),"")</f>
        <v>1.2.1 INFORMATIEBELEID</v>
      </c>
    </row>
    <row r="167" spans="1:3" ht="15" thickBot="1" x14ac:dyDescent="0.4">
      <c r="A167" t="s">
        <v>111</v>
      </c>
      <c r="B167" t="s">
        <v>268</v>
      </c>
      <c r="C167" s="10" t="str">
        <f>IFERROR(VLOOKUP($A167,VLookup!$B$3:$C$481,2,FALSE),"")</f>
        <v>1.2.2 INNOVATIEMANAGEMENT</v>
      </c>
    </row>
    <row r="168" spans="1:3" ht="15" thickBot="1" x14ac:dyDescent="0.4">
      <c r="A168" t="s">
        <v>107</v>
      </c>
      <c r="B168" t="s">
        <v>269</v>
      </c>
      <c r="C168" s="10" t="str">
        <f>IFERROR(VLOOKUP($A168,VLookup!$B$3:$C$481,2,FALSE),"")</f>
        <v>1.2.1 INFORMATIEBELEID</v>
      </c>
    </row>
    <row r="169" spans="1:3" ht="15" thickBot="1" x14ac:dyDescent="0.4">
      <c r="A169" t="s">
        <v>113</v>
      </c>
      <c r="B169" t="s">
        <v>269</v>
      </c>
      <c r="C169" s="10" t="str">
        <f>IFERROR(VLOOKUP($A169,VLookup!$B$3:$C$481,2,FALSE),"")</f>
        <v>1.2.3 MANAGEMENT INFORMATIEVOORZIENING</v>
      </c>
    </row>
    <row r="170" spans="1:3" ht="15" thickBot="1" x14ac:dyDescent="0.4">
      <c r="A170" t="s">
        <v>178</v>
      </c>
      <c r="B170" t="s">
        <v>269</v>
      </c>
      <c r="C170" s="10" t="str">
        <f>IFERROR(VLOOKUP($A170,VLookup!$B$3:$C$481,2,FALSE),"")</f>
        <v>5.3.1 INFORMATIEMANAGEMENT</v>
      </c>
    </row>
    <row r="171" spans="1:3" ht="15" thickBot="1" x14ac:dyDescent="0.4">
      <c r="A171" t="s">
        <v>183</v>
      </c>
      <c r="B171" t="s">
        <v>270</v>
      </c>
      <c r="C171" s="10" t="str">
        <f>IFERROR(VLOOKUP($A171,VLookup!$B$3:$C$481,2,FALSE),"")</f>
        <v>5.4.1 IT-CONTROL</v>
      </c>
    </row>
    <row r="172" spans="1:3" ht="15" thickBot="1" x14ac:dyDescent="0.4">
      <c r="A172" t="s">
        <v>161</v>
      </c>
      <c r="B172" t="s">
        <v>271</v>
      </c>
      <c r="C172" s="10" t="str">
        <f>IFERROR(VLOOKUP($A172,VLookup!$B$3:$C$481,2,FALSE),"")</f>
        <v>4.3.1 INFORMATIEANALYSE</v>
      </c>
    </row>
    <row r="173" spans="1:3" ht="15" thickBot="1" x14ac:dyDescent="0.4">
      <c r="A173" t="s">
        <v>162</v>
      </c>
      <c r="B173" t="s">
        <v>271</v>
      </c>
      <c r="C173" s="10" t="str">
        <f>IFERROR(VLOOKUP($A173,VLookup!$B$3:$C$481,2,FALSE),"")</f>
        <v>4.3.2 BUSINESS ANALYSE</v>
      </c>
    </row>
    <row r="174" spans="1:3" ht="15" thickBot="1" x14ac:dyDescent="0.4">
      <c r="A174" t="s">
        <v>163</v>
      </c>
      <c r="B174" t="s">
        <v>271</v>
      </c>
      <c r="C174" s="10" t="str">
        <f>IFERROR(VLOOKUP($A174,VLookup!$B$3:$C$481,2,FALSE),"")</f>
        <v>4.3.3 BUSINESS INTELLIGENCE/DATA ANALYSE</v>
      </c>
    </row>
    <row r="175" spans="1:3" ht="15" thickBot="1" x14ac:dyDescent="0.4">
      <c r="A175" t="s">
        <v>75</v>
      </c>
      <c r="B175" t="s">
        <v>272</v>
      </c>
      <c r="C175" s="10" t="str">
        <f>IFERROR(VLOOKUP($A175,VLookup!$B$3:$C$481,2,FALSE),"")</f>
        <v>1.1.1 INFORMATIEARCHITECTUUR</v>
      </c>
    </row>
    <row r="176" spans="1:3" ht="15" thickBot="1" x14ac:dyDescent="0.4">
      <c r="A176" t="s">
        <v>97</v>
      </c>
      <c r="B176" t="s">
        <v>272</v>
      </c>
      <c r="C176" s="10" t="str">
        <f>IFERROR(VLOOKUP($A176,VLookup!$B$3:$C$481,2,FALSE),"")</f>
        <v>1.1.3 APPLICATIEARCHITECTUUR</v>
      </c>
    </row>
    <row r="177" spans="1:3" ht="15" thickBot="1" x14ac:dyDescent="0.4">
      <c r="A177" t="s">
        <v>104</v>
      </c>
      <c r="B177" t="s">
        <v>272</v>
      </c>
      <c r="C177" s="10" t="str">
        <f>IFERROR(VLOOKUP($A177,VLookup!$B$3:$C$481,2,FALSE),"")</f>
        <v>1.1.5 SYSTEEMARCHITECTUUR</v>
      </c>
    </row>
    <row r="178" spans="1:3" ht="15" thickBot="1" x14ac:dyDescent="0.4">
      <c r="A178" t="s">
        <v>144</v>
      </c>
      <c r="B178" t="s">
        <v>273</v>
      </c>
      <c r="C178" s="10" t="str">
        <f>IFERROR(VLOOKUP($A178,VLookup!$B$3:$C$481,2,FALSE),"")</f>
        <v>3.1.9 DATA STEWARDSHIP</v>
      </c>
    </row>
    <row r="179" spans="1:3" ht="15" thickBot="1" x14ac:dyDescent="0.4">
      <c r="A179" t="s">
        <v>145</v>
      </c>
      <c r="B179" t="s">
        <v>273</v>
      </c>
      <c r="C179" s="10" t="str">
        <f>IFERROR(VLOOKUP($A179,VLookup!$B$3:$C$481,2,FALSE),"")</f>
        <v>3.2.1 TECHNICAL SUPPORT</v>
      </c>
    </row>
    <row r="180" spans="1:3" ht="15" thickBot="1" x14ac:dyDescent="0.4">
      <c r="A180" t="s">
        <v>179</v>
      </c>
      <c r="B180" t="s">
        <v>273</v>
      </c>
      <c r="C180" s="10" t="str">
        <f>IFERROR(VLOOKUP($A180,VLookup!$B$3:$C$481,2,FALSE),"")</f>
        <v>5.3.2 DATA/GEGEVENSMANAGEMENT</v>
      </c>
    </row>
    <row r="181" spans="1:3" ht="15" thickBot="1" x14ac:dyDescent="0.4">
      <c r="A181" t="s">
        <v>181</v>
      </c>
      <c r="B181" t="s">
        <v>273</v>
      </c>
      <c r="C181" s="10" t="str">
        <f>IFERROR(VLOOKUP($A181,VLookup!$B$3:$C$481,2,FALSE),"")</f>
        <v>5.3.4 METADATA/GEGEVENSMANAGEMENT</v>
      </c>
    </row>
    <row r="182" spans="1:3" ht="15" thickBot="1" x14ac:dyDescent="0.4">
      <c r="A182" t="s">
        <v>120</v>
      </c>
      <c r="B182" t="s">
        <v>274</v>
      </c>
      <c r="C182" s="10" t="str">
        <f>IFERROR(VLOOKUP($A182,VLookup!$B$3:$C$481,2,FALSE),"")</f>
        <v>2.1.1 APPLICATIEONTWIKKELING</v>
      </c>
    </row>
    <row r="183" spans="1:3" ht="15" thickBot="1" x14ac:dyDescent="0.4">
      <c r="A183" t="s">
        <v>127</v>
      </c>
      <c r="B183" t="s">
        <v>274</v>
      </c>
      <c r="C183" s="10" t="str">
        <f>IFERROR(VLOOKUP($A183,VLookup!$B$3:$C$481,2,FALSE),"")</f>
        <v>2.1.4 DATA ENGINEERING</v>
      </c>
    </row>
    <row r="184" spans="1:3" ht="15" thickBot="1" x14ac:dyDescent="0.4">
      <c r="A184" t="s">
        <v>142</v>
      </c>
      <c r="B184" t="s">
        <v>275</v>
      </c>
      <c r="C184" s="10" t="str">
        <f>IFERROR(VLOOKUP($A184,VLookup!$B$3:$C$481,2,FALSE),"")</f>
        <v>3.1.7 DATABASEBEHEER</v>
      </c>
    </row>
    <row r="185" spans="1:3" ht="15" thickBot="1" x14ac:dyDescent="0.4">
      <c r="A185" t="s">
        <v>155</v>
      </c>
      <c r="B185" t="s">
        <v>275</v>
      </c>
      <c r="C185" s="10" t="str">
        <f>IFERROR(VLOOKUP($A185,VLookup!$B$3:$C$481,2,FALSE),"")</f>
        <v>4.1.2 INFORMATIERISICOMANAGEMENT</v>
      </c>
    </row>
    <row r="186" spans="1:3" ht="15" thickBot="1" x14ac:dyDescent="0.4">
      <c r="A186" t="s">
        <v>75</v>
      </c>
      <c r="B186" t="s">
        <v>276</v>
      </c>
      <c r="C186" s="10" t="str">
        <f>IFERROR(VLOOKUP($A186,VLookup!$B$3:$C$481,2,FALSE),"")</f>
        <v>1.1.1 INFORMATIEARCHITECTUUR</v>
      </c>
    </row>
    <row r="187" spans="1:3" ht="15" thickBot="1" x14ac:dyDescent="0.4">
      <c r="A187" t="s">
        <v>179</v>
      </c>
      <c r="B187" t="s">
        <v>276</v>
      </c>
      <c r="C187" s="10" t="str">
        <f>IFERROR(VLOOKUP($A187,VLookup!$B$3:$C$481,2,FALSE),"")</f>
        <v>5.3.2 DATA/GEGEVENSMANAGEMENT</v>
      </c>
    </row>
    <row r="188" spans="1:3" ht="15" thickBot="1" x14ac:dyDescent="0.4">
      <c r="A188" t="s">
        <v>180</v>
      </c>
      <c r="B188" t="s">
        <v>276</v>
      </c>
      <c r="C188" s="10" t="str">
        <f>IFERROR(VLOOKUP($A188,VLookup!$B$3:$C$481,2,FALSE),"")</f>
        <v>5.3.3 RECORDMANAGEMENT</v>
      </c>
    </row>
    <row r="189" spans="1:3" ht="15" thickBot="1" x14ac:dyDescent="0.4">
      <c r="A189" t="s">
        <v>181</v>
      </c>
      <c r="B189" t="s">
        <v>276</v>
      </c>
      <c r="C189" s="10" t="str">
        <f>IFERROR(VLOOKUP($A189,VLookup!$B$3:$C$481,2,FALSE),"")</f>
        <v>5.3.4 METADATA/GEGEVENSMANAGEMENT</v>
      </c>
    </row>
    <row r="190" spans="1:3" ht="15" thickBot="1" x14ac:dyDescent="0.4">
      <c r="A190" t="s">
        <v>161</v>
      </c>
      <c r="B190" t="s">
        <v>278</v>
      </c>
      <c r="C190" s="10" t="str">
        <f>IFERROR(VLOOKUP($A190,VLookup!$B$3:$C$481,2,FALSE),"")</f>
        <v>4.3.1 INFORMATIEANALYSE</v>
      </c>
    </row>
    <row r="191" spans="1:3" ht="15" thickBot="1" x14ac:dyDescent="0.4">
      <c r="A191" t="s">
        <v>162</v>
      </c>
      <c r="B191" t="s">
        <v>278</v>
      </c>
      <c r="C191" s="10" t="str">
        <f>IFERROR(VLOOKUP($A191,VLookup!$B$3:$C$481,2,FALSE),"")</f>
        <v>4.3.2 BUSINESS ANALYSE</v>
      </c>
    </row>
    <row r="192" spans="1:3" ht="15" thickBot="1" x14ac:dyDescent="0.4">
      <c r="A192" t="s">
        <v>164</v>
      </c>
      <c r="B192" t="s">
        <v>278</v>
      </c>
      <c r="C192" s="10" t="str">
        <f>IFERROR(VLOOKUP($A192,VLookup!$B$3:$C$481,2,FALSE),"")</f>
        <v>4.3.4 DATA SCIENCE</v>
      </c>
    </row>
    <row r="193" spans="1:3" ht="15" thickBot="1" x14ac:dyDescent="0.4">
      <c r="A193" t="s">
        <v>179</v>
      </c>
      <c r="B193" t="s">
        <v>278</v>
      </c>
      <c r="C193" s="10" t="str">
        <f>IFERROR(VLOOKUP($A193,VLookup!$B$3:$C$481,2,FALSE),"")</f>
        <v>5.3.2 DATA/GEGEVENSMANAGEMENT</v>
      </c>
    </row>
    <row r="194" spans="1:3" ht="15" thickBot="1" x14ac:dyDescent="0.4">
      <c r="A194" t="s">
        <v>180</v>
      </c>
      <c r="B194" t="s">
        <v>278</v>
      </c>
      <c r="C194" s="10" t="str">
        <f>IFERROR(VLOOKUP($A194,VLookup!$B$3:$C$481,2,FALSE),"")</f>
        <v>5.3.3 RECORDMANAGEMENT</v>
      </c>
    </row>
    <row r="195" spans="1:3" ht="15" thickBot="1" x14ac:dyDescent="0.4">
      <c r="A195" t="s">
        <v>144</v>
      </c>
      <c r="B195" s="23" t="s">
        <v>279</v>
      </c>
      <c r="C195" s="10" t="str">
        <f>IFERROR(VLOOKUP($A195,VLookup!$B$3:$C$481,2,FALSE),"")</f>
        <v>3.1.9 DATA STEWARDSHIP</v>
      </c>
    </row>
    <row r="196" spans="1:3" ht="15" thickBot="1" x14ac:dyDescent="0.4">
      <c r="A196" t="s">
        <v>92</v>
      </c>
      <c r="B196" t="s">
        <v>280</v>
      </c>
      <c r="C196" s="10" t="str">
        <f>IFERROR(VLOOKUP($A196,VLookup!$B$3:$C$481,2,FALSE),"")</f>
        <v>1.1.2 FUNCTIONEEL ONTWERP/STARTARCHITECTUUR</v>
      </c>
    </row>
    <row r="197" spans="1:3" ht="15" thickBot="1" x14ac:dyDescent="0.4">
      <c r="A197" t="s">
        <v>142</v>
      </c>
      <c r="B197" t="s">
        <v>281</v>
      </c>
      <c r="C197" s="10" t="str">
        <f>IFERROR(VLOOKUP($A197,VLookup!$B$3:$C$481,2,FALSE),"")</f>
        <v>3.1.7 DATABASEBEHEER</v>
      </c>
    </row>
    <row r="198" spans="1:3" ht="15" thickBot="1" x14ac:dyDescent="0.4">
      <c r="A198" t="s">
        <v>151</v>
      </c>
      <c r="B198" t="s">
        <v>281</v>
      </c>
      <c r="C198" s="10" t="str">
        <f>IFERROR(VLOOKUP($A198,VLookup!$B$3:$C$481,2,FALSE),"")</f>
        <v>3.3.2 CAPACITY MANAGEMENT</v>
      </c>
    </row>
    <row r="199" spans="1:3" ht="15" thickBot="1" x14ac:dyDescent="0.4">
      <c r="A199" t="s">
        <v>163</v>
      </c>
      <c r="B199" t="s">
        <v>282</v>
      </c>
      <c r="C199" s="10" t="str">
        <f>IFERROR(VLOOKUP($A199,VLookup!$B$3:$C$481,2,FALSE),"")</f>
        <v>4.3.3 BUSINESS INTELLIGENCE/DATA ANALYSE</v>
      </c>
    </row>
    <row r="200" spans="1:3" ht="15" thickBot="1" x14ac:dyDescent="0.4">
      <c r="A200" t="s">
        <v>179</v>
      </c>
      <c r="B200" t="s">
        <v>283</v>
      </c>
      <c r="C200" s="10" t="str">
        <f>IFERROR(VLOOKUP($A200,VLookup!$B$3:$C$481,2,FALSE),"")</f>
        <v>5.3.2 DATA/GEGEVENSMANAGEMENT</v>
      </c>
    </row>
    <row r="201" spans="1:3" ht="15" thickBot="1" x14ac:dyDescent="0.4">
      <c r="A201" t="s">
        <v>181</v>
      </c>
      <c r="B201" t="s">
        <v>283</v>
      </c>
      <c r="C201" s="10" t="str">
        <f>IFERROR(VLOOKUP($A201,VLookup!$B$3:$C$481,2,FALSE),"")</f>
        <v>5.3.4 METADATA/GEGEVENSMANAGEMENT</v>
      </c>
    </row>
    <row r="202" spans="1:3" ht="15" thickBot="1" x14ac:dyDescent="0.4">
      <c r="A202" t="s">
        <v>92</v>
      </c>
      <c r="B202" t="s">
        <v>284</v>
      </c>
      <c r="C202" s="10" t="str">
        <f>IFERROR(VLOOKUP($A202,VLookup!$B$3:$C$481,2,FALSE),"")</f>
        <v>1.1.2 FUNCTIONEEL ONTWERP/STARTARCHITECTUUR</v>
      </c>
    </row>
    <row r="203" spans="1:3" ht="15" thickBot="1" x14ac:dyDescent="0.4">
      <c r="A203" t="s">
        <v>179</v>
      </c>
      <c r="B203" t="s">
        <v>284</v>
      </c>
      <c r="C203" s="10" t="str">
        <f>IFERROR(VLOOKUP($A203,VLookup!$B$3:$C$481,2,FALSE),"")</f>
        <v>5.3.2 DATA/GEGEVENSMANAGEMENT</v>
      </c>
    </row>
    <row r="204" spans="1:3" ht="15" thickBot="1" x14ac:dyDescent="0.4">
      <c r="A204" t="s">
        <v>127</v>
      </c>
      <c r="B204" t="s">
        <v>277</v>
      </c>
      <c r="C204" s="10" t="str">
        <f>IFERROR(VLOOKUP($A204,VLookup!$B$3:$C$481,2,FALSE),"")</f>
        <v>2.1.4 DATA ENGINEERING</v>
      </c>
    </row>
    <row r="205" spans="1:3" ht="15" thickBot="1" x14ac:dyDescent="0.4">
      <c r="A205" t="s">
        <v>163</v>
      </c>
      <c r="B205" t="s">
        <v>285</v>
      </c>
      <c r="C205" s="10" t="str">
        <f>IFERROR(VLOOKUP($A205,VLookup!$B$3:$C$481,2,FALSE),"")</f>
        <v>4.3.3 BUSINESS INTELLIGENCE/DATA ANALYSE</v>
      </c>
    </row>
    <row r="206" spans="1:3" ht="15" thickBot="1" x14ac:dyDescent="0.4">
      <c r="A206" t="s">
        <v>163</v>
      </c>
      <c r="B206" t="s">
        <v>286</v>
      </c>
      <c r="C206" s="10" t="str">
        <f>IFERROR(VLOOKUP($A206,VLookup!$B$3:$C$481,2,FALSE),"")</f>
        <v>4.3.3 BUSINESS INTELLIGENCE/DATA ANALYSE</v>
      </c>
    </row>
    <row r="207" spans="1:3" ht="15" thickBot="1" x14ac:dyDescent="0.4">
      <c r="A207" t="s">
        <v>142</v>
      </c>
      <c r="B207" t="s">
        <v>287</v>
      </c>
      <c r="C207" s="10" t="str">
        <f>IFERROR(VLOOKUP($A207,VLookup!$B$3:$C$481,2,FALSE),"")</f>
        <v>3.1.7 DATABASEBEHEER</v>
      </c>
    </row>
    <row r="208" spans="1:3" ht="15" thickBot="1" x14ac:dyDescent="0.4">
      <c r="A208" t="s">
        <v>136</v>
      </c>
      <c r="B208" t="s">
        <v>288</v>
      </c>
      <c r="C208" s="10" t="str">
        <f>IFERROR(VLOOKUP($A208,VLookup!$B$3:$C$481,2,FALSE),"")</f>
        <v>3.1.3 FUNCTIONEEL BEHEER</v>
      </c>
    </row>
    <row r="209" spans="1:3" ht="15" thickBot="1" x14ac:dyDescent="0.4">
      <c r="A209" t="s">
        <v>150</v>
      </c>
      <c r="B209" t="s">
        <v>288</v>
      </c>
      <c r="C209" s="10" t="str">
        <f>IFERROR(VLOOKUP($A209,VLookup!$B$3:$C$481,2,FALSE),"")</f>
        <v>3.3.1 SERVICE LEVEL MANAGEMENT</v>
      </c>
    </row>
    <row r="210" spans="1:3" ht="15" thickBot="1" x14ac:dyDescent="0.4">
      <c r="A210" t="s">
        <v>153</v>
      </c>
      <c r="B210" t="s">
        <v>289</v>
      </c>
      <c r="C210" s="10" t="str">
        <f>IFERROR(VLOOKUP($A210,VLookup!$B$3:$C$481,2,FALSE),"")</f>
        <v>3.3.4 RELEASE MANAGEMENT</v>
      </c>
    </row>
    <row r="211" spans="1:3" ht="15" thickBot="1" x14ac:dyDescent="0.4">
      <c r="A211" t="s">
        <v>159</v>
      </c>
      <c r="B211" t="s">
        <v>290</v>
      </c>
      <c r="C211" s="10" t="str">
        <f>IFERROR(VLOOKUP($A211,VLookup!$B$3:$C$481,2,FALSE),"")</f>
        <v>4.2.3 RELATIEMANAGEMENT IV</v>
      </c>
    </row>
    <row r="212" spans="1:3" ht="15" thickBot="1" x14ac:dyDescent="0.4">
      <c r="A212" t="s">
        <v>120</v>
      </c>
      <c r="B212" t="s">
        <v>291</v>
      </c>
      <c r="C212" s="10" t="str">
        <f>IFERROR(VLOOKUP($A212,VLookup!$B$3:$C$481,2,FALSE),"")</f>
        <v>2.1.1 APPLICATIEONTWIKKELING</v>
      </c>
    </row>
    <row r="213" spans="1:3" ht="15" thickBot="1" x14ac:dyDescent="0.4">
      <c r="A213" t="s">
        <v>124</v>
      </c>
      <c r="B213" t="s">
        <v>291</v>
      </c>
      <c r="C213" s="10" t="str">
        <f>IFERROR(VLOOKUP($A213,VLookup!$B$3:$C$481,2,FALSE),"")</f>
        <v>2.1.2 SYSTEEMONTWIKKELING</v>
      </c>
    </row>
    <row r="214" spans="1:3" ht="15" thickBot="1" x14ac:dyDescent="0.4">
      <c r="A214" t="s">
        <v>167</v>
      </c>
      <c r="B214" s="23" t="s">
        <v>292</v>
      </c>
      <c r="C214" s="10" t="str">
        <f>IFERROR(VLOOKUP($A214,VLookup!$B$3:$C$481,2,FALSE),"")</f>
        <v>4.4.2 LEER- EN ONTWIKKELMANAGEMENT</v>
      </c>
    </row>
    <row r="215" spans="1:3" ht="15" thickBot="1" x14ac:dyDescent="0.4">
      <c r="A215" t="s">
        <v>120</v>
      </c>
      <c r="B215" t="s">
        <v>293</v>
      </c>
      <c r="C215" s="10" t="str">
        <f>IFERROR(VLOOKUP($A215,VLookup!$B$3:$C$481,2,FALSE),"")</f>
        <v>2.1.1 APPLICATIEONTWIKKELING</v>
      </c>
    </row>
    <row r="216" spans="1:3" ht="15" thickBot="1" x14ac:dyDescent="0.4">
      <c r="A216" t="s">
        <v>168</v>
      </c>
      <c r="B216" t="s">
        <v>294</v>
      </c>
      <c r="C216" s="10" t="str">
        <f>IFERROR(VLOOKUP($A216,VLookup!$B$3:$C$481,2,FALSE),"")</f>
        <v>4.4.3 (AGILE) COACHING</v>
      </c>
    </row>
    <row r="217" spans="1:3" ht="15" thickBot="1" x14ac:dyDescent="0.4">
      <c r="A217" t="s">
        <v>120</v>
      </c>
      <c r="B217" t="s">
        <v>295</v>
      </c>
      <c r="C217" s="10" t="str">
        <f>IFERROR(VLOOKUP($A217,VLookup!$B$3:$C$481,2,FALSE),"")</f>
        <v>2.1.1 APPLICATIEONTWIKKELING</v>
      </c>
    </row>
    <row r="218" spans="1:3" ht="15" thickBot="1" x14ac:dyDescent="0.4">
      <c r="A218" t="s">
        <v>124</v>
      </c>
      <c r="B218" t="s">
        <v>295</v>
      </c>
      <c r="C218" s="10" t="str">
        <f>IFERROR(VLOOKUP($A218,VLookup!$B$3:$C$481,2,FALSE),"")</f>
        <v>2.1.2 SYSTEEMONTWIKKELING</v>
      </c>
    </row>
    <row r="219" spans="1:3" ht="15" thickBot="1" x14ac:dyDescent="0.4">
      <c r="A219" t="s">
        <v>129</v>
      </c>
      <c r="B219" t="s">
        <v>295</v>
      </c>
      <c r="C219" s="10" t="str">
        <f>IFERROR(VLOOKUP($A219,VLookup!$B$3:$C$481,2,FALSE),"")</f>
        <v>2.2.1 TESTMANAGEMENT</v>
      </c>
    </row>
    <row r="220" spans="1:3" ht="15" thickBot="1" x14ac:dyDescent="0.4">
      <c r="A220" t="s">
        <v>130</v>
      </c>
      <c r="B220" t="s">
        <v>295</v>
      </c>
      <c r="C220" s="10" t="str">
        <f>IFERROR(VLOOKUP($A220,VLookup!$B$3:$C$481,2,FALSE),"")</f>
        <v>3.1.1 SYSTEEMBEHEER</v>
      </c>
    </row>
    <row r="221" spans="1:3" ht="15" thickBot="1" x14ac:dyDescent="0.4">
      <c r="A221" t="s">
        <v>141</v>
      </c>
      <c r="B221" t="s">
        <v>295</v>
      </c>
      <c r="C221" s="10" t="str">
        <f>IFERROR(VLOOKUP($A221,VLookup!$B$3:$C$481,2,FALSE),"")</f>
        <v>3.1.6 APPLICATIEBEHEER</v>
      </c>
    </row>
    <row r="222" spans="1:3" ht="15" thickBot="1" x14ac:dyDescent="0.4">
      <c r="A222" t="s">
        <v>164</v>
      </c>
      <c r="B222" t="s">
        <v>295</v>
      </c>
      <c r="C222" s="10" t="str">
        <f>IFERROR(VLOOKUP($A222,VLookup!$B$3:$C$481,2,FALSE),"")</f>
        <v>4.3.4 DATA SCIENCE</v>
      </c>
    </row>
    <row r="223" spans="1:3" ht="15" thickBot="1" x14ac:dyDescent="0.4">
      <c r="A223" t="s">
        <v>178</v>
      </c>
      <c r="B223" t="s">
        <v>296</v>
      </c>
      <c r="C223" s="10" t="str">
        <f>IFERROR(VLOOKUP($A223,VLookup!$B$3:$C$481,2,FALSE),"")</f>
        <v>5.3.1 INFORMATIEMANAGEMENT</v>
      </c>
    </row>
    <row r="224" spans="1:3" ht="15" thickBot="1" x14ac:dyDescent="0.4">
      <c r="A224" t="s">
        <v>150</v>
      </c>
      <c r="B224" t="s">
        <v>297</v>
      </c>
      <c r="C224" s="10" t="str">
        <f>IFERROR(VLOOKUP($A224,VLookup!$B$3:$C$481,2,FALSE),"")</f>
        <v>3.3.1 SERVICE LEVEL MANAGEMENT</v>
      </c>
    </row>
    <row r="225" spans="1:3" ht="15" thickBot="1" x14ac:dyDescent="0.4">
      <c r="A225" t="s">
        <v>171</v>
      </c>
      <c r="B225" t="s">
        <v>298</v>
      </c>
      <c r="C225" s="10" t="str">
        <f>IFERROR(VLOOKUP($A225,VLookup!$B$3:$C$481,2,FALSE),"")</f>
        <v>4.5.3 BUSINESS OWNER (GEDELEGEERD)</v>
      </c>
    </row>
    <row r="226" spans="1:3" ht="15" thickBot="1" x14ac:dyDescent="0.4">
      <c r="A226" t="s">
        <v>75</v>
      </c>
      <c r="B226" t="s">
        <v>299</v>
      </c>
      <c r="C226" s="10" t="str">
        <f>IFERROR(VLOOKUP($A226,VLookup!$B$3:$C$481,2,FALSE),"")</f>
        <v>1.1.1 INFORMATIEARCHITECTUUR</v>
      </c>
    </row>
    <row r="227" spans="1:3" ht="15" thickBot="1" x14ac:dyDescent="0.4">
      <c r="A227" t="s">
        <v>99</v>
      </c>
      <c r="B227" t="s">
        <v>299</v>
      </c>
      <c r="C227" s="10" t="str">
        <f>IFERROR(VLOOKUP($A227,VLookup!$B$3:$C$481,2,FALSE),"")</f>
        <v>1.1.4 TECHNISCHE ARCHITECTUUR</v>
      </c>
    </row>
    <row r="228" spans="1:3" ht="15" thickBot="1" x14ac:dyDescent="0.4">
      <c r="A228" t="s">
        <v>104</v>
      </c>
      <c r="B228" t="s">
        <v>299</v>
      </c>
      <c r="C228" s="10" t="str">
        <f>IFERROR(VLOOKUP($A228,VLookup!$B$3:$C$481,2,FALSE),"")</f>
        <v>1.1.5 SYSTEEMARCHITECTUUR</v>
      </c>
    </row>
    <row r="229" spans="1:3" ht="15" thickBot="1" x14ac:dyDescent="0.4">
      <c r="A229" t="s">
        <v>105</v>
      </c>
      <c r="B229" t="s">
        <v>299</v>
      </c>
      <c r="C229" s="10" t="str">
        <f>IFERROR(VLOOKUP($A229,VLookup!$B$3:$C$481,2,FALSE),"")</f>
        <v>1.1.6 ENTERPRISE ARCHITECTUUR</v>
      </c>
    </row>
    <row r="230" spans="1:3" ht="15" thickBot="1" x14ac:dyDescent="0.4">
      <c r="A230" t="s">
        <v>107</v>
      </c>
      <c r="B230" t="s">
        <v>299</v>
      </c>
      <c r="C230" s="10" t="str">
        <f>IFERROR(VLOOKUP($A230,VLookup!$B$3:$C$481,2,FALSE),"")</f>
        <v>1.2.1 INFORMATIEBELEID</v>
      </c>
    </row>
    <row r="231" spans="1:3" ht="15" thickBot="1" x14ac:dyDescent="0.4">
      <c r="A231" t="s">
        <v>169</v>
      </c>
      <c r="B231" t="s">
        <v>300</v>
      </c>
      <c r="C231" s="10" t="str">
        <f>IFERROR(VLOOKUP($A231,VLookup!$B$3:$C$481,2,FALSE),"")</f>
        <v>4.5.1 PRODUCT OWNER</v>
      </c>
    </row>
    <row r="232" spans="1:3" ht="15" thickBot="1" x14ac:dyDescent="0.4">
      <c r="A232" t="s">
        <v>170</v>
      </c>
      <c r="B232" t="s">
        <v>300</v>
      </c>
      <c r="C232" s="10" t="str">
        <f>IFERROR(VLOOKUP($A232,VLookup!$B$3:$C$481,2,FALSE),"")</f>
        <v>4.5.2 PRODUCT MANAGER</v>
      </c>
    </row>
    <row r="233" spans="1:3" ht="15" thickBot="1" x14ac:dyDescent="0.4">
      <c r="A233" t="s">
        <v>171</v>
      </c>
      <c r="B233" t="s">
        <v>300</v>
      </c>
      <c r="C233" s="10" t="str">
        <f>IFERROR(VLOOKUP($A233,VLookup!$B$3:$C$481,2,FALSE),"")</f>
        <v>4.5.3 BUSINESS OWNER (GEDELEGEERD)</v>
      </c>
    </row>
    <row r="234" spans="1:3" ht="15" thickBot="1" x14ac:dyDescent="0.4">
      <c r="A234" t="s">
        <v>183</v>
      </c>
      <c r="B234" s="23" t="s">
        <v>301</v>
      </c>
      <c r="C234" s="10" t="str">
        <f>IFERROR(VLOOKUP($A234,VLookup!$B$3:$C$481,2,FALSE),"")</f>
        <v>5.4.1 IT-CONTROL</v>
      </c>
    </row>
    <row r="235" spans="1:3" ht="15" thickBot="1" x14ac:dyDescent="0.4">
      <c r="A235" t="s">
        <v>130</v>
      </c>
      <c r="B235" t="s">
        <v>302</v>
      </c>
      <c r="C235" s="10" t="str">
        <f>IFERROR(VLOOKUP($A235,VLookup!$B$3:$C$481,2,FALSE),"")</f>
        <v>3.1.1 SYSTEEMBEHEER</v>
      </c>
    </row>
    <row r="236" spans="1:3" ht="15" thickBot="1" x14ac:dyDescent="0.4">
      <c r="A236" t="s">
        <v>139</v>
      </c>
      <c r="B236" t="s">
        <v>302</v>
      </c>
      <c r="C236" s="10" t="str">
        <f>IFERROR(VLOOKUP($A236,VLookup!$B$3:$C$481,2,FALSE),"")</f>
        <v>3.1.4 SERVERBEHEER</v>
      </c>
    </row>
    <row r="237" spans="1:3" ht="15" thickBot="1" x14ac:dyDescent="0.4">
      <c r="A237" t="s">
        <v>140</v>
      </c>
      <c r="B237" t="s">
        <v>302</v>
      </c>
      <c r="C237" s="10" t="str">
        <f>IFERROR(VLOOKUP($A237,VLookup!$B$3:$C$481,2,FALSE),"")</f>
        <v>3.1.5 NETWERKBEHEER</v>
      </c>
    </row>
    <row r="238" spans="1:3" ht="15" thickBot="1" x14ac:dyDescent="0.4">
      <c r="A238" t="s">
        <v>141</v>
      </c>
      <c r="B238" t="s">
        <v>302</v>
      </c>
      <c r="C238" s="10" t="str">
        <f>IFERROR(VLOOKUP($A238,VLookup!$B$3:$C$481,2,FALSE),"")</f>
        <v>3.1.6 APPLICATIEBEHEER</v>
      </c>
    </row>
    <row r="239" spans="1:3" ht="15" thickBot="1" x14ac:dyDescent="0.4">
      <c r="A239" t="s">
        <v>145</v>
      </c>
      <c r="B239" t="s">
        <v>302</v>
      </c>
      <c r="C239" s="10" t="str">
        <f>IFERROR(VLOOKUP($A239,VLookup!$B$3:$C$481,2,FALSE),"")</f>
        <v>3.2.1 TECHNICAL SUPPORT</v>
      </c>
    </row>
    <row r="240" spans="1:3" ht="15" thickBot="1" x14ac:dyDescent="0.4">
      <c r="A240" t="s">
        <v>146</v>
      </c>
      <c r="B240" t="s">
        <v>302</v>
      </c>
      <c r="C240" s="10" t="str">
        <f>IFERROR(VLOOKUP($A240,VLookup!$B$3:$C$481,2,FALSE),"")</f>
        <v>3.2.2 1e LIJNS GEBRUIKERSONDERSTEUNING</v>
      </c>
    </row>
    <row r="241" spans="1:3" ht="15" thickBot="1" x14ac:dyDescent="0.4">
      <c r="A241" t="s">
        <v>148</v>
      </c>
      <c r="B241" t="s">
        <v>302</v>
      </c>
      <c r="C241" s="10" t="str">
        <f>IFERROR(VLOOKUP($A241,VLookup!$B$3:$C$481,2,FALSE),"")</f>
        <v>3.2.3 INCIDENT MANAGEMENT</v>
      </c>
    </row>
    <row r="242" spans="1:3" ht="15" thickBot="1" x14ac:dyDescent="0.4">
      <c r="A242" t="s">
        <v>149</v>
      </c>
      <c r="B242" t="s">
        <v>302</v>
      </c>
      <c r="C242" s="10" t="str">
        <f>IFERROR(VLOOKUP($A242,VLookup!$B$3:$C$481,2,FALSE),"")</f>
        <v>3.2.4 PROBLEM MANAGEMENT</v>
      </c>
    </row>
    <row r="243" spans="1:3" ht="15" thickBot="1" x14ac:dyDescent="0.4">
      <c r="A243" t="s">
        <v>151</v>
      </c>
      <c r="B243" t="s">
        <v>302</v>
      </c>
      <c r="C243" s="10" t="str">
        <f>IFERROR(VLOOKUP($A243,VLookup!$B$3:$C$481,2,FALSE),"")</f>
        <v>3.3.2 CAPACITY MANAGEMENT</v>
      </c>
    </row>
    <row r="244" spans="1:3" ht="15" thickBot="1" x14ac:dyDescent="0.4">
      <c r="A244" t="s">
        <v>75</v>
      </c>
      <c r="B244" t="s">
        <v>303</v>
      </c>
      <c r="C244" s="10" t="str">
        <f>IFERROR(VLOOKUP($A244,VLookup!$B$3:$C$481,2,FALSE),"")</f>
        <v>1.1.1 INFORMATIEARCHITECTUUR</v>
      </c>
    </row>
    <row r="245" spans="1:3" ht="15" thickBot="1" x14ac:dyDescent="0.4">
      <c r="A245" t="s">
        <v>99</v>
      </c>
      <c r="B245" t="s">
        <v>303</v>
      </c>
      <c r="C245" s="10" t="str">
        <f>IFERROR(VLOOKUP($A245,VLookup!$B$3:$C$481,2,FALSE),"")</f>
        <v>1.1.4 TECHNISCHE ARCHITECTUUR</v>
      </c>
    </row>
    <row r="246" spans="1:3" ht="15" thickBot="1" x14ac:dyDescent="0.4">
      <c r="A246" t="s">
        <v>107</v>
      </c>
      <c r="B246" s="23" t="s">
        <v>304</v>
      </c>
      <c r="C246" s="10" t="str">
        <f>IFERROR(VLOOKUP($A246,VLookup!$B$3:$C$481,2,FALSE),"")</f>
        <v>1.2.1 INFORMATIEBELEID</v>
      </c>
    </row>
    <row r="247" spans="1:3" ht="15" thickBot="1" x14ac:dyDescent="0.4">
      <c r="A247" t="s">
        <v>149</v>
      </c>
      <c r="B247" t="s">
        <v>303</v>
      </c>
      <c r="C247" s="10" t="str">
        <f>IFERROR(VLOOKUP($A247,VLookup!$B$3:$C$481,2,FALSE),"")</f>
        <v>3.2.4 PROBLEM MANAGEMENT</v>
      </c>
    </row>
    <row r="248" spans="1:3" ht="15" thickBot="1" x14ac:dyDescent="0.4">
      <c r="A248" t="s">
        <v>169</v>
      </c>
      <c r="B248" t="s">
        <v>303</v>
      </c>
      <c r="C248" s="10" t="str">
        <f>IFERROR(VLOOKUP($A248,VLookup!$B$3:$C$481,2,FALSE),"")</f>
        <v>4.5.1 PRODUCT OWNER</v>
      </c>
    </row>
    <row r="249" spans="1:3" ht="15" thickBot="1" x14ac:dyDescent="0.4">
      <c r="A249" t="s">
        <v>171</v>
      </c>
      <c r="B249" t="s">
        <v>303</v>
      </c>
      <c r="C249" s="10" t="str">
        <f>IFERROR(VLOOKUP($A249,VLookup!$B$3:$C$481,2,FALSE),"")</f>
        <v>4.5.3 BUSINESS OWNER (GEDELEGEERD)</v>
      </c>
    </row>
    <row r="250" spans="1:3" ht="15" thickBot="1" x14ac:dyDescent="0.4">
      <c r="A250" t="s">
        <v>105</v>
      </c>
      <c r="B250" t="s">
        <v>303</v>
      </c>
      <c r="C250" s="10" t="str">
        <f>IFERROR(VLOOKUP($A250,VLookup!$B$3:$C$481,2,FALSE),"")</f>
        <v>1.1.6 ENTERPRISE ARCHITECTUUR</v>
      </c>
    </row>
    <row r="251" spans="1:3" ht="15" thickBot="1" x14ac:dyDescent="0.4">
      <c r="A251" t="s">
        <v>105</v>
      </c>
      <c r="B251" t="s">
        <v>305</v>
      </c>
      <c r="C251" s="10" t="str">
        <f>IFERROR(VLOOKUP($A251,VLookup!$B$3:$C$481,2,FALSE),"")</f>
        <v>1.1.6 ENTERPRISE ARCHITECTUUR</v>
      </c>
    </row>
    <row r="252" spans="1:3" ht="15" thickBot="1" x14ac:dyDescent="0.4">
      <c r="A252" t="s">
        <v>170</v>
      </c>
      <c r="B252" t="s">
        <v>305</v>
      </c>
      <c r="C252" s="10" t="str">
        <f>IFERROR(VLOOKUP($A252,VLookup!$B$3:$C$481,2,FALSE),"")</f>
        <v>4.5.2 PRODUCT MANAGER</v>
      </c>
    </row>
    <row r="253" spans="1:3" ht="15" thickBot="1" x14ac:dyDescent="0.4">
      <c r="A253" t="s">
        <v>171</v>
      </c>
      <c r="B253" t="s">
        <v>305</v>
      </c>
      <c r="C253" s="10" t="str">
        <f>IFERROR(VLOOKUP($A253,VLookup!$B$3:$C$481,2,FALSE),"")</f>
        <v>4.5.3 BUSINESS OWNER (GEDELEGEERD)</v>
      </c>
    </row>
    <row r="254" spans="1:3" ht="15" thickBot="1" x14ac:dyDescent="0.4">
      <c r="A254" t="s">
        <v>92</v>
      </c>
      <c r="B254" t="s">
        <v>306</v>
      </c>
      <c r="C254" s="10" t="str">
        <f>IFERROR(VLOOKUP($A254,VLookup!$B$3:$C$481,2,FALSE),"")</f>
        <v>1.1.2 FUNCTIONEEL ONTWERP/STARTARCHITECTUUR</v>
      </c>
    </row>
    <row r="255" spans="1:3" ht="15" thickBot="1" x14ac:dyDescent="0.4">
      <c r="A255" t="s">
        <v>141</v>
      </c>
      <c r="B255" t="s">
        <v>306</v>
      </c>
      <c r="C255" s="10" t="str">
        <f>IFERROR(VLOOKUP($A255,VLookup!$B$3:$C$481,2,FALSE),"")</f>
        <v>3.1.6 APPLICATIEBEHEER</v>
      </c>
    </row>
    <row r="256" spans="1:3" ht="15" thickBot="1" x14ac:dyDescent="0.4">
      <c r="A256" t="s">
        <v>156</v>
      </c>
      <c r="B256" t="s">
        <v>307</v>
      </c>
      <c r="C256" s="10" t="str">
        <f>IFERROR(VLOOKUP($A256,VLookup!$B$3:$C$481,2,FALSE),"")</f>
        <v>4.1.3 CYBERSECURITY MANAGEMENT</v>
      </c>
    </row>
    <row r="257" spans="1:3" ht="15" thickBot="1" x14ac:dyDescent="0.4">
      <c r="A257" t="s">
        <v>130</v>
      </c>
      <c r="B257" t="s">
        <v>308</v>
      </c>
      <c r="C257" s="10" t="str">
        <f>IFERROR(VLOOKUP($A257,VLookup!$B$3:$C$481,2,FALSE),"")</f>
        <v>3.1.1 SYSTEEMBEHEER</v>
      </c>
    </row>
    <row r="258" spans="1:3" ht="15" thickBot="1" x14ac:dyDescent="0.4">
      <c r="A258" t="s">
        <v>139</v>
      </c>
      <c r="B258" t="s">
        <v>308</v>
      </c>
      <c r="C258" s="10" t="str">
        <f>IFERROR(VLOOKUP($A258,VLookup!$B$3:$C$481,2,FALSE),"")</f>
        <v>3.1.4 SERVERBEHEER</v>
      </c>
    </row>
    <row r="259" spans="1:3" ht="15" thickBot="1" x14ac:dyDescent="0.4">
      <c r="A259" t="s">
        <v>140</v>
      </c>
      <c r="B259" t="s">
        <v>308</v>
      </c>
      <c r="C259" s="10" t="str">
        <f>IFERROR(VLOOKUP($A259,VLookup!$B$3:$C$481,2,FALSE),"")</f>
        <v>3.1.5 NETWERKBEHEER</v>
      </c>
    </row>
    <row r="260" spans="1:3" ht="15" thickBot="1" x14ac:dyDescent="0.4">
      <c r="A260" t="s">
        <v>114</v>
      </c>
      <c r="B260" t="s">
        <v>309</v>
      </c>
      <c r="C260" s="10" t="str">
        <f>IFERROR(VLOOKUP($A260,VLookup!$B$3:$C$481,2,FALSE),"")</f>
        <v>1.3.1 SOURCING MANAGEMENT</v>
      </c>
    </row>
    <row r="261" spans="1:3" ht="15" thickBot="1" x14ac:dyDescent="0.4">
      <c r="A261" t="s">
        <v>151</v>
      </c>
      <c r="B261" t="s">
        <v>309</v>
      </c>
      <c r="C261" s="10" t="str">
        <f>IFERROR(VLOOKUP($A261,VLookup!$B$3:$C$481,2,FALSE),"")</f>
        <v>3.3.2 CAPACITY MANAGEMENT</v>
      </c>
    </row>
    <row r="262" spans="1:3" ht="15" thickBot="1" x14ac:dyDescent="0.4">
      <c r="A262" t="s">
        <v>164</v>
      </c>
      <c r="B262" t="s">
        <v>309</v>
      </c>
      <c r="C262" s="10" t="str">
        <f>IFERROR(VLOOKUP($A262,VLookup!$B$3:$C$481,2,FALSE),"")</f>
        <v>4.3.4 DATA SCIENCE</v>
      </c>
    </row>
    <row r="263" spans="1:3" ht="15" thickBot="1" x14ac:dyDescent="0.4">
      <c r="A263" t="s">
        <v>120</v>
      </c>
      <c r="B263" t="s">
        <v>310</v>
      </c>
      <c r="C263" s="10" t="str">
        <f>IFERROR(VLOOKUP($A263,VLookup!$B$3:$C$481,2,FALSE),"")</f>
        <v>2.1.1 APPLICATIEONTWIKKELING</v>
      </c>
    </row>
    <row r="264" spans="1:3" ht="15" thickBot="1" x14ac:dyDescent="0.4">
      <c r="A264" t="s">
        <v>124</v>
      </c>
      <c r="B264" t="s">
        <v>310</v>
      </c>
      <c r="C264" s="10" t="str">
        <f>IFERROR(VLOOKUP($A264,VLookup!$B$3:$C$481,2,FALSE),"")</f>
        <v>2.1.2 SYSTEEMONTWIKKELING</v>
      </c>
    </row>
    <row r="265" spans="1:3" ht="15" thickBot="1" x14ac:dyDescent="0.4">
      <c r="A265" t="s">
        <v>146</v>
      </c>
      <c r="B265" t="s">
        <v>311</v>
      </c>
      <c r="C265" s="10" t="str">
        <f>IFERROR(VLOOKUP($A265,VLookup!$B$3:$C$481,2,FALSE),"")</f>
        <v>3.2.2 1e LIJNS GEBRUIKERSONDERSTEUNING</v>
      </c>
    </row>
    <row r="266" spans="1:3" ht="15" thickBot="1" x14ac:dyDescent="0.4">
      <c r="A266" t="s">
        <v>120</v>
      </c>
      <c r="B266" t="s">
        <v>312</v>
      </c>
      <c r="C266" s="10" t="str">
        <f>IFERROR(VLOOKUP($A266,VLookup!$B$3:$C$481,2,FALSE),"")</f>
        <v>2.1.1 APPLICATIEONTWIKKELING</v>
      </c>
    </row>
    <row r="267" spans="1:3" ht="15" thickBot="1" x14ac:dyDescent="0.4">
      <c r="A267" t="s">
        <v>124</v>
      </c>
      <c r="B267" t="s">
        <v>312</v>
      </c>
      <c r="C267" s="10" t="str">
        <f>IFERROR(VLOOKUP($A267,VLookup!$B$3:$C$481,2,FALSE),"")</f>
        <v>2.1.2 SYSTEEMONTWIKKELING</v>
      </c>
    </row>
    <row r="268" spans="1:3" ht="15" thickBot="1" x14ac:dyDescent="0.4">
      <c r="A268" t="s">
        <v>136</v>
      </c>
      <c r="B268" t="s">
        <v>313</v>
      </c>
      <c r="C268" s="10" t="str">
        <f>IFERROR(VLOOKUP($A268,VLookup!$B$3:$C$481,2,FALSE),"")</f>
        <v>3.1.3 FUNCTIONEEL BEHEER</v>
      </c>
    </row>
    <row r="269" spans="1:3" ht="15" thickBot="1" x14ac:dyDescent="0.4">
      <c r="A269" t="s">
        <v>141</v>
      </c>
      <c r="B269" t="s">
        <v>313</v>
      </c>
      <c r="C269" s="10" t="str">
        <f>IFERROR(VLOOKUP($A269,VLookup!$B$3:$C$481,2,FALSE),"")</f>
        <v>3.1.6 APPLICATIEBEHEER</v>
      </c>
    </row>
    <row r="270" spans="1:3" ht="15" thickBot="1" x14ac:dyDescent="0.4">
      <c r="A270" t="s">
        <v>136</v>
      </c>
      <c r="B270" t="s">
        <v>910</v>
      </c>
      <c r="C270" s="10" t="str">
        <f>IFERROR(VLOOKUP($A270,VLookup!$B$3:$C$481,2,FALSE),"")</f>
        <v>3.1.3 FUNCTIONEEL BEHEER</v>
      </c>
    </row>
    <row r="271" spans="1:3" ht="15" thickBot="1" x14ac:dyDescent="0.4">
      <c r="A271" t="s">
        <v>141</v>
      </c>
      <c r="B271" t="s">
        <v>910</v>
      </c>
      <c r="C271" s="10" t="str">
        <f>IFERROR(VLOOKUP($A271,VLookup!$B$3:$C$481,2,FALSE),"")</f>
        <v>3.1.6 APPLICATIEBEHEER</v>
      </c>
    </row>
    <row r="272" spans="1:3" ht="15" thickBot="1" x14ac:dyDescent="0.4">
      <c r="A272" t="s">
        <v>144</v>
      </c>
      <c r="B272" t="s">
        <v>313</v>
      </c>
      <c r="C272" s="10" t="str">
        <f>IFERROR(VLOOKUP($A272,VLookup!$B$3:$C$481,2,FALSE),"")</f>
        <v>3.1.9 DATA STEWARDSHIP</v>
      </c>
    </row>
    <row r="273" spans="1:3" ht="15" thickBot="1" x14ac:dyDescent="0.4">
      <c r="A273" t="s">
        <v>145</v>
      </c>
      <c r="B273" t="s">
        <v>313</v>
      </c>
      <c r="C273" s="10" t="str">
        <f>IFERROR(VLOOKUP($A273,VLookup!$B$3:$C$481,2,FALSE),"")</f>
        <v>3.2.1 TECHNICAL SUPPORT</v>
      </c>
    </row>
    <row r="274" spans="1:3" ht="15" thickBot="1" x14ac:dyDescent="0.4">
      <c r="A274" t="s">
        <v>146</v>
      </c>
      <c r="B274" t="s">
        <v>313</v>
      </c>
      <c r="C274" s="10" t="str">
        <f>IFERROR(VLOOKUP($A274,VLookup!$B$3:$C$481,2,FALSE),"")</f>
        <v>3.2.2 1e LIJNS GEBRUIKERSONDERSTEUNING</v>
      </c>
    </row>
    <row r="275" spans="1:3" ht="15" thickBot="1" x14ac:dyDescent="0.4">
      <c r="A275" t="s">
        <v>148</v>
      </c>
      <c r="B275" t="s">
        <v>313</v>
      </c>
      <c r="C275" s="10" t="str">
        <f>IFERROR(VLOOKUP($A275,VLookup!$B$3:$C$481,2,FALSE),"")</f>
        <v>3.2.3 INCIDENT MANAGEMENT</v>
      </c>
    </row>
    <row r="276" spans="1:3" ht="15" thickBot="1" x14ac:dyDescent="0.4">
      <c r="A276" t="s">
        <v>151</v>
      </c>
      <c r="B276" t="s">
        <v>313</v>
      </c>
      <c r="C276" s="10" t="str">
        <f>IFERROR(VLOOKUP($A276,VLookup!$B$3:$C$481,2,FALSE),"")</f>
        <v>3.3.2 CAPACITY MANAGEMENT</v>
      </c>
    </row>
    <row r="277" spans="1:3" ht="15" thickBot="1" x14ac:dyDescent="0.4">
      <c r="A277" t="s">
        <v>152</v>
      </c>
      <c r="B277" t="s">
        <v>313</v>
      </c>
      <c r="C277" s="10" t="str">
        <f>IFERROR(VLOOKUP($A277,VLookup!$B$3:$C$481,2,FALSE),"")</f>
        <v>3.3.3 CONFIGURATION MANAGEMENT</v>
      </c>
    </row>
    <row r="278" spans="1:3" ht="15" thickBot="1" x14ac:dyDescent="0.4">
      <c r="A278" t="s">
        <v>165</v>
      </c>
      <c r="B278" t="s">
        <v>313</v>
      </c>
      <c r="C278" s="10" t="str">
        <f>IFERROR(VLOOKUP($A278,VLookup!$B$3:$C$481,2,FALSE),"")</f>
        <v>4.4.1 INFORMATIECOACHING</v>
      </c>
    </row>
    <row r="279" spans="1:3" ht="15" thickBot="1" x14ac:dyDescent="0.4">
      <c r="A279" t="s">
        <v>169</v>
      </c>
      <c r="B279" s="23" t="s">
        <v>314</v>
      </c>
      <c r="C279" s="10" t="str">
        <f>IFERROR(VLOOKUP($A279,VLookup!$B$3:$C$481,2,FALSE),"")</f>
        <v>4.5.1 PRODUCT OWNER</v>
      </c>
    </row>
    <row r="280" spans="1:3" ht="15" thickBot="1" x14ac:dyDescent="0.4">
      <c r="A280" t="s">
        <v>171</v>
      </c>
      <c r="B280" s="23" t="s">
        <v>314</v>
      </c>
      <c r="C280" s="10" t="str">
        <f>IFERROR(VLOOKUP($A280,VLookup!$B$3:$C$481,2,FALSE),"")</f>
        <v>4.5.3 BUSINESS OWNER (GEDELEGEERD)</v>
      </c>
    </row>
    <row r="281" spans="1:3" ht="15" thickBot="1" x14ac:dyDescent="0.4">
      <c r="A281" t="s">
        <v>181</v>
      </c>
      <c r="B281" t="s">
        <v>313</v>
      </c>
      <c r="C281" s="10" t="str">
        <f>IFERROR(VLOOKUP($A281,VLookup!$B$3:$C$481,2,FALSE),"")</f>
        <v>5.3.4 METADATA/GEGEVENSMANAGEMENT</v>
      </c>
    </row>
    <row r="282" spans="1:3" ht="15" thickBot="1" x14ac:dyDescent="0.4">
      <c r="A282" t="s">
        <v>136</v>
      </c>
      <c r="B282" t="s">
        <v>315</v>
      </c>
      <c r="C282" s="10" t="str">
        <f>IFERROR(VLOOKUP($A282,VLookup!$B$3:$C$481,2,FALSE),"")</f>
        <v>3.1.3 FUNCTIONEEL BEHEER</v>
      </c>
    </row>
    <row r="283" spans="1:3" ht="15" thickBot="1" x14ac:dyDescent="0.4">
      <c r="A283" t="s">
        <v>107</v>
      </c>
      <c r="B283" t="s">
        <v>316</v>
      </c>
      <c r="C283" s="10" t="str">
        <f>IFERROR(VLOOKUP($A283,VLookup!$B$3:$C$481,2,FALSE),"")</f>
        <v>1.2.1 INFORMATIEBELEID</v>
      </c>
    </row>
    <row r="284" spans="1:3" ht="15" thickBot="1" x14ac:dyDescent="0.4">
      <c r="A284" t="s">
        <v>92</v>
      </c>
      <c r="B284" t="s">
        <v>317</v>
      </c>
      <c r="C284" s="10" t="str">
        <f>IFERROR(VLOOKUP($A284,VLookup!$B$3:$C$481,2,FALSE),"")</f>
        <v>1.1.2 FUNCTIONEEL ONTWERP/STARTARCHITECTUUR</v>
      </c>
    </row>
    <row r="285" spans="1:3" ht="15" thickBot="1" x14ac:dyDescent="0.4">
      <c r="A285" t="s">
        <v>120</v>
      </c>
      <c r="B285" t="s">
        <v>317</v>
      </c>
      <c r="C285" s="10" t="str">
        <f>IFERROR(VLOOKUP($A285,VLookup!$B$3:$C$481,2,FALSE),"")</f>
        <v>2.1.1 APPLICATIEONTWIKKELING</v>
      </c>
    </row>
    <row r="286" spans="1:3" ht="15" thickBot="1" x14ac:dyDescent="0.4">
      <c r="A286" t="s">
        <v>136</v>
      </c>
      <c r="B286" t="s">
        <v>317</v>
      </c>
      <c r="C286" s="10" t="str">
        <f>IFERROR(VLOOKUP($A286,VLookup!$B$3:$C$481,2,FALSE),"")</f>
        <v>3.1.3 FUNCTIONEEL BEHEER</v>
      </c>
    </row>
    <row r="287" spans="1:3" ht="15" thickBot="1" x14ac:dyDescent="0.4">
      <c r="A287" t="s">
        <v>129</v>
      </c>
      <c r="B287" t="s">
        <v>318</v>
      </c>
      <c r="C287" s="10" t="str">
        <f>IFERROR(VLOOKUP($A287,VLookup!$B$3:$C$481,2,FALSE),"")</f>
        <v>2.2.1 TESTMANAGEMENT</v>
      </c>
    </row>
    <row r="288" spans="1:3" ht="15" thickBot="1" x14ac:dyDescent="0.4">
      <c r="A288" t="s">
        <v>75</v>
      </c>
      <c r="B288" t="s">
        <v>319</v>
      </c>
      <c r="C288" s="10" t="str">
        <f>IFERROR(VLOOKUP($A288,VLookup!$B$3:$C$481,2,FALSE),"")</f>
        <v>1.1.1 INFORMATIEARCHITECTUUR</v>
      </c>
    </row>
    <row r="289" spans="1:3" ht="15" thickBot="1" x14ac:dyDescent="0.4">
      <c r="A289" t="s">
        <v>99</v>
      </c>
      <c r="B289" t="s">
        <v>319</v>
      </c>
      <c r="C289" s="10" t="str">
        <f>IFERROR(VLOOKUP($A289,VLookup!$B$3:$C$481,2,FALSE),"")</f>
        <v>1.1.4 TECHNISCHE ARCHITECTUUR</v>
      </c>
    </row>
    <row r="290" spans="1:3" ht="15" thickBot="1" x14ac:dyDescent="0.4">
      <c r="A290" t="s">
        <v>179</v>
      </c>
      <c r="B290" s="23" t="s">
        <v>320</v>
      </c>
      <c r="C290" s="10" t="str">
        <f>IFERROR(VLOOKUP($A290,VLookup!$B$3:$C$481,2,FALSE),"")</f>
        <v>5.3.2 DATA/GEGEVENSMANAGEMENT</v>
      </c>
    </row>
    <row r="291" spans="1:3" ht="15" thickBot="1" x14ac:dyDescent="0.4">
      <c r="A291" t="s">
        <v>179</v>
      </c>
      <c r="B291" t="s">
        <v>321</v>
      </c>
      <c r="C291" s="10" t="str">
        <f>IFERROR(VLOOKUP($A291,VLookup!$B$3:$C$481,2,FALSE),"")</f>
        <v>5.3.2 DATA/GEGEVENSMANAGEMENT</v>
      </c>
    </row>
    <row r="292" spans="1:3" ht="15" thickBot="1" x14ac:dyDescent="0.4">
      <c r="A292" t="s">
        <v>75</v>
      </c>
      <c r="B292" t="s">
        <v>322</v>
      </c>
      <c r="C292" s="10" t="str">
        <f>IFERROR(VLOOKUP($A292,VLookup!$B$3:$C$481,2,FALSE),"")</f>
        <v>1.1.1 INFORMATIEARCHITECTUUR</v>
      </c>
    </row>
    <row r="293" spans="1:3" ht="15" thickBot="1" x14ac:dyDescent="0.4">
      <c r="A293" t="s">
        <v>92</v>
      </c>
      <c r="B293" t="s">
        <v>322</v>
      </c>
      <c r="C293" s="10" t="str">
        <f>IFERROR(VLOOKUP($A293,VLookup!$B$3:$C$481,2,FALSE),"")</f>
        <v>1.1.2 FUNCTIONEEL ONTWERP/STARTARCHITECTUUR</v>
      </c>
    </row>
    <row r="294" spans="1:3" ht="15" thickBot="1" x14ac:dyDescent="0.4">
      <c r="A294" t="s">
        <v>153</v>
      </c>
      <c r="B294" t="s">
        <v>323</v>
      </c>
      <c r="C294" s="10" t="str">
        <f>IFERROR(VLOOKUP($A294,VLookup!$B$3:$C$481,2,FALSE),"")</f>
        <v>3.3.4 RELEASE MANAGEMENT</v>
      </c>
    </row>
    <row r="295" spans="1:3" ht="15" thickBot="1" x14ac:dyDescent="0.4">
      <c r="A295" t="s">
        <v>154</v>
      </c>
      <c r="B295" t="s">
        <v>324</v>
      </c>
      <c r="C295" s="10" t="str">
        <f>IFERROR(VLOOKUP($A295,VLookup!$B$3:$C$481,2,FALSE),"")</f>
        <v>4.1.1 SECURITY MANAGEMENT</v>
      </c>
    </row>
    <row r="296" spans="1:3" ht="15" thickBot="1" x14ac:dyDescent="0.4">
      <c r="A296" t="s">
        <v>156</v>
      </c>
      <c r="B296" t="s">
        <v>324</v>
      </c>
      <c r="C296" s="10" t="str">
        <f>IFERROR(VLOOKUP($A296,VLookup!$B$3:$C$481,2,FALSE),"")</f>
        <v>4.1.3 CYBERSECURITY MANAGEMENT</v>
      </c>
    </row>
    <row r="297" spans="1:3" ht="15" thickBot="1" x14ac:dyDescent="0.4">
      <c r="A297" t="s">
        <v>146</v>
      </c>
      <c r="B297" t="s">
        <v>325</v>
      </c>
      <c r="C297" s="10" t="str">
        <f>IFERROR(VLOOKUP($A297,VLookup!$B$3:$C$481,2,FALSE),"")</f>
        <v>3.2.2 1e LIJNS GEBRUIKERSONDERSTEUNING</v>
      </c>
    </row>
    <row r="298" spans="1:3" ht="15" thickBot="1" x14ac:dyDescent="0.4">
      <c r="A298" t="s">
        <v>154</v>
      </c>
      <c r="B298" t="s">
        <v>326</v>
      </c>
      <c r="C298" s="10" t="str">
        <f>IFERROR(VLOOKUP($A298,VLookup!$B$3:$C$481,2,FALSE),"")</f>
        <v>4.1.1 SECURITY MANAGEMENT</v>
      </c>
    </row>
    <row r="299" spans="1:3" ht="15" thickBot="1" x14ac:dyDescent="0.4">
      <c r="A299" t="s">
        <v>155</v>
      </c>
      <c r="B299" t="s">
        <v>326</v>
      </c>
      <c r="C299" s="10" t="str">
        <f>IFERROR(VLOOKUP($A299,VLookup!$B$3:$C$481,2,FALSE),"")</f>
        <v>4.1.2 INFORMATIERISICOMANAGEMENT</v>
      </c>
    </row>
    <row r="300" spans="1:3" ht="15" thickBot="1" x14ac:dyDescent="0.4">
      <c r="A300" t="s">
        <v>154</v>
      </c>
      <c r="B300" t="s">
        <v>327</v>
      </c>
      <c r="C300" s="10" t="str">
        <f>IFERROR(VLOOKUP($A300,VLookup!$B$3:$C$481,2,FALSE),"")</f>
        <v>4.1.1 SECURITY MANAGEMENT</v>
      </c>
    </row>
    <row r="301" spans="1:3" ht="15" thickBot="1" x14ac:dyDescent="0.4">
      <c r="A301" t="s">
        <v>155</v>
      </c>
      <c r="B301" t="s">
        <v>327</v>
      </c>
      <c r="C301" s="10" t="str">
        <f>IFERROR(VLOOKUP($A301,VLookup!$B$3:$C$481,2,FALSE),"")</f>
        <v>4.1.2 INFORMATIERISICOMANAGEMENT</v>
      </c>
    </row>
    <row r="302" spans="1:3" ht="15" thickBot="1" x14ac:dyDescent="0.4">
      <c r="A302" t="s">
        <v>156</v>
      </c>
      <c r="B302" t="s">
        <v>327</v>
      </c>
      <c r="C302" s="10" t="str">
        <f>IFERROR(VLOOKUP($A302,VLookup!$B$3:$C$481,2,FALSE),"")</f>
        <v>4.1.3 CYBERSECURITY MANAGEMENT</v>
      </c>
    </row>
    <row r="303" spans="1:3" ht="15" thickBot="1" x14ac:dyDescent="0.4">
      <c r="A303" t="s">
        <v>183</v>
      </c>
      <c r="B303" t="s">
        <v>328</v>
      </c>
      <c r="C303" s="10" t="str">
        <f>IFERROR(VLOOKUP($A303,VLookup!$B$3:$C$481,2,FALSE),"")</f>
        <v>5.4.1 IT-CONTROL</v>
      </c>
    </row>
    <row r="304" spans="1:3" ht="15" thickBot="1" x14ac:dyDescent="0.4">
      <c r="A304" t="s">
        <v>178</v>
      </c>
      <c r="B304" t="s">
        <v>329</v>
      </c>
      <c r="C304" s="10" t="str">
        <f>IFERROR(VLOOKUP($A304,VLookup!$B$3:$C$481,2,FALSE),"")</f>
        <v>5.3.1 INFORMATIEMANAGEMENT</v>
      </c>
    </row>
    <row r="305" spans="1:3" ht="15" thickBot="1" x14ac:dyDescent="0.4">
      <c r="A305" t="s">
        <v>178</v>
      </c>
      <c r="B305" t="s">
        <v>330</v>
      </c>
      <c r="C305" s="10" t="str">
        <f>IFERROR(VLOOKUP($A305,VLookup!$B$3:$C$481,2,FALSE),"")</f>
        <v>5.3.1 INFORMATIEMANAGEMENT</v>
      </c>
    </row>
    <row r="306" spans="1:3" ht="15" thickBot="1" x14ac:dyDescent="0.4">
      <c r="A306" t="s">
        <v>134</v>
      </c>
      <c r="B306" t="s">
        <v>331</v>
      </c>
      <c r="C306" s="10" t="str">
        <f>IFERROR(VLOOKUP($A306,VLookup!$B$3:$C$481,2,FALSE),"")</f>
        <v>3.1.2 CHANGE MANAGEMENT</v>
      </c>
    </row>
    <row r="307" spans="1:3" ht="15" thickBot="1" x14ac:dyDescent="0.4">
      <c r="A307" t="s">
        <v>141</v>
      </c>
      <c r="B307" t="s">
        <v>332</v>
      </c>
      <c r="C307" s="10" t="str">
        <f>IFERROR(VLOOKUP($A307,VLookup!$B$3:$C$481,2,FALSE),"")</f>
        <v>3.1.6 APPLICATIEBEHEER</v>
      </c>
    </row>
    <row r="308" spans="1:3" ht="15" thickBot="1" x14ac:dyDescent="0.4">
      <c r="A308" t="s">
        <v>120</v>
      </c>
      <c r="B308" t="s">
        <v>333</v>
      </c>
      <c r="C308" s="10" t="str">
        <f>IFERROR(VLOOKUP($A308,VLookup!$B$3:$C$481,2,FALSE),"")</f>
        <v>2.1.1 APPLICATIEONTWIKKELING</v>
      </c>
    </row>
    <row r="309" spans="1:3" ht="15" thickBot="1" x14ac:dyDescent="0.4">
      <c r="A309" t="s">
        <v>124</v>
      </c>
      <c r="B309" t="s">
        <v>333</v>
      </c>
      <c r="C309" s="10" t="str">
        <f>IFERROR(VLOOKUP($A309,VLookup!$B$3:$C$481,2,FALSE),"")</f>
        <v>2.1.2 SYSTEEMONTWIKKELING</v>
      </c>
    </row>
    <row r="310" spans="1:3" ht="15" thickBot="1" x14ac:dyDescent="0.4">
      <c r="A310" t="s">
        <v>178</v>
      </c>
      <c r="B310" t="s">
        <v>333</v>
      </c>
      <c r="C310" s="10" t="str">
        <f>IFERROR(VLOOKUP($A310,VLookup!$B$3:$C$481,2,FALSE),"")</f>
        <v>5.3.1 INFORMATIEMANAGEMENT</v>
      </c>
    </row>
    <row r="311" spans="1:3" ht="15" thickBot="1" x14ac:dyDescent="0.4">
      <c r="A311" t="s">
        <v>139</v>
      </c>
      <c r="B311" t="s">
        <v>334</v>
      </c>
      <c r="C311" s="10" t="str">
        <f>IFERROR(VLOOKUP($A311,VLookup!$B$3:$C$481,2,FALSE),"")</f>
        <v>3.1.4 SERVERBEHEER</v>
      </c>
    </row>
    <row r="312" spans="1:3" ht="15" thickBot="1" x14ac:dyDescent="0.4">
      <c r="A312" t="s">
        <v>140</v>
      </c>
      <c r="B312" t="s">
        <v>334</v>
      </c>
      <c r="C312" s="10" t="str">
        <f>IFERROR(VLOOKUP($A312,VLookup!$B$3:$C$481,2,FALSE),"")</f>
        <v>3.1.5 NETWERKBEHEER</v>
      </c>
    </row>
    <row r="313" spans="1:3" ht="15" thickBot="1" x14ac:dyDescent="0.4">
      <c r="A313" t="s">
        <v>142</v>
      </c>
      <c r="B313" t="s">
        <v>334</v>
      </c>
      <c r="C313" s="10" t="str">
        <f>IFERROR(VLOOKUP($A313,VLookup!$B$3:$C$481,2,FALSE),"")</f>
        <v>3.1.7 DATABASEBEHEER</v>
      </c>
    </row>
    <row r="314" spans="1:3" ht="15" thickBot="1" x14ac:dyDescent="0.4">
      <c r="A314" t="s">
        <v>148</v>
      </c>
      <c r="B314" t="s">
        <v>334</v>
      </c>
      <c r="C314" s="10" t="str">
        <f>IFERROR(VLOOKUP($A314,VLookup!$B$3:$C$481,2,FALSE),"")</f>
        <v>3.2.3 INCIDENT MANAGEMENT</v>
      </c>
    </row>
    <row r="315" spans="1:3" ht="15" thickBot="1" x14ac:dyDescent="0.4">
      <c r="A315" t="s">
        <v>145</v>
      </c>
      <c r="B315" t="s">
        <v>335</v>
      </c>
      <c r="C315" s="10" t="str">
        <f>IFERROR(VLOOKUP($A315,VLookup!$B$3:$C$481,2,FALSE),"")</f>
        <v>3.2.1 TECHNICAL SUPPORT</v>
      </c>
    </row>
    <row r="316" spans="1:3" ht="15" thickBot="1" x14ac:dyDescent="0.4">
      <c r="A316" t="s">
        <v>150</v>
      </c>
      <c r="B316" t="s">
        <v>336</v>
      </c>
      <c r="C316" s="10" t="str">
        <f>IFERROR(VLOOKUP($A316,VLookup!$B$3:$C$481,2,FALSE),"")</f>
        <v>3.3.1 SERVICE LEVEL MANAGEMENT</v>
      </c>
    </row>
    <row r="317" spans="1:3" ht="15" thickBot="1" x14ac:dyDescent="0.4">
      <c r="A317" t="s">
        <v>153</v>
      </c>
      <c r="B317" t="s">
        <v>337</v>
      </c>
      <c r="C317" s="10" t="str">
        <f>IFERROR(VLOOKUP($A317,VLookup!$B$3:$C$481,2,FALSE),"")</f>
        <v>3.3.4 RELEASE MANAGEMENT</v>
      </c>
    </row>
    <row r="318" spans="1:3" ht="15" thickBot="1" x14ac:dyDescent="0.4">
      <c r="A318" t="s">
        <v>153</v>
      </c>
      <c r="B318" t="s">
        <v>338</v>
      </c>
      <c r="C318" s="10" t="str">
        <f>IFERROR(VLOOKUP($A318,VLookup!$B$3:$C$481,2,FALSE),"")</f>
        <v>3.3.4 RELEASE MANAGEMENT</v>
      </c>
    </row>
    <row r="319" spans="1:3" ht="15" thickBot="1" x14ac:dyDescent="0.4">
      <c r="A319" t="s">
        <v>134</v>
      </c>
      <c r="B319" t="s">
        <v>339</v>
      </c>
      <c r="C319" s="10" t="str">
        <f>IFERROR(VLOOKUP($A319,VLookup!$B$3:$C$481,2,FALSE),"")</f>
        <v>3.1.2 CHANGE MANAGEMENT</v>
      </c>
    </row>
    <row r="320" spans="1:3" ht="15" thickBot="1" x14ac:dyDescent="0.4">
      <c r="A320" t="s">
        <v>142</v>
      </c>
      <c r="B320" t="s">
        <v>339</v>
      </c>
      <c r="C320" s="10" t="str">
        <f>IFERROR(VLOOKUP($A320,VLookup!$B$3:$C$481,2,FALSE),"")</f>
        <v>3.1.7 DATABASEBEHEER</v>
      </c>
    </row>
    <row r="321" spans="1:3" ht="15" thickBot="1" x14ac:dyDescent="0.4">
      <c r="A321" t="s">
        <v>150</v>
      </c>
      <c r="B321" t="s">
        <v>339</v>
      </c>
      <c r="C321" s="10" t="str">
        <f>IFERROR(VLOOKUP($A321,VLookup!$B$3:$C$481,2,FALSE),"")</f>
        <v>3.3.1 SERVICE LEVEL MANAGEMENT</v>
      </c>
    </row>
    <row r="322" spans="1:3" ht="15" thickBot="1" x14ac:dyDescent="0.4">
      <c r="A322" t="s">
        <v>153</v>
      </c>
      <c r="B322" t="s">
        <v>339</v>
      </c>
      <c r="C322" s="10" t="str">
        <f>IFERROR(VLOOKUP($A322,VLookup!$B$3:$C$481,2,FALSE),"")</f>
        <v>3.3.4 RELEASE MANAGEMENT</v>
      </c>
    </row>
    <row r="323" spans="1:3" ht="15" thickBot="1" x14ac:dyDescent="0.4">
      <c r="A323" t="s">
        <v>150</v>
      </c>
      <c r="B323" t="s">
        <v>340</v>
      </c>
      <c r="C323" s="10" t="str">
        <f>IFERROR(VLOOKUP($A323,VLookup!$B$3:$C$481,2,FALSE),"")</f>
        <v>3.3.1 SERVICE LEVEL MANAGEMENT</v>
      </c>
    </row>
    <row r="324" spans="1:3" ht="15" thickBot="1" x14ac:dyDescent="0.4">
      <c r="A324" t="s">
        <v>153</v>
      </c>
      <c r="B324" t="s">
        <v>340</v>
      </c>
      <c r="C324" s="10" t="str">
        <f>IFERROR(VLOOKUP($A324,VLookup!$B$3:$C$481,2,FALSE),"")</f>
        <v>3.3.4 RELEASE MANAGEMENT</v>
      </c>
    </row>
    <row r="325" spans="1:3" ht="15" thickBot="1" x14ac:dyDescent="0.4">
      <c r="A325" t="s">
        <v>173</v>
      </c>
      <c r="B325" t="s">
        <v>340</v>
      </c>
      <c r="C325" s="10" t="str">
        <f>IFERROR(VLOOKUP($A325,VLookup!$B$3:$C$481,2,FALSE),"")</f>
        <v>5.1.2 PROJECTMANAGEMENT IV</v>
      </c>
    </row>
    <row r="326" spans="1:3" ht="15" thickBot="1" x14ac:dyDescent="0.4">
      <c r="A326" t="s">
        <v>142</v>
      </c>
      <c r="B326" t="s">
        <v>341</v>
      </c>
      <c r="C326" s="10" t="str">
        <f>IFERROR(VLOOKUP($A326,VLookup!$B$3:$C$481,2,FALSE),"")</f>
        <v>3.1.7 DATABASEBEHEER</v>
      </c>
    </row>
    <row r="327" spans="1:3" ht="15" thickBot="1" x14ac:dyDescent="0.4">
      <c r="A327" t="s">
        <v>136</v>
      </c>
      <c r="B327" t="s">
        <v>342</v>
      </c>
      <c r="C327" s="10" t="str">
        <f>IFERROR(VLOOKUP($A327,VLookup!$B$3:$C$481,2,FALSE),"")</f>
        <v>3.1.3 FUNCTIONEEL BEHEER</v>
      </c>
    </row>
    <row r="328" spans="1:3" ht="15" thickBot="1" x14ac:dyDescent="0.4">
      <c r="A328" t="s">
        <v>146</v>
      </c>
      <c r="B328" t="s">
        <v>342</v>
      </c>
      <c r="C328" s="10" t="str">
        <f>IFERROR(VLOOKUP($A328,VLookup!$B$3:$C$481,2,FALSE),"")</f>
        <v>3.2.2 1e LIJNS GEBRUIKERSONDERSTEUNING</v>
      </c>
    </row>
    <row r="329" spans="1:3" ht="15" thickBot="1" x14ac:dyDescent="0.4">
      <c r="A329" t="s">
        <v>148</v>
      </c>
      <c r="B329" t="s">
        <v>342</v>
      </c>
      <c r="C329" s="10" t="str">
        <f>IFERROR(VLOOKUP($A329,VLookup!$B$3:$C$481,2,FALSE),"")</f>
        <v>3.2.3 INCIDENT MANAGEMENT</v>
      </c>
    </row>
    <row r="330" spans="1:3" ht="15" thickBot="1" x14ac:dyDescent="0.4">
      <c r="A330" t="s">
        <v>148</v>
      </c>
      <c r="B330" t="s">
        <v>342</v>
      </c>
      <c r="C330" s="10" t="str">
        <f>IFERROR(VLOOKUP($A330,VLookup!$B$3:$C$481,2,FALSE),"")</f>
        <v>3.2.3 INCIDENT MANAGEMENT</v>
      </c>
    </row>
    <row r="331" spans="1:3" ht="15" thickBot="1" x14ac:dyDescent="0.4">
      <c r="A331" t="s">
        <v>149</v>
      </c>
      <c r="B331" t="s">
        <v>342</v>
      </c>
      <c r="C331" s="10" t="str">
        <f>IFERROR(VLOOKUP($A331,VLookup!$B$3:$C$481,2,FALSE),"")</f>
        <v>3.2.4 PROBLEM MANAGEMENT</v>
      </c>
    </row>
    <row r="332" spans="1:3" ht="15" thickBot="1" x14ac:dyDescent="0.4">
      <c r="A332" t="s">
        <v>154</v>
      </c>
      <c r="B332" t="s">
        <v>343</v>
      </c>
      <c r="C332" s="10" t="str">
        <f>IFERROR(VLOOKUP($A332,VLookup!$B$3:$C$481,2,FALSE),"")</f>
        <v>4.1.1 SECURITY MANAGEMENT</v>
      </c>
    </row>
    <row r="333" spans="1:3" ht="15" thickBot="1" x14ac:dyDescent="0.4">
      <c r="A333" t="s">
        <v>155</v>
      </c>
      <c r="B333" t="s">
        <v>343</v>
      </c>
      <c r="C333" s="10" t="str">
        <f>IFERROR(VLOOKUP($A333,VLookup!$B$3:$C$481,2,FALSE),"")</f>
        <v>4.1.2 INFORMATIERISICOMANAGEMENT</v>
      </c>
    </row>
    <row r="334" spans="1:3" ht="15" thickBot="1" x14ac:dyDescent="0.4">
      <c r="A334" t="s">
        <v>156</v>
      </c>
      <c r="B334" t="s">
        <v>343</v>
      </c>
      <c r="C334" s="10" t="str">
        <f>IFERROR(VLOOKUP($A334,VLookup!$B$3:$C$481,2,FALSE),"")</f>
        <v>4.1.3 CYBERSECURITY MANAGEMENT</v>
      </c>
    </row>
    <row r="335" spans="1:3" ht="15" thickBot="1" x14ac:dyDescent="0.4">
      <c r="A335" t="s">
        <v>105</v>
      </c>
      <c r="B335" t="s">
        <v>344</v>
      </c>
      <c r="C335" s="10" t="str">
        <f>IFERROR(VLOOKUP($A335,VLookup!$B$3:$C$481,2,FALSE),"")</f>
        <v>1.1.6 ENTERPRISE ARCHITECTUUR</v>
      </c>
    </row>
    <row r="336" spans="1:3" ht="15" thickBot="1" x14ac:dyDescent="0.4">
      <c r="A336" t="s">
        <v>113</v>
      </c>
      <c r="B336" t="s">
        <v>344</v>
      </c>
      <c r="C336" s="10" t="str">
        <f>IFERROR(VLOOKUP($A336,VLookup!$B$3:$C$481,2,FALSE),"")</f>
        <v>1.2.3 MANAGEMENT INFORMATIEVOORZIENING</v>
      </c>
    </row>
    <row r="337" spans="1:3" ht="15" thickBot="1" x14ac:dyDescent="0.4">
      <c r="A337" t="s">
        <v>144</v>
      </c>
      <c r="B337" t="s">
        <v>344</v>
      </c>
      <c r="C337" s="10" t="str">
        <f>IFERROR(VLOOKUP($A337,VLookup!$B$3:$C$481,2,FALSE),"")</f>
        <v>3.1.9 DATA STEWARDSHIP</v>
      </c>
    </row>
    <row r="338" spans="1:3" ht="15" thickBot="1" x14ac:dyDescent="0.4">
      <c r="A338" t="s">
        <v>161</v>
      </c>
      <c r="B338" t="s">
        <v>344</v>
      </c>
      <c r="C338" s="10" t="str">
        <f>IFERROR(VLOOKUP($A338,VLookup!$B$3:$C$481,2,FALSE),"")</f>
        <v>4.3.1 INFORMATIEANALYSE</v>
      </c>
    </row>
    <row r="339" spans="1:3" ht="15" thickBot="1" x14ac:dyDescent="0.4">
      <c r="A339" t="s">
        <v>162</v>
      </c>
      <c r="B339" t="s">
        <v>344</v>
      </c>
      <c r="C339" s="10" t="str">
        <f>IFERROR(VLOOKUP($A339,VLookup!$B$3:$C$481,2,FALSE),"")</f>
        <v>4.3.2 BUSINESS ANALYSE</v>
      </c>
    </row>
    <row r="340" spans="1:3" ht="15" thickBot="1" x14ac:dyDescent="0.4">
      <c r="A340" t="s">
        <v>163</v>
      </c>
      <c r="B340" t="s">
        <v>344</v>
      </c>
      <c r="C340" s="10" t="str">
        <f>IFERROR(VLOOKUP($A340,VLookup!$B$3:$C$481,2,FALSE),"")</f>
        <v>4.3.3 BUSINESS INTELLIGENCE/DATA ANALYSE</v>
      </c>
    </row>
    <row r="341" spans="1:3" ht="15" thickBot="1" x14ac:dyDescent="0.4">
      <c r="A341" t="s">
        <v>75</v>
      </c>
      <c r="B341" t="s">
        <v>345</v>
      </c>
      <c r="C341" s="10" t="str">
        <f>IFERROR(VLOOKUP($A341,VLookup!$B$3:$C$481,2,FALSE),"")</f>
        <v>1.1.1 INFORMATIEARCHITECTUUR</v>
      </c>
    </row>
    <row r="342" spans="1:3" ht="15" thickBot="1" x14ac:dyDescent="0.4">
      <c r="A342" t="s">
        <v>97</v>
      </c>
      <c r="B342" t="s">
        <v>345</v>
      </c>
      <c r="C342" s="10" t="str">
        <f>IFERROR(VLOOKUP($A342,VLookup!$B$3:$C$481,2,FALSE),"")</f>
        <v>1.1.3 APPLICATIEARCHITECTUUR</v>
      </c>
    </row>
    <row r="343" spans="1:3" ht="15" thickBot="1" x14ac:dyDescent="0.4">
      <c r="A343" t="s">
        <v>99</v>
      </c>
      <c r="B343" t="s">
        <v>345</v>
      </c>
      <c r="C343" s="10" t="str">
        <f>IFERROR(VLOOKUP($A343,VLookup!$B$3:$C$481,2,FALSE),"")</f>
        <v>1.1.4 TECHNISCHE ARCHITECTUUR</v>
      </c>
    </row>
    <row r="344" spans="1:3" ht="15" thickBot="1" x14ac:dyDescent="0.4">
      <c r="A344" t="s">
        <v>104</v>
      </c>
      <c r="B344" t="s">
        <v>345</v>
      </c>
      <c r="C344" s="10" t="str">
        <f>IFERROR(VLOOKUP($A344,VLookup!$B$3:$C$481,2,FALSE),"")</f>
        <v>1.1.5 SYSTEEMARCHITECTUUR</v>
      </c>
    </row>
    <row r="345" spans="1:3" ht="15" thickBot="1" x14ac:dyDescent="0.4">
      <c r="A345" t="s">
        <v>113</v>
      </c>
      <c r="B345" t="s">
        <v>345</v>
      </c>
      <c r="C345" s="10" t="str">
        <f>IFERROR(VLOOKUP($A345,VLookup!$B$3:$C$481,2,FALSE),"")</f>
        <v>1.2.3 MANAGEMENT INFORMATIEVOORZIENING</v>
      </c>
    </row>
    <row r="346" spans="1:3" ht="15" thickBot="1" x14ac:dyDescent="0.4">
      <c r="A346" t="s">
        <v>178</v>
      </c>
      <c r="B346" t="s">
        <v>345</v>
      </c>
      <c r="C346" s="10" t="str">
        <f>IFERROR(VLOOKUP($A346,VLookup!$B$3:$C$481,2,FALSE),"")</f>
        <v>5.3.1 INFORMATIEMANAGEMENT</v>
      </c>
    </row>
    <row r="347" spans="1:3" ht="15" thickBot="1" x14ac:dyDescent="0.4">
      <c r="A347" t="s">
        <v>143</v>
      </c>
      <c r="B347" t="s">
        <v>346</v>
      </c>
      <c r="C347" s="10" t="str">
        <f>IFERROR(VLOOKUP($A347,VLookup!$B$3:$C$481,2,FALSE),"")</f>
        <v>3.1.8 RECORDBEHEER</v>
      </c>
    </row>
    <row r="348" spans="1:3" ht="15" thickBot="1" x14ac:dyDescent="0.4">
      <c r="A348" t="s">
        <v>105</v>
      </c>
      <c r="B348" s="23" t="s">
        <v>347</v>
      </c>
      <c r="C348" s="10" t="str">
        <f>IFERROR(VLOOKUP($A348,VLookup!$B$3:$C$481,2,FALSE),"")</f>
        <v>1.1.6 ENTERPRISE ARCHITECTUUR</v>
      </c>
    </row>
    <row r="349" spans="1:3" ht="15" thickBot="1" x14ac:dyDescent="0.4">
      <c r="A349" t="s">
        <v>107</v>
      </c>
      <c r="B349" s="23" t="s">
        <v>347</v>
      </c>
      <c r="C349" s="10" t="str">
        <f>IFERROR(VLOOKUP($A349,VLookup!$B$3:$C$481,2,FALSE),"")</f>
        <v>1.2.1 INFORMATIEBELEID</v>
      </c>
    </row>
    <row r="350" spans="1:3" ht="15" thickBot="1" x14ac:dyDescent="0.4">
      <c r="A350" t="s">
        <v>113</v>
      </c>
      <c r="B350" s="23" t="s">
        <v>347</v>
      </c>
      <c r="C350" s="10" t="str">
        <f>IFERROR(VLOOKUP($A350,VLookup!$B$3:$C$481,2,FALSE),"")</f>
        <v>1.2.3 MANAGEMENT INFORMATIEVOORZIENING</v>
      </c>
    </row>
    <row r="351" spans="1:3" ht="15" thickBot="1" x14ac:dyDescent="0.4">
      <c r="A351" t="s">
        <v>170</v>
      </c>
      <c r="B351" t="s">
        <v>347</v>
      </c>
      <c r="C351" s="10" t="str">
        <f>IFERROR(VLOOKUP($A351,VLookup!$B$3:$C$481,2,FALSE),"")</f>
        <v>4.5.2 PRODUCT MANAGER</v>
      </c>
    </row>
    <row r="352" spans="1:3" ht="15" thickBot="1" x14ac:dyDescent="0.4">
      <c r="A352" t="s">
        <v>178</v>
      </c>
      <c r="B352" s="23" t="s">
        <v>347</v>
      </c>
      <c r="C352" s="10" t="str">
        <f>IFERROR(VLOOKUP($A352,VLookup!$B$3:$C$481,2,FALSE),"")</f>
        <v>5.3.1 INFORMATIEMANAGEMENT</v>
      </c>
    </row>
    <row r="353" spans="1:3" ht="15" thickBot="1" x14ac:dyDescent="0.4">
      <c r="A353" t="s">
        <v>179</v>
      </c>
      <c r="B353" t="s">
        <v>347</v>
      </c>
      <c r="C353" s="10" t="str">
        <f>IFERROR(VLOOKUP($A353,VLookup!$B$3:$C$481,2,FALSE),"")</f>
        <v>5.3.2 DATA/GEGEVENSMANAGEMENT</v>
      </c>
    </row>
    <row r="354" spans="1:3" ht="15" thickBot="1" x14ac:dyDescent="0.4">
      <c r="A354" t="s">
        <v>180</v>
      </c>
      <c r="B354" s="23" t="s">
        <v>347</v>
      </c>
      <c r="C354" s="10" t="str">
        <f>IFERROR(VLOOKUP($A354,VLookup!$B$3:$C$481,2,FALSE),"")</f>
        <v>5.3.3 RECORDMANAGEMENT</v>
      </c>
    </row>
    <row r="355" spans="1:3" ht="15" thickBot="1" x14ac:dyDescent="0.4">
      <c r="A355" t="s">
        <v>182</v>
      </c>
      <c r="B355" s="23" t="s">
        <v>347</v>
      </c>
      <c r="C355" s="10" t="str">
        <f>IFERROR(VLOOKUP($A355,VLookup!$B$3:$C$481,2,FALSE),"")</f>
        <v>5.3.5 KWALITEITSMANAGEMENT IV</v>
      </c>
    </row>
    <row r="356" spans="1:3" ht="15" thickBot="1" x14ac:dyDescent="0.4">
      <c r="A356" t="s">
        <v>163</v>
      </c>
      <c r="B356" s="23" t="s">
        <v>348</v>
      </c>
      <c r="C356" s="10" t="str">
        <f>IFERROR(VLOOKUP($A356,VLookup!$B$3:$C$481,2,FALSE),"")</f>
        <v>4.3.3 BUSINESS INTELLIGENCE/DATA ANALYSE</v>
      </c>
    </row>
    <row r="357" spans="1:3" ht="15" thickBot="1" x14ac:dyDescent="0.4">
      <c r="A357" t="s">
        <v>178</v>
      </c>
      <c r="B357" t="s">
        <v>348</v>
      </c>
      <c r="C357" s="10" t="str">
        <f>IFERROR(VLOOKUP($A357,VLookup!$B$3:$C$481,2,FALSE),"")</f>
        <v>5.3.1 INFORMATIEMANAGEMENT</v>
      </c>
    </row>
    <row r="358" spans="1:3" ht="15" thickBot="1" x14ac:dyDescent="0.4">
      <c r="A358" t="s">
        <v>99</v>
      </c>
      <c r="B358" t="s">
        <v>350</v>
      </c>
      <c r="C358" s="10" t="str">
        <f>IFERROR(VLOOKUP($A358,VLookup!$B$3:$C$481,2,FALSE),"")</f>
        <v>1.1.4 TECHNISCHE ARCHITECTUUR</v>
      </c>
    </row>
    <row r="359" spans="1:3" ht="15" thickBot="1" x14ac:dyDescent="0.4">
      <c r="A359" t="s">
        <v>104</v>
      </c>
      <c r="B359" t="s">
        <v>350</v>
      </c>
      <c r="C359" s="10" t="str">
        <f>IFERROR(VLOOKUP($A359,VLookup!$B$3:$C$481,2,FALSE),"")</f>
        <v>1.1.5 SYSTEEMARCHITECTUUR</v>
      </c>
    </row>
    <row r="360" spans="1:3" ht="15" thickBot="1" x14ac:dyDescent="0.4">
      <c r="A360" t="s">
        <v>130</v>
      </c>
      <c r="B360" t="s">
        <v>351</v>
      </c>
      <c r="C360" s="10" t="str">
        <f>IFERROR(VLOOKUP($A360,VLookup!$B$3:$C$481,2,FALSE),"")</f>
        <v>3.1.1 SYSTEEMBEHEER</v>
      </c>
    </row>
    <row r="361" spans="1:3" ht="15" thickBot="1" x14ac:dyDescent="0.4">
      <c r="A361" t="s">
        <v>124</v>
      </c>
      <c r="B361" t="s">
        <v>349</v>
      </c>
      <c r="C361" s="10" t="str">
        <f>IFERROR(VLOOKUP($A361,VLookup!$B$3:$C$481,2,FALSE),"")</f>
        <v>2.1.2 SYSTEEMONTWIKKELING</v>
      </c>
    </row>
    <row r="362" spans="1:3" ht="15" thickBot="1" x14ac:dyDescent="0.4">
      <c r="A362" t="s">
        <v>124</v>
      </c>
      <c r="B362" t="s">
        <v>349</v>
      </c>
      <c r="C362" s="10" t="str">
        <f>IFERROR(VLOOKUP($A362,VLookup!$B$3:$C$481,2,FALSE),"")</f>
        <v>2.1.2 SYSTEEMONTWIKKELING</v>
      </c>
    </row>
    <row r="363" spans="1:3" ht="15" thickBot="1" x14ac:dyDescent="0.4">
      <c r="A363" t="s">
        <v>126</v>
      </c>
      <c r="B363" t="s">
        <v>349</v>
      </c>
      <c r="C363" s="10" t="str">
        <f>IFERROR(VLOOKUP($A363,VLookup!$B$3:$C$481,2,FALSE),"")</f>
        <v>2.1.3 NETWERKONTWIKKELING</v>
      </c>
    </row>
    <row r="364" spans="1:3" ht="15" thickBot="1" x14ac:dyDescent="0.4">
      <c r="A364" t="s">
        <v>126</v>
      </c>
      <c r="B364" t="s">
        <v>352</v>
      </c>
      <c r="C364" s="10" t="str">
        <f>IFERROR(VLOOKUP($A364,VLookup!$B$3:$C$481,2,FALSE),"")</f>
        <v>2.1.3 NETWERKONTWIKKELING</v>
      </c>
    </row>
    <row r="365" spans="1:3" ht="15" thickBot="1" x14ac:dyDescent="0.4">
      <c r="A365" t="s">
        <v>158</v>
      </c>
      <c r="B365" t="s">
        <v>353</v>
      </c>
      <c r="C365" s="10" t="str">
        <f>IFERROR(VLOOKUP($A365,VLookup!$B$3:$C$481,2,FALSE),"")</f>
        <v>4.2.2 INKOOP IV</v>
      </c>
    </row>
    <row r="366" spans="1:3" ht="15" thickBot="1" x14ac:dyDescent="0.4">
      <c r="A366" t="s">
        <v>160</v>
      </c>
      <c r="B366" t="s">
        <v>353</v>
      </c>
      <c r="C366" s="10" t="str">
        <f>IFERROR(VLOOKUP($A366,VLookup!$B$3:$C$481,2,FALSE),"")</f>
        <v>4.2.4 CONTRACT/LEVERANCIERSMANAGEMENT IV</v>
      </c>
    </row>
    <row r="367" spans="1:3" ht="15" thickBot="1" x14ac:dyDescent="0.4">
      <c r="A367" t="s">
        <v>105</v>
      </c>
      <c r="B367" t="s">
        <v>354</v>
      </c>
      <c r="C367" s="10" t="str">
        <f>IFERROR(VLOOKUP($A367,VLookup!$B$3:$C$481,2,FALSE),"")</f>
        <v>1.1.6 ENTERPRISE ARCHITECTUUR</v>
      </c>
    </row>
    <row r="368" spans="1:3" ht="15" thickBot="1" x14ac:dyDescent="0.4">
      <c r="A368" t="s">
        <v>170</v>
      </c>
      <c r="B368" t="s">
        <v>354</v>
      </c>
      <c r="C368" s="10" t="str">
        <f>IFERROR(VLOOKUP($A368,VLookup!$B$3:$C$481,2,FALSE),"")</f>
        <v>4.5.2 PRODUCT MANAGER</v>
      </c>
    </row>
    <row r="369" spans="1:3" ht="15" thickBot="1" x14ac:dyDescent="0.4">
      <c r="A369" t="s">
        <v>111</v>
      </c>
      <c r="B369" t="s">
        <v>354</v>
      </c>
      <c r="C369" s="10" t="str">
        <f>IFERROR(VLOOKUP($A369,VLookup!$B$3:$C$481,2,FALSE),"")</f>
        <v>1.2.2 INNOVATIEMANAGEMENT</v>
      </c>
    </row>
    <row r="370" spans="1:3" ht="15" thickBot="1" x14ac:dyDescent="0.4">
      <c r="A370" t="s">
        <v>107</v>
      </c>
      <c r="B370" t="s">
        <v>355</v>
      </c>
      <c r="C370" s="10" t="str">
        <f>IFERROR(VLOOKUP($A370,VLookup!$B$3:$C$481,2,FALSE),"")</f>
        <v>1.2.1 INFORMATIEBELEID</v>
      </c>
    </row>
    <row r="371" spans="1:3" ht="15" thickBot="1" x14ac:dyDescent="0.4">
      <c r="A371" t="s">
        <v>140</v>
      </c>
      <c r="B371" t="s">
        <v>356</v>
      </c>
      <c r="C371" s="10" t="str">
        <f>IFERROR(VLOOKUP($A371,VLookup!$B$3:$C$481,2,FALSE),"")</f>
        <v>3.1.5 NETWERKBEHEER</v>
      </c>
    </row>
    <row r="372" spans="1:3" ht="15" thickBot="1" x14ac:dyDescent="0.4">
      <c r="A372" t="s">
        <v>97</v>
      </c>
      <c r="B372" t="s">
        <v>357</v>
      </c>
      <c r="C372" s="10" t="str">
        <f>IFERROR(VLOOKUP($A372,VLookup!$B$3:$C$481,2,FALSE),"")</f>
        <v>1.1.3 APPLICATIEARCHITECTUUR</v>
      </c>
    </row>
    <row r="373" spans="1:3" ht="15" thickBot="1" x14ac:dyDescent="0.4">
      <c r="A373" t="s">
        <v>104</v>
      </c>
      <c r="B373" t="s">
        <v>357</v>
      </c>
      <c r="C373" s="10" t="str">
        <f>IFERROR(VLOOKUP($A373,VLookup!$B$3:$C$481,2,FALSE),"")</f>
        <v>1.1.5 SYSTEEMARCHITECTUUR</v>
      </c>
    </row>
    <row r="374" spans="1:3" ht="15" thickBot="1" x14ac:dyDescent="0.4">
      <c r="A374" t="s">
        <v>107</v>
      </c>
      <c r="B374" t="s">
        <v>358</v>
      </c>
      <c r="C374" s="10" t="str">
        <f>IFERROR(VLOOKUP($A374,VLookup!$B$3:$C$481,2,FALSE),"")</f>
        <v>1.2.1 INFORMATIEBELEID</v>
      </c>
    </row>
    <row r="375" spans="1:3" ht="15" thickBot="1" x14ac:dyDescent="0.4">
      <c r="A375" t="s">
        <v>120</v>
      </c>
      <c r="B375" t="s">
        <v>359</v>
      </c>
      <c r="C375" s="10" t="str">
        <f>IFERROR(VLOOKUP($A375,VLookup!$B$3:$C$481,2,FALSE),"")</f>
        <v>2.1.1 APPLICATIEONTWIKKELING</v>
      </c>
    </row>
    <row r="376" spans="1:3" ht="15" thickBot="1" x14ac:dyDescent="0.4">
      <c r="A376" t="s">
        <v>163</v>
      </c>
      <c r="B376" t="s">
        <v>359</v>
      </c>
      <c r="C376" s="10" t="str">
        <f>IFERROR(VLOOKUP($A376,VLookup!$B$3:$C$481,2,FALSE),"")</f>
        <v>4.3.3 BUSINESS INTELLIGENCE/DATA ANALYSE</v>
      </c>
    </row>
    <row r="377" spans="1:3" ht="15" thickBot="1" x14ac:dyDescent="0.4">
      <c r="A377" t="s">
        <v>183</v>
      </c>
      <c r="B377" t="s">
        <v>360</v>
      </c>
      <c r="C377" s="10" t="str">
        <f>IFERROR(VLOOKUP($A377,VLookup!$B$3:$C$481,2,FALSE),"")</f>
        <v>5.4.1 IT-CONTROL</v>
      </c>
    </row>
    <row r="378" spans="1:3" ht="15" thickBot="1" x14ac:dyDescent="0.4">
      <c r="A378" t="s">
        <v>75</v>
      </c>
      <c r="B378" t="s">
        <v>361</v>
      </c>
      <c r="C378" s="10" t="str">
        <f>IFERROR(VLOOKUP($A378,VLookup!$B$3:$C$481,2,FALSE),"")</f>
        <v>1.1.1 INFORMATIEARCHITECTUUR</v>
      </c>
    </row>
    <row r="379" spans="1:3" ht="15" thickBot="1" x14ac:dyDescent="0.4">
      <c r="A379" t="s">
        <v>92</v>
      </c>
      <c r="B379" t="s">
        <v>361</v>
      </c>
      <c r="C379" s="10" t="str">
        <f>IFERROR(VLOOKUP($A379,VLookup!$B$3:$C$481,2,FALSE),"")</f>
        <v>1.1.2 FUNCTIONEEL ONTWERP/STARTARCHITECTUUR</v>
      </c>
    </row>
    <row r="380" spans="1:3" ht="15" thickBot="1" x14ac:dyDescent="0.4">
      <c r="A380" t="s">
        <v>97</v>
      </c>
      <c r="B380" t="s">
        <v>361</v>
      </c>
      <c r="C380" s="10" t="str">
        <f>IFERROR(VLOOKUP($A380,VLookup!$B$3:$C$481,2,FALSE),"")</f>
        <v>1.1.3 APPLICATIEARCHITECTUUR</v>
      </c>
    </row>
    <row r="381" spans="1:3" ht="15" thickBot="1" x14ac:dyDescent="0.4">
      <c r="A381" t="s">
        <v>99</v>
      </c>
      <c r="B381" t="s">
        <v>361</v>
      </c>
      <c r="C381" s="10" t="str">
        <f>IFERROR(VLOOKUP($A381,VLookup!$B$3:$C$481,2,FALSE),"")</f>
        <v>1.1.4 TECHNISCHE ARCHITECTUUR</v>
      </c>
    </row>
    <row r="382" spans="1:3" ht="15" thickBot="1" x14ac:dyDescent="0.4">
      <c r="A382" t="s">
        <v>104</v>
      </c>
      <c r="B382" t="s">
        <v>361</v>
      </c>
      <c r="C382" s="10" t="str">
        <f>IFERROR(VLOOKUP($A382,VLookup!$B$3:$C$481,2,FALSE),"")</f>
        <v>1.1.5 SYSTEEMARCHITECTUUR</v>
      </c>
    </row>
    <row r="383" spans="1:3" ht="15" thickBot="1" x14ac:dyDescent="0.4">
      <c r="A383" t="s">
        <v>152</v>
      </c>
      <c r="B383" t="s">
        <v>362</v>
      </c>
      <c r="C383" s="10" t="str">
        <f>IFERROR(VLOOKUP($A383,VLookup!$B$3:$C$481,2,FALSE),"")</f>
        <v>3.3.3 CONFIGURATION MANAGEMENT</v>
      </c>
    </row>
    <row r="384" spans="1:3" ht="15" thickBot="1" x14ac:dyDescent="0.4">
      <c r="A384" t="s">
        <v>183</v>
      </c>
      <c r="B384" t="s">
        <v>363</v>
      </c>
      <c r="C384" s="10" t="str">
        <f>IFERROR(VLOOKUP($A384,VLookup!$B$3:$C$481,2,FALSE),"")</f>
        <v>5.4.1 IT-CONTROL</v>
      </c>
    </row>
    <row r="385" spans="1:3" ht="15" thickBot="1" x14ac:dyDescent="0.4">
      <c r="A385" t="s">
        <v>171</v>
      </c>
      <c r="B385" t="s">
        <v>364</v>
      </c>
      <c r="C385" s="10" t="str">
        <f>IFERROR(VLOOKUP($A385,VLookup!$B$3:$C$481,2,FALSE),"")</f>
        <v>4.5.3 BUSINESS OWNER (GEDELEGEERD)</v>
      </c>
    </row>
    <row r="386" spans="1:3" ht="15" thickBot="1" x14ac:dyDescent="0.4">
      <c r="A386" t="s">
        <v>152</v>
      </c>
      <c r="B386" t="s">
        <v>365</v>
      </c>
      <c r="C386" s="10" t="str">
        <f>IFERROR(VLOOKUP($A386,VLookup!$B$3:$C$481,2,FALSE),"")</f>
        <v>3.3.3 CONFIGURATION MANAGEMENT</v>
      </c>
    </row>
    <row r="387" spans="1:3" ht="15" thickBot="1" x14ac:dyDescent="0.4">
      <c r="A387" t="s">
        <v>107</v>
      </c>
      <c r="B387" t="s">
        <v>366</v>
      </c>
      <c r="C387" s="10" t="str">
        <f>IFERROR(VLOOKUP($A387,VLookup!$B$3:$C$481,2,FALSE),"")</f>
        <v>1.2.1 INFORMATIEBELEID</v>
      </c>
    </row>
    <row r="388" spans="1:3" ht="15" thickBot="1" x14ac:dyDescent="0.4">
      <c r="A388" t="s">
        <v>111</v>
      </c>
      <c r="B388" t="s">
        <v>366</v>
      </c>
      <c r="C388" s="10" t="str">
        <f>IFERROR(VLOOKUP($A388,VLookup!$B$3:$C$481,2,FALSE),"")</f>
        <v>1.2.2 INNOVATIEMANAGEMENT</v>
      </c>
    </row>
    <row r="389" spans="1:3" ht="15" thickBot="1" x14ac:dyDescent="0.4">
      <c r="A389" t="s">
        <v>111</v>
      </c>
      <c r="B389" s="23" t="s">
        <v>366</v>
      </c>
      <c r="C389" s="10" t="str">
        <f>IFERROR(VLOOKUP($A389,VLookup!$B$3:$C$481,2,FALSE),"")</f>
        <v>1.2.2 INNOVATIEMANAGEMENT</v>
      </c>
    </row>
    <row r="390" spans="1:3" ht="15" thickBot="1" x14ac:dyDescent="0.4">
      <c r="A390" t="s">
        <v>113</v>
      </c>
      <c r="B390" t="s">
        <v>366</v>
      </c>
      <c r="C390" s="10" t="str">
        <f>IFERROR(VLOOKUP($A390,VLookup!$B$3:$C$481,2,FALSE),"")</f>
        <v>1.2.3 MANAGEMENT INFORMATIEVOORZIENING</v>
      </c>
    </row>
    <row r="391" spans="1:3" ht="15" thickBot="1" x14ac:dyDescent="0.4">
      <c r="A391" t="s">
        <v>114</v>
      </c>
      <c r="B391" s="23" t="s">
        <v>366</v>
      </c>
      <c r="C391" s="10" t="str">
        <f>IFERROR(VLOOKUP($A391,VLookup!$B$3:$C$481,2,FALSE),"")</f>
        <v>1.3.1 SOURCING MANAGEMENT</v>
      </c>
    </row>
    <row r="392" spans="1:3" ht="15" thickBot="1" x14ac:dyDescent="0.4">
      <c r="A392" t="s">
        <v>136</v>
      </c>
      <c r="B392" t="s">
        <v>366</v>
      </c>
      <c r="C392" s="10" t="str">
        <f>IFERROR(VLOOKUP($A392,VLookup!$B$3:$C$481,2,FALSE),"")</f>
        <v>3.1.3 FUNCTIONEEL BEHEER</v>
      </c>
    </row>
    <row r="393" spans="1:3" ht="15" thickBot="1" x14ac:dyDescent="0.4">
      <c r="A393" t="s">
        <v>144</v>
      </c>
      <c r="B393" t="s">
        <v>366</v>
      </c>
      <c r="C393" s="10" t="str">
        <f>IFERROR(VLOOKUP($A393,VLookup!$B$3:$C$481,2,FALSE),"")</f>
        <v>3.1.9 DATA STEWARDSHIP</v>
      </c>
    </row>
    <row r="394" spans="1:3" ht="15" thickBot="1" x14ac:dyDescent="0.4">
      <c r="A394" t="s">
        <v>154</v>
      </c>
      <c r="B394" s="23" t="s">
        <v>366</v>
      </c>
      <c r="C394" s="10" t="str">
        <f>IFERROR(VLOOKUP($A394,VLookup!$B$3:$C$481,2,FALSE),"")</f>
        <v>4.1.1 SECURITY MANAGEMENT</v>
      </c>
    </row>
    <row r="395" spans="1:3" ht="15" thickBot="1" x14ac:dyDescent="0.4">
      <c r="A395" t="s">
        <v>155</v>
      </c>
      <c r="B395" s="23" t="s">
        <v>366</v>
      </c>
      <c r="C395" s="10" t="str">
        <f>IFERROR(VLOOKUP($A395,VLookup!$B$3:$C$481,2,FALSE),"")</f>
        <v>4.1.2 INFORMATIERISICOMANAGEMENT</v>
      </c>
    </row>
    <row r="396" spans="1:3" ht="15" thickBot="1" x14ac:dyDescent="0.4">
      <c r="A396" t="s">
        <v>156</v>
      </c>
      <c r="B396" s="23" t="s">
        <v>366</v>
      </c>
      <c r="C396" s="10" t="str">
        <f>IFERROR(VLOOKUP($A396,VLookup!$B$3:$C$481,2,FALSE),"")</f>
        <v>4.1.3 CYBERSECURITY MANAGEMENT</v>
      </c>
    </row>
    <row r="397" spans="1:3" ht="15" thickBot="1" x14ac:dyDescent="0.4">
      <c r="A397" t="s">
        <v>158</v>
      </c>
      <c r="B397" s="23" t="s">
        <v>366</v>
      </c>
      <c r="C397" s="10" t="str">
        <f>IFERROR(VLOOKUP($A397,VLookup!$B$3:$C$481,2,FALSE),"")</f>
        <v>4.2.2 INKOOP IV</v>
      </c>
    </row>
    <row r="398" spans="1:3" ht="15" thickBot="1" x14ac:dyDescent="0.4">
      <c r="A398" t="s">
        <v>159</v>
      </c>
      <c r="B398" t="s">
        <v>366</v>
      </c>
      <c r="C398" s="10" t="str">
        <f>IFERROR(VLOOKUP($A398,VLookup!$B$3:$C$481,2,FALSE),"")</f>
        <v>4.2.3 RELATIEMANAGEMENT IV</v>
      </c>
    </row>
    <row r="399" spans="1:3" ht="15" thickBot="1" x14ac:dyDescent="0.4">
      <c r="A399" t="s">
        <v>161</v>
      </c>
      <c r="B399" t="s">
        <v>366</v>
      </c>
      <c r="C399" s="10" t="str">
        <f>IFERROR(VLOOKUP($A399,VLookup!$B$3:$C$481,2,FALSE),"")</f>
        <v>4.3.1 INFORMATIEANALYSE</v>
      </c>
    </row>
    <row r="400" spans="1:3" ht="15" thickBot="1" x14ac:dyDescent="0.4">
      <c r="A400" t="s">
        <v>161</v>
      </c>
      <c r="B400" t="s">
        <v>366</v>
      </c>
      <c r="C400" s="10" t="str">
        <f>IFERROR(VLOOKUP($A400,VLookup!$B$3:$C$481,2,FALSE),"")</f>
        <v>4.3.1 INFORMATIEANALYSE</v>
      </c>
    </row>
    <row r="401" spans="1:3" ht="15" thickBot="1" x14ac:dyDescent="0.4">
      <c r="A401" t="s">
        <v>162</v>
      </c>
      <c r="B401" t="s">
        <v>366</v>
      </c>
      <c r="C401" s="10" t="str">
        <f>IFERROR(VLOOKUP($A401,VLookup!$B$3:$C$481,2,FALSE),"")</f>
        <v>4.3.2 BUSINESS ANALYSE</v>
      </c>
    </row>
    <row r="402" spans="1:3" ht="15" thickBot="1" x14ac:dyDescent="0.4">
      <c r="A402" t="s">
        <v>162</v>
      </c>
      <c r="B402" t="s">
        <v>366</v>
      </c>
      <c r="C402" s="10" t="str">
        <f>IFERROR(VLOOKUP($A402,VLookup!$B$3:$C$481,2,FALSE),"")</f>
        <v>4.3.2 BUSINESS ANALYSE</v>
      </c>
    </row>
    <row r="403" spans="1:3" ht="15" thickBot="1" x14ac:dyDescent="0.4">
      <c r="A403" t="s">
        <v>165</v>
      </c>
      <c r="B403" t="s">
        <v>366</v>
      </c>
      <c r="C403" s="10" t="str">
        <f>IFERROR(VLOOKUP($A403,VLookup!$B$3:$C$481,2,FALSE),"")</f>
        <v>4.4.1 INFORMATIECOACHING</v>
      </c>
    </row>
    <row r="404" spans="1:3" ht="15" thickBot="1" x14ac:dyDescent="0.4">
      <c r="A404" t="s">
        <v>175</v>
      </c>
      <c r="B404" t="s">
        <v>366</v>
      </c>
      <c r="C404" s="10" t="str">
        <f>IFERROR(VLOOKUP($A404,VLookup!$B$3:$C$481,2,FALSE),"")</f>
        <v>5.1.4 PORTFOLIOMANAGEMENT IV</v>
      </c>
    </row>
    <row r="405" spans="1:3" ht="15" thickBot="1" x14ac:dyDescent="0.4">
      <c r="A405" t="s">
        <v>178</v>
      </c>
      <c r="B405" t="s">
        <v>366</v>
      </c>
      <c r="C405" s="10" t="str">
        <f>IFERROR(VLOOKUP($A405,VLookup!$B$3:$C$481,2,FALSE),"")</f>
        <v>5.3.1 INFORMATIEMANAGEMENT</v>
      </c>
    </row>
    <row r="406" spans="1:3" ht="15" thickBot="1" x14ac:dyDescent="0.4">
      <c r="A406" t="s">
        <v>180</v>
      </c>
      <c r="B406" t="s">
        <v>366</v>
      </c>
      <c r="C406" s="10" t="str">
        <f>IFERROR(VLOOKUP($A406,VLookup!$B$3:$C$481,2,FALSE),"")</f>
        <v>5.3.3 RECORDMANAGEMENT</v>
      </c>
    </row>
    <row r="407" spans="1:3" ht="15" thickBot="1" x14ac:dyDescent="0.4">
      <c r="A407" t="s">
        <v>182</v>
      </c>
      <c r="B407" t="s">
        <v>366</v>
      </c>
      <c r="C407" s="10" t="str">
        <f>IFERROR(VLOOKUP($A407,VLookup!$B$3:$C$481,2,FALSE),"")</f>
        <v>5.3.5 KWALITEITSMANAGEMENT IV</v>
      </c>
    </row>
    <row r="408" spans="1:3" ht="15" thickBot="1" x14ac:dyDescent="0.4">
      <c r="A408" t="s">
        <v>183</v>
      </c>
      <c r="B408" t="s">
        <v>366</v>
      </c>
      <c r="C408" s="10" t="str">
        <f>IFERROR(VLOOKUP($A408,VLookup!$B$3:$C$481,2,FALSE),"")</f>
        <v>5.4.1 IT-CONTROL</v>
      </c>
    </row>
    <row r="409" spans="1:3" ht="15" thickBot="1" x14ac:dyDescent="0.4">
      <c r="A409" t="s">
        <v>181</v>
      </c>
      <c r="B409" s="23" t="s">
        <v>367</v>
      </c>
      <c r="C409" s="10" t="str">
        <f>IFERROR(VLOOKUP($A409,VLookup!$B$3:$C$481,2,FALSE),"")</f>
        <v>5.3.4 METADATA/GEGEVENSMANAGEMENT</v>
      </c>
    </row>
    <row r="410" spans="1:3" ht="15" thickBot="1" x14ac:dyDescent="0.4">
      <c r="A410" t="s">
        <v>155</v>
      </c>
      <c r="B410" s="23" t="s">
        <v>755</v>
      </c>
      <c r="C410" s="10" t="str">
        <f>IFERROR(VLOOKUP($A410,VLookup!$B$3:$C$481,2,FALSE),"")</f>
        <v>4.1.2 INFORMATIERISICOMANAGEMENT</v>
      </c>
    </row>
    <row r="411" spans="1:3" ht="15" thickBot="1" x14ac:dyDescent="0.4">
      <c r="A411" t="s">
        <v>168</v>
      </c>
      <c r="B411" t="s">
        <v>368</v>
      </c>
      <c r="C411" s="10" t="str">
        <f>IFERROR(VLOOKUP($A411,VLookup!$B$3:$C$481,2,FALSE),"")</f>
        <v>4.4.3 (AGILE) COACHING</v>
      </c>
    </row>
    <row r="412" spans="1:3" ht="15" thickBot="1" x14ac:dyDescent="0.4">
      <c r="A412" t="s">
        <v>130</v>
      </c>
      <c r="B412" t="s">
        <v>369</v>
      </c>
      <c r="C412" s="10" t="str">
        <f>IFERROR(VLOOKUP($A412,VLookup!$B$3:$C$481,2,FALSE),"")</f>
        <v>3.1.1 SYSTEEMBEHEER</v>
      </c>
    </row>
    <row r="413" spans="1:3" ht="15" thickBot="1" x14ac:dyDescent="0.4">
      <c r="A413" t="s">
        <v>136</v>
      </c>
      <c r="B413" t="s">
        <v>369</v>
      </c>
      <c r="C413" s="10" t="str">
        <f>IFERROR(VLOOKUP($A413,VLookup!$B$3:$C$481,2,FALSE),"")</f>
        <v>3.1.3 FUNCTIONEEL BEHEER</v>
      </c>
    </row>
    <row r="414" spans="1:3" ht="15" thickBot="1" x14ac:dyDescent="0.4">
      <c r="A414" t="s">
        <v>141</v>
      </c>
      <c r="B414" t="s">
        <v>369</v>
      </c>
      <c r="C414" s="10" t="str">
        <f>IFERROR(VLOOKUP($A414,VLookup!$B$3:$C$481,2,FALSE),"")</f>
        <v>3.1.6 APPLICATIEBEHEER</v>
      </c>
    </row>
    <row r="415" spans="1:3" ht="15" thickBot="1" x14ac:dyDescent="0.4">
      <c r="A415" t="s">
        <v>142</v>
      </c>
      <c r="B415" t="s">
        <v>369</v>
      </c>
      <c r="C415" s="10" t="str">
        <f>IFERROR(VLOOKUP($A415,VLookup!$B$3:$C$481,2,FALSE),"")</f>
        <v>3.1.7 DATABASEBEHEER</v>
      </c>
    </row>
    <row r="416" spans="1:3" ht="15" thickBot="1" x14ac:dyDescent="0.4">
      <c r="A416" t="s">
        <v>145</v>
      </c>
      <c r="B416" t="s">
        <v>369</v>
      </c>
      <c r="C416" s="10" t="str">
        <f>IFERROR(VLOOKUP($A416,VLookup!$B$3:$C$481,2,FALSE),"")</f>
        <v>3.2.1 TECHNICAL SUPPORT</v>
      </c>
    </row>
    <row r="417" spans="1:3" ht="15" thickBot="1" x14ac:dyDescent="0.4">
      <c r="A417" t="s">
        <v>179</v>
      </c>
      <c r="B417" t="s">
        <v>369</v>
      </c>
      <c r="C417" s="10" t="str">
        <f>IFERROR(VLOOKUP($A417,VLookup!$B$3:$C$481,2,FALSE),"")</f>
        <v>5.3.2 DATA/GEGEVENSMANAGEMENT</v>
      </c>
    </row>
    <row r="418" spans="1:3" ht="15" thickBot="1" x14ac:dyDescent="0.4">
      <c r="A418" t="s">
        <v>111</v>
      </c>
      <c r="B418" t="s">
        <v>370</v>
      </c>
      <c r="C418" s="10" t="str">
        <f>IFERROR(VLOOKUP($A418,VLookup!$B$3:$C$481,2,FALSE),"")</f>
        <v>1.2.2 INNOVATIEMANAGEMENT</v>
      </c>
    </row>
    <row r="419" spans="1:3" ht="15" thickBot="1" x14ac:dyDescent="0.4">
      <c r="A419" t="s">
        <v>141</v>
      </c>
      <c r="B419" t="s">
        <v>371</v>
      </c>
      <c r="C419" s="10" t="str">
        <f>IFERROR(VLOOKUP($A419,VLookup!$B$3:$C$481,2,FALSE),"")</f>
        <v>3.1.6 APPLICATIEBEHEER</v>
      </c>
    </row>
    <row r="420" spans="1:3" ht="15" thickBot="1" x14ac:dyDescent="0.4">
      <c r="A420" t="s">
        <v>142</v>
      </c>
      <c r="B420" t="s">
        <v>371</v>
      </c>
      <c r="C420" s="10" t="str">
        <f>IFERROR(VLOOKUP($A420,VLookup!$B$3:$C$481,2,FALSE),"")</f>
        <v>3.1.7 DATABASEBEHEER</v>
      </c>
    </row>
    <row r="421" spans="1:3" ht="15" thickBot="1" x14ac:dyDescent="0.4">
      <c r="A421" t="s">
        <v>159</v>
      </c>
      <c r="B421" t="s">
        <v>371</v>
      </c>
      <c r="C421" s="10" t="str">
        <f>IFERROR(VLOOKUP($A421,VLookup!$B$3:$C$481,2,FALSE),"")</f>
        <v>4.2.3 RELATIEMANAGEMENT IV</v>
      </c>
    </row>
    <row r="422" spans="1:3" ht="15" thickBot="1" x14ac:dyDescent="0.4">
      <c r="A422" t="s">
        <v>159</v>
      </c>
      <c r="B422" t="s">
        <v>372</v>
      </c>
      <c r="C422" s="10" t="str">
        <f>IFERROR(VLOOKUP($A422,VLookup!$B$3:$C$481,2,FALSE),"")</f>
        <v>4.2.3 RELATIEMANAGEMENT IV</v>
      </c>
    </row>
    <row r="423" spans="1:3" ht="15" thickBot="1" x14ac:dyDescent="0.4">
      <c r="A423" t="s">
        <v>169</v>
      </c>
      <c r="B423" t="s">
        <v>372</v>
      </c>
      <c r="C423" s="10" t="str">
        <f>IFERROR(VLOOKUP($A423,VLookup!$B$3:$C$481,2,FALSE),"")</f>
        <v>4.5.1 PRODUCT OWNER</v>
      </c>
    </row>
    <row r="424" spans="1:3" ht="15" thickBot="1" x14ac:dyDescent="0.4">
      <c r="A424" t="s">
        <v>170</v>
      </c>
      <c r="B424" t="s">
        <v>372</v>
      </c>
      <c r="C424" s="10" t="str">
        <f>IFERROR(VLOOKUP($A424,VLookup!$B$3:$C$481,2,FALSE),"")</f>
        <v>4.5.2 PRODUCT MANAGER</v>
      </c>
    </row>
    <row r="425" spans="1:3" ht="15" thickBot="1" x14ac:dyDescent="0.4">
      <c r="A425" t="s">
        <v>148</v>
      </c>
      <c r="B425" t="s">
        <v>373</v>
      </c>
      <c r="C425" s="10" t="str">
        <f>IFERROR(VLOOKUP($A425,VLookup!$B$3:$C$481,2,FALSE),"")</f>
        <v>3.2.3 INCIDENT MANAGEMENT</v>
      </c>
    </row>
    <row r="426" spans="1:3" ht="15" thickBot="1" x14ac:dyDescent="0.4">
      <c r="A426" t="s">
        <v>107</v>
      </c>
      <c r="B426" t="s">
        <v>374</v>
      </c>
      <c r="C426" s="10" t="str">
        <f>IFERROR(VLOOKUP($A426,VLookup!$B$3:$C$481,2,FALSE),"")</f>
        <v>1.2.1 INFORMATIEBELEID</v>
      </c>
    </row>
    <row r="427" spans="1:3" ht="15" thickBot="1" x14ac:dyDescent="0.4">
      <c r="A427" t="s">
        <v>129</v>
      </c>
      <c r="B427" t="s">
        <v>375</v>
      </c>
      <c r="C427" s="10" t="str">
        <f>IFERROR(VLOOKUP($A427,VLookup!$B$3:$C$481,2,FALSE),"")</f>
        <v>2.2.1 TESTMANAGEMENT</v>
      </c>
    </row>
    <row r="428" spans="1:3" ht="15" thickBot="1" x14ac:dyDescent="0.4">
      <c r="A428" t="s">
        <v>149</v>
      </c>
      <c r="B428" t="s">
        <v>375</v>
      </c>
      <c r="C428" s="10" t="str">
        <f>IFERROR(VLOOKUP($A428,VLookup!$B$3:$C$481,2,FALSE),"")</f>
        <v>3.2.4 PROBLEM MANAGEMENT</v>
      </c>
    </row>
    <row r="429" spans="1:3" ht="15" thickBot="1" x14ac:dyDescent="0.4">
      <c r="A429" t="s">
        <v>151</v>
      </c>
      <c r="B429" t="s">
        <v>375</v>
      </c>
      <c r="C429" s="10" t="str">
        <f>IFERROR(VLOOKUP($A429,VLookup!$B$3:$C$481,2,FALSE),"")</f>
        <v>3.3.2 CAPACITY MANAGEMENT</v>
      </c>
    </row>
    <row r="430" spans="1:3" ht="15" thickBot="1" x14ac:dyDescent="0.4">
      <c r="A430" t="s">
        <v>182</v>
      </c>
      <c r="B430" t="s">
        <v>375</v>
      </c>
      <c r="C430" s="10" t="str">
        <f>IFERROR(VLOOKUP($A430,VLookup!$B$3:$C$481,2,FALSE),"")</f>
        <v>5.3.5 KWALITEITSMANAGEMENT IV</v>
      </c>
    </row>
    <row r="431" spans="1:3" ht="15" thickBot="1" x14ac:dyDescent="0.4">
      <c r="A431" t="s">
        <v>182</v>
      </c>
      <c r="B431" t="s">
        <v>761</v>
      </c>
      <c r="C431" s="10" t="str">
        <f>IFERROR(VLOOKUP($A431,VLookup!$B$3:$C$481,2,FALSE),"")</f>
        <v>5.3.5 KWALITEITSMANAGEMENT IV</v>
      </c>
    </row>
    <row r="432" spans="1:3" ht="15" thickBot="1" x14ac:dyDescent="0.4">
      <c r="A432" t="s">
        <v>173</v>
      </c>
      <c r="B432" t="s">
        <v>376</v>
      </c>
      <c r="C432" s="10" t="str">
        <f>IFERROR(VLOOKUP($A432,VLookup!$B$3:$C$481,2,FALSE),"")</f>
        <v>5.1.2 PROJECTMANAGEMENT IV</v>
      </c>
    </row>
    <row r="433" spans="1:3" ht="15" thickBot="1" x14ac:dyDescent="0.4">
      <c r="A433" t="s">
        <v>174</v>
      </c>
      <c r="B433" t="s">
        <v>376</v>
      </c>
      <c r="C433" s="10" t="str">
        <f>IFERROR(VLOOKUP($A433,VLookup!$B$3:$C$481,2,FALSE),"")</f>
        <v>5.1.3 PROGRAMMAMANAGEMENT IV</v>
      </c>
    </row>
    <row r="434" spans="1:3" ht="15" thickBot="1" x14ac:dyDescent="0.4">
      <c r="A434" t="s">
        <v>111</v>
      </c>
      <c r="B434" t="s">
        <v>377</v>
      </c>
      <c r="C434" s="10" t="str">
        <f>IFERROR(VLOOKUP($A434,VLookup!$B$3:$C$481,2,FALSE),"")</f>
        <v>1.2.2 INNOVATIEMANAGEMENT</v>
      </c>
    </row>
    <row r="435" spans="1:3" ht="15" thickBot="1" x14ac:dyDescent="0.4">
      <c r="A435" t="s">
        <v>75</v>
      </c>
      <c r="B435" t="s">
        <v>378</v>
      </c>
      <c r="C435" s="10" t="str">
        <f>IFERROR(VLOOKUP($A435,VLookup!$B$3:$C$481,2,FALSE),"")</f>
        <v>1.1.1 INFORMATIEARCHITECTUUR</v>
      </c>
    </row>
    <row r="436" spans="1:3" ht="15" thickBot="1" x14ac:dyDescent="0.4">
      <c r="A436" t="s">
        <v>105</v>
      </c>
      <c r="B436" t="s">
        <v>378</v>
      </c>
      <c r="C436" s="10" t="str">
        <f>IFERROR(VLOOKUP($A436,VLookup!$B$3:$C$481,2,FALSE),"")</f>
        <v>1.1.6 ENTERPRISE ARCHITECTUUR</v>
      </c>
    </row>
    <row r="437" spans="1:3" ht="15" thickBot="1" x14ac:dyDescent="0.4">
      <c r="A437" t="s">
        <v>164</v>
      </c>
      <c r="B437" t="s">
        <v>379</v>
      </c>
      <c r="C437" s="10" t="str">
        <f>IFERROR(VLOOKUP($A437,VLookup!$B$3:$C$481,2,FALSE),"")</f>
        <v>4.3.4 DATA SCIENCE</v>
      </c>
    </row>
    <row r="438" spans="1:3" ht="15" thickBot="1" x14ac:dyDescent="0.4">
      <c r="A438" t="s">
        <v>156</v>
      </c>
      <c r="B438" t="s">
        <v>380</v>
      </c>
      <c r="C438" s="10" t="str">
        <f>IFERROR(VLOOKUP($A438,VLookup!$B$3:$C$481,2,FALSE),"")</f>
        <v>4.1.3 CYBERSECURITY MANAGEMENT</v>
      </c>
    </row>
    <row r="439" spans="1:3" ht="15" thickBot="1" x14ac:dyDescent="0.4">
      <c r="A439" t="s">
        <v>168</v>
      </c>
      <c r="B439" t="s">
        <v>381</v>
      </c>
      <c r="C439" s="10" t="str">
        <f>IFERROR(VLOOKUP($A439,VLookup!$B$3:$C$481,2,FALSE),"")</f>
        <v>4.4.3 (AGILE) COACHING</v>
      </c>
    </row>
    <row r="440" spans="1:3" ht="15" thickBot="1" x14ac:dyDescent="0.4">
      <c r="A440" t="s">
        <v>167</v>
      </c>
      <c r="B440" t="s">
        <v>381</v>
      </c>
      <c r="C440" s="10" t="str">
        <f>IFERROR(VLOOKUP($A440,VLookup!$B$3:$C$481,2,FALSE),"")</f>
        <v>4.4.2 LEER- EN ONTWIKKELMANAGEMENT</v>
      </c>
    </row>
    <row r="441" spans="1:3" ht="15" thickBot="1" x14ac:dyDescent="0.4">
      <c r="A441" t="s">
        <v>158</v>
      </c>
      <c r="B441" t="s">
        <v>382</v>
      </c>
      <c r="C441" s="10" t="str">
        <f>IFERROR(VLOOKUP($A441,VLookup!$B$3:$C$481,2,FALSE),"")</f>
        <v>4.2.2 INKOOP IV</v>
      </c>
    </row>
    <row r="442" spans="1:3" ht="15" thickBot="1" x14ac:dyDescent="0.4">
      <c r="A442" t="s">
        <v>160</v>
      </c>
      <c r="B442" t="s">
        <v>382</v>
      </c>
      <c r="C442" s="10" t="str">
        <f>IFERROR(VLOOKUP($A442,VLookup!$B$3:$C$481,2,FALSE),"")</f>
        <v>4.2.4 CONTRACT/LEVERANCIERSMANAGEMENT IV</v>
      </c>
    </row>
    <row r="443" spans="1:3" ht="15" thickBot="1" x14ac:dyDescent="0.4">
      <c r="A443" t="s">
        <v>152</v>
      </c>
      <c r="B443" t="s">
        <v>383</v>
      </c>
      <c r="C443" s="10" t="str">
        <f>IFERROR(VLOOKUP($A443,VLookup!$B$3:$C$481,2,FALSE),"")</f>
        <v>3.3.3 CONFIGURATION MANAGEMENT</v>
      </c>
    </row>
    <row r="444" spans="1:3" ht="15" thickBot="1" x14ac:dyDescent="0.4">
      <c r="A444" t="s">
        <v>160</v>
      </c>
      <c r="B444" t="s">
        <v>383</v>
      </c>
      <c r="C444" s="10" t="str">
        <f>IFERROR(VLOOKUP($A444,VLookup!$B$3:$C$481,2,FALSE),"")</f>
        <v>4.2.4 CONTRACT/LEVERANCIERSMANAGEMENT IV</v>
      </c>
    </row>
    <row r="445" spans="1:3" ht="15" thickBot="1" x14ac:dyDescent="0.4">
      <c r="A445" t="s">
        <v>160</v>
      </c>
      <c r="B445" t="s">
        <v>384</v>
      </c>
      <c r="C445" s="10" t="str">
        <f>IFERROR(VLOOKUP($A445,VLookup!$B$3:$C$481,2,FALSE),"")</f>
        <v>4.2.4 CONTRACT/LEVERANCIERSMANAGEMENT IV</v>
      </c>
    </row>
    <row r="446" spans="1:3" ht="15" thickBot="1" x14ac:dyDescent="0.4">
      <c r="A446" t="s">
        <v>164</v>
      </c>
      <c r="B446" t="s">
        <v>385</v>
      </c>
      <c r="C446" s="10" t="str">
        <f>IFERROR(VLOOKUP($A446,VLookup!$B$3:$C$481,2,FALSE),"")</f>
        <v>4.3.4 DATA SCIENCE</v>
      </c>
    </row>
    <row r="447" spans="1:3" ht="15" thickBot="1" x14ac:dyDescent="0.4">
      <c r="A447" t="s">
        <v>154</v>
      </c>
      <c r="B447" t="s">
        <v>386</v>
      </c>
      <c r="C447" s="10" t="str">
        <f>IFERROR(VLOOKUP($A447,VLookup!$B$3:$C$481,2,FALSE),"")</f>
        <v>4.1.1 SECURITY MANAGEMENT</v>
      </c>
    </row>
    <row r="448" spans="1:3" ht="15" thickBot="1" x14ac:dyDescent="0.4">
      <c r="A448" t="s">
        <v>111</v>
      </c>
      <c r="B448" t="s">
        <v>387</v>
      </c>
      <c r="C448" s="10" t="str">
        <f>IFERROR(VLOOKUP($A448,VLookup!$B$3:$C$481,2,FALSE),"")</f>
        <v>1.2.2 INNOVATIEMANAGEMENT</v>
      </c>
    </row>
    <row r="449" spans="1:3" ht="15" thickBot="1" x14ac:dyDescent="0.4">
      <c r="A449" t="s">
        <v>143</v>
      </c>
      <c r="B449" s="23" t="s">
        <v>388</v>
      </c>
      <c r="C449" s="10" t="str">
        <f>IFERROR(VLOOKUP($A449,VLookup!$B$3:$C$481,2,FALSE),"")</f>
        <v>3.1.8 RECORDBEHEER</v>
      </c>
    </row>
    <row r="450" spans="1:3" ht="15" thickBot="1" x14ac:dyDescent="0.4">
      <c r="A450" t="s">
        <v>152</v>
      </c>
      <c r="B450" t="s">
        <v>389</v>
      </c>
      <c r="C450" s="10" t="str">
        <f>IFERROR(VLOOKUP($A450,VLookup!$B$3:$C$481,2,FALSE),"")</f>
        <v>3.3.3 CONFIGURATION MANAGEMENT</v>
      </c>
    </row>
    <row r="451" spans="1:3" ht="15" thickBot="1" x14ac:dyDescent="0.4">
      <c r="A451" t="s">
        <v>146</v>
      </c>
      <c r="B451" s="23" t="s">
        <v>390</v>
      </c>
      <c r="C451" s="10" t="str">
        <f>IFERROR(VLOOKUP($A451,VLookup!$B$3:$C$481,2,FALSE),"")</f>
        <v>3.2.2 1e LIJNS GEBRUIKERSONDERSTEUNING</v>
      </c>
    </row>
    <row r="452" spans="1:3" ht="15" thickBot="1" x14ac:dyDescent="0.4">
      <c r="A452" t="s">
        <v>148</v>
      </c>
      <c r="B452" t="s">
        <v>391</v>
      </c>
      <c r="C452" s="10" t="str">
        <f>IFERROR(VLOOKUP($A452,VLookup!$B$3:$C$481,2,FALSE),"")</f>
        <v>3.2.3 INCIDENT MANAGEMENT</v>
      </c>
    </row>
    <row r="453" spans="1:3" ht="15" thickBot="1" x14ac:dyDescent="0.4">
      <c r="A453" t="s">
        <v>145</v>
      </c>
      <c r="B453" t="s">
        <v>392</v>
      </c>
      <c r="C453" s="10" t="str">
        <f>IFERROR(VLOOKUP($A453,VLookup!$B$3:$C$481,2,FALSE),"")</f>
        <v>3.2.1 TECHNICAL SUPPORT</v>
      </c>
    </row>
    <row r="454" spans="1:3" ht="15" thickBot="1" x14ac:dyDescent="0.4">
      <c r="A454" t="s">
        <v>148</v>
      </c>
      <c r="B454" t="s">
        <v>392</v>
      </c>
      <c r="C454" s="10" t="str">
        <f>IFERROR(VLOOKUP($A454,VLookup!$B$3:$C$481,2,FALSE),"")</f>
        <v>3.2.3 INCIDENT MANAGEMENT</v>
      </c>
    </row>
    <row r="455" spans="1:3" ht="15" thickBot="1" x14ac:dyDescent="0.4">
      <c r="A455" t="s">
        <v>146</v>
      </c>
      <c r="B455" t="s">
        <v>393</v>
      </c>
      <c r="C455" s="10" t="str">
        <f>IFERROR(VLOOKUP($A455,VLookup!$B$3:$C$481,2,FALSE),"")</f>
        <v>3.2.2 1e LIJNS GEBRUIKERSONDERSTEUNING</v>
      </c>
    </row>
    <row r="456" spans="1:3" ht="15" thickBot="1" x14ac:dyDescent="0.4">
      <c r="A456" t="s">
        <v>134</v>
      </c>
      <c r="B456" t="s">
        <v>394</v>
      </c>
      <c r="C456" s="10" t="str">
        <f>IFERROR(VLOOKUP($A456,VLookup!$B$3:$C$481,2,FALSE),"")</f>
        <v>3.1.2 CHANGE MANAGEMENT</v>
      </c>
    </row>
    <row r="457" spans="1:3" ht="15" thickBot="1" x14ac:dyDescent="0.4">
      <c r="A457" t="s">
        <v>134</v>
      </c>
      <c r="B457" t="s">
        <v>395</v>
      </c>
      <c r="C457" s="10" t="str">
        <f>IFERROR(VLOOKUP($A457,VLookup!$B$3:$C$481,2,FALSE),"")</f>
        <v>3.1.2 CHANGE MANAGEMENT</v>
      </c>
    </row>
    <row r="458" spans="1:3" ht="15" thickBot="1" x14ac:dyDescent="0.4">
      <c r="A458" t="s">
        <v>120</v>
      </c>
      <c r="B458" t="s">
        <v>396</v>
      </c>
      <c r="C458" s="10" t="str">
        <f>IFERROR(VLOOKUP($A458,VLookup!$B$3:$C$481,2,FALSE),"")</f>
        <v>2.1.1 APPLICATIEONTWIKKELING</v>
      </c>
    </row>
    <row r="459" spans="1:3" ht="15" thickBot="1" x14ac:dyDescent="0.4">
      <c r="A459" t="s">
        <v>124</v>
      </c>
      <c r="B459" t="s">
        <v>396</v>
      </c>
      <c r="C459" s="10" t="str">
        <f>IFERROR(VLOOKUP($A459,VLookup!$B$3:$C$481,2,FALSE),"")</f>
        <v>2.1.2 SYSTEEMONTWIKKELING</v>
      </c>
    </row>
    <row r="460" spans="1:3" ht="15" thickBot="1" x14ac:dyDescent="0.4">
      <c r="A460" t="s">
        <v>161</v>
      </c>
      <c r="B460" t="s">
        <v>396</v>
      </c>
      <c r="C460" s="10" t="str">
        <f>IFERROR(VLOOKUP($A460,VLookup!$B$3:$C$481,2,FALSE),"")</f>
        <v>4.3.1 INFORMATIEANALYSE</v>
      </c>
    </row>
    <row r="461" spans="1:3" ht="15" thickBot="1" x14ac:dyDescent="0.4">
      <c r="A461" t="s">
        <v>97</v>
      </c>
      <c r="B461" t="s">
        <v>397</v>
      </c>
      <c r="C461" s="10" t="str">
        <f>IFERROR(VLOOKUP($A461,VLookup!$B$3:$C$481,2,FALSE),"")</f>
        <v>1.1.3 APPLICATIEARCHITECTUUR</v>
      </c>
    </row>
    <row r="462" spans="1:3" ht="15" thickBot="1" x14ac:dyDescent="0.4">
      <c r="A462" t="s">
        <v>104</v>
      </c>
      <c r="B462" t="s">
        <v>397</v>
      </c>
      <c r="C462" s="10" t="str">
        <f>IFERROR(VLOOKUP($A462,VLookup!$B$3:$C$481,2,FALSE),"")</f>
        <v>1.1.5 SYSTEEMARCHITECTUUR</v>
      </c>
    </row>
    <row r="463" spans="1:3" ht="15" thickBot="1" x14ac:dyDescent="0.4">
      <c r="A463" t="s">
        <v>105</v>
      </c>
      <c r="B463" t="s">
        <v>397</v>
      </c>
      <c r="C463" s="10" t="str">
        <f>IFERROR(VLOOKUP($A463,VLookup!$B$3:$C$481,2,FALSE),"")</f>
        <v>1.1.6 ENTERPRISE ARCHITECTUUR</v>
      </c>
    </row>
    <row r="464" spans="1:3" ht="15" thickBot="1" x14ac:dyDescent="0.4">
      <c r="A464" t="s">
        <v>107</v>
      </c>
      <c r="B464" t="s">
        <v>397</v>
      </c>
      <c r="C464" s="10" t="str">
        <f>IFERROR(VLOOKUP($A464,VLookup!$B$3:$C$481,2,FALSE),"")</f>
        <v>1.2.1 INFORMATIEBELEID</v>
      </c>
    </row>
    <row r="465" spans="1:3" ht="15" thickBot="1" x14ac:dyDescent="0.4">
      <c r="A465" t="s">
        <v>126</v>
      </c>
      <c r="B465" t="s">
        <v>397</v>
      </c>
      <c r="C465" s="10" t="str">
        <f>IFERROR(VLOOKUP($A465,VLookup!$B$3:$C$481,2,FALSE),"")</f>
        <v>2.1.3 NETWERKONTWIKKELING</v>
      </c>
    </row>
    <row r="466" spans="1:3" ht="15" thickBot="1" x14ac:dyDescent="0.4">
      <c r="A466" t="s">
        <v>139</v>
      </c>
      <c r="B466" s="24" t="s">
        <v>398</v>
      </c>
      <c r="C466" s="10" t="str">
        <f>IFERROR(VLOOKUP($A466,VLookup!$B$3:$C$481,2,FALSE),"")</f>
        <v>3.1.4 SERVERBEHEER</v>
      </c>
    </row>
    <row r="467" spans="1:3" ht="15" thickBot="1" x14ac:dyDescent="0.4">
      <c r="A467" t="s">
        <v>140</v>
      </c>
      <c r="B467" s="24" t="s">
        <v>398</v>
      </c>
      <c r="C467" s="10" t="str">
        <f>IFERROR(VLOOKUP($A467,VLookup!$B$3:$C$481,2,FALSE),"")</f>
        <v>3.1.5 NETWERKBEHEER</v>
      </c>
    </row>
    <row r="468" spans="1:3" ht="15" thickBot="1" x14ac:dyDescent="0.4">
      <c r="A468" t="s">
        <v>126</v>
      </c>
      <c r="B468" t="s">
        <v>399</v>
      </c>
      <c r="C468" s="10" t="str">
        <f>IFERROR(VLOOKUP($A468,VLookup!$B$3:$C$481,2,FALSE),"")</f>
        <v>2.1.3 NETWERKONTWIKKELING</v>
      </c>
    </row>
    <row r="469" spans="1:3" ht="15" thickBot="1" x14ac:dyDescent="0.4">
      <c r="A469" t="s">
        <v>140</v>
      </c>
      <c r="B469" t="s">
        <v>399</v>
      </c>
      <c r="C469" s="10" t="str">
        <f>IFERROR(VLOOKUP($A469,VLookup!$B$3:$C$481,2,FALSE),"")</f>
        <v>3.1.5 NETWERKBEHEER</v>
      </c>
    </row>
    <row r="470" spans="1:3" ht="15" thickBot="1" x14ac:dyDescent="0.4">
      <c r="A470" t="s">
        <v>126</v>
      </c>
      <c r="B470" s="23" t="s">
        <v>400</v>
      </c>
      <c r="C470" s="10" t="str">
        <f>IFERROR(VLOOKUP($A470,VLookup!$B$3:$C$481,2,FALSE),"")</f>
        <v>2.1.3 NETWERKONTWIKKELING</v>
      </c>
    </row>
    <row r="471" spans="1:3" ht="15" thickBot="1" x14ac:dyDescent="0.4">
      <c r="A471" t="s">
        <v>126</v>
      </c>
      <c r="B471" t="s">
        <v>401</v>
      </c>
      <c r="C471" s="10" t="str">
        <f>IFERROR(VLOOKUP($A471,VLookup!$B$3:$C$481,2,FALSE),"")</f>
        <v>2.1.3 NETWERKONTWIKKELING</v>
      </c>
    </row>
    <row r="472" spans="1:3" ht="15" thickBot="1" x14ac:dyDescent="0.4">
      <c r="A472" t="s">
        <v>140</v>
      </c>
      <c r="B472" t="s">
        <v>401</v>
      </c>
      <c r="C472" s="10" t="str">
        <f>IFERROR(VLOOKUP($A472,VLookup!$B$3:$C$481,2,FALSE),"")</f>
        <v>3.1.5 NETWERKBEHEER</v>
      </c>
    </row>
    <row r="473" spans="1:3" ht="15" thickBot="1" x14ac:dyDescent="0.4">
      <c r="A473" t="s">
        <v>146</v>
      </c>
      <c r="B473" t="s">
        <v>402</v>
      </c>
      <c r="C473" s="10" t="str">
        <f>IFERROR(VLOOKUP($A473,VLookup!$B$3:$C$481,2,FALSE),"")</f>
        <v>3.2.2 1e LIJNS GEBRUIKERSONDERSTEUNING</v>
      </c>
    </row>
    <row r="474" spans="1:3" ht="15" thickBot="1" x14ac:dyDescent="0.4">
      <c r="A474" t="s">
        <v>148</v>
      </c>
      <c r="B474" t="s">
        <v>402</v>
      </c>
      <c r="C474" s="10" t="str">
        <f>IFERROR(VLOOKUP($A474,VLookup!$B$3:$C$481,2,FALSE),"")</f>
        <v>3.2.3 INCIDENT MANAGEMENT</v>
      </c>
    </row>
    <row r="475" spans="1:3" ht="15" thickBot="1" x14ac:dyDescent="0.4">
      <c r="A475" t="s">
        <v>146</v>
      </c>
      <c r="B475" t="s">
        <v>403</v>
      </c>
      <c r="C475" s="10" t="str">
        <f>IFERROR(VLOOKUP($A475,VLookup!$B$3:$C$481,2,FALSE),"")</f>
        <v>3.2.2 1e LIJNS GEBRUIKERSONDERSTEUNING</v>
      </c>
    </row>
    <row r="476" spans="1:3" ht="15" thickBot="1" x14ac:dyDescent="0.4">
      <c r="A476" t="s">
        <v>92</v>
      </c>
      <c r="B476" t="s">
        <v>404</v>
      </c>
      <c r="C476" s="10" t="str">
        <f>IFERROR(VLOOKUP($A476,VLookup!$B$3:$C$481,2,FALSE),"")</f>
        <v>1.1.2 FUNCTIONEEL ONTWERP/STARTARCHITECTUUR</v>
      </c>
    </row>
    <row r="477" spans="1:3" ht="15" thickBot="1" x14ac:dyDescent="0.4">
      <c r="A477" t="s">
        <v>97</v>
      </c>
      <c r="B477" t="s">
        <v>404</v>
      </c>
      <c r="C477" s="10" t="str">
        <f>IFERROR(VLOOKUP($A477,VLookup!$B$3:$C$481,2,FALSE),"")</f>
        <v>1.1.3 APPLICATIEARCHITECTUUR</v>
      </c>
    </row>
    <row r="478" spans="1:3" ht="15" thickBot="1" x14ac:dyDescent="0.4">
      <c r="A478" t="s">
        <v>120</v>
      </c>
      <c r="B478" t="s">
        <v>404</v>
      </c>
      <c r="C478" s="10" t="str">
        <f>IFERROR(VLOOKUP($A478,VLookup!$B$3:$C$481,2,FALSE),"")</f>
        <v>2.1.1 APPLICATIEONTWIKKELING</v>
      </c>
    </row>
    <row r="479" spans="1:3" ht="15" thickBot="1" x14ac:dyDescent="0.4">
      <c r="A479" t="s">
        <v>127</v>
      </c>
      <c r="B479" t="s">
        <v>404</v>
      </c>
      <c r="C479" s="10" t="str">
        <f>IFERROR(VLOOKUP($A479,VLookup!$B$3:$C$481,2,FALSE),"")</f>
        <v>2.1.4 DATA ENGINEERING</v>
      </c>
    </row>
    <row r="480" spans="1:3" ht="15" thickBot="1" x14ac:dyDescent="0.4">
      <c r="A480" t="s">
        <v>141</v>
      </c>
      <c r="B480" t="s">
        <v>404</v>
      </c>
      <c r="C480" s="10" t="str">
        <f>IFERROR(VLOOKUP($A480,VLookup!$B$3:$C$481,2,FALSE),"")</f>
        <v>3.1.6 APPLICATIEBEHEER</v>
      </c>
    </row>
    <row r="481" spans="1:3" ht="15" thickBot="1" x14ac:dyDescent="0.4">
      <c r="A481" t="s">
        <v>120</v>
      </c>
      <c r="B481" t="s">
        <v>405</v>
      </c>
      <c r="C481" s="10" t="str">
        <f>IFERROR(VLOOKUP($A481,VLookup!$B$3:$C$481,2,FALSE),"")</f>
        <v>2.1.1 APPLICATIEONTWIKKELING</v>
      </c>
    </row>
    <row r="482" spans="1:3" ht="15" thickBot="1" x14ac:dyDescent="0.4">
      <c r="A482" t="s">
        <v>124</v>
      </c>
      <c r="B482" t="s">
        <v>405</v>
      </c>
      <c r="C482" s="10" t="str">
        <f>IFERROR(VLOOKUP($A482,VLookup!$B$3:$C$481,2,FALSE),"")</f>
        <v>2.1.2 SYSTEEMONTWIKKELING</v>
      </c>
    </row>
    <row r="483" spans="1:3" ht="15" thickBot="1" x14ac:dyDescent="0.4">
      <c r="A483" t="s">
        <v>129</v>
      </c>
      <c r="B483" t="s">
        <v>405</v>
      </c>
      <c r="C483" s="10" t="str">
        <f>IFERROR(VLOOKUP($A483,VLookup!$B$3:$C$481,2,FALSE),"")</f>
        <v>2.2.1 TESTMANAGEMENT</v>
      </c>
    </row>
    <row r="484" spans="1:3" ht="15" thickBot="1" x14ac:dyDescent="0.4">
      <c r="A484" t="s">
        <v>141</v>
      </c>
      <c r="B484" t="s">
        <v>405</v>
      </c>
      <c r="C484" s="10" t="str">
        <f>IFERROR(VLOOKUP($A484,VLookup!$B$3:$C$481,2,FALSE),"")</f>
        <v>3.1.6 APPLICATIEBEHEER</v>
      </c>
    </row>
    <row r="485" spans="1:3" ht="15" thickBot="1" x14ac:dyDescent="0.4">
      <c r="A485" t="s">
        <v>176</v>
      </c>
      <c r="B485" t="s">
        <v>405</v>
      </c>
      <c r="C485" s="10" t="str">
        <f>IFERROR(VLOOKUP($A485,VLookup!$B$3:$C$481,2,FALSE),"")</f>
        <v>5.2.1 SCRUM MASTER</v>
      </c>
    </row>
    <row r="486" spans="1:3" ht="15" thickBot="1" x14ac:dyDescent="0.4">
      <c r="A486" t="s">
        <v>130</v>
      </c>
      <c r="B486" t="s">
        <v>406</v>
      </c>
      <c r="C486" s="10" t="str">
        <f>IFERROR(VLOOKUP($A486,VLookup!$B$3:$C$481,2,FALSE),"")</f>
        <v>3.1.1 SYSTEEMBEHEER</v>
      </c>
    </row>
    <row r="487" spans="1:3" ht="15" thickBot="1" x14ac:dyDescent="0.4">
      <c r="A487" t="s">
        <v>136</v>
      </c>
      <c r="B487" t="s">
        <v>406</v>
      </c>
      <c r="C487" s="10" t="str">
        <f>IFERROR(VLOOKUP($A487,VLookup!$B$3:$C$481,2,FALSE),"")</f>
        <v>3.1.3 FUNCTIONEEL BEHEER</v>
      </c>
    </row>
    <row r="488" spans="1:3" ht="15" thickBot="1" x14ac:dyDescent="0.4">
      <c r="A488" t="s">
        <v>141</v>
      </c>
      <c r="B488" t="s">
        <v>406</v>
      </c>
      <c r="C488" s="10" t="str">
        <f>IFERROR(VLOOKUP($A488,VLookup!$B$3:$C$481,2,FALSE),"")</f>
        <v>3.1.6 APPLICATIEBEHEER</v>
      </c>
    </row>
    <row r="489" spans="1:3" ht="15" thickBot="1" x14ac:dyDescent="0.4">
      <c r="A489" t="s">
        <v>149</v>
      </c>
      <c r="B489" t="s">
        <v>407</v>
      </c>
      <c r="C489" s="10" t="str">
        <f>IFERROR(VLOOKUP($A489,VLookup!$B$3:$C$481,2,FALSE),"")</f>
        <v>3.2.4 PROBLEM MANAGEMENT</v>
      </c>
    </row>
    <row r="490" spans="1:3" ht="15" thickBot="1" x14ac:dyDescent="0.4">
      <c r="A490" t="s">
        <v>165</v>
      </c>
      <c r="B490" t="s">
        <v>408</v>
      </c>
      <c r="C490" s="10" t="str">
        <f>IFERROR(VLOOKUP($A490,VLookup!$B$3:$C$481,2,FALSE),"")</f>
        <v>4.4.1 INFORMATIECOACHING</v>
      </c>
    </row>
    <row r="491" spans="1:3" ht="15" thickBot="1" x14ac:dyDescent="0.4">
      <c r="A491" t="s">
        <v>167</v>
      </c>
      <c r="B491" t="s">
        <v>408</v>
      </c>
      <c r="C491" s="10" t="str">
        <f>IFERROR(VLOOKUP($A491,VLookup!$B$3:$C$481,2,FALSE),"")</f>
        <v>4.4.2 LEER- EN ONTWIKKELMANAGEMENT</v>
      </c>
    </row>
    <row r="492" spans="1:3" ht="15" thickBot="1" x14ac:dyDescent="0.4">
      <c r="A492" t="s">
        <v>130</v>
      </c>
      <c r="B492" t="s">
        <v>409</v>
      </c>
      <c r="C492" s="10" t="str">
        <f>IFERROR(VLOOKUP($A492,VLookup!$B$3:$C$481,2,FALSE),"")</f>
        <v>3.1.1 SYSTEEMBEHEER</v>
      </c>
    </row>
    <row r="493" spans="1:3" ht="15" thickBot="1" x14ac:dyDescent="0.4">
      <c r="A493" t="s">
        <v>141</v>
      </c>
      <c r="B493" t="s">
        <v>409</v>
      </c>
      <c r="C493" s="10" t="str">
        <f>IFERROR(VLOOKUP($A493,VLookup!$B$3:$C$481,2,FALSE),"")</f>
        <v>3.1.6 APPLICATIEBEHEER</v>
      </c>
    </row>
    <row r="494" spans="1:3" ht="15" thickBot="1" x14ac:dyDescent="0.4">
      <c r="A494" t="s">
        <v>130</v>
      </c>
      <c r="B494" t="s">
        <v>410</v>
      </c>
      <c r="C494" s="10" t="str">
        <f>IFERROR(VLOOKUP($A494,VLookup!$B$3:$C$481,2,FALSE),"")</f>
        <v>3.1.1 SYSTEEMBEHEER</v>
      </c>
    </row>
    <row r="495" spans="1:3" ht="15" thickBot="1" x14ac:dyDescent="0.4">
      <c r="A495" t="s">
        <v>141</v>
      </c>
      <c r="B495" t="s">
        <v>410</v>
      </c>
      <c r="C495" s="10" t="str">
        <f>IFERROR(VLOOKUP($A495,VLookup!$B$3:$C$481,2,FALSE),"")</f>
        <v>3.1.6 APPLICATIEBEHEER</v>
      </c>
    </row>
    <row r="496" spans="1:3" ht="15" thickBot="1" x14ac:dyDescent="0.4">
      <c r="A496" t="s">
        <v>156</v>
      </c>
      <c r="B496" t="s">
        <v>411</v>
      </c>
      <c r="C496" s="10" t="str">
        <f>IFERROR(VLOOKUP($A496,VLookup!$B$3:$C$481,2,FALSE),"")</f>
        <v>4.1.3 CYBERSECURITY MANAGEMENT</v>
      </c>
    </row>
    <row r="497" spans="1:3" ht="15" thickBot="1" x14ac:dyDescent="0.4">
      <c r="A497" t="s">
        <v>129</v>
      </c>
      <c r="B497" t="s">
        <v>412</v>
      </c>
      <c r="C497" s="10" t="str">
        <f>IFERROR(VLOOKUP($A497,VLookup!$B$3:$C$481,2,FALSE),"")</f>
        <v>2.2.1 TESTMANAGEMENT</v>
      </c>
    </row>
    <row r="498" spans="1:3" ht="15" thickBot="1" x14ac:dyDescent="0.4">
      <c r="A498" t="s">
        <v>111</v>
      </c>
      <c r="B498" t="s">
        <v>413</v>
      </c>
      <c r="C498" s="10" t="str">
        <f>IFERROR(VLOOKUP($A498,VLookup!$B$3:$C$481,2,FALSE),"")</f>
        <v>1.2.2 INNOVATIEMANAGEMENT</v>
      </c>
    </row>
    <row r="499" spans="1:3" ht="15" thickBot="1" x14ac:dyDescent="0.4">
      <c r="A499" t="s">
        <v>172</v>
      </c>
      <c r="B499" t="s">
        <v>414</v>
      </c>
      <c r="C499" s="10" t="str">
        <f>IFERROR(VLOOKUP($A499,VLookup!$B$3:$C$481,2,FALSE),"")</f>
        <v>5.1.1 PROJECTLEIDERSCHAP IV</v>
      </c>
    </row>
    <row r="500" spans="1:3" ht="15" thickBot="1" x14ac:dyDescent="0.4">
      <c r="A500" t="s">
        <v>169</v>
      </c>
      <c r="B500" t="s">
        <v>415</v>
      </c>
      <c r="C500" s="10" t="str">
        <f>IFERROR(VLOOKUP($A500,VLookup!$B$3:$C$481,2,FALSE),"")</f>
        <v>4.5.1 PRODUCT OWNER</v>
      </c>
    </row>
    <row r="501" spans="1:3" ht="15" thickBot="1" x14ac:dyDescent="0.4">
      <c r="A501" t="s">
        <v>170</v>
      </c>
      <c r="B501" t="s">
        <v>415</v>
      </c>
      <c r="C501" s="10" t="str">
        <f>IFERROR(VLOOKUP($A501,VLookup!$B$3:$C$481,2,FALSE),"")</f>
        <v>4.5.2 PRODUCT MANAGER</v>
      </c>
    </row>
    <row r="502" spans="1:3" ht="15" thickBot="1" x14ac:dyDescent="0.4">
      <c r="A502" t="s">
        <v>171</v>
      </c>
      <c r="B502" t="s">
        <v>415</v>
      </c>
      <c r="C502" s="10" t="str">
        <f>IFERROR(VLOOKUP($A502,VLookup!$B$3:$C$481,2,FALSE),"")</f>
        <v>4.5.3 BUSINESS OWNER (GEDELEGEERD)</v>
      </c>
    </row>
    <row r="503" spans="1:3" ht="15" thickBot="1" x14ac:dyDescent="0.4">
      <c r="A503" t="s">
        <v>174</v>
      </c>
      <c r="B503" t="s">
        <v>415</v>
      </c>
      <c r="C503" s="10" t="str">
        <f>IFERROR(VLOOKUP($A503,VLookup!$B$3:$C$481,2,FALSE),"")</f>
        <v>5.1.3 PROGRAMMAMANAGEMENT IV</v>
      </c>
    </row>
    <row r="504" spans="1:3" ht="15" thickBot="1" x14ac:dyDescent="0.4">
      <c r="A504" t="s">
        <v>175</v>
      </c>
      <c r="B504" t="s">
        <v>415</v>
      </c>
      <c r="C504" s="10" t="str">
        <f>IFERROR(VLOOKUP($A504,VLookup!$B$3:$C$481,2,FALSE),"")</f>
        <v>5.1.4 PORTFOLIOMANAGEMENT IV</v>
      </c>
    </row>
    <row r="505" spans="1:3" ht="15" thickBot="1" x14ac:dyDescent="0.4">
      <c r="A505" t="s">
        <v>178</v>
      </c>
      <c r="B505" t="s">
        <v>415</v>
      </c>
      <c r="C505" s="10" t="str">
        <f>IFERROR(VLOOKUP($A505,VLookup!$B$3:$C$481,2,FALSE),"")</f>
        <v>5.3.1 INFORMATIEMANAGEMENT</v>
      </c>
    </row>
    <row r="506" spans="1:3" ht="15" thickBot="1" x14ac:dyDescent="0.4">
      <c r="A506" t="s">
        <v>154</v>
      </c>
      <c r="B506" t="s">
        <v>416</v>
      </c>
      <c r="C506" s="10" t="str">
        <f>IFERROR(VLOOKUP($A506,VLookup!$B$3:$C$481,2,FALSE),"")</f>
        <v>4.1.1 SECURITY MANAGEMENT</v>
      </c>
    </row>
    <row r="507" spans="1:3" ht="15" thickBot="1" x14ac:dyDescent="0.4">
      <c r="A507" t="s">
        <v>155</v>
      </c>
      <c r="B507" t="s">
        <v>416</v>
      </c>
      <c r="C507" s="10" t="str">
        <f>IFERROR(VLOOKUP($A507,VLookup!$B$3:$C$481,2,FALSE),"")</f>
        <v>4.1.2 INFORMATIERISICOMANAGEMENT</v>
      </c>
    </row>
    <row r="508" spans="1:3" ht="15" thickBot="1" x14ac:dyDescent="0.4">
      <c r="A508" t="s">
        <v>154</v>
      </c>
      <c r="B508" t="s">
        <v>417</v>
      </c>
      <c r="C508" s="10" t="str">
        <f>IFERROR(VLOOKUP($A508,VLookup!$B$3:$C$481,2,FALSE),"")</f>
        <v>4.1.1 SECURITY MANAGEMENT</v>
      </c>
    </row>
    <row r="509" spans="1:3" ht="15" thickBot="1" x14ac:dyDescent="0.4">
      <c r="A509" t="s">
        <v>155</v>
      </c>
      <c r="B509" t="s">
        <v>417</v>
      </c>
      <c r="C509" s="10" t="str">
        <f>IFERROR(VLOOKUP($A509,VLookup!$B$3:$C$481,2,FALSE),"")</f>
        <v>4.1.2 INFORMATIERISICOMANAGEMENT</v>
      </c>
    </row>
    <row r="510" spans="1:3" ht="15" thickBot="1" x14ac:dyDescent="0.4">
      <c r="A510" t="s">
        <v>136</v>
      </c>
      <c r="B510" t="s">
        <v>418</v>
      </c>
      <c r="C510" s="10" t="str">
        <f>IFERROR(VLOOKUP($A510,VLookup!$B$3:$C$481,2,FALSE),"")</f>
        <v>3.1.3 FUNCTIONEEL BEHEER</v>
      </c>
    </row>
    <row r="511" spans="1:3" ht="15" thickBot="1" x14ac:dyDescent="0.4">
      <c r="A511" t="s">
        <v>149</v>
      </c>
      <c r="B511" t="s">
        <v>418</v>
      </c>
      <c r="C511" s="10" t="str">
        <f>IFERROR(VLOOKUP($A511,VLookup!$B$3:$C$481,2,FALSE),"")</f>
        <v>3.2.4 PROBLEM MANAGEMENT</v>
      </c>
    </row>
    <row r="512" spans="1:3" ht="15" thickBot="1" x14ac:dyDescent="0.4">
      <c r="A512" t="s">
        <v>149</v>
      </c>
      <c r="B512" t="s">
        <v>418</v>
      </c>
      <c r="C512" s="10" t="str">
        <f>IFERROR(VLOOKUP($A512,VLookup!$B$3:$C$481,2,FALSE),"")</f>
        <v>3.2.4 PROBLEM MANAGEMENT</v>
      </c>
    </row>
    <row r="513" spans="1:3" ht="15" thickBot="1" x14ac:dyDescent="0.4">
      <c r="A513" t="s">
        <v>162</v>
      </c>
      <c r="B513" t="s">
        <v>419</v>
      </c>
      <c r="C513" s="10" t="str">
        <f>IFERROR(VLOOKUP($A513,VLookup!$B$3:$C$481,2,FALSE),"")</f>
        <v>4.3.2 BUSINESS ANALYSE</v>
      </c>
    </row>
    <row r="514" spans="1:3" ht="15" thickBot="1" x14ac:dyDescent="0.4">
      <c r="A514" t="s">
        <v>113</v>
      </c>
      <c r="B514" t="s">
        <v>420</v>
      </c>
      <c r="C514" s="10" t="str">
        <f>IFERROR(VLOOKUP($A514,VLookup!$B$3:$C$481,2,FALSE),"")</f>
        <v>1.2.3 MANAGEMENT INFORMATIEVOORZIENING</v>
      </c>
    </row>
    <row r="515" spans="1:3" ht="15" thickBot="1" x14ac:dyDescent="0.4">
      <c r="A515" t="s">
        <v>161</v>
      </c>
      <c r="B515" t="s">
        <v>420</v>
      </c>
      <c r="C515" s="10" t="str">
        <f>IFERROR(VLOOKUP($A515,VLookup!$B$3:$C$481,2,FALSE),"")</f>
        <v>4.3.1 INFORMATIEANALYSE</v>
      </c>
    </row>
    <row r="516" spans="1:3" ht="15" thickBot="1" x14ac:dyDescent="0.4">
      <c r="A516" t="s">
        <v>162</v>
      </c>
      <c r="B516" t="s">
        <v>420</v>
      </c>
      <c r="C516" s="10" t="str">
        <f>IFERROR(VLOOKUP($A516,VLookup!$B$3:$C$481,2,FALSE),"")</f>
        <v>4.3.2 BUSINESS ANALYSE</v>
      </c>
    </row>
    <row r="517" spans="1:3" ht="15" thickBot="1" x14ac:dyDescent="0.4">
      <c r="A517" t="s">
        <v>75</v>
      </c>
      <c r="B517" t="s">
        <v>421</v>
      </c>
      <c r="C517" s="10" t="str">
        <f>IFERROR(VLOOKUP($A517,VLookup!$B$3:$C$481,2,FALSE),"")</f>
        <v>1.1.1 INFORMATIEARCHITECTUUR</v>
      </c>
    </row>
    <row r="518" spans="1:3" ht="15" thickBot="1" x14ac:dyDescent="0.4">
      <c r="A518" t="s">
        <v>130</v>
      </c>
      <c r="B518" t="s">
        <v>422</v>
      </c>
      <c r="C518" s="10" t="str">
        <f>IFERROR(VLOOKUP($A518,VLookup!$B$3:$C$481,2,FALSE),"")</f>
        <v>3.1.1 SYSTEEMBEHEER</v>
      </c>
    </row>
    <row r="519" spans="1:3" ht="15" thickBot="1" x14ac:dyDescent="0.4">
      <c r="A519" t="s">
        <v>149</v>
      </c>
      <c r="B519" t="s">
        <v>423</v>
      </c>
      <c r="C519" s="10" t="str">
        <f>IFERROR(VLOOKUP($A519,VLookup!$B$3:$C$481,2,FALSE),"")</f>
        <v>3.2.4 PROBLEM MANAGEMENT</v>
      </c>
    </row>
    <row r="520" spans="1:3" ht="15" thickBot="1" x14ac:dyDescent="0.4">
      <c r="A520" t="s">
        <v>148</v>
      </c>
      <c r="B520" t="s">
        <v>424</v>
      </c>
      <c r="C520" s="10" t="str">
        <f>IFERROR(VLOOKUP($A520,VLookup!$B$3:$C$481,2,FALSE),"")</f>
        <v>3.2.3 INCIDENT MANAGEMENT</v>
      </c>
    </row>
    <row r="521" spans="1:3" ht="15" thickBot="1" x14ac:dyDescent="0.4">
      <c r="A521" t="s">
        <v>149</v>
      </c>
      <c r="B521" t="s">
        <v>424</v>
      </c>
      <c r="C521" s="10" t="str">
        <f>IFERROR(VLOOKUP($A521,VLookup!$B$3:$C$481,2,FALSE),"")</f>
        <v>3.2.4 PROBLEM MANAGEMENT</v>
      </c>
    </row>
    <row r="522" spans="1:3" ht="15" thickBot="1" x14ac:dyDescent="0.4">
      <c r="A522" t="s">
        <v>151</v>
      </c>
      <c r="B522" t="s">
        <v>424</v>
      </c>
      <c r="C522" s="10" t="str">
        <f>IFERROR(VLOOKUP($A522,VLookup!$B$3:$C$481,2,FALSE),"")</f>
        <v>3.3.2 CAPACITY MANAGEMENT</v>
      </c>
    </row>
    <row r="523" spans="1:3" ht="15" thickBot="1" x14ac:dyDescent="0.4">
      <c r="A523" t="s">
        <v>152</v>
      </c>
      <c r="B523" t="s">
        <v>424</v>
      </c>
      <c r="C523" s="10" t="str">
        <f>IFERROR(VLOOKUP($A523,VLookup!$B$3:$C$481,2,FALSE),"")</f>
        <v>3.3.3 CONFIGURATION MANAGEMENT</v>
      </c>
    </row>
    <row r="524" spans="1:3" ht="15" thickBot="1" x14ac:dyDescent="0.4">
      <c r="A524" t="s">
        <v>153</v>
      </c>
      <c r="B524" t="s">
        <v>424</v>
      </c>
      <c r="C524" s="10" t="str">
        <f>IFERROR(VLOOKUP($A524,VLookup!$B$3:$C$481,2,FALSE),"")</f>
        <v>3.3.4 RELEASE MANAGEMENT</v>
      </c>
    </row>
    <row r="525" spans="1:3" ht="15" thickBot="1" x14ac:dyDescent="0.4">
      <c r="A525" t="s">
        <v>173</v>
      </c>
      <c r="B525" t="s">
        <v>424</v>
      </c>
      <c r="C525" s="10" t="str">
        <f>IFERROR(VLOOKUP($A525,VLookup!$B$3:$C$481,2,FALSE),"")</f>
        <v>5.1.2 PROJECTMANAGEMENT IV</v>
      </c>
    </row>
    <row r="526" spans="1:3" ht="15" thickBot="1" x14ac:dyDescent="0.4">
      <c r="A526" t="s">
        <v>134</v>
      </c>
      <c r="B526" t="s">
        <v>425</v>
      </c>
      <c r="C526" s="10" t="str">
        <f>IFERROR(VLOOKUP($A526,VLookup!$B$3:$C$481,2,FALSE),"")</f>
        <v>3.1.2 CHANGE MANAGEMENT</v>
      </c>
    </row>
    <row r="527" spans="1:3" ht="15" thickBot="1" x14ac:dyDescent="0.4">
      <c r="A527" t="s">
        <v>148</v>
      </c>
      <c r="B527" t="s">
        <v>425</v>
      </c>
      <c r="C527" s="10" t="str">
        <f>IFERROR(VLOOKUP($A527,VLookup!$B$3:$C$481,2,FALSE),"")</f>
        <v>3.2.3 INCIDENT MANAGEMENT</v>
      </c>
    </row>
    <row r="528" spans="1:3" ht="15" thickBot="1" x14ac:dyDescent="0.4">
      <c r="A528" t="s">
        <v>149</v>
      </c>
      <c r="B528" t="s">
        <v>425</v>
      </c>
      <c r="C528" s="10" t="str">
        <f>IFERROR(VLOOKUP($A528,VLookup!$B$3:$C$481,2,FALSE),"")</f>
        <v>3.2.4 PROBLEM MANAGEMENT</v>
      </c>
    </row>
    <row r="529" spans="1:3" ht="15" thickBot="1" x14ac:dyDescent="0.4">
      <c r="A529" t="s">
        <v>150</v>
      </c>
      <c r="B529" t="s">
        <v>425</v>
      </c>
      <c r="C529" s="10" t="str">
        <f>IFERROR(VLOOKUP($A529,VLookup!$B$3:$C$481,2,FALSE),"")</f>
        <v>3.3.1 SERVICE LEVEL MANAGEMENT</v>
      </c>
    </row>
    <row r="530" spans="1:3" ht="15" thickBot="1" x14ac:dyDescent="0.4">
      <c r="A530" t="s">
        <v>153</v>
      </c>
      <c r="B530" t="s">
        <v>425</v>
      </c>
      <c r="C530" s="10" t="str">
        <f>IFERROR(VLOOKUP($A530,VLookup!$B$3:$C$481,2,FALSE),"")</f>
        <v>3.3.4 RELEASE MANAGEMENT</v>
      </c>
    </row>
    <row r="531" spans="1:3" ht="15" thickBot="1" x14ac:dyDescent="0.4">
      <c r="A531" t="s">
        <v>92</v>
      </c>
      <c r="B531" t="s">
        <v>426</v>
      </c>
      <c r="C531" s="10" t="str">
        <f>IFERROR(VLOOKUP($A531,VLookup!$B$3:$C$481,2,FALSE),"")</f>
        <v>1.1.2 FUNCTIONEEL ONTWERP/STARTARCHITECTUUR</v>
      </c>
    </row>
    <row r="532" spans="1:3" ht="15" thickBot="1" x14ac:dyDescent="0.4">
      <c r="A532" t="s">
        <v>161</v>
      </c>
      <c r="B532" t="s">
        <v>426</v>
      </c>
      <c r="C532" s="10" t="str">
        <f>IFERROR(VLOOKUP($A532,VLookup!$B$3:$C$481,2,FALSE),"")</f>
        <v>4.3.1 INFORMATIEANALYSE</v>
      </c>
    </row>
    <row r="533" spans="1:3" ht="15" thickBot="1" x14ac:dyDescent="0.4">
      <c r="A533" t="s">
        <v>162</v>
      </c>
      <c r="B533" t="s">
        <v>426</v>
      </c>
      <c r="C533" s="10" t="str">
        <f>IFERROR(VLOOKUP($A533,VLookup!$B$3:$C$481,2,FALSE),"")</f>
        <v>4.3.2 BUSINESS ANALYSE</v>
      </c>
    </row>
    <row r="534" spans="1:3" ht="15" thickBot="1" x14ac:dyDescent="0.4">
      <c r="A534" t="s">
        <v>92</v>
      </c>
      <c r="B534" t="s">
        <v>427</v>
      </c>
      <c r="C534" s="10" t="str">
        <f>IFERROR(VLOOKUP($A534,VLookup!$B$3:$C$481,2,FALSE),"")</f>
        <v>1.1.2 FUNCTIONEEL ONTWERP/STARTARCHITECTUUR</v>
      </c>
    </row>
    <row r="535" spans="1:3" ht="15" thickBot="1" x14ac:dyDescent="0.4">
      <c r="A535" t="s">
        <v>92</v>
      </c>
      <c r="B535" t="s">
        <v>428</v>
      </c>
      <c r="C535" s="10" t="str">
        <f>IFERROR(VLOOKUP($A535,VLookup!$B$3:$C$481,2,FALSE),"")</f>
        <v>1.1.2 FUNCTIONEEL ONTWERP/STARTARCHITECTUUR</v>
      </c>
    </row>
    <row r="536" spans="1:3" ht="15" thickBot="1" x14ac:dyDescent="0.4">
      <c r="A536" t="s">
        <v>104</v>
      </c>
      <c r="B536" t="s">
        <v>428</v>
      </c>
      <c r="C536" s="10" t="str">
        <f>IFERROR(VLOOKUP($A536,VLookup!$B$3:$C$481,2,FALSE),"")</f>
        <v>1.1.5 SYSTEEMARCHITECTUUR</v>
      </c>
    </row>
    <row r="537" spans="1:3" ht="15" thickBot="1" x14ac:dyDescent="0.4">
      <c r="A537" t="s">
        <v>111</v>
      </c>
      <c r="B537" t="s">
        <v>428</v>
      </c>
      <c r="C537" s="10" t="str">
        <f>IFERROR(VLOOKUP($A537,VLookup!$B$3:$C$481,2,FALSE),"")</f>
        <v>1.2.2 INNOVATIEMANAGEMENT</v>
      </c>
    </row>
    <row r="538" spans="1:3" ht="15" thickBot="1" x14ac:dyDescent="0.4">
      <c r="A538" t="s">
        <v>150</v>
      </c>
      <c r="B538" t="s">
        <v>428</v>
      </c>
      <c r="C538" s="10" t="str">
        <f>IFERROR(VLOOKUP($A538,VLookup!$B$3:$C$481,2,FALSE),"")</f>
        <v>3.3.1 SERVICE LEVEL MANAGEMENT</v>
      </c>
    </row>
    <row r="539" spans="1:3" ht="15" thickBot="1" x14ac:dyDescent="0.4">
      <c r="A539" t="s">
        <v>152</v>
      </c>
      <c r="B539" t="s">
        <v>428</v>
      </c>
      <c r="C539" s="10" t="str">
        <f>IFERROR(VLOOKUP($A539,VLookup!$B$3:$C$481,2,FALSE),"")</f>
        <v>3.3.3 CONFIGURATION MANAGEMENT</v>
      </c>
    </row>
    <row r="540" spans="1:3" ht="15" thickBot="1" x14ac:dyDescent="0.4">
      <c r="A540" t="s">
        <v>153</v>
      </c>
      <c r="B540" t="s">
        <v>428</v>
      </c>
      <c r="C540" s="10" t="str">
        <f>IFERROR(VLOOKUP($A540,VLookup!$B$3:$C$481,2,FALSE),"")</f>
        <v>3.3.4 RELEASE MANAGEMENT</v>
      </c>
    </row>
    <row r="541" spans="1:3" ht="15" thickBot="1" x14ac:dyDescent="0.4">
      <c r="A541" t="s">
        <v>169</v>
      </c>
      <c r="B541" t="s">
        <v>428</v>
      </c>
      <c r="C541" s="10" t="str">
        <f>IFERROR(VLOOKUP($A541,VLookup!$B$3:$C$481,2,FALSE),"")</f>
        <v>4.5.1 PRODUCT OWNER</v>
      </c>
    </row>
    <row r="542" spans="1:3" ht="15" thickBot="1" x14ac:dyDescent="0.4">
      <c r="A542" t="s">
        <v>171</v>
      </c>
      <c r="B542" t="s">
        <v>428</v>
      </c>
      <c r="C542" s="10" t="str">
        <f>IFERROR(VLOOKUP($A542,VLookup!$B$3:$C$481,2,FALSE),"")</f>
        <v>4.5.3 BUSINESS OWNER (GEDELEGEERD)</v>
      </c>
    </row>
    <row r="543" spans="1:3" ht="15" thickBot="1" x14ac:dyDescent="0.4">
      <c r="A543" t="s">
        <v>170</v>
      </c>
      <c r="B543" t="s">
        <v>428</v>
      </c>
      <c r="C543" s="10" t="str">
        <f>IFERROR(VLOOKUP($A543,VLookup!$B$3:$C$481,2,FALSE),"")</f>
        <v>4.5.2 PRODUCT MANAGER</v>
      </c>
    </row>
    <row r="544" spans="1:3" ht="15" thickBot="1" x14ac:dyDescent="0.4">
      <c r="A544" t="s">
        <v>92</v>
      </c>
      <c r="B544" t="s">
        <v>429</v>
      </c>
      <c r="C544" s="10" t="str">
        <f>IFERROR(VLOOKUP($A544,VLookup!$B$3:$C$481,2,FALSE),"")</f>
        <v>1.1.2 FUNCTIONEEL ONTWERP/STARTARCHITECTUUR</v>
      </c>
    </row>
    <row r="545" spans="1:3" ht="15" thickBot="1" x14ac:dyDescent="0.4">
      <c r="A545" t="s">
        <v>107</v>
      </c>
      <c r="B545" t="s">
        <v>429</v>
      </c>
      <c r="C545" s="10" t="str">
        <f>IFERROR(VLOOKUP($A545,VLookup!$B$3:$C$481,2,FALSE),"")</f>
        <v>1.2.1 INFORMATIEBELEID</v>
      </c>
    </row>
    <row r="546" spans="1:3" ht="15" thickBot="1" x14ac:dyDescent="0.4">
      <c r="A546" t="s">
        <v>111</v>
      </c>
      <c r="B546" t="s">
        <v>429</v>
      </c>
      <c r="C546" s="10" t="str">
        <f>IFERROR(VLOOKUP($A546,VLookup!$B$3:$C$481,2,FALSE),"")</f>
        <v>1.2.2 INNOVATIEMANAGEMENT</v>
      </c>
    </row>
    <row r="547" spans="1:3" ht="15" thickBot="1" x14ac:dyDescent="0.4">
      <c r="A547" t="s">
        <v>134</v>
      </c>
      <c r="B547" t="s">
        <v>429</v>
      </c>
      <c r="C547" s="10" t="str">
        <f>IFERROR(VLOOKUP($A547,VLookup!$B$3:$C$481,2,FALSE),"")</f>
        <v>3.1.2 CHANGE MANAGEMENT</v>
      </c>
    </row>
    <row r="548" spans="1:3" ht="15" thickBot="1" x14ac:dyDescent="0.4">
      <c r="A548" t="s">
        <v>136</v>
      </c>
      <c r="B548" t="s">
        <v>429</v>
      </c>
      <c r="C548" s="10" t="str">
        <f>IFERROR(VLOOKUP($A548,VLookup!$B$3:$C$481,2,FALSE),"")</f>
        <v>3.1.3 FUNCTIONEEL BEHEER</v>
      </c>
    </row>
    <row r="549" spans="1:3" ht="15" thickBot="1" x14ac:dyDescent="0.4">
      <c r="A549" t="s">
        <v>144</v>
      </c>
      <c r="B549" t="s">
        <v>429</v>
      </c>
      <c r="C549" s="10" t="str">
        <f>IFERROR(VLOOKUP($A549,VLookup!$B$3:$C$481,2,FALSE),"")</f>
        <v>3.1.9 DATA STEWARDSHIP</v>
      </c>
    </row>
    <row r="550" spans="1:3" ht="15" thickBot="1" x14ac:dyDescent="0.4">
      <c r="A550" t="s">
        <v>169</v>
      </c>
      <c r="B550" t="s">
        <v>429</v>
      </c>
      <c r="C550" s="10" t="str">
        <f>IFERROR(VLOOKUP($A550,VLookup!$B$3:$C$481,2,FALSE),"")</f>
        <v>4.5.1 PRODUCT OWNER</v>
      </c>
    </row>
    <row r="551" spans="1:3" ht="15" thickBot="1" x14ac:dyDescent="0.4">
      <c r="A551" t="s">
        <v>148</v>
      </c>
      <c r="B551" t="s">
        <v>429</v>
      </c>
      <c r="C551" s="10" t="str">
        <f>IFERROR(VLOOKUP($A551,VLookup!$B$3:$C$481,2,FALSE),"")</f>
        <v>3.2.3 INCIDENT MANAGEMENT</v>
      </c>
    </row>
    <row r="552" spans="1:3" ht="15" thickBot="1" x14ac:dyDescent="0.4">
      <c r="A552" t="s">
        <v>149</v>
      </c>
      <c r="B552" t="s">
        <v>429</v>
      </c>
      <c r="C552" s="10" t="str">
        <f>IFERROR(VLOOKUP($A552,VLookup!$B$3:$C$481,2,FALSE),"")</f>
        <v>3.2.4 PROBLEM MANAGEMENT</v>
      </c>
    </row>
    <row r="553" spans="1:3" ht="15" thickBot="1" x14ac:dyDescent="0.4">
      <c r="A553" t="s">
        <v>150</v>
      </c>
      <c r="B553" t="s">
        <v>429</v>
      </c>
      <c r="C553" s="10" t="str">
        <f>IFERROR(VLOOKUP($A553,VLookup!$B$3:$C$481,2,FALSE),"")</f>
        <v>3.3.1 SERVICE LEVEL MANAGEMENT</v>
      </c>
    </row>
    <row r="554" spans="1:3" ht="15" thickBot="1" x14ac:dyDescent="0.4">
      <c r="A554" t="s">
        <v>152</v>
      </c>
      <c r="B554" t="s">
        <v>429</v>
      </c>
      <c r="C554" s="10" t="str">
        <f>IFERROR(VLOOKUP($A554,VLookup!$B$3:$C$481,2,FALSE),"")</f>
        <v>3.3.3 CONFIGURATION MANAGEMENT</v>
      </c>
    </row>
    <row r="555" spans="1:3" ht="15" thickBot="1" x14ac:dyDescent="0.4">
      <c r="A555" t="s">
        <v>153</v>
      </c>
      <c r="B555" t="s">
        <v>429</v>
      </c>
      <c r="C555" s="10" t="str">
        <f>IFERROR(VLOOKUP($A555,VLookup!$B$3:$C$481,2,FALSE),"")</f>
        <v>3.3.4 RELEASE MANAGEMENT</v>
      </c>
    </row>
    <row r="556" spans="1:3" ht="15" thickBot="1" x14ac:dyDescent="0.4">
      <c r="A556" t="s">
        <v>170</v>
      </c>
      <c r="B556" t="s">
        <v>429</v>
      </c>
      <c r="C556" s="10" t="str">
        <f>IFERROR(VLOOKUP($A556,VLookup!$B$3:$C$481,2,FALSE),"")</f>
        <v>4.5.2 PRODUCT MANAGER</v>
      </c>
    </row>
    <row r="557" spans="1:3" ht="15" thickBot="1" x14ac:dyDescent="0.4">
      <c r="A557" t="s">
        <v>172</v>
      </c>
      <c r="B557" t="s">
        <v>429</v>
      </c>
      <c r="C557" s="10" t="str">
        <f>IFERROR(VLOOKUP($A557,VLookup!$B$3:$C$481,2,FALSE),"")</f>
        <v>5.1.1 PROJECTLEIDERSCHAP IV</v>
      </c>
    </row>
    <row r="558" spans="1:3" ht="15" thickBot="1" x14ac:dyDescent="0.4">
      <c r="A558" t="s">
        <v>173</v>
      </c>
      <c r="B558" t="s">
        <v>429</v>
      </c>
      <c r="C558" s="10" t="str">
        <f>IFERROR(VLOOKUP($A558,VLookup!$B$3:$C$481,2,FALSE),"")</f>
        <v>5.1.2 PROJECTMANAGEMENT IV</v>
      </c>
    </row>
    <row r="559" spans="1:3" ht="15" thickBot="1" x14ac:dyDescent="0.4">
      <c r="A559" t="s">
        <v>174</v>
      </c>
      <c r="B559" t="s">
        <v>429</v>
      </c>
      <c r="C559" s="10" t="str">
        <f>IFERROR(VLOOKUP($A559,VLookup!$B$3:$C$481,2,FALSE),"")</f>
        <v>5.1.3 PROGRAMMAMANAGEMENT IV</v>
      </c>
    </row>
    <row r="560" spans="1:3" ht="15" thickBot="1" x14ac:dyDescent="0.4">
      <c r="A560" t="s">
        <v>178</v>
      </c>
      <c r="B560" t="s">
        <v>429</v>
      </c>
      <c r="C560" s="10" t="str">
        <f>IFERROR(VLOOKUP($A560,VLookup!$B$3:$C$481,2,FALSE),"")</f>
        <v>5.3.1 INFORMATIEMANAGEMENT</v>
      </c>
    </row>
    <row r="561" spans="1:3" ht="15" thickBot="1" x14ac:dyDescent="0.4">
      <c r="A561" t="s">
        <v>107</v>
      </c>
      <c r="B561" t="s">
        <v>430</v>
      </c>
      <c r="C561" s="10" t="str">
        <f>IFERROR(VLOOKUP($A561,VLookup!$B$3:$C$481,2,FALSE),"")</f>
        <v>1.2.1 INFORMATIEBELEID</v>
      </c>
    </row>
    <row r="562" spans="1:3" ht="15" thickBot="1" x14ac:dyDescent="0.4">
      <c r="A562" t="s">
        <v>113</v>
      </c>
      <c r="B562" t="s">
        <v>430</v>
      </c>
      <c r="C562" s="10" t="str">
        <f>IFERROR(VLOOKUP($A562,VLookup!$B$3:$C$481,2,FALSE),"")</f>
        <v>1.2.3 MANAGEMENT INFORMATIEVOORZIENING</v>
      </c>
    </row>
    <row r="563" spans="1:3" ht="15" thickBot="1" x14ac:dyDescent="0.4">
      <c r="A563" t="s">
        <v>114</v>
      </c>
      <c r="B563" t="s">
        <v>430</v>
      </c>
      <c r="C563" s="10" t="str">
        <f>IFERROR(VLOOKUP($A563,VLookup!$B$3:$C$481,2,FALSE),"")</f>
        <v>1.3.1 SOURCING MANAGEMENT</v>
      </c>
    </row>
    <row r="564" spans="1:3" ht="15" thickBot="1" x14ac:dyDescent="0.4">
      <c r="A564" t="s">
        <v>134</v>
      </c>
      <c r="B564" t="s">
        <v>430</v>
      </c>
      <c r="C564" s="10" t="str">
        <f>IFERROR(VLOOKUP($A564,VLookup!$B$3:$C$481,2,FALSE),"")</f>
        <v>3.1.2 CHANGE MANAGEMENT</v>
      </c>
    </row>
    <row r="565" spans="1:3" ht="15" thickBot="1" x14ac:dyDescent="0.4">
      <c r="A565" t="s">
        <v>149</v>
      </c>
      <c r="B565" t="s">
        <v>430</v>
      </c>
      <c r="C565" s="10" t="str">
        <f>IFERROR(VLOOKUP($A565,VLookup!$B$3:$C$481,2,FALSE),"")</f>
        <v>3.2.4 PROBLEM MANAGEMENT</v>
      </c>
    </row>
    <row r="566" spans="1:3" ht="15" thickBot="1" x14ac:dyDescent="0.4">
      <c r="A566" t="s">
        <v>173</v>
      </c>
      <c r="B566" t="s">
        <v>430</v>
      </c>
      <c r="C566" s="10" t="str">
        <f>IFERROR(VLOOKUP($A566,VLookup!$B$3:$C$481,2,FALSE),"")</f>
        <v>5.1.2 PROJECTMANAGEMENT IV</v>
      </c>
    </row>
    <row r="567" spans="1:3" ht="15" thickBot="1" x14ac:dyDescent="0.4">
      <c r="A567" t="s">
        <v>174</v>
      </c>
      <c r="B567" t="s">
        <v>430</v>
      </c>
      <c r="C567" s="10" t="str">
        <f>IFERROR(VLOOKUP($A567,VLookup!$B$3:$C$481,2,FALSE),"")</f>
        <v>5.1.3 PROGRAMMAMANAGEMENT IV</v>
      </c>
    </row>
    <row r="568" spans="1:3" ht="15" thickBot="1" x14ac:dyDescent="0.4">
      <c r="A568" t="s">
        <v>178</v>
      </c>
      <c r="B568" t="s">
        <v>430</v>
      </c>
      <c r="C568" s="10" t="str">
        <f>IFERROR(VLOOKUP($A568,VLookup!$B$3:$C$481,2,FALSE),"")</f>
        <v>5.3.1 INFORMATIEMANAGEMENT</v>
      </c>
    </row>
    <row r="569" spans="1:3" ht="15" thickBot="1" x14ac:dyDescent="0.4">
      <c r="A569" t="s">
        <v>107</v>
      </c>
      <c r="B569" t="s">
        <v>431</v>
      </c>
      <c r="C569" s="10" t="str">
        <f>IFERROR(VLOOKUP($A569,VLookup!$B$3:$C$481,2,FALSE),"")</f>
        <v>1.2.1 INFORMATIEBELEID</v>
      </c>
    </row>
    <row r="570" spans="1:3" ht="15" thickBot="1" x14ac:dyDescent="0.4">
      <c r="A570" t="s">
        <v>174</v>
      </c>
      <c r="B570" t="s">
        <v>432</v>
      </c>
      <c r="C570" s="10" t="str">
        <f>IFERROR(VLOOKUP($A570,VLookup!$B$3:$C$481,2,FALSE),"")</f>
        <v>5.1.3 PROGRAMMAMANAGEMENT IV</v>
      </c>
    </row>
    <row r="571" spans="1:3" ht="15" thickBot="1" x14ac:dyDescent="0.4">
      <c r="A571" t="s">
        <v>104</v>
      </c>
      <c r="B571" t="s">
        <v>433</v>
      </c>
      <c r="C571" s="10" t="str">
        <f>IFERROR(VLOOKUP($A571,VLookup!$B$3:$C$481,2,FALSE),"")</f>
        <v>1.1.5 SYSTEEMARCHITECTUUR</v>
      </c>
    </row>
    <row r="572" spans="1:3" ht="15" thickBot="1" x14ac:dyDescent="0.4">
      <c r="A572" t="s">
        <v>169</v>
      </c>
      <c r="B572" t="s">
        <v>434</v>
      </c>
      <c r="C572" s="10" t="str">
        <f>IFERROR(VLOOKUP($A572,VLookup!$B$3:$C$481,2,FALSE),"")</f>
        <v>4.5.1 PRODUCT OWNER</v>
      </c>
    </row>
    <row r="573" spans="1:3" ht="15" thickBot="1" x14ac:dyDescent="0.4">
      <c r="A573" t="s">
        <v>170</v>
      </c>
      <c r="B573" t="s">
        <v>434</v>
      </c>
      <c r="C573" s="10" t="str">
        <f>IFERROR(VLOOKUP($A573,VLookup!$B$3:$C$481,2,FALSE),"")</f>
        <v>4.5.2 PRODUCT MANAGER</v>
      </c>
    </row>
    <row r="574" spans="1:3" ht="15" thickBot="1" x14ac:dyDescent="0.4">
      <c r="A574" t="s">
        <v>171</v>
      </c>
      <c r="B574" t="s">
        <v>434</v>
      </c>
      <c r="C574" s="10" t="str">
        <f>IFERROR(VLOOKUP($A574,VLookup!$B$3:$C$481,2,FALSE),"")</f>
        <v>4.5.3 BUSINESS OWNER (GEDELEGEERD)</v>
      </c>
    </row>
    <row r="575" spans="1:3" ht="15" thickBot="1" x14ac:dyDescent="0.4">
      <c r="A575" t="s">
        <v>175</v>
      </c>
      <c r="B575" t="s">
        <v>434</v>
      </c>
      <c r="C575" s="10" t="str">
        <f>IFERROR(VLOOKUP($A575,VLookup!$B$3:$C$481,2,FALSE),"")</f>
        <v>5.1.4 PORTFOLIOMANAGEMENT IV</v>
      </c>
    </row>
    <row r="576" spans="1:3" ht="15" thickBot="1" x14ac:dyDescent="0.4">
      <c r="A576" t="s">
        <v>177</v>
      </c>
      <c r="B576" t="s">
        <v>434</v>
      </c>
      <c r="C576" s="10" t="str">
        <f>IFERROR(VLOOKUP($A576,VLookup!$B$3:$C$481,2,FALSE),"")</f>
        <v>5.2.2 RELEASE TRAIN ENGINEER</v>
      </c>
    </row>
    <row r="577" spans="1:3" ht="15" thickBot="1" x14ac:dyDescent="0.4">
      <c r="A577" t="s">
        <v>182</v>
      </c>
      <c r="B577" t="s">
        <v>434</v>
      </c>
      <c r="C577" s="10" t="str">
        <f>IFERROR(VLOOKUP($A577,VLookup!$B$3:$C$481,2,FALSE),"")</f>
        <v>5.3.5 KWALITEITSMANAGEMENT IV</v>
      </c>
    </row>
    <row r="578" spans="1:3" ht="15" thickBot="1" x14ac:dyDescent="0.4">
      <c r="A578" t="s">
        <v>174</v>
      </c>
      <c r="B578" t="s">
        <v>434</v>
      </c>
      <c r="C578" s="10" t="str">
        <f>IFERROR(VLOOKUP($A578,VLookup!$B$3:$C$481,2,FALSE),"")</f>
        <v>5.1.3 PROGRAMMAMANAGEMENT IV</v>
      </c>
    </row>
    <row r="579" spans="1:3" ht="15" thickBot="1" x14ac:dyDescent="0.4">
      <c r="A579" t="s">
        <v>120</v>
      </c>
      <c r="B579" t="s">
        <v>435</v>
      </c>
      <c r="C579" s="10" t="str">
        <f>IFERROR(VLOOKUP($A579,VLookup!$B$3:$C$481,2,FALSE),"")</f>
        <v>2.1.1 APPLICATIEONTWIKKELING</v>
      </c>
    </row>
    <row r="580" spans="1:3" ht="15" thickBot="1" x14ac:dyDescent="0.4">
      <c r="A580" t="s">
        <v>124</v>
      </c>
      <c r="B580" t="s">
        <v>435</v>
      </c>
      <c r="C580" s="10" t="str">
        <f>IFERROR(VLOOKUP($A580,VLookup!$B$3:$C$481,2,FALSE),"")</f>
        <v>2.1.2 SYSTEEMONTWIKKELING</v>
      </c>
    </row>
    <row r="581" spans="1:3" ht="15" thickBot="1" x14ac:dyDescent="0.4">
      <c r="A581" t="s">
        <v>105</v>
      </c>
      <c r="B581" t="s">
        <v>436</v>
      </c>
      <c r="C581" s="10" t="str">
        <f>IFERROR(VLOOKUP($A581,VLookup!$B$3:$C$481,2,FALSE),"")</f>
        <v>1.1.6 ENTERPRISE ARCHITECTUUR</v>
      </c>
    </row>
    <row r="582" spans="1:3" ht="15" thickBot="1" x14ac:dyDescent="0.4">
      <c r="A582" t="s">
        <v>183</v>
      </c>
      <c r="B582" t="s">
        <v>436</v>
      </c>
      <c r="C582" s="10" t="str">
        <f>IFERROR(VLOOKUP($A582,VLookup!$B$3:$C$481,2,FALSE),"")</f>
        <v>5.4.1 IT-CONTROL</v>
      </c>
    </row>
    <row r="583" spans="1:3" ht="15" thickBot="1" x14ac:dyDescent="0.4">
      <c r="A583" t="s">
        <v>172</v>
      </c>
      <c r="B583" t="s">
        <v>437</v>
      </c>
      <c r="C583" s="10" t="str">
        <f>IFERROR(VLOOKUP($A583,VLookup!$B$3:$C$481,2,FALSE),"")</f>
        <v>5.1.1 PROJECTLEIDERSCHAP IV</v>
      </c>
    </row>
    <row r="584" spans="1:3" ht="15" thickBot="1" x14ac:dyDescent="0.4">
      <c r="A584" t="s">
        <v>75</v>
      </c>
      <c r="B584" t="s">
        <v>438</v>
      </c>
      <c r="C584" s="10" t="str">
        <f>IFERROR(VLOOKUP($A584,VLookup!$B$3:$C$481,2,FALSE),"")</f>
        <v>1.1.1 INFORMATIEARCHITECTUUR</v>
      </c>
    </row>
    <row r="585" spans="1:3" ht="15" thickBot="1" x14ac:dyDescent="0.4">
      <c r="A585" t="s">
        <v>92</v>
      </c>
      <c r="B585" t="s">
        <v>438</v>
      </c>
      <c r="C585" s="10" t="str">
        <f>IFERROR(VLOOKUP($A585,VLookup!$B$3:$C$481,2,FALSE),"")</f>
        <v>1.1.2 FUNCTIONEEL ONTWERP/STARTARCHITECTUUR</v>
      </c>
    </row>
    <row r="586" spans="1:3" ht="15" thickBot="1" x14ac:dyDescent="0.4">
      <c r="A586" t="s">
        <v>97</v>
      </c>
      <c r="B586" t="s">
        <v>438</v>
      </c>
      <c r="C586" s="10" t="str">
        <f>IFERROR(VLOOKUP($A586,VLookup!$B$3:$C$481,2,FALSE),"")</f>
        <v>1.1.3 APPLICATIEARCHITECTUUR</v>
      </c>
    </row>
    <row r="587" spans="1:3" ht="15" thickBot="1" x14ac:dyDescent="0.4">
      <c r="A587" t="s">
        <v>99</v>
      </c>
      <c r="B587" t="s">
        <v>438</v>
      </c>
      <c r="C587" s="10" t="str">
        <f>IFERROR(VLOOKUP($A587,VLookup!$B$3:$C$481,2,FALSE),"")</f>
        <v>1.1.4 TECHNISCHE ARCHITECTUUR</v>
      </c>
    </row>
    <row r="588" spans="1:3" ht="15" thickBot="1" x14ac:dyDescent="0.4">
      <c r="A588" t="s">
        <v>104</v>
      </c>
      <c r="B588" t="s">
        <v>438</v>
      </c>
      <c r="C588" s="10" t="str">
        <f>IFERROR(VLOOKUP($A588,VLookup!$B$3:$C$481,2,FALSE),"")</f>
        <v>1.1.5 SYSTEEMARCHITECTUUR</v>
      </c>
    </row>
    <row r="589" spans="1:3" ht="15" thickBot="1" x14ac:dyDescent="0.4">
      <c r="A589" t="s">
        <v>105</v>
      </c>
      <c r="B589" t="s">
        <v>438</v>
      </c>
      <c r="C589" s="10" t="str">
        <f>IFERROR(VLOOKUP($A589,VLookup!$B$3:$C$481,2,FALSE),"")</f>
        <v>1.1.6 ENTERPRISE ARCHITECTUUR</v>
      </c>
    </row>
    <row r="590" spans="1:3" ht="15" thickBot="1" x14ac:dyDescent="0.4">
      <c r="A590" t="s">
        <v>172</v>
      </c>
      <c r="B590" t="s">
        <v>439</v>
      </c>
      <c r="C590" s="10" t="str">
        <f>IFERROR(VLOOKUP($A590,VLookup!$B$3:$C$481,2,FALSE),"")</f>
        <v>5.1.1 PROJECTLEIDERSCHAP IV</v>
      </c>
    </row>
    <row r="591" spans="1:3" ht="15" thickBot="1" x14ac:dyDescent="0.4">
      <c r="A591" t="s">
        <v>173</v>
      </c>
      <c r="B591" t="s">
        <v>439</v>
      </c>
      <c r="C591" s="10" t="str">
        <f>IFERROR(VLOOKUP($A591,VLookup!$B$3:$C$481,2,FALSE),"")</f>
        <v>5.1.2 PROJECTMANAGEMENT IV</v>
      </c>
    </row>
    <row r="592" spans="1:3" ht="15" thickBot="1" x14ac:dyDescent="0.4">
      <c r="A592" t="s">
        <v>149</v>
      </c>
      <c r="B592" t="s">
        <v>440</v>
      </c>
      <c r="C592" s="10" t="str">
        <f>IFERROR(VLOOKUP($A592,VLookup!$B$3:$C$481,2,FALSE),"")</f>
        <v>3.2.4 PROBLEM MANAGEMENT</v>
      </c>
    </row>
    <row r="593" spans="1:3" ht="15" thickBot="1" x14ac:dyDescent="0.4">
      <c r="A593" t="s">
        <v>172</v>
      </c>
      <c r="B593" t="s">
        <v>440</v>
      </c>
      <c r="C593" s="10" t="str">
        <f>IFERROR(VLOOKUP($A593,VLookup!$B$3:$C$481,2,FALSE),"")</f>
        <v>5.1.1 PROJECTLEIDERSCHAP IV</v>
      </c>
    </row>
    <row r="594" spans="1:3" ht="15" thickBot="1" x14ac:dyDescent="0.4">
      <c r="A594" t="s">
        <v>173</v>
      </c>
      <c r="B594" t="s">
        <v>440</v>
      </c>
      <c r="C594" s="10" t="str">
        <f>IFERROR(VLOOKUP($A594,VLookup!$B$3:$C$481,2,FALSE),"")</f>
        <v>5.1.2 PROJECTMANAGEMENT IV</v>
      </c>
    </row>
    <row r="595" spans="1:3" ht="15" thickBot="1" x14ac:dyDescent="0.4">
      <c r="A595" t="s">
        <v>182</v>
      </c>
      <c r="B595" t="s">
        <v>440</v>
      </c>
      <c r="C595" s="10" t="str">
        <f>IFERROR(VLOOKUP($A595,VLookup!$B$3:$C$481,2,FALSE),"")</f>
        <v>5.3.5 KWALITEITSMANAGEMENT IV</v>
      </c>
    </row>
    <row r="596" spans="1:3" ht="15" thickBot="1" x14ac:dyDescent="0.4">
      <c r="A596" t="s">
        <v>158</v>
      </c>
      <c r="B596" t="s">
        <v>441</v>
      </c>
      <c r="C596" s="10" t="str">
        <f>IFERROR(VLOOKUP($A596,VLookup!$B$3:$C$481,2,FALSE),"")</f>
        <v>4.2.2 INKOOP IV</v>
      </c>
    </row>
    <row r="597" spans="1:3" ht="15" thickBot="1" x14ac:dyDescent="0.4">
      <c r="A597" t="s">
        <v>113</v>
      </c>
      <c r="B597" t="s">
        <v>442</v>
      </c>
      <c r="C597" s="10" t="str">
        <f>IFERROR(VLOOKUP($A597,VLookup!$B$3:$C$481,2,FALSE),"")</f>
        <v>1.2.3 MANAGEMENT INFORMATIEVOORZIENING</v>
      </c>
    </row>
    <row r="598" spans="1:3" ht="15" thickBot="1" x14ac:dyDescent="0.4">
      <c r="A598" t="s">
        <v>134</v>
      </c>
      <c r="B598" t="s">
        <v>442</v>
      </c>
      <c r="C598" s="10" t="str">
        <f>IFERROR(VLOOKUP($A598,VLookup!$B$3:$C$481,2,FALSE),"")</f>
        <v>3.1.2 CHANGE MANAGEMENT</v>
      </c>
    </row>
    <row r="599" spans="1:3" ht="15" thickBot="1" x14ac:dyDescent="0.4">
      <c r="A599" t="s">
        <v>149</v>
      </c>
      <c r="B599" t="s">
        <v>442</v>
      </c>
      <c r="C599" s="10" t="str">
        <f>IFERROR(VLOOKUP($A599,VLookup!$B$3:$C$481,2,FALSE),"")</f>
        <v>3.2.4 PROBLEM MANAGEMENT</v>
      </c>
    </row>
    <row r="600" spans="1:3" ht="15" thickBot="1" x14ac:dyDescent="0.4">
      <c r="A600" t="s">
        <v>169</v>
      </c>
      <c r="B600" t="s">
        <v>442</v>
      </c>
      <c r="C600" s="10" t="str">
        <f>IFERROR(VLOOKUP($A600,VLookup!$B$3:$C$481,2,FALSE),"")</f>
        <v>4.5.1 PRODUCT OWNER</v>
      </c>
    </row>
    <row r="601" spans="1:3" ht="15" thickBot="1" x14ac:dyDescent="0.4">
      <c r="A601" t="s">
        <v>170</v>
      </c>
      <c r="B601" s="23" t="s">
        <v>442</v>
      </c>
      <c r="C601" s="10" t="str">
        <f>IFERROR(VLOOKUP($A601,VLookup!$B$3:$C$481,2,FALSE),"")</f>
        <v>4.5.2 PRODUCT MANAGER</v>
      </c>
    </row>
    <row r="602" spans="1:3" ht="15" thickBot="1" x14ac:dyDescent="0.4">
      <c r="A602" t="s">
        <v>171</v>
      </c>
      <c r="B602" t="s">
        <v>442</v>
      </c>
      <c r="C602" s="10" t="str">
        <f>IFERROR(VLOOKUP($A602,VLookup!$B$3:$C$481,2,FALSE),"")</f>
        <v>4.5.3 BUSINESS OWNER (GEDELEGEERD)</v>
      </c>
    </row>
    <row r="603" spans="1:3" ht="15" thickBot="1" x14ac:dyDescent="0.4">
      <c r="A603" t="s">
        <v>172</v>
      </c>
      <c r="B603" t="s">
        <v>442</v>
      </c>
      <c r="C603" s="10" t="str">
        <f>IFERROR(VLOOKUP($A603,VLookup!$B$3:$C$481,2,FALSE),"")</f>
        <v>5.1.1 PROJECTLEIDERSCHAP IV</v>
      </c>
    </row>
    <row r="604" spans="1:3" ht="15" thickBot="1" x14ac:dyDescent="0.4">
      <c r="A604" t="s">
        <v>173</v>
      </c>
      <c r="B604" t="s">
        <v>442</v>
      </c>
      <c r="C604" s="10" t="str">
        <f>IFERROR(VLOOKUP($A604,VLookup!$B$3:$C$481,2,FALSE),"")</f>
        <v>5.1.2 PROJECTMANAGEMENT IV</v>
      </c>
    </row>
    <row r="605" spans="1:3" ht="15" thickBot="1" x14ac:dyDescent="0.4">
      <c r="A605" t="s">
        <v>174</v>
      </c>
      <c r="B605" s="23" t="s">
        <v>442</v>
      </c>
      <c r="C605" s="10" t="str">
        <f>IFERROR(VLOOKUP($A605,VLookup!$B$3:$C$481,2,FALSE),"")</f>
        <v>5.1.3 PROGRAMMAMANAGEMENT IV</v>
      </c>
    </row>
    <row r="606" spans="1:3" ht="15" thickBot="1" x14ac:dyDescent="0.4">
      <c r="A606" t="s">
        <v>176</v>
      </c>
      <c r="B606" s="23" t="s">
        <v>442</v>
      </c>
      <c r="C606" s="10" t="str">
        <f>IFERROR(VLOOKUP($A606,VLookup!$B$3:$C$481,2,FALSE),"")</f>
        <v>5.2.1 SCRUM MASTER</v>
      </c>
    </row>
    <row r="607" spans="1:3" ht="15" thickBot="1" x14ac:dyDescent="0.4">
      <c r="A607" t="s">
        <v>177</v>
      </c>
      <c r="B607" t="s">
        <v>442</v>
      </c>
      <c r="C607" s="10" t="str">
        <f>IFERROR(VLOOKUP($A607,VLookup!$B$3:$C$481,2,FALSE),"")</f>
        <v>5.2.2 RELEASE TRAIN ENGINEER</v>
      </c>
    </row>
    <row r="608" spans="1:3" ht="15" thickBot="1" x14ac:dyDescent="0.4">
      <c r="A608" t="s">
        <v>182</v>
      </c>
      <c r="B608" t="s">
        <v>442</v>
      </c>
      <c r="C608" s="10" t="str">
        <f>IFERROR(VLOOKUP($A608,VLookup!$B$3:$C$481,2,FALSE),"")</f>
        <v>5.3.5 KWALITEITSMANAGEMENT IV</v>
      </c>
    </row>
    <row r="609" spans="1:3" ht="15" thickBot="1" x14ac:dyDescent="0.4">
      <c r="A609" t="s">
        <v>167</v>
      </c>
      <c r="B609" t="s">
        <v>443</v>
      </c>
      <c r="C609" s="10" t="str">
        <f>IFERROR(VLOOKUP($A609,VLookup!$B$3:$C$481,2,FALSE),"")</f>
        <v>4.4.2 LEER- EN ONTWIKKELMANAGEMENT</v>
      </c>
    </row>
    <row r="610" spans="1:3" ht="15" thickBot="1" x14ac:dyDescent="0.4">
      <c r="A610" t="s">
        <v>143</v>
      </c>
      <c r="B610" t="s">
        <v>444</v>
      </c>
      <c r="C610" s="10" t="str">
        <f>IFERROR(VLOOKUP($A610,VLookup!$B$3:$C$481,2,FALSE),"")</f>
        <v>3.1.8 RECORDBEHEER</v>
      </c>
    </row>
    <row r="611" spans="1:3" ht="15" thickBot="1" x14ac:dyDescent="0.4">
      <c r="A611" t="s">
        <v>165</v>
      </c>
      <c r="B611" t="s">
        <v>444</v>
      </c>
      <c r="C611" s="10" t="str">
        <f>IFERROR(VLOOKUP($A611,VLookup!$B$3:$C$481,2,FALSE),"")</f>
        <v>4.4.1 INFORMATIECOACHING</v>
      </c>
    </row>
    <row r="612" spans="1:3" ht="15" thickBot="1" x14ac:dyDescent="0.4">
      <c r="A612" t="s">
        <v>180</v>
      </c>
      <c r="B612" t="s">
        <v>444</v>
      </c>
      <c r="C612" s="10" t="str">
        <f>IFERROR(VLOOKUP($A612,VLookup!$B$3:$C$481,2,FALSE),"")</f>
        <v>5.3.3 RECORDMANAGEMENT</v>
      </c>
    </row>
    <row r="613" spans="1:3" ht="15" thickBot="1" x14ac:dyDescent="0.4">
      <c r="A613" t="s">
        <v>181</v>
      </c>
      <c r="B613" t="s">
        <v>444</v>
      </c>
      <c r="C613" s="10" t="str">
        <f>IFERROR(VLOOKUP($A613,VLookup!$B$3:$C$481,2,FALSE),"")</f>
        <v>5.3.4 METADATA/GEGEVENSMANAGEMENT</v>
      </c>
    </row>
    <row r="614" spans="1:3" ht="15" thickBot="1" x14ac:dyDescent="0.4">
      <c r="A614" t="s">
        <v>181</v>
      </c>
      <c r="B614" t="s">
        <v>444</v>
      </c>
      <c r="C614" s="10" t="str">
        <f>IFERROR(VLOOKUP($A614,VLookup!$B$3:$C$481,2,FALSE),"")</f>
        <v>5.3.4 METADATA/GEGEVENSMANAGEMENT</v>
      </c>
    </row>
    <row r="615" spans="1:3" ht="15" thickBot="1" x14ac:dyDescent="0.4">
      <c r="A615" t="s">
        <v>182</v>
      </c>
      <c r="B615" t="s">
        <v>444</v>
      </c>
      <c r="C615" s="10" t="str">
        <f>IFERROR(VLOOKUP($A615,VLookup!$B$3:$C$481,2,FALSE),"")</f>
        <v>5.3.5 KWALITEITSMANAGEMENT IV</v>
      </c>
    </row>
    <row r="616" spans="1:3" ht="15" thickBot="1" x14ac:dyDescent="0.4">
      <c r="A616" t="s">
        <v>143</v>
      </c>
      <c r="B616" t="s">
        <v>754</v>
      </c>
      <c r="C616" s="10" t="str">
        <f>IFERROR(VLOOKUP($A616,VLookup!$B$3:$C$481,2,FALSE),"")</f>
        <v>3.1.8 RECORDBEHEER</v>
      </c>
    </row>
    <row r="617" spans="1:3" ht="15" thickBot="1" x14ac:dyDescent="0.4">
      <c r="A617" t="s">
        <v>161</v>
      </c>
      <c r="B617" t="s">
        <v>445</v>
      </c>
      <c r="C617" s="10" t="str">
        <f>IFERROR(VLOOKUP($A617,VLookup!$B$3:$C$481,2,FALSE),"")</f>
        <v>4.3.1 INFORMATIEANALYSE</v>
      </c>
    </row>
    <row r="618" spans="1:3" ht="15" thickBot="1" x14ac:dyDescent="0.4">
      <c r="A618" t="s">
        <v>159</v>
      </c>
      <c r="B618" t="s">
        <v>446</v>
      </c>
      <c r="C618" s="10" t="str">
        <f>IFERROR(VLOOKUP($A618,VLookup!$B$3:$C$481,2,FALSE),"")</f>
        <v>4.2.3 RELATIEMANAGEMENT IV</v>
      </c>
    </row>
    <row r="619" spans="1:3" ht="15" thickBot="1" x14ac:dyDescent="0.4">
      <c r="A619" t="s">
        <v>159</v>
      </c>
      <c r="B619" t="s">
        <v>757</v>
      </c>
      <c r="C619" s="10" t="str">
        <f>IFERROR(VLOOKUP($A619,VLookup!$B$3:$C$481,2,FALSE),"")</f>
        <v>4.2.3 RELATIEMANAGEMENT IV</v>
      </c>
    </row>
    <row r="620" spans="1:3" ht="15" thickBot="1" x14ac:dyDescent="0.4">
      <c r="A620" t="s">
        <v>181</v>
      </c>
      <c r="B620" t="s">
        <v>760</v>
      </c>
      <c r="C620" s="10" t="str">
        <f>IFERROR(VLOOKUP($A620,VLookup!$B$3:$C$481,2,FALSE),"")</f>
        <v>5.3.4 METADATA/GEGEVENSMANAGEMENT</v>
      </c>
    </row>
    <row r="621" spans="1:3" ht="15" thickBot="1" x14ac:dyDescent="0.4">
      <c r="A621" t="s">
        <v>153</v>
      </c>
      <c r="B621" s="23" t="s">
        <v>447</v>
      </c>
      <c r="C621" s="10" t="str">
        <f>IFERROR(VLOOKUP($A621,VLookup!$B$3:$C$481,2,FALSE),"")</f>
        <v>3.3.4 RELEASE MANAGEMENT</v>
      </c>
    </row>
    <row r="622" spans="1:3" ht="15" thickBot="1" x14ac:dyDescent="0.4">
      <c r="A622" t="s">
        <v>148</v>
      </c>
      <c r="B622" t="s">
        <v>448</v>
      </c>
      <c r="C622" s="10" t="str">
        <f>IFERROR(VLOOKUP($A622,VLookup!$B$3:$C$481,2,FALSE),"")</f>
        <v>3.2.3 INCIDENT MANAGEMENT</v>
      </c>
    </row>
    <row r="623" spans="1:3" ht="15" thickBot="1" x14ac:dyDescent="0.4">
      <c r="A623" t="s">
        <v>149</v>
      </c>
      <c r="B623" t="s">
        <v>448</v>
      </c>
      <c r="C623" s="10" t="str">
        <f>IFERROR(VLOOKUP($A623,VLookup!$B$3:$C$481,2,FALSE),"")</f>
        <v>3.2.4 PROBLEM MANAGEMENT</v>
      </c>
    </row>
    <row r="624" spans="1:3" ht="15" thickBot="1" x14ac:dyDescent="0.4">
      <c r="A624" t="s">
        <v>153</v>
      </c>
      <c r="B624" t="s">
        <v>448</v>
      </c>
      <c r="C624" s="10" t="str">
        <f>IFERROR(VLOOKUP($A624,VLookup!$B$3:$C$481,2,FALSE),"")</f>
        <v>3.3.4 RELEASE MANAGEMENT</v>
      </c>
    </row>
    <row r="625" spans="1:3" ht="15" thickBot="1" x14ac:dyDescent="0.4">
      <c r="A625" t="s">
        <v>173</v>
      </c>
      <c r="B625" t="s">
        <v>448</v>
      </c>
      <c r="C625" s="10" t="str">
        <f>IFERROR(VLOOKUP($A625,VLookup!$B$3:$C$481,2,FALSE),"")</f>
        <v>5.1.2 PROJECTMANAGEMENT IV</v>
      </c>
    </row>
    <row r="626" spans="1:3" ht="15" thickBot="1" x14ac:dyDescent="0.4">
      <c r="A626" t="s">
        <v>174</v>
      </c>
      <c r="B626" t="s">
        <v>448</v>
      </c>
      <c r="C626" s="10" t="str">
        <f>IFERROR(VLOOKUP($A626,VLookup!$B$3:$C$481,2,FALSE),"")</f>
        <v>5.1.3 PROGRAMMAMANAGEMENT IV</v>
      </c>
    </row>
    <row r="627" spans="1:3" ht="15" thickBot="1" x14ac:dyDescent="0.4">
      <c r="A627" t="s">
        <v>176</v>
      </c>
      <c r="B627" t="s">
        <v>448</v>
      </c>
      <c r="C627" s="10" t="str">
        <f>IFERROR(VLOOKUP($A627,VLookup!$B$3:$C$481,2,FALSE),"")</f>
        <v>5.2.1 SCRUM MASTER</v>
      </c>
    </row>
    <row r="628" spans="1:3" ht="15" thickBot="1" x14ac:dyDescent="0.4">
      <c r="A628" t="s">
        <v>177</v>
      </c>
      <c r="B628" t="s">
        <v>448</v>
      </c>
      <c r="C628" s="10" t="str">
        <f>IFERROR(VLOOKUP($A628,VLookup!$B$3:$C$481,2,FALSE),"")</f>
        <v>5.2.2 RELEASE TRAIN ENGINEER</v>
      </c>
    </row>
    <row r="629" spans="1:3" ht="15" thickBot="1" x14ac:dyDescent="0.4">
      <c r="A629" t="s">
        <v>177</v>
      </c>
      <c r="B629" t="s">
        <v>449</v>
      </c>
      <c r="C629" s="10" t="str">
        <f>IFERROR(VLOOKUP($A629,VLookup!$B$3:$C$481,2,FALSE),"")</f>
        <v>5.2.2 RELEASE TRAIN ENGINEER</v>
      </c>
    </row>
    <row r="630" spans="1:3" ht="15" thickBot="1" x14ac:dyDescent="0.4">
      <c r="A630" t="s">
        <v>153</v>
      </c>
      <c r="B630" t="s">
        <v>450</v>
      </c>
      <c r="C630" s="10" t="str">
        <f>IFERROR(VLOOKUP($A630,VLookup!$B$3:$C$481,2,FALSE),"")</f>
        <v>3.3.4 RELEASE MANAGEMENT</v>
      </c>
    </row>
    <row r="631" spans="1:3" ht="15" thickBot="1" x14ac:dyDescent="0.4">
      <c r="A631" t="s">
        <v>177</v>
      </c>
      <c r="B631" t="s">
        <v>450</v>
      </c>
      <c r="C631" s="10" t="str">
        <f>IFERROR(VLOOKUP($A631,VLookup!$B$3:$C$481,2,FALSE),"")</f>
        <v>5.2.2 RELEASE TRAIN ENGINEER</v>
      </c>
    </row>
    <row r="632" spans="1:3" ht="15" thickBot="1" x14ac:dyDescent="0.4">
      <c r="A632" t="s">
        <v>92</v>
      </c>
      <c r="B632" t="s">
        <v>451</v>
      </c>
      <c r="C632" s="10" t="str">
        <f>IFERROR(VLOOKUP($A632,VLookup!$B$3:$C$481,2,FALSE),"")</f>
        <v>1.1.2 FUNCTIONEEL ONTWERP/STARTARCHITECTUUR</v>
      </c>
    </row>
    <row r="633" spans="1:3" ht="15" thickBot="1" x14ac:dyDescent="0.4">
      <c r="A633" t="s">
        <v>107</v>
      </c>
      <c r="B633" t="s">
        <v>452</v>
      </c>
      <c r="C633" s="10" t="str">
        <f>IFERROR(VLOOKUP($A633,VLookup!$B$3:$C$481,2,FALSE),"")</f>
        <v>1.2.1 INFORMATIEBELEID</v>
      </c>
    </row>
    <row r="634" spans="1:3" ht="15" thickBot="1" x14ac:dyDescent="0.4">
      <c r="A634" t="s">
        <v>92</v>
      </c>
      <c r="B634" t="s">
        <v>453</v>
      </c>
      <c r="C634" s="10" t="str">
        <f>IFERROR(VLOOKUP($A634,VLookup!$B$3:$C$481,2,FALSE),"")</f>
        <v>1.1.2 FUNCTIONEEL ONTWERP/STARTARCHITECTUUR</v>
      </c>
    </row>
    <row r="635" spans="1:3" ht="15" thickBot="1" x14ac:dyDescent="0.4">
      <c r="A635" t="s">
        <v>120</v>
      </c>
      <c r="B635" t="s">
        <v>453</v>
      </c>
      <c r="C635" s="10" t="str">
        <f>IFERROR(VLOOKUP($A635,VLookup!$B$3:$C$481,2,FALSE),"")</f>
        <v>2.1.1 APPLICATIEONTWIKKELING</v>
      </c>
    </row>
    <row r="636" spans="1:3" ht="15" thickBot="1" x14ac:dyDescent="0.4">
      <c r="A636" t="s">
        <v>127</v>
      </c>
      <c r="B636" t="s">
        <v>453</v>
      </c>
      <c r="C636" s="10" t="str">
        <f>IFERROR(VLOOKUP($A636,VLookup!$B$3:$C$481,2,FALSE),"")</f>
        <v>2.1.4 DATA ENGINEERING</v>
      </c>
    </row>
    <row r="637" spans="1:3" ht="15" thickBot="1" x14ac:dyDescent="0.4">
      <c r="A637" t="s">
        <v>148</v>
      </c>
      <c r="B637" t="s">
        <v>453</v>
      </c>
      <c r="C637" s="10" t="str">
        <f>IFERROR(VLOOKUP($A637,VLookup!$B$3:$C$481,2,FALSE),"")</f>
        <v>3.2.3 INCIDENT MANAGEMENT</v>
      </c>
    </row>
    <row r="638" spans="1:3" ht="15" thickBot="1" x14ac:dyDescent="0.4">
      <c r="A638" t="s">
        <v>149</v>
      </c>
      <c r="B638" t="s">
        <v>453</v>
      </c>
      <c r="C638" s="10" t="str">
        <f>IFERROR(VLOOKUP($A638,VLookup!$B$3:$C$481,2,FALSE),"")</f>
        <v>3.2.4 PROBLEM MANAGEMENT</v>
      </c>
    </row>
    <row r="639" spans="1:3" ht="15" thickBot="1" x14ac:dyDescent="0.4">
      <c r="A639" t="s">
        <v>153</v>
      </c>
      <c r="B639" t="s">
        <v>453</v>
      </c>
      <c r="C639" s="10" t="str">
        <f>IFERROR(VLOOKUP($A639,VLookup!$B$3:$C$481,2,FALSE),"")</f>
        <v>3.3.4 RELEASE MANAGEMENT</v>
      </c>
    </row>
    <row r="640" spans="1:3" ht="15" thickBot="1" x14ac:dyDescent="0.4">
      <c r="A640" t="s">
        <v>168</v>
      </c>
      <c r="B640" t="s">
        <v>453</v>
      </c>
      <c r="C640" s="10" t="str">
        <f>IFERROR(VLOOKUP($A640,VLookup!$B$3:$C$481,2,FALSE),"")</f>
        <v>4.4.3 (AGILE) COACHING</v>
      </c>
    </row>
    <row r="641" spans="1:3" ht="15" thickBot="1" x14ac:dyDescent="0.4">
      <c r="A641" s="3" t="s">
        <v>176</v>
      </c>
      <c r="B641" s="3" t="s">
        <v>453</v>
      </c>
      <c r="C641" s="10" t="str">
        <f>IFERROR(VLOOKUP($A641,VLookup!$B$3:$C$481,2,FALSE),"")</f>
        <v>5.2.1 SCRUM MASTER</v>
      </c>
    </row>
    <row r="642" spans="1:3" ht="15" thickBot="1" x14ac:dyDescent="0.4">
      <c r="A642" t="s">
        <v>177</v>
      </c>
      <c r="B642" t="s">
        <v>453</v>
      </c>
      <c r="C642" s="10" t="str">
        <f>IFERROR(VLOOKUP($A642,VLookup!$B$3:$C$481,2,FALSE),"")</f>
        <v>5.2.2 RELEASE TRAIN ENGINEER</v>
      </c>
    </row>
    <row r="643" spans="1:3" ht="15" thickBot="1" x14ac:dyDescent="0.4">
      <c r="A643" t="s">
        <v>154</v>
      </c>
      <c r="B643" t="s">
        <v>454</v>
      </c>
      <c r="C643" s="10" t="str">
        <f>IFERROR(VLOOKUP($A643,VLookup!$B$3:$C$481,2,FALSE),"")</f>
        <v>4.1.1 SECURITY MANAGEMENT</v>
      </c>
    </row>
    <row r="644" spans="1:3" ht="15" thickBot="1" x14ac:dyDescent="0.4">
      <c r="A644" t="s">
        <v>154</v>
      </c>
      <c r="B644" t="s">
        <v>455</v>
      </c>
      <c r="C644" s="10" t="str">
        <f>IFERROR(VLOOKUP($A644,VLookup!$B$3:$C$481,2,FALSE),"")</f>
        <v>4.1.1 SECURITY MANAGEMENT</v>
      </c>
    </row>
    <row r="645" spans="1:3" ht="15" thickBot="1" x14ac:dyDescent="0.4">
      <c r="A645" t="s">
        <v>154</v>
      </c>
      <c r="B645" t="s">
        <v>456</v>
      </c>
      <c r="C645" s="10" t="str">
        <f>IFERROR(VLOOKUP($A645,VLookup!$B$3:$C$481,2,FALSE),"")</f>
        <v>4.1.1 SECURITY MANAGEMENT</v>
      </c>
    </row>
    <row r="646" spans="1:3" ht="15" thickBot="1" x14ac:dyDescent="0.4">
      <c r="A646" t="s">
        <v>156</v>
      </c>
      <c r="B646" t="s">
        <v>456</v>
      </c>
      <c r="C646" s="10" t="str">
        <f>IFERROR(VLOOKUP($A646,VLookup!$B$3:$C$481,2,FALSE),"")</f>
        <v>4.1.3 CYBERSECURITY MANAGEMENT</v>
      </c>
    </row>
    <row r="647" spans="1:3" ht="15" thickBot="1" x14ac:dyDescent="0.4">
      <c r="A647" t="s">
        <v>107</v>
      </c>
      <c r="B647" t="s">
        <v>457</v>
      </c>
      <c r="C647" s="10" t="str">
        <f>IFERROR(VLOOKUP($A647,VLookup!$B$3:$C$481,2,FALSE),"")</f>
        <v>1.2.1 INFORMATIEBELEID</v>
      </c>
    </row>
    <row r="648" spans="1:3" ht="15" thickBot="1" x14ac:dyDescent="0.4">
      <c r="A648" t="s">
        <v>154</v>
      </c>
      <c r="B648" t="s">
        <v>457</v>
      </c>
      <c r="C648" s="10" t="str">
        <f>IFERROR(VLOOKUP($A648,VLookup!$B$3:$C$481,2,FALSE),"")</f>
        <v>4.1.1 SECURITY MANAGEMENT</v>
      </c>
    </row>
    <row r="649" spans="1:3" ht="15" thickBot="1" x14ac:dyDescent="0.4">
      <c r="A649" t="s">
        <v>156</v>
      </c>
      <c r="B649" t="s">
        <v>457</v>
      </c>
      <c r="C649" s="10" t="str">
        <f>IFERROR(VLOOKUP($A649,VLookup!$B$3:$C$481,2,FALSE),"")</f>
        <v>4.1.3 CYBERSECURITY MANAGEMENT</v>
      </c>
    </row>
    <row r="650" spans="1:3" ht="15" thickBot="1" x14ac:dyDescent="0.4">
      <c r="A650" t="s">
        <v>156</v>
      </c>
      <c r="B650" t="s">
        <v>457</v>
      </c>
      <c r="C650" s="10" t="str">
        <f>IFERROR(VLOOKUP($A650,VLookup!$B$3:$C$481,2,FALSE),"")</f>
        <v>4.1.3 CYBERSECURITY MANAGEMENT</v>
      </c>
    </row>
    <row r="651" spans="1:3" ht="15" thickBot="1" x14ac:dyDescent="0.4">
      <c r="A651" t="s">
        <v>154</v>
      </c>
      <c r="B651" t="s">
        <v>458</v>
      </c>
      <c r="C651" s="10" t="str">
        <f>IFERROR(VLOOKUP($A651,VLookup!$B$3:$C$481,2,FALSE),"")</f>
        <v>4.1.1 SECURITY MANAGEMENT</v>
      </c>
    </row>
    <row r="652" spans="1:3" ht="15" thickBot="1" x14ac:dyDescent="0.4">
      <c r="A652" t="s">
        <v>105</v>
      </c>
      <c r="B652" t="s">
        <v>459</v>
      </c>
      <c r="C652" s="10" t="str">
        <f>IFERROR(VLOOKUP($A652,VLookup!$B$3:$C$481,2,FALSE),"")</f>
        <v>1.1.6 ENTERPRISE ARCHITECTUUR</v>
      </c>
    </row>
    <row r="653" spans="1:3" ht="15" thickBot="1" x14ac:dyDescent="0.4">
      <c r="A653" t="s">
        <v>142</v>
      </c>
      <c r="B653" t="s">
        <v>459</v>
      </c>
      <c r="C653" s="10" t="str">
        <f>IFERROR(VLOOKUP($A653,VLookup!$B$3:$C$481,2,FALSE),"")</f>
        <v>3.1.7 DATABASEBEHEER</v>
      </c>
    </row>
    <row r="654" spans="1:3" ht="15" thickBot="1" x14ac:dyDescent="0.4">
      <c r="A654" t="s">
        <v>154</v>
      </c>
      <c r="B654" t="s">
        <v>459</v>
      </c>
      <c r="C654" s="10" t="str">
        <f>IFERROR(VLOOKUP($A654,VLookup!$B$3:$C$481,2,FALSE),"")</f>
        <v>4.1.1 SECURITY MANAGEMENT</v>
      </c>
    </row>
    <row r="655" spans="1:3" ht="15" thickBot="1" x14ac:dyDescent="0.4">
      <c r="A655" t="s">
        <v>156</v>
      </c>
      <c r="B655" t="s">
        <v>459</v>
      </c>
      <c r="C655" s="10" t="str">
        <f>IFERROR(VLOOKUP($A655,VLookup!$B$3:$C$481,2,FALSE),"")</f>
        <v>4.1.3 CYBERSECURITY MANAGEMENT</v>
      </c>
    </row>
    <row r="656" spans="1:3" ht="15" thickBot="1" x14ac:dyDescent="0.4">
      <c r="A656" t="s">
        <v>107</v>
      </c>
      <c r="B656" t="s">
        <v>460</v>
      </c>
      <c r="C656" s="10" t="str">
        <f>IFERROR(VLOOKUP($A656,VLookup!$B$3:$C$481,2,FALSE),"")</f>
        <v>1.2.1 INFORMATIEBELEID</v>
      </c>
    </row>
    <row r="657" spans="1:3" ht="15" thickBot="1" x14ac:dyDescent="0.4">
      <c r="A657" t="s">
        <v>139</v>
      </c>
      <c r="B657" t="s">
        <v>461</v>
      </c>
      <c r="C657" s="10" t="str">
        <f>IFERROR(VLOOKUP($A657,VLookup!$B$3:$C$481,2,FALSE),"")</f>
        <v>3.1.4 SERVERBEHEER</v>
      </c>
    </row>
    <row r="658" spans="1:3" ht="15" thickBot="1" x14ac:dyDescent="0.4">
      <c r="A658" t="s">
        <v>140</v>
      </c>
      <c r="B658" t="s">
        <v>461</v>
      </c>
      <c r="C658" s="10" t="str">
        <f>IFERROR(VLOOKUP($A658,VLookup!$B$3:$C$481,2,FALSE),"")</f>
        <v>3.1.5 NETWERKBEHEER</v>
      </c>
    </row>
    <row r="659" spans="1:3" ht="15" thickBot="1" x14ac:dyDescent="0.4">
      <c r="A659" t="s">
        <v>151</v>
      </c>
      <c r="B659" t="s">
        <v>461</v>
      </c>
      <c r="C659" s="10" t="str">
        <f>IFERROR(VLOOKUP($A659,VLookup!$B$3:$C$481,2,FALSE),"")</f>
        <v>3.3.2 CAPACITY MANAGEMENT</v>
      </c>
    </row>
    <row r="660" spans="1:3" ht="15" thickBot="1" x14ac:dyDescent="0.4">
      <c r="A660" t="s">
        <v>150</v>
      </c>
      <c r="B660" t="s">
        <v>462</v>
      </c>
      <c r="C660" s="10" t="str">
        <f>IFERROR(VLOOKUP($A660,VLookup!$B$3:$C$481,2,FALSE),"")</f>
        <v>3.3.1 SERVICE LEVEL MANAGEMENT</v>
      </c>
    </row>
    <row r="661" spans="1:3" ht="15" thickBot="1" x14ac:dyDescent="0.4">
      <c r="A661" t="s">
        <v>159</v>
      </c>
      <c r="B661" t="s">
        <v>462</v>
      </c>
      <c r="C661" s="10" t="str">
        <f>IFERROR(VLOOKUP($A661,VLookup!$B$3:$C$481,2,FALSE),"")</f>
        <v>4.2.3 RELATIEMANAGEMENT IV</v>
      </c>
    </row>
    <row r="662" spans="1:3" ht="15" thickBot="1" x14ac:dyDescent="0.4">
      <c r="A662" t="s">
        <v>114</v>
      </c>
      <c r="B662" t="s">
        <v>463</v>
      </c>
      <c r="C662" s="10" t="str">
        <f>IFERROR(VLOOKUP($A662,VLookup!$B$3:$C$481,2,FALSE),"")</f>
        <v>1.3.1 SOURCING MANAGEMENT</v>
      </c>
    </row>
    <row r="663" spans="1:3" ht="15" thickBot="1" x14ac:dyDescent="0.4">
      <c r="A663" t="s">
        <v>152</v>
      </c>
      <c r="B663" t="s">
        <v>463</v>
      </c>
      <c r="C663" s="10" t="str">
        <f>IFERROR(VLOOKUP($A663,VLookup!$B$3:$C$481,2,FALSE),"")</f>
        <v>3.3.3 CONFIGURATION MANAGEMENT</v>
      </c>
    </row>
    <row r="664" spans="1:3" ht="15" thickBot="1" x14ac:dyDescent="0.4">
      <c r="A664" t="s">
        <v>158</v>
      </c>
      <c r="B664" t="s">
        <v>463</v>
      </c>
      <c r="C664" s="10" t="str">
        <f>IFERROR(VLOOKUP($A664,VLookup!$B$3:$C$481,2,FALSE),"")</f>
        <v>4.2.2 INKOOP IV</v>
      </c>
    </row>
    <row r="665" spans="1:3" ht="15" thickBot="1" x14ac:dyDescent="0.4">
      <c r="A665" t="s">
        <v>160</v>
      </c>
      <c r="B665" t="s">
        <v>463</v>
      </c>
      <c r="C665" s="10" t="str">
        <f>IFERROR(VLOOKUP($A665,VLookup!$B$3:$C$481,2,FALSE),"")</f>
        <v>4.2.4 CONTRACT/LEVERANCIERSMANAGEMENT IV</v>
      </c>
    </row>
    <row r="666" spans="1:3" ht="15" thickBot="1" x14ac:dyDescent="0.4">
      <c r="A666" t="s">
        <v>183</v>
      </c>
      <c r="B666" t="s">
        <v>463</v>
      </c>
      <c r="C666" s="10" t="str">
        <f>IFERROR(VLOOKUP($A666,VLookup!$B$3:$C$481,2,FALSE),"")</f>
        <v>5.4.1 IT-CONTROL</v>
      </c>
    </row>
    <row r="667" spans="1:3" ht="15" thickBot="1" x14ac:dyDescent="0.4">
      <c r="A667" t="s">
        <v>134</v>
      </c>
      <c r="B667" t="s">
        <v>464</v>
      </c>
      <c r="C667" s="10" t="str">
        <f>IFERROR(VLOOKUP($A667,VLookup!$B$3:$C$481,2,FALSE),"")</f>
        <v>3.1.2 CHANGE MANAGEMENT</v>
      </c>
    </row>
    <row r="668" spans="1:3" ht="15" thickBot="1" x14ac:dyDescent="0.4">
      <c r="A668" t="s">
        <v>150</v>
      </c>
      <c r="B668" t="s">
        <v>464</v>
      </c>
      <c r="C668" s="10" t="str">
        <f>IFERROR(VLOOKUP($A668,VLookup!$B$3:$C$481,2,FALSE),"")</f>
        <v>3.3.1 SERVICE LEVEL MANAGEMENT</v>
      </c>
    </row>
    <row r="669" spans="1:3" ht="15" thickBot="1" x14ac:dyDescent="0.4">
      <c r="A669" t="s">
        <v>153</v>
      </c>
      <c r="B669" t="s">
        <v>464</v>
      </c>
      <c r="C669" s="10" t="str">
        <f>IFERROR(VLOOKUP($A669,VLookup!$B$3:$C$481,2,FALSE),"")</f>
        <v>3.3.4 RELEASE MANAGEMENT</v>
      </c>
    </row>
    <row r="670" spans="1:3" ht="15" thickBot="1" x14ac:dyDescent="0.4">
      <c r="A670" t="s">
        <v>159</v>
      </c>
      <c r="B670" t="s">
        <v>464</v>
      </c>
      <c r="C670" s="10" t="str">
        <f>IFERROR(VLOOKUP($A670,VLookup!$B$3:$C$481,2,FALSE),"")</f>
        <v>4.2.3 RELATIEMANAGEMENT IV</v>
      </c>
    </row>
    <row r="671" spans="1:3" ht="15" thickBot="1" x14ac:dyDescent="0.4">
      <c r="A671" t="s">
        <v>175</v>
      </c>
      <c r="B671" t="s">
        <v>464</v>
      </c>
      <c r="C671" s="10" t="str">
        <f>IFERROR(VLOOKUP($A671,VLookup!$B$3:$C$481,2,FALSE),"")</f>
        <v>5.1.4 PORTFOLIOMANAGEMENT IV</v>
      </c>
    </row>
    <row r="672" spans="1:3" ht="15" thickBot="1" x14ac:dyDescent="0.4">
      <c r="A672" t="s">
        <v>150</v>
      </c>
      <c r="B672" t="s">
        <v>465</v>
      </c>
      <c r="C672" s="10" t="str">
        <f>IFERROR(VLOOKUP($A672,VLookup!$B$3:$C$481,2,FALSE),"")</f>
        <v>3.3.1 SERVICE LEVEL MANAGEMENT</v>
      </c>
    </row>
    <row r="673" spans="1:3" ht="15" thickBot="1" x14ac:dyDescent="0.4">
      <c r="A673" t="s">
        <v>159</v>
      </c>
      <c r="B673" t="s">
        <v>465</v>
      </c>
      <c r="C673" s="10" t="str">
        <f>IFERROR(VLOOKUP($A673,VLookup!$B$3:$C$481,2,FALSE),"")</f>
        <v>4.2.3 RELATIEMANAGEMENT IV</v>
      </c>
    </row>
    <row r="674" spans="1:3" ht="15" thickBot="1" x14ac:dyDescent="0.4">
      <c r="A674" t="s">
        <v>159</v>
      </c>
      <c r="B674" t="s">
        <v>466</v>
      </c>
      <c r="C674" s="10" t="str">
        <f>IFERROR(VLOOKUP($A674,VLookup!$B$3:$C$481,2,FALSE),"")</f>
        <v>4.2.3 RELATIEMANAGEMENT IV</v>
      </c>
    </row>
    <row r="675" spans="1:3" ht="15" thickBot="1" x14ac:dyDescent="0.4">
      <c r="A675" t="s">
        <v>154</v>
      </c>
      <c r="B675" t="s">
        <v>467</v>
      </c>
      <c r="C675" s="10" t="str">
        <f>IFERROR(VLOOKUP($A675,VLookup!$B$3:$C$481,2,FALSE),"")</f>
        <v>4.1.1 SECURITY MANAGEMENT</v>
      </c>
    </row>
    <row r="676" spans="1:3" ht="15" thickBot="1" x14ac:dyDescent="0.4">
      <c r="A676" t="s">
        <v>156</v>
      </c>
      <c r="B676" t="s">
        <v>467</v>
      </c>
      <c r="C676" s="10" t="str">
        <f>IFERROR(VLOOKUP($A676,VLookup!$B$3:$C$481,2,FALSE),"")</f>
        <v>4.1.3 CYBERSECURITY MANAGEMENT</v>
      </c>
    </row>
    <row r="677" spans="1:3" ht="15" thickBot="1" x14ac:dyDescent="0.4">
      <c r="A677" t="s">
        <v>150</v>
      </c>
      <c r="B677" t="s">
        <v>468</v>
      </c>
      <c r="C677" s="10" t="str">
        <f>IFERROR(VLOOKUP($A677,VLookup!$B$3:$C$481,2,FALSE),"")</f>
        <v>3.3.1 SERVICE LEVEL MANAGEMENT</v>
      </c>
    </row>
    <row r="678" spans="1:3" ht="15" thickBot="1" x14ac:dyDescent="0.4">
      <c r="A678" t="s">
        <v>154</v>
      </c>
      <c r="B678" t="s">
        <v>469</v>
      </c>
      <c r="C678" s="10" t="str">
        <f>IFERROR(VLOOKUP($A678,VLookup!$B$3:$C$481,2,FALSE),"")</f>
        <v>4.1.1 SECURITY MANAGEMENT</v>
      </c>
    </row>
    <row r="679" spans="1:3" ht="15" thickBot="1" x14ac:dyDescent="0.4">
      <c r="A679" t="s">
        <v>156</v>
      </c>
      <c r="B679" t="s">
        <v>469</v>
      </c>
      <c r="C679" s="10" t="str">
        <f>IFERROR(VLOOKUP($A679,VLookup!$B$3:$C$481,2,FALSE),"")</f>
        <v>4.1.3 CYBERSECURITY MANAGEMENT</v>
      </c>
    </row>
    <row r="680" spans="1:3" ht="15" thickBot="1" x14ac:dyDescent="0.4">
      <c r="A680" t="s">
        <v>75</v>
      </c>
      <c r="B680" t="s">
        <v>470</v>
      </c>
      <c r="C680" s="10" t="str">
        <f>IFERROR(VLOOKUP($A680,VLookup!$B$3:$C$481,2,FALSE),"")</f>
        <v>1.1.1 INFORMATIEARCHITECTUUR</v>
      </c>
    </row>
    <row r="681" spans="1:3" ht="15" thickBot="1" x14ac:dyDescent="0.4">
      <c r="A681" t="s">
        <v>97</v>
      </c>
      <c r="B681" t="s">
        <v>470</v>
      </c>
      <c r="C681" s="10" t="str">
        <f>IFERROR(VLOOKUP($A681,VLookup!$B$3:$C$481,2,FALSE),"")</f>
        <v>1.1.3 APPLICATIEARCHITECTUUR</v>
      </c>
    </row>
    <row r="682" spans="1:3" ht="15" thickBot="1" x14ac:dyDescent="0.4">
      <c r="A682" t="s">
        <v>104</v>
      </c>
      <c r="B682" t="s">
        <v>470</v>
      </c>
      <c r="C682" s="10" t="str">
        <f>IFERROR(VLOOKUP($A682,VLookup!$B$3:$C$481,2,FALSE),"")</f>
        <v>1.1.5 SYSTEEMARCHITECTUUR</v>
      </c>
    </row>
    <row r="683" spans="1:3" ht="15" thickBot="1" x14ac:dyDescent="0.4">
      <c r="A683" t="s">
        <v>105</v>
      </c>
      <c r="B683" t="s">
        <v>470</v>
      </c>
      <c r="C683" s="10" t="str">
        <f>IFERROR(VLOOKUP($A683,VLookup!$B$3:$C$481,2,FALSE),"")</f>
        <v>1.1.6 ENTERPRISE ARCHITECTUUR</v>
      </c>
    </row>
    <row r="684" spans="1:3" ht="15" thickBot="1" x14ac:dyDescent="0.4">
      <c r="A684" t="s">
        <v>107</v>
      </c>
      <c r="B684" t="s">
        <v>470</v>
      </c>
      <c r="C684" s="10" t="str">
        <f>IFERROR(VLOOKUP($A684,VLookup!$B$3:$C$481,2,FALSE),"")</f>
        <v>1.2.1 INFORMATIEBELEID</v>
      </c>
    </row>
    <row r="685" spans="1:3" ht="15" thickBot="1" x14ac:dyDescent="0.4">
      <c r="A685" t="s">
        <v>160</v>
      </c>
      <c r="B685" t="s">
        <v>471</v>
      </c>
      <c r="C685" s="10" t="str">
        <f>IFERROR(VLOOKUP($A685,VLookup!$B$3:$C$481,2,FALSE),"")</f>
        <v>4.2.4 CONTRACT/LEVERANCIERSMANAGEMENT IV</v>
      </c>
    </row>
    <row r="686" spans="1:3" ht="15" thickBot="1" x14ac:dyDescent="0.4">
      <c r="A686" t="s">
        <v>152</v>
      </c>
      <c r="B686" t="s">
        <v>472</v>
      </c>
      <c r="C686" s="10" t="str">
        <f>IFERROR(VLOOKUP($A686,VLookup!$B$3:$C$481,2,FALSE),"")</f>
        <v>3.3.3 CONFIGURATION MANAGEMENT</v>
      </c>
    </row>
    <row r="687" spans="1:3" ht="15" thickBot="1" x14ac:dyDescent="0.4">
      <c r="A687" t="s">
        <v>120</v>
      </c>
      <c r="B687" t="s">
        <v>473</v>
      </c>
      <c r="C687" s="10" t="str">
        <f>IFERROR(VLOOKUP($A687,VLookup!$B$3:$C$481,2,FALSE),"")</f>
        <v>2.1.1 APPLICATIEONTWIKKELING</v>
      </c>
    </row>
    <row r="688" spans="1:3" ht="15" thickBot="1" x14ac:dyDescent="0.4">
      <c r="A688" t="s">
        <v>124</v>
      </c>
      <c r="B688" t="s">
        <v>473</v>
      </c>
      <c r="C688" s="10" t="str">
        <f>IFERROR(VLOOKUP($A688,VLookup!$B$3:$C$481,2,FALSE),"")</f>
        <v>2.1.2 SYSTEEMONTWIKKELING</v>
      </c>
    </row>
    <row r="689" spans="1:3" ht="15" thickBot="1" x14ac:dyDescent="0.4">
      <c r="A689" t="s">
        <v>127</v>
      </c>
      <c r="B689" t="s">
        <v>473</v>
      </c>
      <c r="C689" s="10" t="str">
        <f>IFERROR(VLOOKUP($A689,VLookup!$B$3:$C$481,2,FALSE),"")</f>
        <v>2.1.4 DATA ENGINEERING</v>
      </c>
    </row>
    <row r="690" spans="1:3" ht="15" thickBot="1" x14ac:dyDescent="0.4">
      <c r="A690" t="s">
        <v>141</v>
      </c>
      <c r="B690" t="s">
        <v>473</v>
      </c>
      <c r="C690" s="10" t="str">
        <f>IFERROR(VLOOKUP($A690,VLookup!$B$3:$C$481,2,FALSE),"")</f>
        <v>3.1.6 APPLICATIEBEHEER</v>
      </c>
    </row>
    <row r="691" spans="1:3" ht="15" thickBot="1" x14ac:dyDescent="0.4">
      <c r="A691" t="s">
        <v>92</v>
      </c>
      <c r="B691" t="s">
        <v>474</v>
      </c>
      <c r="C691" s="10" t="str">
        <f>IFERROR(VLOOKUP($A691,VLookup!$B$3:$C$481,2,FALSE),"")</f>
        <v>1.1.2 FUNCTIONEEL ONTWERP/STARTARCHITECTUUR</v>
      </c>
    </row>
    <row r="692" spans="1:3" ht="15" thickBot="1" x14ac:dyDescent="0.4">
      <c r="A692" t="s">
        <v>75</v>
      </c>
      <c r="B692" t="s">
        <v>475</v>
      </c>
      <c r="C692" s="10" t="str">
        <f>IFERROR(VLOOKUP($A692,VLookup!$B$3:$C$481,2,FALSE),"")</f>
        <v>1.1.1 INFORMATIEARCHITECTUUR</v>
      </c>
    </row>
    <row r="693" spans="1:3" ht="15" thickBot="1" x14ac:dyDescent="0.4">
      <c r="A693" t="s">
        <v>92</v>
      </c>
      <c r="B693" t="s">
        <v>475</v>
      </c>
      <c r="C693" s="10" t="str">
        <f>IFERROR(VLOOKUP($A693,VLookup!$B$3:$C$481,2,FALSE),"")</f>
        <v>1.1.2 FUNCTIONEEL ONTWERP/STARTARCHITECTUUR</v>
      </c>
    </row>
    <row r="694" spans="1:3" ht="15" thickBot="1" x14ac:dyDescent="0.4">
      <c r="A694" t="s">
        <v>97</v>
      </c>
      <c r="B694" t="s">
        <v>475</v>
      </c>
      <c r="C694" s="10" t="str">
        <f>IFERROR(VLOOKUP($A694,VLookup!$B$3:$C$481,2,FALSE),"")</f>
        <v>1.1.3 APPLICATIEARCHITECTUUR</v>
      </c>
    </row>
    <row r="695" spans="1:3" ht="15" thickBot="1" x14ac:dyDescent="0.4">
      <c r="A695" t="s">
        <v>99</v>
      </c>
      <c r="B695" t="s">
        <v>475</v>
      </c>
      <c r="C695" s="10" t="str">
        <f>IFERROR(VLOOKUP($A695,VLookup!$B$3:$C$481,2,FALSE),"")</f>
        <v>1.1.4 TECHNISCHE ARCHITECTUUR</v>
      </c>
    </row>
    <row r="696" spans="1:3" ht="15" thickBot="1" x14ac:dyDescent="0.4">
      <c r="A696" t="s">
        <v>104</v>
      </c>
      <c r="B696" t="s">
        <v>475</v>
      </c>
      <c r="C696" s="10" t="str">
        <f>IFERROR(VLOOKUP($A696,VLookup!$B$3:$C$481,2,FALSE),"")</f>
        <v>1.1.5 SYSTEEMARCHITECTUUR</v>
      </c>
    </row>
    <row r="697" spans="1:3" ht="15" thickBot="1" x14ac:dyDescent="0.4">
      <c r="A697" t="s">
        <v>124</v>
      </c>
      <c r="B697" t="s">
        <v>476</v>
      </c>
      <c r="C697" s="10" t="str">
        <f>IFERROR(VLOOKUP($A697,VLookup!$B$3:$C$481,2,FALSE),"")</f>
        <v>2.1.2 SYSTEEMONTWIKKELING</v>
      </c>
    </row>
    <row r="698" spans="1:3" ht="15" thickBot="1" x14ac:dyDescent="0.4">
      <c r="A698" t="s">
        <v>141</v>
      </c>
      <c r="B698" t="s">
        <v>476</v>
      </c>
      <c r="C698" s="10" t="str">
        <f>IFERROR(VLOOKUP($A698,VLookup!$B$3:$C$481,2,FALSE),"")</f>
        <v>3.1.6 APPLICATIEBEHEER</v>
      </c>
    </row>
    <row r="699" spans="1:3" ht="15" thickBot="1" x14ac:dyDescent="0.4">
      <c r="A699" t="s">
        <v>141</v>
      </c>
      <c r="B699" t="s">
        <v>477</v>
      </c>
      <c r="C699" s="10" t="str">
        <f>IFERROR(VLOOKUP($A699,VLookup!$B$3:$C$481,2,FALSE),"")</f>
        <v>3.1.6 APPLICATIEBEHEER</v>
      </c>
    </row>
    <row r="700" spans="1:3" ht="15" thickBot="1" x14ac:dyDescent="0.4">
      <c r="A700" t="s">
        <v>114</v>
      </c>
      <c r="B700" t="s">
        <v>478</v>
      </c>
      <c r="C700" s="10" t="str">
        <f>IFERROR(VLOOKUP($A700,VLookup!$B$3:$C$481,2,FALSE),"")</f>
        <v>1.3.1 SOURCING MANAGEMENT</v>
      </c>
    </row>
    <row r="701" spans="1:3" ht="15" thickBot="1" x14ac:dyDescent="0.4">
      <c r="A701" t="s">
        <v>114</v>
      </c>
      <c r="B701" t="s">
        <v>479</v>
      </c>
      <c r="C701" s="10" t="str">
        <f>IFERROR(VLOOKUP($A701,VLookup!$B$3:$C$481,2,FALSE),"")</f>
        <v>1.3.1 SOURCING MANAGEMENT</v>
      </c>
    </row>
    <row r="702" spans="1:3" ht="15" thickBot="1" x14ac:dyDescent="0.4">
      <c r="A702" t="s">
        <v>157</v>
      </c>
      <c r="B702" t="s">
        <v>479</v>
      </c>
      <c r="C702" s="10" t="str">
        <f>IFERROR(VLOOKUP($A702,VLookup!$B$3:$C$481,2,FALSE),"")</f>
        <v>4.2.1 CATEGORIEMANAGEMENT IV</v>
      </c>
    </row>
    <row r="703" spans="1:3" ht="15" thickBot="1" x14ac:dyDescent="0.4">
      <c r="A703" t="s">
        <v>156</v>
      </c>
      <c r="B703" t="s">
        <v>480</v>
      </c>
      <c r="C703" s="10" t="str">
        <f>IFERROR(VLOOKUP($A703,VLookup!$B$3:$C$481,2,FALSE),"")</f>
        <v>4.1.3 CYBERSECURITY MANAGEMENT</v>
      </c>
    </row>
    <row r="704" spans="1:3" ht="15" thickBot="1" x14ac:dyDescent="0.4">
      <c r="A704" t="s">
        <v>156</v>
      </c>
      <c r="B704" t="s">
        <v>756</v>
      </c>
      <c r="C704" s="10" t="str">
        <f>IFERROR(VLOOKUP($A704,VLookup!$B$3:$C$481,2,FALSE),"")</f>
        <v>4.1.3 CYBERSECURITY MANAGEMENT</v>
      </c>
    </row>
    <row r="705" spans="1:3" ht="15" thickBot="1" x14ac:dyDescent="0.4">
      <c r="A705" t="s">
        <v>124</v>
      </c>
      <c r="B705" t="s">
        <v>481</v>
      </c>
      <c r="C705" s="10" t="str">
        <f>IFERROR(VLOOKUP($A705,VLookup!$B$3:$C$481,2,FALSE),"")</f>
        <v>2.1.2 SYSTEEMONTWIKKELING</v>
      </c>
    </row>
    <row r="706" spans="1:3" ht="15" thickBot="1" x14ac:dyDescent="0.4">
      <c r="A706" t="s">
        <v>165</v>
      </c>
      <c r="B706" t="s">
        <v>482</v>
      </c>
      <c r="C706" s="10" t="str">
        <f>IFERROR(VLOOKUP($A706,VLookup!$B$3:$C$481,2,FALSE),"")</f>
        <v>4.4.1 INFORMATIECOACHING</v>
      </c>
    </row>
    <row r="707" spans="1:3" ht="15" thickBot="1" x14ac:dyDescent="0.4">
      <c r="A707" t="s">
        <v>130</v>
      </c>
      <c r="B707" t="s">
        <v>483</v>
      </c>
      <c r="C707" s="10" t="str">
        <f>IFERROR(VLOOKUP($A707,VLookup!$B$3:$C$481,2,FALSE),"")</f>
        <v>3.1.1 SYSTEEMBEHEER</v>
      </c>
    </row>
    <row r="708" spans="1:3" ht="15" thickBot="1" x14ac:dyDescent="0.4">
      <c r="A708" t="s">
        <v>139</v>
      </c>
      <c r="B708" t="s">
        <v>483</v>
      </c>
      <c r="C708" s="10" t="str">
        <f>IFERROR(VLOOKUP($A708,VLookup!$B$3:$C$481,2,FALSE),"")</f>
        <v>3.1.4 SERVERBEHEER</v>
      </c>
    </row>
    <row r="709" spans="1:3" ht="15" thickBot="1" x14ac:dyDescent="0.4">
      <c r="A709" t="s">
        <v>107</v>
      </c>
      <c r="B709" t="s">
        <v>484</v>
      </c>
      <c r="C709" s="10" t="str">
        <f>IFERROR(VLOOKUP($A709,VLookup!$B$3:$C$481,2,FALSE),"")</f>
        <v>1.2.1 INFORMATIEBELEID</v>
      </c>
    </row>
    <row r="710" spans="1:3" ht="15" thickBot="1" x14ac:dyDescent="0.4">
      <c r="A710" t="s">
        <v>130</v>
      </c>
      <c r="B710" t="s">
        <v>485</v>
      </c>
      <c r="C710" s="10" t="str">
        <f>IFERROR(VLOOKUP($A710,VLookup!$B$3:$C$481,2,FALSE),"")</f>
        <v>3.1.1 SYSTEEMBEHEER</v>
      </c>
    </row>
    <row r="711" spans="1:3" ht="15" thickBot="1" x14ac:dyDescent="0.4">
      <c r="A711" t="s">
        <v>139</v>
      </c>
      <c r="B711" t="s">
        <v>485</v>
      </c>
      <c r="C711" s="10" t="str">
        <f>IFERROR(VLOOKUP($A711,VLookup!$B$3:$C$481,2,FALSE),"")</f>
        <v>3.1.4 SERVERBEHEER</v>
      </c>
    </row>
    <row r="712" spans="1:3" ht="15" thickBot="1" x14ac:dyDescent="0.4">
      <c r="A712" t="s">
        <v>140</v>
      </c>
      <c r="B712" t="s">
        <v>485</v>
      </c>
      <c r="C712" s="10" t="str">
        <f>IFERROR(VLOOKUP($A712,VLookup!$B$3:$C$481,2,FALSE),"")</f>
        <v>3.1.5 NETWERKBEHEER</v>
      </c>
    </row>
    <row r="713" spans="1:3" ht="15" thickBot="1" x14ac:dyDescent="0.4">
      <c r="A713" t="s">
        <v>114</v>
      </c>
      <c r="B713" t="s">
        <v>486</v>
      </c>
      <c r="C713" s="10" t="str">
        <f>IFERROR(VLOOKUP($A713,VLookup!$B$3:$C$481,2,FALSE),"")</f>
        <v>1.3.1 SOURCING MANAGEMENT</v>
      </c>
    </row>
    <row r="714" spans="1:3" ht="15" thickBot="1" x14ac:dyDescent="0.4">
      <c r="A714" t="s">
        <v>157</v>
      </c>
      <c r="B714" t="s">
        <v>487</v>
      </c>
      <c r="C714" s="10" t="str">
        <f>IFERROR(VLOOKUP($A714,VLookup!$B$3:$C$481,2,FALSE),"")</f>
        <v>4.2.1 CATEGORIEMANAGEMENT IV</v>
      </c>
    </row>
    <row r="715" spans="1:3" ht="15" thickBot="1" x14ac:dyDescent="0.4">
      <c r="A715" t="s">
        <v>160</v>
      </c>
      <c r="B715" t="s">
        <v>487</v>
      </c>
      <c r="C715" s="10" t="str">
        <f>IFERROR(VLOOKUP($A715,VLookup!$B$3:$C$481,2,FALSE),"")</f>
        <v>4.2.4 CONTRACT/LEVERANCIERSMANAGEMENT IV</v>
      </c>
    </row>
    <row r="716" spans="1:3" ht="15" thickBot="1" x14ac:dyDescent="0.4">
      <c r="A716" t="s">
        <v>145</v>
      </c>
      <c r="B716" t="s">
        <v>488</v>
      </c>
      <c r="C716" s="10" t="str">
        <f>IFERROR(VLOOKUP($A716,VLookup!$B$3:$C$481,2,FALSE),"")</f>
        <v>3.2.1 TECHNICAL SUPPORT</v>
      </c>
    </row>
    <row r="717" spans="1:3" ht="15" thickBot="1" x14ac:dyDescent="0.4">
      <c r="A717" t="s">
        <v>92</v>
      </c>
      <c r="B717" t="s">
        <v>489</v>
      </c>
      <c r="C717" s="10" t="str">
        <f>IFERROR(VLOOKUP($A717,VLookup!$B$3:$C$481,2,FALSE),"")</f>
        <v>1.1.2 FUNCTIONEEL ONTWERP/STARTARCHITECTUUR</v>
      </c>
    </row>
    <row r="718" spans="1:3" ht="15" thickBot="1" x14ac:dyDescent="0.4">
      <c r="A718" t="s">
        <v>97</v>
      </c>
      <c r="B718" t="s">
        <v>489</v>
      </c>
      <c r="C718" s="10" t="str">
        <f>IFERROR(VLOOKUP($A718,VLookup!$B$3:$C$481,2,FALSE),"")</f>
        <v>1.1.3 APPLICATIEARCHITECTUUR</v>
      </c>
    </row>
    <row r="719" spans="1:3" ht="15" thickBot="1" x14ac:dyDescent="0.4">
      <c r="A719" t="s">
        <v>99</v>
      </c>
      <c r="B719" t="s">
        <v>489</v>
      </c>
      <c r="C719" s="10" t="str">
        <f>IFERROR(VLOOKUP($A719,VLookup!$B$3:$C$481,2,FALSE),"")</f>
        <v>1.1.4 TECHNISCHE ARCHITECTUUR</v>
      </c>
    </row>
    <row r="720" spans="1:3" ht="15" thickBot="1" x14ac:dyDescent="0.4">
      <c r="A720" t="s">
        <v>104</v>
      </c>
      <c r="B720" t="s">
        <v>489</v>
      </c>
      <c r="C720" s="10" t="str">
        <f>IFERROR(VLOOKUP($A720,VLookup!$B$3:$C$481,2,FALSE),"")</f>
        <v>1.1.5 SYSTEEMARCHITECTUUR</v>
      </c>
    </row>
    <row r="721" spans="1:3" ht="15" thickBot="1" x14ac:dyDescent="0.4">
      <c r="A721" t="s">
        <v>104</v>
      </c>
      <c r="B721" t="s">
        <v>489</v>
      </c>
      <c r="C721" s="10" t="str">
        <f>IFERROR(VLOOKUP($A721,VLookup!$B$3:$C$481,2,FALSE),"")</f>
        <v>1.1.5 SYSTEEMARCHITECTUUR</v>
      </c>
    </row>
    <row r="722" spans="1:3" ht="15" thickBot="1" x14ac:dyDescent="0.4">
      <c r="A722" t="s">
        <v>130</v>
      </c>
      <c r="B722" s="23" t="s">
        <v>490</v>
      </c>
      <c r="C722" s="10" t="str">
        <f>IFERROR(VLOOKUP($A722,VLookup!$B$3:$C$481,2,FALSE),"")</f>
        <v>3.1.1 SYSTEEMBEHEER</v>
      </c>
    </row>
    <row r="723" spans="1:3" ht="15" thickBot="1" x14ac:dyDescent="0.4">
      <c r="A723" t="s">
        <v>92</v>
      </c>
      <c r="B723" t="s">
        <v>491</v>
      </c>
      <c r="C723" s="10" t="str">
        <f>IFERROR(VLOOKUP($A723,VLookup!$B$3:$C$481,2,FALSE),"")</f>
        <v>1.1.2 FUNCTIONEEL ONTWERP/STARTARCHITECTUUR</v>
      </c>
    </row>
    <row r="724" spans="1:3" ht="15" thickBot="1" x14ac:dyDescent="0.4">
      <c r="A724" t="s">
        <v>124</v>
      </c>
      <c r="B724" t="s">
        <v>491</v>
      </c>
      <c r="C724" s="10" t="str">
        <f>IFERROR(VLOOKUP($A724,VLookup!$B$3:$C$481,2,FALSE),"")</f>
        <v>2.1.2 SYSTEEMONTWIKKELING</v>
      </c>
    </row>
    <row r="725" spans="1:3" ht="15" thickBot="1" x14ac:dyDescent="0.4">
      <c r="A725" t="s">
        <v>124</v>
      </c>
      <c r="B725" s="23" t="s">
        <v>492</v>
      </c>
      <c r="C725" s="10" t="str">
        <f>IFERROR(VLOOKUP($A725,VLookup!$B$3:$C$481,2,FALSE),"")</f>
        <v>2.1.2 SYSTEEMONTWIKKELING</v>
      </c>
    </row>
    <row r="726" spans="1:3" ht="15" thickBot="1" x14ac:dyDescent="0.4">
      <c r="A726" t="s">
        <v>124</v>
      </c>
      <c r="B726" t="s">
        <v>493</v>
      </c>
      <c r="C726" s="10" t="str">
        <f>IFERROR(VLOOKUP($A726,VLookup!$B$3:$C$481,2,FALSE),"")</f>
        <v>2.1.2 SYSTEEMONTWIKKELING</v>
      </c>
    </row>
    <row r="727" spans="1:3" ht="15" thickBot="1" x14ac:dyDescent="0.4">
      <c r="A727" t="s">
        <v>124</v>
      </c>
      <c r="B727" t="s">
        <v>494</v>
      </c>
      <c r="C727" s="10" t="str">
        <f>IFERROR(VLOOKUP($A727,VLookup!$B$3:$C$481,2,FALSE),"")</f>
        <v>2.1.2 SYSTEEMONTWIKKELING</v>
      </c>
    </row>
    <row r="728" spans="1:3" ht="15" thickBot="1" x14ac:dyDescent="0.4">
      <c r="A728" t="s">
        <v>130</v>
      </c>
      <c r="B728" t="s">
        <v>494</v>
      </c>
      <c r="C728" s="10" t="str">
        <f>IFERROR(VLOOKUP($A728,VLookup!$B$3:$C$481,2,FALSE),"")</f>
        <v>3.1.1 SYSTEEMBEHEER</v>
      </c>
    </row>
    <row r="729" spans="1:3" ht="15" thickBot="1" x14ac:dyDescent="0.4">
      <c r="A729" t="s">
        <v>120</v>
      </c>
      <c r="B729" t="s">
        <v>495</v>
      </c>
      <c r="C729" s="10" t="str">
        <f>IFERROR(VLOOKUP($A729,VLookup!$B$3:$C$481,2,FALSE),"")</f>
        <v>2.1.1 APPLICATIEONTWIKKELING</v>
      </c>
    </row>
    <row r="730" spans="1:3" ht="15" thickBot="1" x14ac:dyDescent="0.4">
      <c r="A730" t="s">
        <v>160</v>
      </c>
      <c r="B730" t="s">
        <v>496</v>
      </c>
      <c r="C730" s="10" t="str">
        <f>IFERROR(VLOOKUP($A730,VLookup!$B$3:$C$481,2,FALSE),"")</f>
        <v>4.2.4 CONTRACT/LEVERANCIERSMANAGEMENT IV</v>
      </c>
    </row>
    <row r="731" spans="1:3" ht="15" thickBot="1" x14ac:dyDescent="0.4">
      <c r="A731" t="s">
        <v>167</v>
      </c>
      <c r="B731" t="s">
        <v>497</v>
      </c>
      <c r="C731" s="10" t="str">
        <f>IFERROR(VLOOKUP($A731,VLookup!$B$3:$C$481,2,FALSE),"")</f>
        <v>4.4.2 LEER- EN ONTWIKKELMANAGEMENT</v>
      </c>
    </row>
    <row r="732" spans="1:3" ht="15" thickBot="1" x14ac:dyDescent="0.4">
      <c r="A732" t="s">
        <v>168</v>
      </c>
      <c r="B732" t="s">
        <v>497</v>
      </c>
      <c r="C732" s="10" t="str">
        <f>IFERROR(VLOOKUP($A732,VLookup!$B$3:$C$481,2,FALSE),"")</f>
        <v>4.4.3 (AGILE) COACHING</v>
      </c>
    </row>
    <row r="733" spans="1:3" ht="15" thickBot="1" x14ac:dyDescent="0.4">
      <c r="A733" t="s">
        <v>176</v>
      </c>
      <c r="B733" t="s">
        <v>498</v>
      </c>
      <c r="C733" s="10" t="str">
        <f>IFERROR(VLOOKUP($A733,VLookup!$B$3:$C$481,2,FALSE),"")</f>
        <v>5.2.1 SCRUM MASTER</v>
      </c>
    </row>
    <row r="734" spans="1:3" ht="15" thickBot="1" x14ac:dyDescent="0.4">
      <c r="A734" t="s">
        <v>173</v>
      </c>
      <c r="B734" t="s">
        <v>499</v>
      </c>
      <c r="C734" s="10" t="str">
        <f>IFERROR(VLOOKUP($A734,VLookup!$B$3:$C$481,2,FALSE),"")</f>
        <v>5.1.2 PROJECTMANAGEMENT IV</v>
      </c>
    </row>
    <row r="735" spans="1:3" ht="15" thickBot="1" x14ac:dyDescent="0.4">
      <c r="A735" t="s">
        <v>176</v>
      </c>
      <c r="B735" t="s">
        <v>500</v>
      </c>
      <c r="C735" s="10" t="str">
        <f>IFERROR(VLOOKUP($A735,VLookup!$B$3:$C$481,2,FALSE),"")</f>
        <v>5.2.1 SCRUM MASTER</v>
      </c>
    </row>
    <row r="736" spans="1:3" ht="15" thickBot="1" x14ac:dyDescent="0.4">
      <c r="A736" t="s">
        <v>120</v>
      </c>
      <c r="B736" t="s">
        <v>501</v>
      </c>
      <c r="C736" s="10" t="str">
        <f>IFERROR(VLOOKUP($A736,VLookup!$B$3:$C$481,2,FALSE),"")</f>
        <v>2.1.1 APPLICATIEONTWIKKELING</v>
      </c>
    </row>
    <row r="737" spans="1:3" ht="15" thickBot="1" x14ac:dyDescent="0.4">
      <c r="A737" t="s">
        <v>175</v>
      </c>
      <c r="B737" t="s">
        <v>502</v>
      </c>
      <c r="C737" s="10" t="str">
        <f>IFERROR(VLOOKUP($A737,VLookup!$B$3:$C$481,2,FALSE),"")</f>
        <v>5.1.4 PORTFOLIOMANAGEMENT IV</v>
      </c>
    </row>
    <row r="738" spans="1:3" ht="15" thickBot="1" x14ac:dyDescent="0.4">
      <c r="A738" t="s">
        <v>130</v>
      </c>
      <c r="B738" t="s">
        <v>503</v>
      </c>
      <c r="C738" s="10" t="str">
        <f>IFERROR(VLOOKUP($A738,VLookup!$B$3:$C$481,2,FALSE),"")</f>
        <v>3.1.1 SYSTEEMBEHEER</v>
      </c>
    </row>
    <row r="739" spans="1:3" ht="15" thickBot="1" x14ac:dyDescent="0.4">
      <c r="A739" t="s">
        <v>139</v>
      </c>
      <c r="B739" t="s">
        <v>503</v>
      </c>
      <c r="C739" s="10" t="str">
        <f>IFERROR(VLOOKUP($A739,VLookup!$B$3:$C$481,2,FALSE),"")</f>
        <v>3.1.4 SERVERBEHEER</v>
      </c>
    </row>
    <row r="740" spans="1:3" ht="15" thickBot="1" x14ac:dyDescent="0.4">
      <c r="A740" t="s">
        <v>140</v>
      </c>
      <c r="B740" t="s">
        <v>503</v>
      </c>
      <c r="C740" s="10" t="str">
        <f>IFERROR(VLOOKUP($A740,VLookup!$B$3:$C$481,2,FALSE),"")</f>
        <v>3.1.5 NETWERKBEHEER</v>
      </c>
    </row>
    <row r="741" spans="1:3" ht="15" thickBot="1" x14ac:dyDescent="0.4">
      <c r="A741" t="s">
        <v>141</v>
      </c>
      <c r="B741" t="s">
        <v>503</v>
      </c>
      <c r="C741" s="10" t="str">
        <f>IFERROR(VLOOKUP($A741,VLookup!$B$3:$C$481,2,FALSE),"")</f>
        <v>3.1.6 APPLICATIEBEHEER</v>
      </c>
    </row>
    <row r="742" spans="1:3" ht="15" thickBot="1" x14ac:dyDescent="0.4">
      <c r="A742" t="s">
        <v>145</v>
      </c>
      <c r="B742" t="s">
        <v>503</v>
      </c>
      <c r="C742" s="10" t="str">
        <f>IFERROR(VLOOKUP($A742,VLookup!$B$3:$C$481,2,FALSE),"")</f>
        <v>3.2.1 TECHNICAL SUPPORT</v>
      </c>
    </row>
    <row r="743" spans="1:3" ht="15" thickBot="1" x14ac:dyDescent="0.4">
      <c r="A743" t="s">
        <v>146</v>
      </c>
      <c r="B743" t="s">
        <v>503</v>
      </c>
      <c r="C743" s="10" t="str">
        <f>IFERROR(VLOOKUP($A743,VLookup!$B$3:$C$481,2,FALSE),"")</f>
        <v>3.2.2 1e LIJNS GEBRUIKERSONDERSTEUNING</v>
      </c>
    </row>
    <row r="744" spans="1:3" ht="15" thickBot="1" x14ac:dyDescent="0.4">
      <c r="A744" t="s">
        <v>148</v>
      </c>
      <c r="B744" t="s">
        <v>503</v>
      </c>
      <c r="C744" s="10" t="str">
        <f>IFERROR(VLOOKUP($A744,VLookup!$B$3:$C$481,2,FALSE),"")</f>
        <v>3.2.3 INCIDENT MANAGEMENT</v>
      </c>
    </row>
    <row r="745" spans="1:3" ht="15" thickBot="1" x14ac:dyDescent="0.4">
      <c r="A745" t="s">
        <v>149</v>
      </c>
      <c r="B745" t="s">
        <v>503</v>
      </c>
      <c r="C745" s="10" t="str">
        <f>IFERROR(VLOOKUP($A745,VLookup!$B$3:$C$481,2,FALSE),"")</f>
        <v>3.2.4 PROBLEM MANAGEMENT</v>
      </c>
    </row>
    <row r="746" spans="1:3" ht="15" thickBot="1" x14ac:dyDescent="0.4">
      <c r="A746" t="s">
        <v>151</v>
      </c>
      <c r="B746" t="s">
        <v>503</v>
      </c>
      <c r="C746" s="10" t="str">
        <f>IFERROR(VLOOKUP($A746,VLookup!$B$3:$C$481,2,FALSE),"")</f>
        <v>3.3.2 CAPACITY MANAGEMENT</v>
      </c>
    </row>
    <row r="747" spans="1:3" ht="15" thickBot="1" x14ac:dyDescent="0.4">
      <c r="A747" t="s">
        <v>145</v>
      </c>
      <c r="B747" t="s">
        <v>504</v>
      </c>
      <c r="C747" s="10" t="str">
        <f>IFERROR(VLOOKUP($A747,VLookup!$B$3:$C$481,2,FALSE),"")</f>
        <v>3.2.1 TECHNICAL SUPPORT</v>
      </c>
    </row>
    <row r="748" spans="1:3" ht="15" thickBot="1" x14ac:dyDescent="0.4">
      <c r="A748" t="s">
        <v>141</v>
      </c>
      <c r="B748" t="s">
        <v>505</v>
      </c>
      <c r="C748" s="10" t="str">
        <f>IFERROR(VLOOKUP($A748,VLookup!$B$3:$C$481,2,FALSE),"")</f>
        <v>3.1.6 APPLICATIEBEHEER</v>
      </c>
    </row>
    <row r="749" spans="1:3" ht="15" thickBot="1" x14ac:dyDescent="0.4">
      <c r="A749" t="s">
        <v>99</v>
      </c>
      <c r="B749" s="23" t="s">
        <v>506</v>
      </c>
      <c r="C749" s="10" t="str">
        <f>IFERROR(VLOOKUP($A749,VLookup!$B$3:$C$481,2,FALSE),"")</f>
        <v>1.1.4 TECHNISCHE ARCHITECTUUR</v>
      </c>
    </row>
    <row r="750" spans="1:3" ht="15" thickBot="1" x14ac:dyDescent="0.4">
      <c r="A750" t="s">
        <v>104</v>
      </c>
      <c r="B750" t="s">
        <v>506</v>
      </c>
      <c r="C750" s="10" t="str">
        <f>IFERROR(VLOOKUP($A750,VLookup!$B$3:$C$481,2,FALSE),"")</f>
        <v>1.1.5 SYSTEEMARCHITECTUUR</v>
      </c>
    </row>
    <row r="751" spans="1:3" ht="15" thickBot="1" x14ac:dyDescent="0.4">
      <c r="A751" t="s">
        <v>111</v>
      </c>
      <c r="B751" s="23" t="s">
        <v>506</v>
      </c>
      <c r="C751" s="10" t="str">
        <f>IFERROR(VLOOKUP($A751,VLookup!$B$3:$C$481,2,FALSE),"")</f>
        <v>1.2.2 INNOVATIEMANAGEMENT</v>
      </c>
    </row>
    <row r="752" spans="1:3" ht="15" thickBot="1" x14ac:dyDescent="0.4">
      <c r="A752" t="s">
        <v>130</v>
      </c>
      <c r="B752" t="s">
        <v>507</v>
      </c>
      <c r="C752" s="10" t="str">
        <f>IFERROR(VLOOKUP($A752,VLookup!$B$3:$C$481,2,FALSE),"")</f>
        <v>3.1.1 SYSTEEMBEHEER</v>
      </c>
    </row>
    <row r="753" spans="1:3" ht="15" thickBot="1" x14ac:dyDescent="0.4">
      <c r="A753" t="s">
        <v>140</v>
      </c>
      <c r="B753" t="s">
        <v>507</v>
      </c>
      <c r="C753" s="10" t="str">
        <f>IFERROR(VLOOKUP($A753,VLookup!$B$3:$C$481,2,FALSE),"")</f>
        <v>3.1.5 NETWERKBEHEER</v>
      </c>
    </row>
    <row r="754" spans="1:3" ht="15" thickBot="1" x14ac:dyDescent="0.4">
      <c r="A754" t="s">
        <v>142</v>
      </c>
      <c r="B754" t="s">
        <v>507</v>
      </c>
      <c r="C754" s="10" t="str">
        <f>IFERROR(VLOOKUP($A754,VLookup!$B$3:$C$481,2,FALSE),"")</f>
        <v>3.1.7 DATABASEBEHEER</v>
      </c>
    </row>
    <row r="755" spans="1:3" ht="15" thickBot="1" x14ac:dyDescent="0.4">
      <c r="A755" t="s">
        <v>120</v>
      </c>
      <c r="B755" t="s">
        <v>508</v>
      </c>
      <c r="C755" s="10" t="str">
        <f>IFERROR(VLOOKUP($A755,VLookup!$B$3:$C$481,2,FALSE),"")</f>
        <v>2.1.1 APPLICATIEONTWIKKELING</v>
      </c>
    </row>
    <row r="756" spans="1:3" ht="15" thickBot="1" x14ac:dyDescent="0.4">
      <c r="A756" t="s">
        <v>111</v>
      </c>
      <c r="B756" t="s">
        <v>509</v>
      </c>
      <c r="C756" s="10" t="str">
        <f>IFERROR(VLOOKUP($A756,VLookup!$B$3:$C$481,2,FALSE),"")</f>
        <v>1.2.2 INNOVATIEMANAGEMENT</v>
      </c>
    </row>
    <row r="757" spans="1:3" ht="15" thickBot="1" x14ac:dyDescent="0.4">
      <c r="A757" t="s">
        <v>120</v>
      </c>
      <c r="B757" t="s">
        <v>510</v>
      </c>
      <c r="C757" s="10" t="str">
        <f>IFERROR(VLOOKUP($A757,VLookup!$B$3:$C$481,2,FALSE),"")</f>
        <v>2.1.1 APPLICATIEONTWIKKELING</v>
      </c>
    </row>
    <row r="758" spans="1:3" ht="15" thickBot="1" x14ac:dyDescent="0.4">
      <c r="A758" t="s">
        <v>145</v>
      </c>
      <c r="B758" t="s">
        <v>511</v>
      </c>
      <c r="C758" s="10" t="str">
        <f>IFERROR(VLOOKUP($A758,VLookup!$B$3:$C$481,2,FALSE),"")</f>
        <v>3.2.1 TECHNICAL SUPPORT</v>
      </c>
    </row>
    <row r="759" spans="1:3" ht="15" thickBot="1" x14ac:dyDescent="0.4">
      <c r="A759" t="s">
        <v>120</v>
      </c>
      <c r="B759" t="s">
        <v>512</v>
      </c>
      <c r="C759" s="10" t="str">
        <f>IFERROR(VLOOKUP($A759,VLookup!$B$3:$C$481,2,FALSE),"")</f>
        <v>2.1.1 APPLICATIEONTWIKKELING</v>
      </c>
    </row>
    <row r="760" spans="1:3" ht="15" thickBot="1" x14ac:dyDescent="0.4">
      <c r="A760" t="s">
        <v>124</v>
      </c>
      <c r="B760" t="s">
        <v>512</v>
      </c>
      <c r="C760" s="10" t="str">
        <f>IFERROR(VLOOKUP($A760,VLookup!$B$3:$C$481,2,FALSE),"")</f>
        <v>2.1.2 SYSTEEMONTWIKKELING</v>
      </c>
    </row>
    <row r="761" spans="1:3" ht="15" thickBot="1" x14ac:dyDescent="0.4">
      <c r="A761" t="s">
        <v>145</v>
      </c>
      <c r="B761" s="23" t="s">
        <v>512</v>
      </c>
      <c r="C761" s="10" t="str">
        <f>IFERROR(VLOOKUP($A761,VLookup!$B$3:$C$481,2,FALSE),"")</f>
        <v>3.2.1 TECHNICAL SUPPORT</v>
      </c>
    </row>
    <row r="762" spans="1:3" ht="15" thickBot="1" x14ac:dyDescent="0.4">
      <c r="A762" t="s">
        <v>129</v>
      </c>
      <c r="B762" t="s">
        <v>513</v>
      </c>
      <c r="C762" s="10" t="str">
        <f>IFERROR(VLOOKUP($A762,VLookup!$B$3:$C$481,2,FALSE),"")</f>
        <v>2.2.1 TESTMANAGEMENT</v>
      </c>
    </row>
    <row r="763" spans="1:3" ht="15" thickBot="1" x14ac:dyDescent="0.4">
      <c r="A763" t="s">
        <v>141</v>
      </c>
      <c r="B763" t="s">
        <v>514</v>
      </c>
      <c r="C763" s="10" t="str">
        <f>IFERROR(VLOOKUP($A763,VLookup!$B$3:$C$481,2,FALSE),"")</f>
        <v>3.1.6 APPLICATIEBEHEER</v>
      </c>
    </row>
    <row r="764" spans="1:3" ht="15" thickBot="1" x14ac:dyDescent="0.4">
      <c r="A764" t="s">
        <v>129</v>
      </c>
      <c r="B764" t="s">
        <v>515</v>
      </c>
      <c r="C764" s="10" t="str">
        <f>IFERROR(VLOOKUP($A764,VLookup!$B$3:$C$481,2,FALSE),"")</f>
        <v>2.2.1 TESTMANAGEMENT</v>
      </c>
    </row>
    <row r="765" spans="1:3" ht="15" thickBot="1" x14ac:dyDescent="0.4">
      <c r="A765" t="s">
        <v>129</v>
      </c>
      <c r="B765" t="s">
        <v>516</v>
      </c>
      <c r="C765" s="10" t="str">
        <f>IFERROR(VLOOKUP($A765,VLookup!$B$3:$C$481,2,FALSE),"")</f>
        <v>2.2.1 TESTMANAGEMENT</v>
      </c>
    </row>
    <row r="766" spans="1:3" ht="15" thickBot="1" x14ac:dyDescent="0.4">
      <c r="A766" t="s">
        <v>129</v>
      </c>
      <c r="B766" t="s">
        <v>517</v>
      </c>
      <c r="C766" s="10" t="str">
        <f>IFERROR(VLOOKUP($A766,VLookup!$B$3:$C$481,2,FALSE),"")</f>
        <v>2.2.1 TESTMANAGEMENT</v>
      </c>
    </row>
    <row r="767" spans="1:3" ht="15" thickBot="1" x14ac:dyDescent="0.4">
      <c r="A767" t="s">
        <v>129</v>
      </c>
      <c r="B767" t="s">
        <v>518</v>
      </c>
      <c r="C767" s="10" t="str">
        <f>IFERROR(VLOOKUP($A767,VLookup!$B$3:$C$481,2,FALSE),"")</f>
        <v>2.2.1 TESTMANAGEMENT</v>
      </c>
    </row>
    <row r="768" spans="1:3" ht="15" thickBot="1" x14ac:dyDescent="0.4">
      <c r="A768" t="s">
        <v>129</v>
      </c>
      <c r="B768" t="s">
        <v>519</v>
      </c>
      <c r="C768" s="10" t="str">
        <f>IFERROR(VLOOKUP($A768,VLookup!$B$3:$C$481,2,FALSE),"")</f>
        <v>2.2.1 TESTMANAGEMENT</v>
      </c>
    </row>
    <row r="769" spans="1:3" ht="15" thickBot="1" x14ac:dyDescent="0.4">
      <c r="A769" t="s">
        <v>129</v>
      </c>
      <c r="B769" t="s">
        <v>520</v>
      </c>
      <c r="C769" s="10" t="str">
        <f>IFERROR(VLOOKUP($A769,VLookup!$B$3:$C$481,2,FALSE),"")</f>
        <v>2.2.1 TESTMANAGEMENT</v>
      </c>
    </row>
    <row r="770" spans="1:3" ht="15" thickBot="1" x14ac:dyDescent="0.4">
      <c r="A770" t="s">
        <v>129</v>
      </c>
      <c r="B770" t="s">
        <v>521</v>
      </c>
      <c r="C770" s="10" t="str">
        <f>IFERROR(VLOOKUP($A770,VLookup!$B$3:$C$481,2,FALSE),"")</f>
        <v>2.2.1 TESTMANAGEMENT</v>
      </c>
    </row>
    <row r="771" spans="1:3" ht="15" thickBot="1" x14ac:dyDescent="0.4">
      <c r="A771" t="s">
        <v>120</v>
      </c>
      <c r="B771" t="s">
        <v>522</v>
      </c>
      <c r="C771" s="10" t="str">
        <f>IFERROR(VLOOKUP($A771,VLookup!$B$3:$C$481,2,FALSE),"")</f>
        <v>2.1.1 APPLICATIEONTWIKKELING</v>
      </c>
    </row>
    <row r="772" spans="1:3" ht="15" thickBot="1" x14ac:dyDescent="0.4">
      <c r="A772" t="s">
        <v>127</v>
      </c>
      <c r="B772" t="s">
        <v>522</v>
      </c>
      <c r="C772" s="10" t="str">
        <f>IFERROR(VLOOKUP($A772,VLookup!$B$3:$C$481,2,FALSE),"")</f>
        <v>2.1.4 DATA ENGINEERING</v>
      </c>
    </row>
    <row r="773" spans="1:3" ht="15" thickBot="1" x14ac:dyDescent="0.4">
      <c r="A773" t="s">
        <v>176</v>
      </c>
      <c r="B773" t="s">
        <v>522</v>
      </c>
      <c r="C773" s="10" t="str">
        <f>IFERROR(VLOOKUP($A773,VLookup!$B$3:$C$481,2,FALSE),"")</f>
        <v>5.2.1 SCRUM MASTER</v>
      </c>
    </row>
    <row r="774" spans="1:3" ht="15" thickBot="1" x14ac:dyDescent="0.4">
      <c r="A774" t="s">
        <v>129</v>
      </c>
      <c r="B774" s="23" t="s">
        <v>523</v>
      </c>
      <c r="C774" s="10" t="str">
        <f>IFERROR(VLOOKUP($A774,VLookup!$B$3:$C$481,2,FALSE),"")</f>
        <v>2.2.1 TESTMANAGEMENT</v>
      </c>
    </row>
    <row r="775" spans="1:3" ht="15" thickBot="1" x14ac:dyDescent="0.4">
      <c r="A775" t="s">
        <v>129</v>
      </c>
      <c r="B775" t="s">
        <v>524</v>
      </c>
      <c r="C775" s="10" t="str">
        <f>IFERROR(VLOOKUP($A775,VLookup!$B$3:$C$481,2,FALSE),"")</f>
        <v>2.2.1 TESTMANAGEMENT</v>
      </c>
    </row>
    <row r="776" spans="1:3" ht="15" thickBot="1" x14ac:dyDescent="0.4">
      <c r="A776" t="s">
        <v>107</v>
      </c>
      <c r="B776" t="s">
        <v>525</v>
      </c>
      <c r="C776" s="10" t="str">
        <f>IFERROR(VLOOKUP($A776,VLookup!$B$3:$C$481,2,FALSE),"")</f>
        <v>1.2.1 INFORMATIEBELEID</v>
      </c>
    </row>
    <row r="777" spans="1:3" ht="15" thickBot="1" x14ac:dyDescent="0.4">
      <c r="A777" t="s">
        <v>155</v>
      </c>
      <c r="B777" t="s">
        <v>525</v>
      </c>
      <c r="C777" s="10" t="str">
        <f>IFERROR(VLOOKUP($A777,VLookup!$B$3:$C$481,2,FALSE),"")</f>
        <v>4.1.2 INFORMATIERISICOMANAGEMENT</v>
      </c>
    </row>
    <row r="778" spans="1:3" ht="15" thickBot="1" x14ac:dyDescent="0.4">
      <c r="A778" t="s">
        <v>183</v>
      </c>
      <c r="B778" t="s">
        <v>525</v>
      </c>
      <c r="C778" s="10" t="str">
        <f>IFERROR(VLOOKUP($A778,VLookup!$B$3:$C$481,2,FALSE),"")</f>
        <v>5.4.1 IT-CONTROL</v>
      </c>
    </row>
    <row r="779" spans="1:3" ht="15" thickBot="1" x14ac:dyDescent="0.4">
      <c r="A779" t="s">
        <v>165</v>
      </c>
      <c r="B779" t="s">
        <v>526</v>
      </c>
      <c r="C779" s="10" t="str">
        <f>IFERROR(VLOOKUP($A779,VLookup!$B$3:$C$481,2,FALSE),"")</f>
        <v>4.4.1 INFORMATIECOACHING</v>
      </c>
    </row>
    <row r="780" spans="1:3" ht="15" thickBot="1" x14ac:dyDescent="0.4">
      <c r="A780" t="s">
        <v>167</v>
      </c>
      <c r="B780" t="s">
        <v>526</v>
      </c>
      <c r="C780" s="10" t="str">
        <f>IFERROR(VLOOKUP($A780,VLookup!$B$3:$C$481,2,FALSE),"")</f>
        <v>4.4.2 LEER- EN ONTWIKKELMANAGEMENT</v>
      </c>
    </row>
    <row r="781" spans="1:3" ht="15" thickBot="1" x14ac:dyDescent="0.4">
      <c r="A781" t="s">
        <v>176</v>
      </c>
      <c r="B781" t="s">
        <v>526</v>
      </c>
      <c r="C781" s="10" t="str">
        <f>IFERROR(VLOOKUP($A781,VLookup!$B$3:$C$481,2,FALSE),"")</f>
        <v>5.2.1 SCRUM MASTER</v>
      </c>
    </row>
    <row r="782" spans="1:3" ht="15" thickBot="1" x14ac:dyDescent="0.4">
      <c r="A782" t="s">
        <v>107</v>
      </c>
      <c r="B782" t="s">
        <v>527</v>
      </c>
      <c r="C782" s="10" t="str">
        <f>IFERROR(VLOOKUP($A782,VLookup!$B$3:$C$481,2,FALSE),"")</f>
        <v>1.2.1 INFORMATIEBELEID</v>
      </c>
    </row>
    <row r="783" spans="1:3" ht="15" thickBot="1" x14ac:dyDescent="0.4">
      <c r="A783" t="s">
        <v>111</v>
      </c>
      <c r="B783" t="s">
        <v>528</v>
      </c>
      <c r="C783" s="10" t="str">
        <f>IFERROR(VLOOKUP($A783,VLookup!$B$3:$C$481,2,FALSE),"")</f>
        <v>1.2.2 INNOVATIEMANAGEMENT</v>
      </c>
    </row>
    <row r="784" spans="1:3" ht="15" thickBot="1" x14ac:dyDescent="0.4">
      <c r="A784" t="s">
        <v>113</v>
      </c>
      <c r="B784" t="s">
        <v>528</v>
      </c>
      <c r="C784" s="10" t="str">
        <f>IFERROR(VLOOKUP($A784,VLookup!$B$3:$C$481,2,FALSE),"")</f>
        <v>1.2.3 MANAGEMENT INFORMATIEVOORZIENING</v>
      </c>
    </row>
    <row r="785" spans="1:3" ht="15" thickBot="1" x14ac:dyDescent="0.4">
      <c r="A785" t="s">
        <v>152</v>
      </c>
      <c r="B785" t="s">
        <v>528</v>
      </c>
      <c r="C785" s="10" t="str">
        <f>IFERROR(VLOOKUP($A785,VLookup!$B$3:$C$481,2,FALSE),"")</f>
        <v>3.3.3 CONFIGURATION MANAGEMENT</v>
      </c>
    </row>
    <row r="786" spans="1:3" ht="15" thickBot="1" x14ac:dyDescent="0.4">
      <c r="A786" t="s">
        <v>111</v>
      </c>
      <c r="B786" t="s">
        <v>529</v>
      </c>
      <c r="C786" s="10" t="str">
        <f>IFERROR(VLOOKUP($A786,VLookup!$B$3:$C$481,2,FALSE),"")</f>
        <v>1.2.2 INNOVATIEMANAGEMENT</v>
      </c>
    </row>
    <row r="787" spans="1:3" ht="15" thickBot="1" x14ac:dyDescent="0.4">
      <c r="A787" t="s">
        <v>92</v>
      </c>
      <c r="B787" t="s">
        <v>530</v>
      </c>
      <c r="C787" s="10" t="str">
        <f>IFERROR(VLOOKUP($A787,VLookup!$B$3:$C$481,2,FALSE),"")</f>
        <v>1.1.2 FUNCTIONEEL ONTWERP/STARTARCHITECTUUR</v>
      </c>
    </row>
    <row r="788" spans="1:3" ht="15" thickBot="1" x14ac:dyDescent="0.4">
      <c r="A788" t="s">
        <v>120</v>
      </c>
      <c r="B788" t="s">
        <v>530</v>
      </c>
      <c r="C788" s="10" t="str">
        <f>IFERROR(VLOOKUP($A788,VLookup!$B$3:$C$481,2,FALSE),"")</f>
        <v>2.1.1 APPLICATIEONTWIKKELING</v>
      </c>
    </row>
    <row r="789" spans="1:3" ht="15" thickBot="1" x14ac:dyDescent="0.4">
      <c r="A789" t="s">
        <v>163</v>
      </c>
      <c r="B789" t="s">
        <v>531</v>
      </c>
      <c r="C789" s="10" t="str">
        <f>IFERROR(VLOOKUP($A789,VLookup!$B$3:$C$481,2,FALSE),"")</f>
        <v>4.3.3 BUSINESS INTELLIGENCE/DATA ANALYSE</v>
      </c>
    </row>
    <row r="790" spans="1:3" ht="15" thickBot="1" x14ac:dyDescent="0.4">
      <c r="A790" t="s">
        <v>164</v>
      </c>
      <c r="B790" t="s">
        <v>531</v>
      </c>
      <c r="C790" s="10" t="str">
        <f>IFERROR(VLOOKUP($A790,VLookup!$B$3:$C$481,2,FALSE),"")</f>
        <v>4.3.4 DATA SCIENCE</v>
      </c>
    </row>
    <row r="791" spans="1:3" ht="15" thickBot="1" x14ac:dyDescent="0.4">
      <c r="A791" t="s">
        <v>161</v>
      </c>
      <c r="B791" t="s">
        <v>532</v>
      </c>
      <c r="C791" s="10" t="str">
        <f>IFERROR(VLOOKUP($A791,VLookup!$B$3:$C$481,2,FALSE),"")</f>
        <v>4.3.1 INFORMATIEANALYSE</v>
      </c>
    </row>
    <row r="792" spans="1:3" ht="15" thickBot="1" x14ac:dyDescent="0.4">
      <c r="A792" t="s">
        <v>158</v>
      </c>
      <c r="B792" t="s">
        <v>533</v>
      </c>
      <c r="C792" s="10" t="str">
        <f>IFERROR(VLOOKUP($A792,VLookup!$B$3:$C$481,2,FALSE),"")</f>
        <v>4.2.2 INKOOP IV</v>
      </c>
    </row>
    <row r="793" spans="1:3" ht="15" thickBot="1" x14ac:dyDescent="0.4">
      <c r="A793" t="s">
        <v>160</v>
      </c>
      <c r="B793" t="s">
        <v>533</v>
      </c>
      <c r="C793" s="10" t="str">
        <f>IFERROR(VLOOKUP($A793,VLookup!$B$3:$C$481,2,FALSE),"")</f>
        <v>4.2.4 CONTRACT/LEVERANCIERSMANAGEMENT IV</v>
      </c>
    </row>
    <row r="794" spans="1:3" ht="15" thickBot="1" x14ac:dyDescent="0.4">
      <c r="A794" t="s">
        <v>134</v>
      </c>
      <c r="B794" t="s">
        <v>534</v>
      </c>
      <c r="C794" s="10" t="str">
        <f>IFERROR(VLOOKUP($A794,VLookup!$B$3:$C$481,2,FALSE),"")</f>
        <v>3.1.2 CHANGE MANAGEMENT</v>
      </c>
    </row>
    <row r="795" spans="1:3" ht="15" thickBot="1" x14ac:dyDescent="0.4">
      <c r="A795" t="s">
        <v>174</v>
      </c>
      <c r="B795" t="s">
        <v>534</v>
      </c>
      <c r="C795" s="10" t="str">
        <f>IFERROR(VLOOKUP($A795,VLookup!$B$3:$C$481,2,FALSE),"")</f>
        <v>5.1.3 PROGRAMMAMANAGEMENT IV</v>
      </c>
    </row>
    <row r="796" spans="1:3" ht="15" thickBot="1" x14ac:dyDescent="0.4">
      <c r="A796" t="s">
        <v>160</v>
      </c>
      <c r="B796" t="s">
        <v>535</v>
      </c>
      <c r="C796" s="10" t="str">
        <f>IFERROR(VLOOKUP($A796,VLookup!$B$3:$C$481,2,FALSE),"")</f>
        <v>4.2.4 CONTRACT/LEVERANCIERSMANAGEMENT IV</v>
      </c>
    </row>
    <row r="797" spans="1:3" ht="15" thickBot="1" x14ac:dyDescent="0.4">
      <c r="A797" t="s">
        <v>163</v>
      </c>
      <c r="B797" t="s">
        <v>536</v>
      </c>
      <c r="C797" s="10" t="str">
        <f>IFERROR(VLOOKUP($A797,VLookup!$B$3:$C$481,2,FALSE),"")</f>
        <v>4.3.3 BUSINESS INTELLIGENCE/DATA ANALYSE</v>
      </c>
    </row>
    <row r="798" spans="1:3" ht="15" thickBot="1" x14ac:dyDescent="0.4">
      <c r="A798" t="s">
        <v>161</v>
      </c>
      <c r="B798" t="s">
        <v>537</v>
      </c>
      <c r="C798" s="10" t="str">
        <f>IFERROR(VLOOKUP($A798,VLookup!$B$3:$C$481,2,FALSE),"")</f>
        <v>4.3.1 INFORMATIEANALYSE</v>
      </c>
    </row>
    <row r="799" spans="1:3" ht="15" thickBot="1" x14ac:dyDescent="0.4">
      <c r="A799" t="s">
        <v>130</v>
      </c>
      <c r="B799" t="s">
        <v>538</v>
      </c>
      <c r="C799" s="10" t="str">
        <f>IFERROR(VLOOKUP($A799,VLookup!$B$3:$C$481,2,FALSE),"")</f>
        <v>3.1.1 SYSTEEMBEHEER</v>
      </c>
    </row>
    <row r="800" spans="1:3" ht="15" thickBot="1" x14ac:dyDescent="0.4">
      <c r="A800" t="s">
        <v>145</v>
      </c>
      <c r="B800" t="s">
        <v>538</v>
      </c>
      <c r="C800" s="10" t="str">
        <f>IFERROR(VLOOKUP($A800,VLookup!$B$3:$C$481,2,FALSE),"")</f>
        <v>3.2.1 TECHNICAL SUPPORT</v>
      </c>
    </row>
    <row r="801" spans="1:3" ht="15" thickBot="1" x14ac:dyDescent="0.4">
      <c r="A801" t="s">
        <v>130</v>
      </c>
      <c r="B801" t="s">
        <v>539</v>
      </c>
      <c r="C801" s="10" t="str">
        <f>IFERROR(VLOOKUP($A801,VLookup!$B$3:$C$481,2,FALSE),"")</f>
        <v>3.1.1 SYSTEEMBEHEER</v>
      </c>
    </row>
    <row r="802" spans="1:3" ht="15" thickBot="1" x14ac:dyDescent="0.4">
      <c r="A802" t="s">
        <v>107</v>
      </c>
      <c r="B802" t="s">
        <v>540</v>
      </c>
      <c r="C802" s="10" t="str">
        <f>IFERROR(VLOOKUP($A802,VLookup!$B$3:$C$481,2,FALSE),"")</f>
        <v>1.2.1 INFORMATIEBELEID</v>
      </c>
    </row>
    <row r="803" spans="1:3" ht="15" thickBot="1" x14ac:dyDescent="0.4">
      <c r="C803" s="10" t="str">
        <f>IFERROR(VLOOKUP($A803,VLookup!$B$3:$C$481,2,FALSE),"")</f>
        <v/>
      </c>
    </row>
    <row r="804" spans="1:3" ht="15" thickBot="1" x14ac:dyDescent="0.4">
      <c r="C804" s="10" t="str">
        <f>IFERROR(VLOOKUP($A804,VLookup!$B$3:$C$481,2,FALSE),"")</f>
        <v/>
      </c>
    </row>
    <row r="805" spans="1:3" ht="15" thickBot="1" x14ac:dyDescent="0.4">
      <c r="C805" s="10" t="str">
        <f>IFERROR(VLOOKUP($A805,VLookup!$B$3:$C$481,2,FALSE),"")</f>
        <v/>
      </c>
    </row>
    <row r="806" spans="1:3" ht="15" thickBot="1" x14ac:dyDescent="0.4">
      <c r="C806" s="10" t="str">
        <f>IFERROR(VLOOKUP($A806,VLookup!$B$3:$C$481,2,FALSE),"")</f>
        <v/>
      </c>
    </row>
    <row r="807" spans="1:3" ht="15" thickBot="1" x14ac:dyDescent="0.4">
      <c r="C807" s="10" t="str">
        <f>IFERROR(VLOOKUP($A807,VLookup!$B$3:$C$481,2,FALSE),"")</f>
        <v/>
      </c>
    </row>
    <row r="808" spans="1:3" ht="15" thickBot="1" x14ac:dyDescent="0.4">
      <c r="C808" s="10" t="str">
        <f>IFERROR(VLOOKUP($A808,VLookup!$B$3:$C$481,2,FALSE),"")</f>
        <v/>
      </c>
    </row>
    <row r="809" spans="1:3" ht="15" thickBot="1" x14ac:dyDescent="0.4">
      <c r="C809" s="10" t="str">
        <f>IFERROR(VLOOKUP($A809,VLookup!$B$3:$C$481,2,FALSE),"")</f>
        <v/>
      </c>
    </row>
    <row r="810" spans="1:3" ht="15" thickBot="1" x14ac:dyDescent="0.4">
      <c r="C810" s="10" t="str">
        <f>IFERROR(VLOOKUP($A810,VLookup!$B$3:$C$481,2,FALSE),"")</f>
        <v/>
      </c>
    </row>
    <row r="811" spans="1:3" ht="15" thickBot="1" x14ac:dyDescent="0.4">
      <c r="C811" s="10" t="str">
        <f>IFERROR(VLOOKUP($A811,VLookup!$B$3:$C$481,2,FALSE),"")</f>
        <v/>
      </c>
    </row>
    <row r="812" spans="1:3" ht="15" thickBot="1" x14ac:dyDescent="0.4">
      <c r="C812" s="10" t="str">
        <f>IFERROR(VLOOKUP($A812,VLookup!$B$3:$C$481,2,FALSE),"")</f>
        <v/>
      </c>
    </row>
    <row r="813" spans="1:3" ht="15" thickBot="1" x14ac:dyDescent="0.4">
      <c r="C813" s="10" t="str">
        <f>IFERROR(VLOOKUP($A813,VLookup!$B$3:$C$481,2,FALSE),"")</f>
        <v/>
      </c>
    </row>
    <row r="814" spans="1:3" ht="15" thickBot="1" x14ac:dyDescent="0.4">
      <c r="C814" s="10" t="str">
        <f>IFERROR(VLOOKUP($A814,VLookup!$B$3:$C$481,2,FALSE),"")</f>
        <v/>
      </c>
    </row>
    <row r="815" spans="1:3" ht="15" thickBot="1" x14ac:dyDescent="0.4">
      <c r="C815" s="10" t="str">
        <f>IFERROR(VLOOKUP($A815,VLookup!$B$3:$C$481,2,FALSE),"")</f>
        <v/>
      </c>
    </row>
    <row r="816" spans="1:3" ht="15" thickBot="1" x14ac:dyDescent="0.4">
      <c r="C816" s="10" t="str">
        <f>IFERROR(VLOOKUP($A816,VLookup!$B$3:$C$481,2,FALSE),"")</f>
        <v/>
      </c>
    </row>
    <row r="817" spans="3:3" ht="15" thickBot="1" x14ac:dyDescent="0.4">
      <c r="C817" s="10" t="str">
        <f>IFERROR(VLOOKUP($A817,VLookup!$B$3:$C$481,2,FALSE),"")</f>
        <v/>
      </c>
    </row>
    <row r="818" spans="3:3" ht="15" thickBot="1" x14ac:dyDescent="0.4">
      <c r="C818" s="10" t="str">
        <f>IFERROR(VLOOKUP($A818,VLookup!$B$3:$C$481,2,FALSE),"")</f>
        <v/>
      </c>
    </row>
    <row r="819" spans="3:3" ht="15" thickBot="1" x14ac:dyDescent="0.4">
      <c r="C819" s="10" t="str">
        <f>IFERROR(VLOOKUP($A819,VLookup!$B$3:$C$481,2,FALSE),"")</f>
        <v/>
      </c>
    </row>
    <row r="820" spans="3:3" ht="15" thickBot="1" x14ac:dyDescent="0.4">
      <c r="C820" s="10" t="str">
        <f>IFERROR(VLOOKUP($A820,VLookup!$B$3:$C$481,2,FALSE),"")</f>
        <v/>
      </c>
    </row>
    <row r="821" spans="3:3" ht="15" thickBot="1" x14ac:dyDescent="0.4">
      <c r="C821" s="10" t="str">
        <f>IFERROR(VLOOKUP($A821,VLookup!$B$3:$C$481,2,FALSE),"")</f>
        <v/>
      </c>
    </row>
    <row r="822" spans="3:3" ht="15" thickBot="1" x14ac:dyDescent="0.4">
      <c r="C822" s="10" t="str">
        <f>IFERROR(VLOOKUP($A822,VLookup!$B$3:$C$481,2,FALSE),"")</f>
        <v/>
      </c>
    </row>
    <row r="823" spans="3:3" ht="15" thickBot="1" x14ac:dyDescent="0.4">
      <c r="C823" s="10" t="str">
        <f>IFERROR(VLOOKUP($A823,VLookup!$B$3:$C$481,2,FALSE),"")</f>
        <v/>
      </c>
    </row>
    <row r="824" spans="3:3" ht="15" thickBot="1" x14ac:dyDescent="0.4">
      <c r="C824" s="10" t="str">
        <f>IFERROR(VLOOKUP($A824,VLookup!$B$3:$C$481,2,FALSE),"")</f>
        <v/>
      </c>
    </row>
    <row r="825" spans="3:3" ht="15" thickBot="1" x14ac:dyDescent="0.4">
      <c r="C825" s="10" t="str">
        <f>IFERROR(VLOOKUP($A825,VLookup!$B$3:$C$481,2,FALSE),"")</f>
        <v/>
      </c>
    </row>
    <row r="826" spans="3:3" ht="15" thickBot="1" x14ac:dyDescent="0.4">
      <c r="C826" s="10" t="str">
        <f>IFERROR(VLOOKUP($A826,VLookup!$B$3:$C$481,2,FALSE),"")</f>
        <v/>
      </c>
    </row>
    <row r="827" spans="3:3" ht="15" thickBot="1" x14ac:dyDescent="0.4">
      <c r="C827" s="10" t="str">
        <f>IFERROR(VLOOKUP($A827,VLookup!$B$3:$C$481,2,FALSE),"")</f>
        <v/>
      </c>
    </row>
    <row r="828" spans="3:3" ht="15" thickBot="1" x14ac:dyDescent="0.4">
      <c r="C828" s="10" t="str">
        <f>IFERROR(VLOOKUP($A828,VLookup!$B$3:$C$481,2,FALSE),"")</f>
        <v/>
      </c>
    </row>
    <row r="829" spans="3:3" ht="15" thickBot="1" x14ac:dyDescent="0.4">
      <c r="C829" s="10" t="str">
        <f>IFERROR(VLOOKUP($A829,VLookup!$B$3:$C$481,2,FALSE),"")</f>
        <v/>
      </c>
    </row>
    <row r="830" spans="3:3" ht="15" thickBot="1" x14ac:dyDescent="0.4">
      <c r="C830" s="10" t="str">
        <f>IFERROR(VLOOKUP($A830,VLookup!$B$3:$C$481,2,FALSE),"")</f>
        <v/>
      </c>
    </row>
    <row r="831" spans="3:3" ht="15" thickBot="1" x14ac:dyDescent="0.4">
      <c r="C831" s="10" t="str">
        <f>IFERROR(VLOOKUP($A831,VLookup!$B$3:$C$481,2,FALSE),"")</f>
        <v/>
      </c>
    </row>
    <row r="832" spans="3:3" ht="15" thickBot="1" x14ac:dyDescent="0.4">
      <c r="C832" s="10" t="str">
        <f>IFERROR(VLOOKUP($A832,VLookup!$B$3:$C$481,2,FALSE),"")</f>
        <v/>
      </c>
    </row>
    <row r="833" spans="3:3" ht="15" thickBot="1" x14ac:dyDescent="0.4">
      <c r="C833" s="10" t="str">
        <f>IFERROR(VLOOKUP($A833,VLookup!$B$3:$C$481,2,FALSE),"")</f>
        <v/>
      </c>
    </row>
    <row r="834" spans="3:3" ht="15" thickBot="1" x14ac:dyDescent="0.4">
      <c r="C834" s="10" t="str">
        <f>IFERROR(VLOOKUP($A834,VLookup!$B$3:$C$481,2,FALSE),"")</f>
        <v/>
      </c>
    </row>
    <row r="835" spans="3:3" ht="15" thickBot="1" x14ac:dyDescent="0.4">
      <c r="C835" s="10" t="str">
        <f>IFERROR(VLOOKUP($A835,VLookup!$B$3:$C$481,2,FALSE),"")</f>
        <v/>
      </c>
    </row>
    <row r="836" spans="3:3" ht="15" thickBot="1" x14ac:dyDescent="0.4">
      <c r="C836" s="10" t="str">
        <f>IFERROR(VLOOKUP($A836,VLookup!$B$3:$C$481,2,FALSE),"")</f>
        <v/>
      </c>
    </row>
    <row r="837" spans="3:3" ht="15" thickBot="1" x14ac:dyDescent="0.4">
      <c r="C837" s="10" t="str">
        <f>IFERROR(VLOOKUP($A837,VLookup!$B$3:$C$481,2,FALSE),"")</f>
        <v/>
      </c>
    </row>
    <row r="838" spans="3:3" ht="15" thickBot="1" x14ac:dyDescent="0.4">
      <c r="C838" s="10" t="str">
        <f>IFERROR(VLOOKUP($A838,VLookup!$B$3:$C$481,2,FALSE),"")</f>
        <v/>
      </c>
    </row>
    <row r="839" spans="3:3" ht="15" thickBot="1" x14ac:dyDescent="0.4">
      <c r="C839" s="10" t="str">
        <f>IFERROR(VLOOKUP($A839,VLookup!$B$3:$C$481,2,FALSE),"")</f>
        <v/>
      </c>
    </row>
    <row r="840" spans="3:3" ht="15" thickBot="1" x14ac:dyDescent="0.4">
      <c r="C840" s="10" t="str">
        <f>IFERROR(VLOOKUP($A840,VLookup!$B$3:$C$481,2,FALSE),"")</f>
        <v/>
      </c>
    </row>
    <row r="841" spans="3:3" ht="15" thickBot="1" x14ac:dyDescent="0.4">
      <c r="C841" s="10" t="str">
        <f>IFERROR(VLOOKUP($A841,VLookup!$B$3:$C$481,2,FALSE),"")</f>
        <v/>
      </c>
    </row>
    <row r="842" spans="3:3" ht="15" thickBot="1" x14ac:dyDescent="0.4">
      <c r="C842" s="10" t="str">
        <f>IFERROR(VLOOKUP($A842,VLookup!$B$3:$C$481,2,FALSE),"")</f>
        <v/>
      </c>
    </row>
    <row r="843" spans="3:3" ht="15" thickBot="1" x14ac:dyDescent="0.4">
      <c r="C843" s="10" t="str">
        <f>IFERROR(VLOOKUP($A843,VLookup!$B$3:$C$481,2,FALSE),"")</f>
        <v/>
      </c>
    </row>
    <row r="844" spans="3:3" ht="15" thickBot="1" x14ac:dyDescent="0.4">
      <c r="C844" s="10" t="str">
        <f>IFERROR(VLOOKUP($A844,VLookup!$B$3:$C$481,2,FALSE),"")</f>
        <v/>
      </c>
    </row>
    <row r="845" spans="3:3" ht="15" thickBot="1" x14ac:dyDescent="0.4">
      <c r="C845" s="10" t="str">
        <f>IFERROR(VLOOKUP($A845,VLookup!$B$3:$C$481,2,FALSE),"")</f>
        <v/>
      </c>
    </row>
    <row r="846" spans="3:3" ht="15" thickBot="1" x14ac:dyDescent="0.4">
      <c r="C846" s="10" t="str">
        <f>IFERROR(VLOOKUP($A846,VLookup!$B$3:$C$481,2,FALSE),"")</f>
        <v/>
      </c>
    </row>
    <row r="847" spans="3:3" ht="15" thickBot="1" x14ac:dyDescent="0.4">
      <c r="C847" s="10" t="str">
        <f>IFERROR(VLOOKUP($A847,VLookup!$B$3:$C$481,2,FALSE),"")</f>
        <v/>
      </c>
    </row>
    <row r="848" spans="3:3" ht="15" thickBot="1" x14ac:dyDescent="0.4">
      <c r="C848" s="10" t="str">
        <f>IFERROR(VLOOKUP($A848,VLookup!$B$3:$C$481,2,FALSE),"")</f>
        <v/>
      </c>
    </row>
    <row r="849" spans="3:3" ht="15" thickBot="1" x14ac:dyDescent="0.4">
      <c r="C849" s="10" t="str">
        <f>IFERROR(VLOOKUP($A849,VLookup!$B$3:$C$481,2,FALSE),"")</f>
        <v/>
      </c>
    </row>
    <row r="850" spans="3:3" ht="15" thickBot="1" x14ac:dyDescent="0.4">
      <c r="C850" s="10" t="str">
        <f>IFERROR(VLOOKUP($A850,VLookup!$B$3:$C$481,2,FALSE),"")</f>
        <v/>
      </c>
    </row>
    <row r="851" spans="3:3" ht="15" thickBot="1" x14ac:dyDescent="0.4">
      <c r="C851" s="10" t="str">
        <f>IFERROR(VLOOKUP($A851,VLookup!$B$3:$C$481,2,FALSE),"")</f>
        <v/>
      </c>
    </row>
    <row r="852" spans="3:3" ht="15" thickBot="1" x14ac:dyDescent="0.4">
      <c r="C852" s="10" t="str">
        <f>IFERROR(VLOOKUP($A852,VLookup!$B$3:$C$481,2,FALSE),"")</f>
        <v/>
      </c>
    </row>
    <row r="853" spans="3:3" ht="15" thickBot="1" x14ac:dyDescent="0.4">
      <c r="C853" s="10" t="str">
        <f>IFERROR(VLOOKUP($A853,VLookup!$B$3:$C$481,2,FALSE),"")</f>
        <v/>
      </c>
    </row>
    <row r="854" spans="3:3" ht="15" thickBot="1" x14ac:dyDescent="0.4">
      <c r="C854" s="10" t="str">
        <f>IFERROR(VLOOKUP($A854,VLookup!$B$3:$C$481,2,FALSE),"")</f>
        <v/>
      </c>
    </row>
    <row r="855" spans="3:3" ht="15" thickBot="1" x14ac:dyDescent="0.4">
      <c r="C855" s="10" t="str">
        <f>IFERROR(VLOOKUP($A855,VLookup!$B$3:$C$481,2,FALSE),"")</f>
        <v/>
      </c>
    </row>
    <row r="856" spans="3:3" ht="15" thickBot="1" x14ac:dyDescent="0.4">
      <c r="C856" s="10" t="str">
        <f>IFERROR(VLOOKUP($A856,VLookup!$B$3:$C$481,2,FALSE),"")</f>
        <v/>
      </c>
    </row>
    <row r="857" spans="3:3" ht="15" thickBot="1" x14ac:dyDescent="0.4">
      <c r="C857" s="10" t="str">
        <f>IFERROR(VLOOKUP($A857,VLookup!$B$3:$C$481,2,FALSE),"")</f>
        <v/>
      </c>
    </row>
    <row r="858" spans="3:3" ht="15" thickBot="1" x14ac:dyDescent="0.4">
      <c r="C858" s="10" t="str">
        <f>IFERROR(VLOOKUP($A858,VLookup!$B$3:$C$481,2,FALSE),"")</f>
        <v/>
      </c>
    </row>
    <row r="859" spans="3:3" ht="15" thickBot="1" x14ac:dyDescent="0.4">
      <c r="C859" s="10" t="str">
        <f>IFERROR(VLOOKUP($A859,VLookup!$B$3:$C$481,2,FALSE),"")</f>
        <v/>
      </c>
    </row>
    <row r="860" spans="3:3" ht="15" thickBot="1" x14ac:dyDescent="0.4">
      <c r="C860" s="10" t="str">
        <f>IFERROR(VLOOKUP($A860,VLookup!$B$3:$C$481,2,FALSE),"")</f>
        <v/>
      </c>
    </row>
    <row r="861" spans="3:3" ht="15" thickBot="1" x14ac:dyDescent="0.4">
      <c r="C861" s="10" t="str">
        <f>IFERROR(VLOOKUP($A861,VLookup!$B$3:$C$481,2,FALSE),"")</f>
        <v/>
      </c>
    </row>
    <row r="862" spans="3:3" ht="15" thickBot="1" x14ac:dyDescent="0.4">
      <c r="C862" s="10" t="str">
        <f>IFERROR(VLOOKUP($A862,VLookup!$B$3:$C$481,2,FALSE),"")</f>
        <v/>
      </c>
    </row>
    <row r="863" spans="3:3" ht="15" thickBot="1" x14ac:dyDescent="0.4">
      <c r="C863" s="10" t="str">
        <f>IFERROR(VLOOKUP($A863,VLookup!$B$3:$C$481,2,FALSE),"")</f>
        <v/>
      </c>
    </row>
    <row r="864" spans="3:3" ht="15" thickBot="1" x14ac:dyDescent="0.4">
      <c r="C864" s="10" t="str">
        <f>IFERROR(VLOOKUP($A864,VLookup!$B$3:$C$481,2,FALSE),"")</f>
        <v/>
      </c>
    </row>
    <row r="865" spans="3:3" ht="15" thickBot="1" x14ac:dyDescent="0.4">
      <c r="C865" s="10" t="str">
        <f>IFERROR(VLOOKUP($A865,VLookup!$B$3:$C$481,2,FALSE),"")</f>
        <v/>
      </c>
    </row>
    <row r="866" spans="3:3" ht="15" thickBot="1" x14ac:dyDescent="0.4">
      <c r="C866" s="10" t="str">
        <f>IFERROR(VLOOKUP($A866,VLookup!$B$3:$C$481,2,FALSE),"")</f>
        <v/>
      </c>
    </row>
    <row r="867" spans="3:3" ht="15" thickBot="1" x14ac:dyDescent="0.4">
      <c r="C867" s="10" t="str">
        <f>IFERROR(VLOOKUP($A867,VLookup!$B$3:$C$481,2,FALSE),"")</f>
        <v/>
      </c>
    </row>
    <row r="868" spans="3:3" ht="15" thickBot="1" x14ac:dyDescent="0.4">
      <c r="C868" s="10" t="str">
        <f>IFERROR(VLOOKUP($A868,VLookup!$B$3:$C$481,2,FALSE),"")</f>
        <v/>
      </c>
    </row>
    <row r="869" spans="3:3" ht="15" thickBot="1" x14ac:dyDescent="0.4">
      <c r="C869" s="10" t="str">
        <f>IFERROR(VLOOKUP($A869,VLookup!$B$3:$C$481,2,FALSE),"")</f>
        <v/>
      </c>
    </row>
    <row r="870" spans="3:3" ht="15" thickBot="1" x14ac:dyDescent="0.4">
      <c r="C870" s="10" t="str">
        <f>IFERROR(VLOOKUP($A870,VLookup!$B$3:$C$481,2,FALSE),"")</f>
        <v/>
      </c>
    </row>
    <row r="871" spans="3:3" ht="15" thickBot="1" x14ac:dyDescent="0.4">
      <c r="C871" s="10" t="str">
        <f>IFERROR(VLOOKUP($A871,VLookup!$B$3:$C$481,2,FALSE),"")</f>
        <v/>
      </c>
    </row>
    <row r="872" spans="3:3" ht="15" thickBot="1" x14ac:dyDescent="0.4">
      <c r="C872" s="10" t="str">
        <f>IFERROR(VLOOKUP($A872,VLookup!$B$3:$C$481,2,FALSE),"")</f>
        <v/>
      </c>
    </row>
    <row r="873" spans="3:3" ht="15" thickBot="1" x14ac:dyDescent="0.4">
      <c r="C873" s="10" t="str">
        <f>IFERROR(VLOOKUP($A873,VLookup!$B$3:$C$481,2,FALSE),"")</f>
        <v/>
      </c>
    </row>
    <row r="874" spans="3:3" ht="15" thickBot="1" x14ac:dyDescent="0.4">
      <c r="C874" s="10" t="str">
        <f>IFERROR(VLOOKUP($A874,VLookup!$B$3:$C$481,2,FALSE),"")</f>
        <v/>
      </c>
    </row>
    <row r="875" spans="3:3" ht="15" thickBot="1" x14ac:dyDescent="0.4">
      <c r="C875" s="10" t="str">
        <f>IFERROR(VLOOKUP($A875,VLookup!$B$3:$C$481,2,FALSE),"")</f>
        <v/>
      </c>
    </row>
    <row r="876" spans="3:3" ht="15" thickBot="1" x14ac:dyDescent="0.4">
      <c r="C876" s="10" t="str">
        <f>IFERROR(VLOOKUP($A876,VLookup!$B$3:$C$481,2,FALSE),"")</f>
        <v/>
      </c>
    </row>
    <row r="877" spans="3:3" ht="15" thickBot="1" x14ac:dyDescent="0.4">
      <c r="C877" s="10" t="str">
        <f>IFERROR(VLOOKUP($A877,VLookup!$B$3:$C$481,2,FALSE),"")</f>
        <v/>
      </c>
    </row>
    <row r="878" spans="3:3" ht="15" thickBot="1" x14ac:dyDescent="0.4">
      <c r="C878" s="10" t="str">
        <f>IFERROR(VLOOKUP($A878,VLookup!$B$3:$C$481,2,FALSE),"")</f>
        <v/>
      </c>
    </row>
    <row r="879" spans="3:3" ht="15" thickBot="1" x14ac:dyDescent="0.4">
      <c r="C879" s="10" t="str">
        <f>IFERROR(VLOOKUP($A879,VLookup!$B$3:$C$481,2,FALSE),"")</f>
        <v/>
      </c>
    </row>
    <row r="880" spans="3:3" ht="15" thickBot="1" x14ac:dyDescent="0.4">
      <c r="C880" s="10" t="str">
        <f>IFERROR(VLOOKUP($A880,VLookup!$B$3:$C$481,2,FALSE),"")</f>
        <v/>
      </c>
    </row>
    <row r="881" spans="3:3" ht="15" thickBot="1" x14ac:dyDescent="0.4">
      <c r="C881" s="10" t="str">
        <f>IFERROR(VLOOKUP($A881,VLookup!$B$3:$C$481,2,FALSE),"")</f>
        <v/>
      </c>
    </row>
    <row r="882" spans="3:3" ht="15" thickBot="1" x14ac:dyDescent="0.4">
      <c r="C882" s="10" t="str">
        <f>IFERROR(VLOOKUP($A882,VLookup!$B$3:$C$481,2,FALSE),"")</f>
        <v/>
      </c>
    </row>
    <row r="883" spans="3:3" ht="15" thickBot="1" x14ac:dyDescent="0.4">
      <c r="C883" s="10" t="str">
        <f>IFERROR(VLOOKUP($A883,VLookup!$B$3:$C$481,2,FALSE),"")</f>
        <v/>
      </c>
    </row>
    <row r="884" spans="3:3" ht="15" thickBot="1" x14ac:dyDescent="0.4">
      <c r="C884" s="10" t="str">
        <f>IFERROR(VLOOKUP($A884,VLookup!$B$3:$C$481,2,FALSE),"")</f>
        <v/>
      </c>
    </row>
    <row r="885" spans="3:3" ht="15" thickBot="1" x14ac:dyDescent="0.4">
      <c r="C885" s="10" t="str">
        <f>IFERROR(VLOOKUP($A885,VLookup!$B$3:$C$481,2,FALSE),"")</f>
        <v/>
      </c>
    </row>
    <row r="886" spans="3:3" ht="15" thickBot="1" x14ac:dyDescent="0.4">
      <c r="C886" s="10" t="str">
        <f>IFERROR(VLOOKUP($A886,VLookup!$B$3:$C$481,2,FALSE),"")</f>
        <v/>
      </c>
    </row>
    <row r="887" spans="3:3" ht="15" thickBot="1" x14ac:dyDescent="0.4">
      <c r="C887" s="10" t="str">
        <f>IFERROR(VLOOKUP($A887,VLookup!$B$3:$C$481,2,FALSE),"")</f>
        <v/>
      </c>
    </row>
    <row r="888" spans="3:3" ht="15" thickBot="1" x14ac:dyDescent="0.4">
      <c r="C888" s="10" t="str">
        <f>IFERROR(VLOOKUP($A888,VLookup!$B$3:$C$481,2,FALSE),"")</f>
        <v/>
      </c>
    </row>
    <row r="889" spans="3:3" ht="15" thickBot="1" x14ac:dyDescent="0.4">
      <c r="C889" s="10" t="str">
        <f>IFERROR(VLOOKUP($A889,VLookup!$B$3:$C$481,2,FALSE),"")</f>
        <v/>
      </c>
    </row>
    <row r="890" spans="3:3" ht="15" thickBot="1" x14ac:dyDescent="0.4">
      <c r="C890" s="10" t="str">
        <f>IFERROR(VLOOKUP($A890,VLookup!$B$3:$C$481,2,FALSE),"")</f>
        <v/>
      </c>
    </row>
    <row r="891" spans="3:3" ht="15" thickBot="1" x14ac:dyDescent="0.4">
      <c r="C891" s="10" t="str">
        <f>IFERROR(VLOOKUP($A891,VLookup!$B$3:$C$481,2,FALSE),"")</f>
        <v/>
      </c>
    </row>
    <row r="892" spans="3:3" ht="15" thickBot="1" x14ac:dyDescent="0.4">
      <c r="C892" s="10" t="str">
        <f>IFERROR(VLOOKUP($A892,VLookup!$B$3:$C$481,2,FALSE),"")</f>
        <v/>
      </c>
    </row>
    <row r="893" spans="3:3" ht="15" thickBot="1" x14ac:dyDescent="0.4">
      <c r="C893" s="10" t="str">
        <f>IFERROR(VLOOKUP($A893,VLookup!$B$3:$C$481,2,FALSE),"")</f>
        <v/>
      </c>
    </row>
    <row r="894" spans="3:3" ht="15" thickBot="1" x14ac:dyDescent="0.4">
      <c r="C894" s="10" t="str">
        <f>IFERROR(VLOOKUP($A894,VLookup!$B$3:$C$481,2,FALSE),"")</f>
        <v/>
      </c>
    </row>
    <row r="895" spans="3:3" ht="15" thickBot="1" x14ac:dyDescent="0.4">
      <c r="C895" s="10" t="str">
        <f>IFERROR(VLOOKUP($A895,VLookup!$B$3:$C$481,2,FALSE),"")</f>
        <v/>
      </c>
    </row>
    <row r="896" spans="3:3" ht="15" thickBot="1" x14ac:dyDescent="0.4">
      <c r="C896" s="10" t="str">
        <f>IFERROR(VLOOKUP($A896,VLookup!$B$3:$C$481,2,FALSE),"")</f>
        <v/>
      </c>
    </row>
    <row r="897" spans="3:3" ht="15" thickBot="1" x14ac:dyDescent="0.4">
      <c r="C897" s="10" t="str">
        <f>IFERROR(VLOOKUP($A897,VLookup!$B$3:$C$481,2,FALSE),"")</f>
        <v/>
      </c>
    </row>
    <row r="898" spans="3:3" ht="15" thickBot="1" x14ac:dyDescent="0.4">
      <c r="C898" s="10" t="str">
        <f>IFERROR(VLOOKUP($A898,VLookup!$B$3:$C$481,2,FALSE),"")</f>
        <v/>
      </c>
    </row>
    <row r="899" spans="3:3" ht="15" thickBot="1" x14ac:dyDescent="0.4">
      <c r="C899" s="10" t="str">
        <f>IFERROR(VLOOKUP($A899,VLookup!$B$3:$C$481,2,FALSE),"")</f>
        <v/>
      </c>
    </row>
    <row r="900" spans="3:3" ht="15" thickBot="1" x14ac:dyDescent="0.4">
      <c r="C900" s="10" t="str">
        <f>IFERROR(VLOOKUP($A900,VLookup!$B$3:$C$481,2,FALSE),"")</f>
        <v/>
      </c>
    </row>
    <row r="901" spans="3:3" ht="15" thickBot="1" x14ac:dyDescent="0.4">
      <c r="C901" s="10" t="str">
        <f>IFERROR(VLOOKUP($A901,VLookup!$B$3:$C$481,2,FALSE),"")</f>
        <v/>
      </c>
    </row>
    <row r="902" spans="3:3" ht="15" thickBot="1" x14ac:dyDescent="0.4">
      <c r="C902" s="10" t="str">
        <f>IFERROR(VLOOKUP($A902,VLookup!$B$3:$C$481,2,FALSE),"")</f>
        <v/>
      </c>
    </row>
    <row r="903" spans="3:3" ht="15" thickBot="1" x14ac:dyDescent="0.4">
      <c r="C903" s="10" t="str">
        <f>IFERROR(VLOOKUP($A903,VLookup!$B$3:$C$481,2,FALSE),"")</f>
        <v/>
      </c>
    </row>
    <row r="904" spans="3:3" ht="15" thickBot="1" x14ac:dyDescent="0.4">
      <c r="C904" s="10" t="str">
        <f>IFERROR(VLOOKUP($A904,VLookup!$B$3:$C$481,2,FALSE),"")</f>
        <v/>
      </c>
    </row>
    <row r="905" spans="3:3" ht="15" thickBot="1" x14ac:dyDescent="0.4">
      <c r="C905" s="10" t="str">
        <f>IFERROR(VLOOKUP($A905,VLookup!$B$3:$C$481,2,FALSE),"")</f>
        <v/>
      </c>
    </row>
    <row r="906" spans="3:3" ht="15" thickBot="1" x14ac:dyDescent="0.4">
      <c r="C906" s="10" t="str">
        <f>IFERROR(VLOOKUP($A906,VLookup!$B$3:$C$481,2,FALSE),"")</f>
        <v/>
      </c>
    </row>
    <row r="907" spans="3:3" ht="15" thickBot="1" x14ac:dyDescent="0.4">
      <c r="C907" s="10" t="str">
        <f>IFERROR(VLOOKUP($A907,VLookup!$B$3:$C$481,2,FALSE),"")</f>
        <v/>
      </c>
    </row>
    <row r="908" spans="3:3" ht="15" thickBot="1" x14ac:dyDescent="0.4">
      <c r="C908" s="10" t="str">
        <f>IFERROR(VLOOKUP($A908,VLookup!$B$3:$C$481,2,FALSE),"")</f>
        <v/>
      </c>
    </row>
    <row r="909" spans="3:3" ht="15" thickBot="1" x14ac:dyDescent="0.4">
      <c r="C909" s="10" t="str">
        <f>IFERROR(VLOOKUP($A909,VLookup!$B$3:$C$481,2,FALSE),"")</f>
        <v/>
      </c>
    </row>
    <row r="910" spans="3:3" ht="15" thickBot="1" x14ac:dyDescent="0.4">
      <c r="C910" s="10" t="str">
        <f>IFERROR(VLOOKUP($A910,VLookup!$B$3:$C$481,2,FALSE),"")</f>
        <v/>
      </c>
    </row>
    <row r="911" spans="3:3" ht="15" thickBot="1" x14ac:dyDescent="0.4">
      <c r="C911" s="10" t="str">
        <f>IFERROR(VLOOKUP($A911,VLookup!$B$3:$C$481,2,FALSE),"")</f>
        <v/>
      </c>
    </row>
    <row r="912" spans="3:3" ht="15" thickBot="1" x14ac:dyDescent="0.4">
      <c r="C912" s="10" t="str">
        <f>IFERROR(VLOOKUP($A912,VLookup!$B$3:$C$481,2,FALSE),"")</f>
        <v/>
      </c>
    </row>
    <row r="913" spans="3:3" ht="15" thickBot="1" x14ac:dyDescent="0.4">
      <c r="C913" s="10" t="str">
        <f>IFERROR(VLOOKUP($A913,VLookup!$B$3:$C$481,2,FALSE),"")</f>
        <v/>
      </c>
    </row>
    <row r="914" spans="3:3" ht="15" thickBot="1" x14ac:dyDescent="0.4">
      <c r="C914" s="10" t="str">
        <f>IFERROR(VLOOKUP($A914,VLookup!$B$3:$C$481,2,FALSE),"")</f>
        <v/>
      </c>
    </row>
    <row r="915" spans="3:3" ht="15" thickBot="1" x14ac:dyDescent="0.4">
      <c r="C915" s="10" t="str">
        <f>IFERROR(VLOOKUP($A915,VLookup!$B$3:$C$481,2,FALSE),"")</f>
        <v/>
      </c>
    </row>
    <row r="916" spans="3:3" ht="15" thickBot="1" x14ac:dyDescent="0.4">
      <c r="C916" s="10" t="str">
        <f>IFERROR(VLOOKUP($A916,VLookup!$B$3:$C$481,2,FALSE),"")</f>
        <v/>
      </c>
    </row>
    <row r="917" spans="3:3" ht="15" thickBot="1" x14ac:dyDescent="0.4">
      <c r="C917" s="10" t="str">
        <f>IFERROR(VLOOKUP($A917,VLookup!$B$3:$C$481,2,FALSE),"")</f>
        <v/>
      </c>
    </row>
    <row r="918" spans="3:3" ht="15" thickBot="1" x14ac:dyDescent="0.4">
      <c r="C918" s="10" t="str">
        <f>IFERROR(VLOOKUP($A918,VLookup!$B$3:$C$481,2,FALSE),"")</f>
        <v/>
      </c>
    </row>
    <row r="919" spans="3:3" ht="15" thickBot="1" x14ac:dyDescent="0.4">
      <c r="C919" s="10" t="str">
        <f>IFERROR(VLOOKUP($A919,VLookup!$B$3:$C$481,2,FALSE),"")</f>
        <v/>
      </c>
    </row>
    <row r="920" spans="3:3" ht="15" thickBot="1" x14ac:dyDescent="0.4">
      <c r="C920" s="10" t="str">
        <f>IFERROR(VLOOKUP($A920,VLookup!$B$3:$C$481,2,FALSE),"")</f>
        <v/>
      </c>
    </row>
    <row r="921" spans="3:3" ht="15" thickBot="1" x14ac:dyDescent="0.4">
      <c r="C921" s="10" t="str">
        <f>IFERROR(VLOOKUP($A921,VLookup!$B$3:$C$481,2,FALSE),"")</f>
        <v/>
      </c>
    </row>
    <row r="922" spans="3:3" ht="15" thickBot="1" x14ac:dyDescent="0.4">
      <c r="C922" s="10" t="str">
        <f>IFERROR(VLOOKUP($A922,VLookup!$B$3:$C$481,2,FALSE),"")</f>
        <v/>
      </c>
    </row>
    <row r="923" spans="3:3" ht="15" thickBot="1" x14ac:dyDescent="0.4">
      <c r="C923" s="10" t="str">
        <f>IFERROR(VLOOKUP($A923,VLookup!$B$3:$C$481,2,FALSE),"")</f>
        <v/>
      </c>
    </row>
    <row r="924" spans="3:3" ht="15" thickBot="1" x14ac:dyDescent="0.4">
      <c r="C924" s="10" t="str">
        <f>IFERROR(VLOOKUP($A924,VLookup!$B$3:$C$481,2,FALSE),"")</f>
        <v/>
      </c>
    </row>
    <row r="925" spans="3:3" ht="15" thickBot="1" x14ac:dyDescent="0.4">
      <c r="C925" s="10" t="str">
        <f>IFERROR(VLOOKUP($A925,VLookup!$B$3:$C$481,2,FALSE),"")</f>
        <v/>
      </c>
    </row>
    <row r="926" spans="3:3" ht="15" thickBot="1" x14ac:dyDescent="0.4">
      <c r="C926" s="10" t="str">
        <f>IFERROR(VLOOKUP($A926,VLookup!$B$3:$C$481,2,FALSE),"")</f>
        <v/>
      </c>
    </row>
    <row r="927" spans="3:3" ht="15" thickBot="1" x14ac:dyDescent="0.4">
      <c r="C927" s="10" t="str">
        <f>IFERROR(VLOOKUP($A927,VLookup!$B$3:$C$481,2,FALSE),"")</f>
        <v/>
      </c>
    </row>
    <row r="928" spans="3:3" ht="15" thickBot="1" x14ac:dyDescent="0.4">
      <c r="C928" s="10" t="str">
        <f>IFERROR(VLOOKUP($A928,VLookup!$B$3:$C$481,2,FALSE),"")</f>
        <v/>
      </c>
    </row>
    <row r="929" spans="3:3" ht="15" thickBot="1" x14ac:dyDescent="0.4">
      <c r="C929" s="10" t="str">
        <f>IFERROR(VLOOKUP($A929,VLookup!$B$3:$C$481,2,FALSE),"")</f>
        <v/>
      </c>
    </row>
    <row r="930" spans="3:3" ht="15" thickBot="1" x14ac:dyDescent="0.4">
      <c r="C930" s="10" t="str">
        <f>IFERROR(VLOOKUP($A930,VLookup!$B$3:$C$481,2,FALSE),"")</f>
        <v/>
      </c>
    </row>
    <row r="931" spans="3:3" ht="15" thickBot="1" x14ac:dyDescent="0.4">
      <c r="C931" s="10" t="str">
        <f>IFERROR(VLOOKUP($A931,VLookup!$B$3:$C$481,2,FALSE),"")</f>
        <v/>
      </c>
    </row>
    <row r="932" spans="3:3" ht="15" thickBot="1" x14ac:dyDescent="0.4">
      <c r="C932" s="10" t="str">
        <f>IFERROR(VLOOKUP($A932,VLookup!$B$3:$C$481,2,FALSE),"")</f>
        <v/>
      </c>
    </row>
    <row r="933" spans="3:3" ht="15" thickBot="1" x14ac:dyDescent="0.4">
      <c r="C933" s="10" t="str">
        <f>IFERROR(VLOOKUP($A933,VLookup!$B$3:$C$481,2,FALSE),"")</f>
        <v/>
      </c>
    </row>
    <row r="934" spans="3:3" ht="15" thickBot="1" x14ac:dyDescent="0.4">
      <c r="C934" s="10" t="str">
        <f>IFERROR(VLOOKUP($A934,VLookup!$B$3:$C$481,2,FALSE),"")</f>
        <v/>
      </c>
    </row>
    <row r="935" spans="3:3" ht="15" thickBot="1" x14ac:dyDescent="0.4">
      <c r="C935" s="10" t="str">
        <f>IFERROR(VLOOKUP($A935,VLookup!$B$3:$C$481,2,FALSE),"")</f>
        <v/>
      </c>
    </row>
    <row r="936" spans="3:3" ht="15" thickBot="1" x14ac:dyDescent="0.4">
      <c r="C936" s="10" t="str">
        <f>IFERROR(VLOOKUP($A936,VLookup!$B$3:$C$481,2,FALSE),"")</f>
        <v/>
      </c>
    </row>
    <row r="937" spans="3:3" ht="15" thickBot="1" x14ac:dyDescent="0.4">
      <c r="C937" s="10" t="str">
        <f>IFERROR(VLOOKUP($A937,VLookup!$B$3:$C$481,2,FALSE),"")</f>
        <v/>
      </c>
    </row>
    <row r="938" spans="3:3" ht="15" thickBot="1" x14ac:dyDescent="0.4">
      <c r="C938" s="10" t="str">
        <f>IFERROR(VLOOKUP($A938,VLookup!$B$3:$C$481,2,FALSE),"")</f>
        <v/>
      </c>
    </row>
    <row r="939" spans="3:3" ht="15" thickBot="1" x14ac:dyDescent="0.4">
      <c r="C939" s="10" t="str">
        <f>IFERROR(VLOOKUP($A939,VLookup!$B$3:$C$481,2,FALSE),"")</f>
        <v/>
      </c>
    </row>
    <row r="940" spans="3:3" ht="15" thickBot="1" x14ac:dyDescent="0.4">
      <c r="C940" s="10" t="str">
        <f>IFERROR(VLOOKUP($A940,VLookup!$B$3:$C$481,2,FALSE),"")</f>
        <v/>
      </c>
    </row>
    <row r="941" spans="3:3" ht="15" thickBot="1" x14ac:dyDescent="0.4">
      <c r="C941" s="10" t="str">
        <f>IFERROR(VLOOKUP($A941,VLookup!$B$3:$C$481,2,FALSE),"")</f>
        <v/>
      </c>
    </row>
    <row r="942" spans="3:3" ht="15" thickBot="1" x14ac:dyDescent="0.4">
      <c r="C942" s="10" t="str">
        <f>IFERROR(VLOOKUP($A942,VLookup!$B$3:$C$481,2,FALSE),"")</f>
        <v/>
      </c>
    </row>
    <row r="943" spans="3:3" ht="15" thickBot="1" x14ac:dyDescent="0.4">
      <c r="C943" s="10" t="str">
        <f>IFERROR(VLOOKUP($A943,VLookup!$B$3:$C$481,2,FALSE),"")</f>
        <v/>
      </c>
    </row>
    <row r="944" spans="3:3" ht="15" thickBot="1" x14ac:dyDescent="0.4">
      <c r="C944" s="10" t="str">
        <f>IFERROR(VLOOKUP($A944,VLookup!$B$3:$C$481,2,FALSE),"")</f>
        <v/>
      </c>
    </row>
    <row r="945" spans="3:3" ht="15" thickBot="1" x14ac:dyDescent="0.4">
      <c r="C945" s="10" t="str">
        <f>IFERROR(VLOOKUP($A945,VLookup!$B$3:$C$481,2,FALSE),"")</f>
        <v/>
      </c>
    </row>
    <row r="946" spans="3:3" ht="15" thickBot="1" x14ac:dyDescent="0.4">
      <c r="C946" s="10" t="str">
        <f>IFERROR(VLOOKUP($A946,VLookup!$B$3:$C$481,2,FALSE),"")</f>
        <v/>
      </c>
    </row>
    <row r="947" spans="3:3" ht="15" thickBot="1" x14ac:dyDescent="0.4">
      <c r="C947" s="10" t="str">
        <f>IFERROR(VLOOKUP($A947,VLookup!$B$3:$C$481,2,FALSE),"")</f>
        <v/>
      </c>
    </row>
    <row r="948" spans="3:3" ht="15" thickBot="1" x14ac:dyDescent="0.4">
      <c r="C948" s="10" t="str">
        <f>IFERROR(VLOOKUP($A948,VLookup!$B$3:$C$481,2,FALSE),"")</f>
        <v/>
      </c>
    </row>
    <row r="949" spans="3:3" ht="15" thickBot="1" x14ac:dyDescent="0.4">
      <c r="C949" s="10" t="str">
        <f>IFERROR(VLOOKUP($A949,VLookup!$B$3:$C$481,2,FALSE),"")</f>
        <v/>
      </c>
    </row>
    <row r="950" spans="3:3" ht="15" thickBot="1" x14ac:dyDescent="0.4">
      <c r="C950" s="10" t="str">
        <f>IFERROR(VLOOKUP($A950,VLookup!$B$3:$C$481,2,FALSE),"")</f>
        <v/>
      </c>
    </row>
    <row r="951" spans="3:3" ht="15" thickBot="1" x14ac:dyDescent="0.4">
      <c r="C951" s="10" t="str">
        <f>IFERROR(VLOOKUP($A951,VLookup!$B$3:$C$481,2,FALSE),"")</f>
        <v/>
      </c>
    </row>
    <row r="952" spans="3:3" ht="15" thickBot="1" x14ac:dyDescent="0.4">
      <c r="C952" s="10" t="str">
        <f>IFERROR(VLOOKUP($A952,VLookup!$B$3:$C$481,2,FALSE),"")</f>
        <v/>
      </c>
    </row>
    <row r="953" spans="3:3" ht="15" thickBot="1" x14ac:dyDescent="0.4">
      <c r="C953" s="10" t="str">
        <f>IFERROR(VLOOKUP($A953,VLookup!$B$3:$C$481,2,FALSE),"")</f>
        <v/>
      </c>
    </row>
    <row r="954" spans="3:3" ht="15" thickBot="1" x14ac:dyDescent="0.4">
      <c r="C954" s="10" t="str">
        <f>IFERROR(VLOOKUP($A954,VLookup!$B$3:$C$481,2,FALSE),"")</f>
        <v/>
      </c>
    </row>
    <row r="955" spans="3:3" ht="15" thickBot="1" x14ac:dyDescent="0.4">
      <c r="C955" s="10" t="str">
        <f>IFERROR(VLOOKUP($A955,VLookup!$B$3:$C$481,2,FALSE),"")</f>
        <v/>
      </c>
    </row>
    <row r="956" spans="3:3" ht="15" thickBot="1" x14ac:dyDescent="0.4">
      <c r="C956" s="10" t="str">
        <f>IFERROR(VLOOKUP($A956,VLookup!$B$3:$C$481,2,FALSE),"")</f>
        <v/>
      </c>
    </row>
    <row r="957" spans="3:3" ht="15" thickBot="1" x14ac:dyDescent="0.4">
      <c r="C957" s="10" t="str">
        <f>IFERROR(VLOOKUP($A957,VLookup!$B$3:$C$481,2,FALSE),"")</f>
        <v/>
      </c>
    </row>
    <row r="958" spans="3:3" ht="15" thickBot="1" x14ac:dyDescent="0.4">
      <c r="C958" s="10" t="str">
        <f>IFERROR(VLOOKUP($A958,VLookup!$B$3:$C$481,2,FALSE),"")</f>
        <v/>
      </c>
    </row>
    <row r="959" spans="3:3" ht="15" thickBot="1" x14ac:dyDescent="0.4">
      <c r="C959" s="10" t="str">
        <f>IFERROR(VLOOKUP($A959,VLookup!$B$3:$C$481,2,FALSE),"")</f>
        <v/>
      </c>
    </row>
    <row r="960" spans="3:3" ht="15" thickBot="1" x14ac:dyDescent="0.4">
      <c r="C960" s="10" t="str">
        <f>IFERROR(VLOOKUP($A960,VLookup!$B$3:$C$481,2,FALSE),"")</f>
        <v/>
      </c>
    </row>
    <row r="961" spans="3:3" ht="15" thickBot="1" x14ac:dyDescent="0.4">
      <c r="C961" s="10" t="str">
        <f>IFERROR(VLOOKUP($A961,VLookup!$B$3:$C$481,2,FALSE),"")</f>
        <v/>
      </c>
    </row>
    <row r="962" spans="3:3" ht="15" thickBot="1" x14ac:dyDescent="0.4">
      <c r="C962" s="10" t="str">
        <f>IFERROR(VLOOKUP($A962,VLookup!$B$3:$C$481,2,FALSE),"")</f>
        <v/>
      </c>
    </row>
    <row r="963" spans="3:3" ht="15" thickBot="1" x14ac:dyDescent="0.4">
      <c r="C963" s="10" t="str">
        <f>IFERROR(VLOOKUP($A963,VLookup!$B$3:$C$481,2,FALSE),"")</f>
        <v/>
      </c>
    </row>
    <row r="964" spans="3:3" ht="15" thickBot="1" x14ac:dyDescent="0.4">
      <c r="C964" s="10" t="str">
        <f>IFERROR(VLOOKUP($A964,VLookup!$B$3:$C$481,2,FALSE),"")</f>
        <v/>
      </c>
    </row>
    <row r="965" spans="3:3" ht="15" thickBot="1" x14ac:dyDescent="0.4">
      <c r="C965" s="10" t="str">
        <f>IFERROR(VLOOKUP($A965,VLookup!$B$3:$C$481,2,FALSE),"")</f>
        <v/>
      </c>
    </row>
    <row r="966" spans="3:3" ht="15" thickBot="1" x14ac:dyDescent="0.4">
      <c r="C966" s="10" t="str">
        <f>IFERROR(VLOOKUP($A966,VLookup!$B$3:$C$481,2,FALSE),"")</f>
        <v/>
      </c>
    </row>
    <row r="967" spans="3:3" ht="15" thickBot="1" x14ac:dyDescent="0.4">
      <c r="C967" s="10" t="str">
        <f>IFERROR(VLOOKUP($A967,VLookup!$B$3:$C$481,2,FALSE),"")</f>
        <v/>
      </c>
    </row>
    <row r="968" spans="3:3" ht="15" thickBot="1" x14ac:dyDescent="0.4">
      <c r="C968" s="10" t="str">
        <f>IFERROR(VLOOKUP($A968,VLookup!$B$3:$C$481,2,FALSE),"")</f>
        <v/>
      </c>
    </row>
    <row r="969" spans="3:3" ht="15" thickBot="1" x14ac:dyDescent="0.4">
      <c r="C969" s="10" t="str">
        <f>IFERROR(VLOOKUP($A969,VLookup!$B$3:$C$481,2,FALSE),"")</f>
        <v/>
      </c>
    </row>
    <row r="970" spans="3:3" ht="15" thickBot="1" x14ac:dyDescent="0.4">
      <c r="C970" s="10" t="str">
        <f>IFERROR(VLOOKUP($A970,VLookup!$B$3:$C$481,2,FALSE),"")</f>
        <v/>
      </c>
    </row>
    <row r="971" spans="3:3" ht="15" thickBot="1" x14ac:dyDescent="0.4">
      <c r="C971" s="10" t="str">
        <f>IFERROR(VLOOKUP($A971,VLookup!$B$3:$C$481,2,FALSE),"")</f>
        <v/>
      </c>
    </row>
    <row r="972" spans="3:3" ht="15" thickBot="1" x14ac:dyDescent="0.4">
      <c r="C972" s="10" t="str">
        <f>IFERROR(VLOOKUP($A972,VLookup!$B$3:$C$481,2,FALSE),"")</f>
        <v/>
      </c>
    </row>
    <row r="973" spans="3:3" ht="15" thickBot="1" x14ac:dyDescent="0.4">
      <c r="C973" s="10" t="str">
        <f>IFERROR(VLOOKUP($A973,VLookup!$B$3:$C$481,2,FALSE),"")</f>
        <v/>
      </c>
    </row>
    <row r="974" spans="3:3" ht="15" thickBot="1" x14ac:dyDescent="0.4">
      <c r="C974" s="10" t="str">
        <f>IFERROR(VLOOKUP($A974,VLookup!$B$3:$C$481,2,FALSE),"")</f>
        <v/>
      </c>
    </row>
    <row r="975" spans="3:3" ht="15" thickBot="1" x14ac:dyDescent="0.4">
      <c r="C975" s="10" t="str">
        <f>IFERROR(VLOOKUP($A975,VLookup!$B$3:$C$481,2,FALSE),"")</f>
        <v/>
      </c>
    </row>
    <row r="976" spans="3:3" ht="15" thickBot="1" x14ac:dyDescent="0.4">
      <c r="C976" s="10" t="str">
        <f>IFERROR(VLOOKUP($A976,VLookup!$B$3:$C$481,2,FALSE),"")</f>
        <v/>
      </c>
    </row>
    <row r="977" spans="3:3" ht="15" thickBot="1" x14ac:dyDescent="0.4">
      <c r="C977" s="10" t="str">
        <f>IFERROR(VLOOKUP($A977,VLookup!$B$3:$C$481,2,FALSE),"")</f>
        <v/>
      </c>
    </row>
    <row r="978" spans="3:3" ht="15" thickBot="1" x14ac:dyDescent="0.4">
      <c r="C978" s="10" t="str">
        <f>IFERROR(VLOOKUP($A978,VLookup!$B$3:$C$481,2,FALSE),"")</f>
        <v/>
      </c>
    </row>
    <row r="979" spans="3:3" ht="15" thickBot="1" x14ac:dyDescent="0.4">
      <c r="C979" s="10" t="str">
        <f>IFERROR(VLOOKUP($A979,VLookup!$B$3:$C$481,2,FALSE),"")</f>
        <v/>
      </c>
    </row>
    <row r="980" spans="3:3" ht="15" thickBot="1" x14ac:dyDescent="0.4">
      <c r="C980" s="10" t="str">
        <f>IFERROR(VLOOKUP($A980,VLookup!$B$3:$C$481,2,FALSE),"")</f>
        <v/>
      </c>
    </row>
    <row r="981" spans="3:3" ht="15" thickBot="1" x14ac:dyDescent="0.4">
      <c r="C981" s="10" t="str">
        <f>IFERROR(VLOOKUP($A981,VLookup!$B$3:$C$481,2,FALSE),"")</f>
        <v/>
      </c>
    </row>
    <row r="982" spans="3:3" ht="15" thickBot="1" x14ac:dyDescent="0.4">
      <c r="C982" s="10" t="str">
        <f>IFERROR(VLOOKUP($A982,VLookup!$B$3:$C$481,2,FALSE),"")</f>
        <v/>
      </c>
    </row>
    <row r="983" spans="3:3" ht="15" thickBot="1" x14ac:dyDescent="0.4">
      <c r="C983" s="10" t="str">
        <f>IFERROR(VLOOKUP($A983,VLookup!$B$3:$C$481,2,FALSE),"")</f>
        <v/>
      </c>
    </row>
    <row r="984" spans="3:3" ht="15" thickBot="1" x14ac:dyDescent="0.4">
      <c r="C984" s="10" t="str">
        <f>IFERROR(VLOOKUP($A984,VLookup!$B$3:$C$481,2,FALSE),"")</f>
        <v/>
      </c>
    </row>
    <row r="985" spans="3:3" ht="15" thickBot="1" x14ac:dyDescent="0.4">
      <c r="C985" s="10" t="str">
        <f>IFERROR(VLOOKUP($A985,VLookup!$B$3:$C$481,2,FALSE),"")</f>
        <v/>
      </c>
    </row>
    <row r="986" spans="3:3" ht="15" thickBot="1" x14ac:dyDescent="0.4">
      <c r="C986" s="10" t="str">
        <f>IFERROR(VLOOKUP($A986,VLookup!$B$3:$C$481,2,FALSE),"")</f>
        <v/>
      </c>
    </row>
    <row r="987" spans="3:3" ht="15" thickBot="1" x14ac:dyDescent="0.4">
      <c r="C987" s="10" t="str">
        <f>IFERROR(VLOOKUP($A987,VLookup!$B$3:$C$481,2,FALSE),"")</f>
        <v/>
      </c>
    </row>
    <row r="988" spans="3:3" ht="15" thickBot="1" x14ac:dyDescent="0.4">
      <c r="C988" s="10" t="str">
        <f>IFERROR(VLOOKUP($A988,VLookup!$B$3:$C$481,2,FALSE),"")</f>
        <v/>
      </c>
    </row>
    <row r="989" spans="3:3" ht="15" thickBot="1" x14ac:dyDescent="0.4">
      <c r="C989" s="10" t="str">
        <f>IFERROR(VLOOKUP($A989,VLookup!$B$3:$C$481,2,FALSE),"")</f>
        <v/>
      </c>
    </row>
    <row r="990" spans="3:3" ht="15" thickBot="1" x14ac:dyDescent="0.4">
      <c r="C990" s="10" t="str">
        <f>IFERROR(VLOOKUP($A990,VLookup!$B$3:$C$481,2,FALSE),"")</f>
        <v/>
      </c>
    </row>
    <row r="991" spans="3:3" ht="15" thickBot="1" x14ac:dyDescent="0.4">
      <c r="C991" s="10" t="str">
        <f>IFERROR(VLOOKUP($A991,VLookup!$B$3:$C$481,2,FALSE),"")</f>
        <v/>
      </c>
    </row>
    <row r="992" spans="3:3" ht="15" thickBot="1" x14ac:dyDescent="0.4">
      <c r="C992" s="10" t="str">
        <f>IFERROR(VLOOKUP($A992,VLookup!$B$3:$C$481,2,FALSE),"")</f>
        <v/>
      </c>
    </row>
    <row r="993" spans="3:3" ht="15" thickBot="1" x14ac:dyDescent="0.4">
      <c r="C993" s="10" t="str">
        <f>IFERROR(VLOOKUP($A993,VLookup!$B$3:$C$481,2,FALSE),"")</f>
        <v/>
      </c>
    </row>
    <row r="994" spans="3:3" ht="15" thickBot="1" x14ac:dyDescent="0.4">
      <c r="C994" s="10" t="str">
        <f>IFERROR(VLOOKUP($A994,VLookup!$B$3:$C$481,2,FALSE),"")</f>
        <v/>
      </c>
    </row>
    <row r="995" spans="3:3" ht="15" thickBot="1" x14ac:dyDescent="0.4">
      <c r="C995" s="10" t="str">
        <f>IFERROR(VLOOKUP($A995,VLookup!$B$3:$C$481,2,FALSE),"")</f>
        <v/>
      </c>
    </row>
    <row r="996" spans="3:3" ht="15" thickBot="1" x14ac:dyDescent="0.4">
      <c r="C996" s="10" t="str">
        <f>IFERROR(VLOOKUP($A996,VLookup!$B$3:$C$481,2,FALSE),"")</f>
        <v/>
      </c>
    </row>
    <row r="997" spans="3:3" ht="15" thickBot="1" x14ac:dyDescent="0.4">
      <c r="C997" s="10" t="str">
        <f>IFERROR(VLOOKUP($A997,VLookup!$B$3:$C$481,2,FALSE),"")</f>
        <v/>
      </c>
    </row>
    <row r="998" spans="3:3" ht="15" thickBot="1" x14ac:dyDescent="0.4">
      <c r="C998" s="10" t="str">
        <f>IFERROR(VLOOKUP($A998,VLookup!$B$3:$C$481,2,FALSE),"")</f>
        <v/>
      </c>
    </row>
    <row r="999" spans="3:3" ht="15" thickBot="1" x14ac:dyDescent="0.4">
      <c r="C999" s="10" t="str">
        <f>IFERROR(VLOOKUP($A999,VLookup!$B$3:$C$481,2,FALSE),"")</f>
        <v/>
      </c>
    </row>
    <row r="1000" spans="3:3" ht="15" thickBot="1" x14ac:dyDescent="0.4">
      <c r="C1000" s="10" t="str">
        <f>IFERROR(VLOOKUP($A1000,VLookup!$B$3:$C$481,2,FALSE),"")</f>
        <v/>
      </c>
    </row>
    <row r="1001" spans="3:3" ht="15" thickBot="1" x14ac:dyDescent="0.4">
      <c r="C1001" s="10" t="str">
        <f>IFERROR(VLOOKUP($A1001,VLookup!$B$3:$C$481,2,FALSE),"")</f>
        <v/>
      </c>
    </row>
    <row r="1002" spans="3:3" ht="15" thickBot="1" x14ac:dyDescent="0.4">
      <c r="C1002" s="10" t="str">
        <f>IFERROR(VLOOKUP($A1002,VLookup!$B$3:$C$481,2,FALSE),"")</f>
        <v/>
      </c>
    </row>
    <row r="1003" spans="3:3" ht="15" thickBot="1" x14ac:dyDescent="0.4">
      <c r="C1003" s="10" t="str">
        <f>IFERROR(VLOOKUP($A1003,VLookup!$B$3:$C$481,2,FALSE),"")</f>
        <v/>
      </c>
    </row>
    <row r="1004" spans="3:3" ht="15" thickBot="1" x14ac:dyDescent="0.4">
      <c r="C1004" s="10" t="str">
        <f>IFERROR(VLOOKUP($A1004,VLookup!$B$3:$C$481,2,FALSE),"")</f>
        <v/>
      </c>
    </row>
    <row r="1005" spans="3:3" ht="15" thickBot="1" x14ac:dyDescent="0.4">
      <c r="C1005" s="10" t="str">
        <f>IFERROR(VLOOKUP($A1005,VLookup!$B$3:$C$481,2,FALSE),"")</f>
        <v/>
      </c>
    </row>
    <row r="1006" spans="3:3" ht="15" thickBot="1" x14ac:dyDescent="0.4">
      <c r="C1006" s="10" t="str">
        <f>IFERROR(VLOOKUP($A1006,VLookup!$B$3:$C$481,2,FALSE),"")</f>
        <v/>
      </c>
    </row>
    <row r="1007" spans="3:3" ht="15" thickBot="1" x14ac:dyDescent="0.4">
      <c r="C1007" s="10" t="str">
        <f>IFERROR(VLOOKUP($A1007,VLookup!$B$3:$C$481,2,FALSE),"")</f>
        <v/>
      </c>
    </row>
    <row r="1008" spans="3:3" ht="15" thickBot="1" x14ac:dyDescent="0.4">
      <c r="C1008" s="10" t="str">
        <f>IFERROR(VLOOKUP($A1008,VLookup!$B$3:$C$481,2,FALSE),"")</f>
        <v/>
      </c>
    </row>
    <row r="1009" spans="3:3" ht="15" thickBot="1" x14ac:dyDescent="0.4">
      <c r="C1009" s="10" t="str">
        <f>IFERROR(VLOOKUP($A1009,VLookup!$B$3:$C$481,2,FALSE),"")</f>
        <v/>
      </c>
    </row>
    <row r="1010" spans="3:3" ht="15" thickBot="1" x14ac:dyDescent="0.4">
      <c r="C1010" s="10" t="str">
        <f>IFERROR(VLOOKUP($A1010,VLookup!$B$3:$C$481,2,FALSE),"")</f>
        <v/>
      </c>
    </row>
    <row r="1011" spans="3:3" ht="15" thickBot="1" x14ac:dyDescent="0.4">
      <c r="C1011" s="10" t="str">
        <f>IFERROR(VLOOKUP($A1011,VLookup!$B$3:$C$481,2,FALSE),"")</f>
        <v/>
      </c>
    </row>
    <row r="1012" spans="3:3" ht="15" thickBot="1" x14ac:dyDescent="0.4">
      <c r="C1012" s="10" t="str">
        <f>IFERROR(VLOOKUP($A1012,VLookup!$B$3:$C$481,2,FALSE),"")</f>
        <v/>
      </c>
    </row>
    <row r="1013" spans="3:3" ht="15" thickBot="1" x14ac:dyDescent="0.4">
      <c r="C1013" s="10" t="str">
        <f>IFERROR(VLOOKUP($A1013,VLookup!$B$3:$C$481,2,FALSE),"")</f>
        <v/>
      </c>
    </row>
    <row r="1014" spans="3:3" ht="15" thickBot="1" x14ac:dyDescent="0.4">
      <c r="C1014" s="10" t="str">
        <f>IFERROR(VLOOKUP($A1014,VLookup!$B$3:$C$481,2,FALSE),"")</f>
        <v/>
      </c>
    </row>
    <row r="1015" spans="3:3" ht="15" thickBot="1" x14ac:dyDescent="0.4">
      <c r="C1015" s="10" t="str">
        <f>IFERROR(VLOOKUP($A1015,VLookup!$B$3:$C$481,2,FALSE),"")</f>
        <v/>
      </c>
    </row>
    <row r="1016" spans="3:3" ht="15" thickBot="1" x14ac:dyDescent="0.4">
      <c r="C1016" s="10" t="str">
        <f>IFERROR(VLOOKUP($A1016,VLookup!$B$3:$C$481,2,FALSE),"")</f>
        <v/>
      </c>
    </row>
    <row r="1017" spans="3:3" x14ac:dyDescent="0.35">
      <c r="C1017" s="10" t="str">
        <f>IFERROR(VLOOKUP($A1017,VLookup!$B$3:$C$481,2,FALSE),"")</f>
        <v/>
      </c>
    </row>
  </sheetData>
  <autoFilter ref="A1:C1" xr:uid="{00000000-0009-0000-0000-000007000000}">
    <sortState xmlns:xlrd2="http://schemas.microsoft.com/office/spreadsheetml/2017/richdata2" ref="A2:C1001">
      <sortCondition ref="B1"/>
    </sortState>
  </autoFilter>
  <pageMargins left="0.7" right="0.7" top="0.75" bottom="0.75" header="0.3" footer="0.3"/>
  <headerFooter>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66"/>
  <sheetViews>
    <sheetView zoomScaleNormal="100" workbookViewId="0">
      <selection activeCell="B65" sqref="B65"/>
    </sheetView>
  </sheetViews>
  <sheetFormatPr defaultColWidth="9.1796875" defaultRowHeight="80.150000000000006" customHeight="1" x14ac:dyDescent="0.35"/>
  <cols>
    <col min="1" max="1" width="9.1796875" style="132"/>
    <col min="2" max="2" width="23.81640625" style="144" customWidth="1"/>
    <col min="3" max="3" width="178.26953125" style="144" customWidth="1"/>
    <col min="4" max="16384" width="9.1796875" style="133"/>
  </cols>
  <sheetData>
    <row r="1" spans="1:3" s="127" customFormat="1" ht="20.149999999999999" customHeight="1" x14ac:dyDescent="0.35">
      <c r="A1" s="126"/>
      <c r="B1" s="141" t="s">
        <v>630</v>
      </c>
      <c r="C1" s="141" t="s">
        <v>631</v>
      </c>
    </row>
    <row r="2" spans="1:3" ht="77.150000000000006" customHeight="1" x14ac:dyDescent="0.35">
      <c r="A2" s="142">
        <f t="shared" ref="A2:A33" si="0">LEN(C2)</f>
        <v>726</v>
      </c>
      <c r="B2" s="210" t="s">
        <v>4</v>
      </c>
      <c r="C2" s="143" t="s">
        <v>866</v>
      </c>
    </row>
    <row r="3" spans="1:3" ht="77.150000000000006" customHeight="1" x14ac:dyDescent="0.35">
      <c r="A3" s="142">
        <f t="shared" si="0"/>
        <v>738</v>
      </c>
      <c r="B3" s="210" t="s">
        <v>688</v>
      </c>
      <c r="C3" s="143" t="s">
        <v>891</v>
      </c>
    </row>
    <row r="4" spans="1:3" s="209" customFormat="1" ht="77.150000000000006" customHeight="1" x14ac:dyDescent="0.35">
      <c r="A4" s="214">
        <f t="shared" si="0"/>
        <v>637</v>
      </c>
      <c r="B4" s="210" t="s">
        <v>5</v>
      </c>
      <c r="C4" s="216" t="s">
        <v>867</v>
      </c>
    </row>
    <row r="5" spans="1:3" ht="77.150000000000006" customHeight="1" x14ac:dyDescent="0.35">
      <c r="A5" s="211">
        <f t="shared" si="0"/>
        <v>749</v>
      </c>
      <c r="B5" s="210" t="s">
        <v>6</v>
      </c>
      <c r="C5" s="213" t="s">
        <v>868</v>
      </c>
    </row>
    <row r="6" spans="1:3" s="209" customFormat="1" ht="59.5" x14ac:dyDescent="0.35">
      <c r="A6" s="217">
        <f t="shared" si="0"/>
        <v>953</v>
      </c>
      <c r="B6" s="210" t="s">
        <v>689</v>
      </c>
      <c r="C6" s="143" t="s">
        <v>909</v>
      </c>
    </row>
    <row r="7" spans="1:3" ht="77.150000000000006" customHeight="1" x14ac:dyDescent="0.35">
      <c r="A7" s="142">
        <f t="shared" si="0"/>
        <v>923</v>
      </c>
      <c r="B7" s="210" t="s">
        <v>7</v>
      </c>
      <c r="C7" s="143" t="s">
        <v>869</v>
      </c>
    </row>
    <row r="8" spans="1:3" ht="77.150000000000006" customHeight="1" x14ac:dyDescent="0.35">
      <c r="A8" s="142">
        <f t="shared" si="0"/>
        <v>686</v>
      </c>
      <c r="B8" s="210" t="s">
        <v>9</v>
      </c>
      <c r="C8" s="143" t="s">
        <v>921</v>
      </c>
    </row>
    <row r="9" spans="1:3" s="209" customFormat="1" ht="77.150000000000006" customHeight="1" x14ac:dyDescent="0.35">
      <c r="A9" s="218">
        <f t="shared" si="0"/>
        <v>803</v>
      </c>
      <c r="B9" s="87" t="s">
        <v>852</v>
      </c>
      <c r="C9" s="251" t="s">
        <v>870</v>
      </c>
    </row>
    <row r="10" spans="1:3" s="209" customFormat="1" ht="77.150000000000006" customHeight="1" x14ac:dyDescent="0.35">
      <c r="A10" s="214">
        <f>LEN(C10)</f>
        <v>814</v>
      </c>
      <c r="B10" s="215" t="s">
        <v>853</v>
      </c>
      <c r="C10" s="216" t="s">
        <v>931</v>
      </c>
    </row>
    <row r="11" spans="1:3" ht="82.5" customHeight="1" x14ac:dyDescent="0.35">
      <c r="A11" s="142">
        <f t="shared" si="0"/>
        <v>715</v>
      </c>
      <c r="B11" s="234" t="s">
        <v>692</v>
      </c>
      <c r="C11" s="143" t="s">
        <v>871</v>
      </c>
    </row>
    <row r="12" spans="1:3" ht="77.150000000000006" customHeight="1" x14ac:dyDescent="0.35">
      <c r="A12" s="142">
        <f t="shared" si="0"/>
        <v>718</v>
      </c>
      <c r="B12" s="210" t="s">
        <v>14</v>
      </c>
      <c r="C12" s="143" t="s">
        <v>922</v>
      </c>
    </row>
    <row r="13" spans="1:3" ht="77.150000000000006" customHeight="1" x14ac:dyDescent="0.35">
      <c r="A13" s="142">
        <f t="shared" si="0"/>
        <v>726</v>
      </c>
      <c r="B13" s="210" t="s">
        <v>15</v>
      </c>
      <c r="C13" s="143" t="s">
        <v>923</v>
      </c>
    </row>
    <row r="14" spans="1:3" ht="77.150000000000006" customHeight="1" x14ac:dyDescent="0.35">
      <c r="A14" s="142">
        <f t="shared" si="0"/>
        <v>695</v>
      </c>
      <c r="B14" s="210" t="s">
        <v>16</v>
      </c>
      <c r="C14" s="143" t="s">
        <v>872</v>
      </c>
    </row>
    <row r="15" spans="1:3" ht="77.150000000000006" customHeight="1" x14ac:dyDescent="0.35">
      <c r="A15" s="142">
        <f t="shared" si="0"/>
        <v>805</v>
      </c>
      <c r="B15" s="210" t="s">
        <v>860</v>
      </c>
      <c r="C15" s="143" t="s">
        <v>924</v>
      </c>
    </row>
    <row r="16" spans="1:3" ht="77.150000000000006" customHeight="1" x14ac:dyDescent="0.35">
      <c r="A16" s="142">
        <f t="shared" si="0"/>
        <v>644</v>
      </c>
      <c r="B16" s="210" t="s">
        <v>17</v>
      </c>
      <c r="C16" s="143" t="s">
        <v>892</v>
      </c>
    </row>
    <row r="17" spans="1:3" ht="77.150000000000006" customHeight="1" x14ac:dyDescent="0.35">
      <c r="A17" s="142">
        <f t="shared" si="0"/>
        <v>831</v>
      </c>
      <c r="B17" s="210" t="s">
        <v>19</v>
      </c>
      <c r="C17" s="253" t="s">
        <v>896</v>
      </c>
    </row>
    <row r="18" spans="1:3" ht="77.150000000000006" customHeight="1" x14ac:dyDescent="0.35">
      <c r="A18" s="142">
        <f t="shared" si="0"/>
        <v>624</v>
      </c>
      <c r="B18" s="210" t="s">
        <v>693</v>
      </c>
      <c r="C18" s="253" t="s">
        <v>897</v>
      </c>
    </row>
    <row r="19" spans="1:3" ht="77.150000000000006" customHeight="1" x14ac:dyDescent="0.35">
      <c r="A19" s="142">
        <f t="shared" si="0"/>
        <v>809</v>
      </c>
      <c r="B19" s="210" t="s">
        <v>23</v>
      </c>
      <c r="C19" s="253" t="s">
        <v>898</v>
      </c>
    </row>
    <row r="20" spans="1:3" s="209" customFormat="1" ht="77.150000000000006" customHeight="1" x14ac:dyDescent="0.35">
      <c r="A20" s="218">
        <f t="shared" si="0"/>
        <v>705</v>
      </c>
      <c r="B20" s="219" t="s">
        <v>24</v>
      </c>
      <c r="C20" s="253" t="s">
        <v>905</v>
      </c>
    </row>
    <row r="21" spans="1:3" ht="77.150000000000006" customHeight="1" x14ac:dyDescent="0.35">
      <c r="A21" s="211">
        <f>LEN(C21)</f>
        <v>725</v>
      </c>
      <c r="B21" s="212" t="s">
        <v>25</v>
      </c>
      <c r="C21" s="253" t="s">
        <v>906</v>
      </c>
    </row>
    <row r="22" spans="1:3" ht="77.150000000000006" customHeight="1" x14ac:dyDescent="0.35">
      <c r="A22" s="142">
        <f t="shared" si="0"/>
        <v>636</v>
      </c>
      <c r="B22" s="210" t="s">
        <v>26</v>
      </c>
      <c r="C22" s="253" t="s">
        <v>908</v>
      </c>
    </row>
    <row r="23" spans="1:3" ht="77.150000000000006" customHeight="1" x14ac:dyDescent="0.35">
      <c r="A23" s="142">
        <f t="shared" si="0"/>
        <v>640</v>
      </c>
      <c r="B23" s="210" t="s">
        <v>28</v>
      </c>
      <c r="C23" s="253" t="s">
        <v>925</v>
      </c>
    </row>
    <row r="24" spans="1:3" ht="77.150000000000006" customHeight="1" x14ac:dyDescent="0.35">
      <c r="A24" s="142">
        <f t="shared" si="0"/>
        <v>713</v>
      </c>
      <c r="B24" s="210" t="s">
        <v>29</v>
      </c>
      <c r="C24" s="253" t="s">
        <v>907</v>
      </c>
    </row>
    <row r="25" spans="1:3" ht="77.150000000000006" customHeight="1" x14ac:dyDescent="0.35">
      <c r="A25" s="142">
        <f t="shared" si="0"/>
        <v>565</v>
      </c>
      <c r="B25" s="210" t="s">
        <v>30</v>
      </c>
      <c r="C25" s="253" t="s">
        <v>899</v>
      </c>
    </row>
    <row r="26" spans="1:3" ht="77.150000000000006" customHeight="1" x14ac:dyDescent="0.35">
      <c r="A26" s="211">
        <f t="shared" si="0"/>
        <v>742</v>
      </c>
      <c r="B26" s="212" t="s">
        <v>31</v>
      </c>
      <c r="C26" s="253" t="s">
        <v>900</v>
      </c>
    </row>
    <row r="27" spans="1:3" ht="77.150000000000006" customHeight="1" x14ac:dyDescent="0.35">
      <c r="A27" s="142">
        <f t="shared" si="0"/>
        <v>733</v>
      </c>
      <c r="B27" s="210" t="s">
        <v>33</v>
      </c>
      <c r="C27" s="253" t="s">
        <v>926</v>
      </c>
    </row>
    <row r="28" spans="1:3" ht="77.150000000000006" customHeight="1" x14ac:dyDescent="0.35">
      <c r="A28" s="211">
        <f t="shared" si="0"/>
        <v>563</v>
      </c>
      <c r="B28" s="212" t="s">
        <v>694</v>
      </c>
      <c r="C28" s="253" t="s">
        <v>932</v>
      </c>
    </row>
    <row r="29" spans="1:3" ht="77.150000000000006" customHeight="1" x14ac:dyDescent="0.35">
      <c r="A29" s="142">
        <f t="shared" si="0"/>
        <v>777</v>
      </c>
      <c r="B29" s="210" t="s">
        <v>695</v>
      </c>
      <c r="C29" s="253" t="s">
        <v>927</v>
      </c>
    </row>
    <row r="30" spans="1:3" ht="77.150000000000006" customHeight="1" x14ac:dyDescent="0.35">
      <c r="A30" s="142">
        <f t="shared" si="0"/>
        <v>679</v>
      </c>
      <c r="B30" s="210" t="s">
        <v>34</v>
      </c>
      <c r="C30" s="253" t="s">
        <v>901</v>
      </c>
    </row>
    <row r="31" spans="1:3" ht="77.150000000000006" customHeight="1" x14ac:dyDescent="0.35">
      <c r="A31" s="142">
        <f t="shared" si="0"/>
        <v>658</v>
      </c>
      <c r="B31" s="210" t="s">
        <v>696</v>
      </c>
      <c r="C31" s="253" t="s">
        <v>902</v>
      </c>
    </row>
    <row r="32" spans="1:3" ht="77.150000000000006" customHeight="1" x14ac:dyDescent="0.35">
      <c r="A32" s="142">
        <f t="shared" si="0"/>
        <v>752</v>
      </c>
      <c r="B32" s="210" t="s">
        <v>36</v>
      </c>
      <c r="C32" s="253" t="s">
        <v>903</v>
      </c>
    </row>
    <row r="33" spans="1:3" ht="77.150000000000006" customHeight="1" x14ac:dyDescent="0.35">
      <c r="A33" s="142">
        <f t="shared" si="0"/>
        <v>755</v>
      </c>
      <c r="B33" s="210" t="s">
        <v>37</v>
      </c>
      <c r="C33" s="253" t="s">
        <v>904</v>
      </c>
    </row>
    <row r="34" spans="1:3" ht="77.150000000000006" customHeight="1" x14ac:dyDescent="0.35">
      <c r="A34" s="142">
        <f t="shared" ref="A34:A65" si="1">LEN(C34)</f>
        <v>606</v>
      </c>
      <c r="B34" s="210" t="s">
        <v>698</v>
      </c>
      <c r="C34" s="252" t="s">
        <v>874</v>
      </c>
    </row>
    <row r="35" spans="1:3" ht="77.150000000000006" customHeight="1" x14ac:dyDescent="0.35">
      <c r="A35" s="142">
        <f t="shared" si="1"/>
        <v>758</v>
      </c>
      <c r="B35" s="210" t="s">
        <v>699</v>
      </c>
      <c r="C35" s="252" t="s">
        <v>875</v>
      </c>
    </row>
    <row r="36" spans="1:3" ht="77.150000000000006" customHeight="1" x14ac:dyDescent="0.35">
      <c r="A36" s="239">
        <f t="shared" si="1"/>
        <v>610</v>
      </c>
      <c r="B36" s="210" t="s">
        <v>700</v>
      </c>
      <c r="C36" s="252" t="s">
        <v>876</v>
      </c>
    </row>
    <row r="37" spans="1:3" s="209" customFormat="1" ht="77.150000000000006" customHeight="1" x14ac:dyDescent="0.35">
      <c r="A37" s="214">
        <f t="shared" si="1"/>
        <v>737</v>
      </c>
      <c r="B37" s="215" t="s">
        <v>701</v>
      </c>
      <c r="C37" s="252" t="s">
        <v>877</v>
      </c>
    </row>
    <row r="38" spans="1:3" s="209" customFormat="1" ht="77.150000000000006" customHeight="1" x14ac:dyDescent="0.35">
      <c r="A38" s="214">
        <f t="shared" si="1"/>
        <v>719</v>
      </c>
      <c r="B38" s="215" t="s">
        <v>702</v>
      </c>
      <c r="C38" s="252" t="s">
        <v>878</v>
      </c>
    </row>
    <row r="39" spans="1:3" s="209" customFormat="1" ht="110.25" customHeight="1" x14ac:dyDescent="0.35">
      <c r="A39" s="214">
        <f t="shared" si="1"/>
        <v>677</v>
      </c>
      <c r="B39" s="215" t="s">
        <v>703</v>
      </c>
      <c r="C39" s="252" t="s">
        <v>879</v>
      </c>
    </row>
    <row r="40" spans="1:3" s="209" customFormat="1" ht="77.150000000000006" customHeight="1" x14ac:dyDescent="0.35">
      <c r="A40" s="214">
        <f t="shared" si="1"/>
        <v>643</v>
      </c>
      <c r="B40" s="215" t="s">
        <v>873</v>
      </c>
      <c r="C40" s="252" t="s">
        <v>880</v>
      </c>
    </row>
    <row r="41" spans="1:3" ht="77.150000000000006" customHeight="1" x14ac:dyDescent="0.35">
      <c r="A41" s="142">
        <f t="shared" si="1"/>
        <v>634</v>
      </c>
      <c r="B41" s="210" t="s">
        <v>42</v>
      </c>
      <c r="C41" s="252" t="s">
        <v>881</v>
      </c>
    </row>
    <row r="42" spans="1:3" ht="77.150000000000006" customHeight="1" x14ac:dyDescent="0.35">
      <c r="A42" s="142">
        <f t="shared" si="1"/>
        <v>777</v>
      </c>
      <c r="B42" s="210" t="s">
        <v>854</v>
      </c>
      <c r="C42" s="252" t="s">
        <v>882</v>
      </c>
    </row>
    <row r="43" spans="1:3" ht="77.150000000000006" customHeight="1" x14ac:dyDescent="0.35">
      <c r="A43" s="142">
        <f t="shared" si="1"/>
        <v>722</v>
      </c>
      <c r="B43" s="210" t="s">
        <v>855</v>
      </c>
      <c r="C43" s="252" t="s">
        <v>883</v>
      </c>
    </row>
    <row r="44" spans="1:3" ht="77.150000000000006" customHeight="1" x14ac:dyDescent="0.35">
      <c r="A44" s="142">
        <f t="shared" si="1"/>
        <v>798</v>
      </c>
      <c r="B44" s="210" t="s">
        <v>856</v>
      </c>
      <c r="C44" s="252" t="s">
        <v>884</v>
      </c>
    </row>
    <row r="45" spans="1:3" ht="77.150000000000006" customHeight="1" x14ac:dyDescent="0.35">
      <c r="A45" s="142">
        <f t="shared" si="1"/>
        <v>666</v>
      </c>
      <c r="B45" s="210" t="s">
        <v>43</v>
      </c>
      <c r="C45" s="252" t="s">
        <v>889</v>
      </c>
    </row>
    <row r="46" spans="1:3" ht="77.150000000000006" customHeight="1" x14ac:dyDescent="0.35">
      <c r="A46" s="142">
        <f t="shared" si="1"/>
        <v>674</v>
      </c>
      <c r="B46" s="210" t="s">
        <v>705</v>
      </c>
      <c r="C46" s="252" t="s">
        <v>928</v>
      </c>
    </row>
    <row r="47" spans="1:3" ht="77.150000000000006" customHeight="1" x14ac:dyDescent="0.35">
      <c r="A47" s="142">
        <f t="shared" si="1"/>
        <v>635</v>
      </c>
      <c r="B47" s="210" t="s">
        <v>45</v>
      </c>
      <c r="C47" s="252" t="s">
        <v>885</v>
      </c>
    </row>
    <row r="48" spans="1:3" ht="77.150000000000006" customHeight="1" x14ac:dyDescent="0.35">
      <c r="A48" s="142">
        <f t="shared" si="1"/>
        <v>682</v>
      </c>
      <c r="B48" s="210" t="s">
        <v>47</v>
      </c>
      <c r="C48" s="252" t="s">
        <v>886</v>
      </c>
    </row>
    <row r="49" spans="1:3" ht="77.150000000000006" customHeight="1" x14ac:dyDescent="0.35">
      <c r="A49" s="142">
        <f t="shared" si="1"/>
        <v>676</v>
      </c>
      <c r="B49" s="210" t="s">
        <v>49</v>
      </c>
      <c r="C49" s="252" t="s">
        <v>887</v>
      </c>
    </row>
    <row r="50" spans="1:3" ht="77.150000000000006" customHeight="1" x14ac:dyDescent="0.35">
      <c r="A50" s="142">
        <f t="shared" si="1"/>
        <v>648</v>
      </c>
      <c r="B50" s="210" t="s">
        <v>706</v>
      </c>
      <c r="C50" s="252" t="s">
        <v>888</v>
      </c>
    </row>
    <row r="51" spans="1:3" ht="77.150000000000006" customHeight="1" x14ac:dyDescent="0.35">
      <c r="A51" s="142">
        <f t="shared" si="1"/>
        <v>607</v>
      </c>
      <c r="B51" s="210" t="s">
        <v>707</v>
      </c>
      <c r="C51" s="252" t="s">
        <v>911</v>
      </c>
    </row>
    <row r="52" spans="1:3" ht="77.150000000000006" customHeight="1" x14ac:dyDescent="0.35">
      <c r="A52" s="142">
        <f t="shared" si="1"/>
        <v>766</v>
      </c>
      <c r="B52" s="210" t="s">
        <v>708</v>
      </c>
      <c r="C52" s="252" t="s">
        <v>919</v>
      </c>
    </row>
    <row r="53" spans="1:3" ht="77.150000000000006" customHeight="1" x14ac:dyDescent="0.35">
      <c r="A53" s="142">
        <f t="shared" si="1"/>
        <v>781</v>
      </c>
      <c r="B53" s="210" t="s">
        <v>709</v>
      </c>
      <c r="C53" s="252" t="s">
        <v>920</v>
      </c>
    </row>
    <row r="54" spans="1:3" ht="77.150000000000006" customHeight="1" x14ac:dyDescent="0.35">
      <c r="A54" s="142">
        <f t="shared" si="1"/>
        <v>787</v>
      </c>
      <c r="B54" s="210" t="s">
        <v>710</v>
      </c>
      <c r="C54" s="252" t="s">
        <v>912</v>
      </c>
    </row>
    <row r="55" spans="1:3" ht="77.150000000000006" customHeight="1" x14ac:dyDescent="0.35">
      <c r="A55" s="142">
        <f t="shared" si="1"/>
        <v>504</v>
      </c>
      <c r="B55" s="210" t="s">
        <v>53</v>
      </c>
      <c r="C55" s="252" t="s">
        <v>913</v>
      </c>
    </row>
    <row r="56" spans="1:3" ht="77.150000000000006" customHeight="1" x14ac:dyDescent="0.35">
      <c r="A56" s="142">
        <f t="shared" si="1"/>
        <v>615</v>
      </c>
      <c r="B56" s="210" t="s">
        <v>55</v>
      </c>
      <c r="C56" s="252" t="s">
        <v>914</v>
      </c>
    </row>
    <row r="57" spans="1:3" ht="77.150000000000006" customHeight="1" x14ac:dyDescent="0.35">
      <c r="A57" s="142">
        <f t="shared" si="1"/>
        <v>727</v>
      </c>
      <c r="B57" s="210" t="s">
        <v>56</v>
      </c>
      <c r="C57" s="252" t="s">
        <v>929</v>
      </c>
    </row>
    <row r="58" spans="1:3" ht="77.150000000000006" customHeight="1" x14ac:dyDescent="0.35">
      <c r="A58" s="142">
        <f t="shared" si="1"/>
        <v>683</v>
      </c>
      <c r="B58" s="210" t="s">
        <v>711</v>
      </c>
      <c r="C58" s="252" t="s">
        <v>915</v>
      </c>
    </row>
    <row r="59" spans="1:3" ht="77.150000000000006" customHeight="1" x14ac:dyDescent="0.35">
      <c r="A59" s="142">
        <f t="shared" si="1"/>
        <v>692</v>
      </c>
      <c r="B59" s="210" t="s">
        <v>59</v>
      </c>
      <c r="C59" s="252" t="s">
        <v>916</v>
      </c>
    </row>
    <row r="60" spans="1:3" ht="77.150000000000006" customHeight="1" x14ac:dyDescent="0.35">
      <c r="A60" s="142">
        <f t="shared" si="1"/>
        <v>722</v>
      </c>
      <c r="B60" s="210" t="s">
        <v>712</v>
      </c>
      <c r="C60" s="252" t="s">
        <v>917</v>
      </c>
    </row>
    <row r="61" spans="1:3" ht="77.150000000000006" customHeight="1" x14ac:dyDescent="0.35">
      <c r="A61" s="142">
        <f t="shared" si="1"/>
        <v>645</v>
      </c>
      <c r="B61" s="210" t="s">
        <v>713</v>
      </c>
      <c r="C61" s="252" t="s">
        <v>918</v>
      </c>
    </row>
    <row r="62" spans="1:3" ht="77.150000000000006" customHeight="1" x14ac:dyDescent="0.35">
      <c r="A62" s="142">
        <f t="shared" si="1"/>
        <v>635</v>
      </c>
      <c r="B62" s="144" t="s">
        <v>60</v>
      </c>
      <c r="C62" s="252" t="s">
        <v>930</v>
      </c>
    </row>
    <row r="63" spans="1:3" ht="80.150000000000006" customHeight="1" x14ac:dyDescent="0.35">
      <c r="A63" s="142">
        <f t="shared" si="1"/>
        <v>761</v>
      </c>
      <c r="B63" s="144" t="s">
        <v>861</v>
      </c>
      <c r="C63" s="253" t="s">
        <v>894</v>
      </c>
    </row>
    <row r="64" spans="1:3" ht="80.150000000000006" customHeight="1" x14ac:dyDescent="0.35">
      <c r="A64" s="142">
        <f t="shared" si="1"/>
        <v>649</v>
      </c>
      <c r="B64" s="144" t="s">
        <v>862</v>
      </c>
      <c r="C64" s="253" t="s">
        <v>893</v>
      </c>
    </row>
    <row r="65" spans="1:3" ht="80.150000000000006" customHeight="1" x14ac:dyDescent="0.35">
      <c r="A65" s="142">
        <f t="shared" si="1"/>
        <v>487</v>
      </c>
      <c r="B65" s="144" t="s">
        <v>863</v>
      </c>
      <c r="C65" s="143" t="s">
        <v>895</v>
      </c>
    </row>
    <row r="66" spans="1:3" ht="80.150000000000006" customHeight="1" x14ac:dyDescent="0.35">
      <c r="C66" s="143"/>
    </row>
  </sheetData>
  <autoFilter ref="A1:C65" xr:uid="{00000000-0009-0000-0000-000009000000}"/>
  <pageMargins left="0.70866141732283472" right="0.70866141732283472" top="0.74803149606299213" bottom="0.74803149606299213" header="0.31496062992125984" footer="0.31496062992125984"/>
  <pageSetup paperSize="8" scale="91" fitToHeight="0" orientation="landscape" r:id="rId1"/>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AB297-269C-493A-9202-177C63A6E743}">
  <sheetPr>
    <tabColor theme="8"/>
    <pageSetUpPr fitToPage="1"/>
  </sheetPr>
  <dimension ref="A1:L1738"/>
  <sheetViews>
    <sheetView showGridLines="0" zoomScaleNormal="100" workbookViewId="0">
      <selection activeCell="B1" sqref="B1"/>
    </sheetView>
  </sheetViews>
  <sheetFormatPr defaultRowHeight="14.5" x14ac:dyDescent="0.35"/>
  <cols>
    <col min="1" max="1" width="25.7265625" style="30" customWidth="1"/>
    <col min="2" max="2" width="115.7265625" style="56" customWidth="1"/>
    <col min="3" max="3" width="9.54296875" style="71" bestFit="1" customWidth="1"/>
    <col min="4" max="9" width="0" hidden="1" customWidth="1"/>
    <col min="10" max="10" width="2.7265625" customWidth="1"/>
    <col min="11" max="11" width="20.7265625" customWidth="1"/>
    <col min="12" max="12" width="75.7265625" customWidth="1"/>
    <col min="13" max="13" width="20.7265625" customWidth="1"/>
  </cols>
  <sheetData>
    <row r="1" spans="1:12" ht="58" x14ac:dyDescent="0.55000000000000004">
      <c r="A1" s="241" t="s">
        <v>0</v>
      </c>
      <c r="B1" s="60" t="s">
        <v>4</v>
      </c>
      <c r="C1" s="243" t="s">
        <v>747</v>
      </c>
      <c r="J1" s="117"/>
      <c r="K1" s="260" t="str">
        <f>$B1</f>
        <v>1.1.1 INFORMATIEARCHITECTUUR</v>
      </c>
      <c r="L1" s="260"/>
    </row>
    <row r="2" spans="1:12" x14ac:dyDescent="0.35">
      <c r="B2" s="235" t="str">
        <f>VLOOKUP(B1,VLookup!F$15:I$150,4,FALSE)</f>
        <v>Geactualiseerd: 2021</v>
      </c>
      <c r="K2" s="40"/>
      <c r="L2" s="40"/>
    </row>
    <row r="3" spans="1:12" x14ac:dyDescent="0.35">
      <c r="A3" s="61"/>
      <c r="B3" s="62"/>
      <c r="C3" s="62"/>
      <c r="D3" s="61"/>
      <c r="E3" s="62"/>
      <c r="F3" s="62"/>
      <c r="G3" s="62"/>
      <c r="H3" s="62"/>
      <c r="I3" s="63"/>
      <c r="K3" s="40"/>
      <c r="L3" s="40"/>
    </row>
    <row r="4" spans="1:12" s="5" customFormat="1" ht="29" x14ac:dyDescent="0.35">
      <c r="A4" s="242" t="s">
        <v>74</v>
      </c>
      <c r="B4" s="242" t="s">
        <v>73</v>
      </c>
      <c r="C4" s="242" t="s">
        <v>71</v>
      </c>
      <c r="D4" s="64"/>
      <c r="E4" s="65"/>
      <c r="F4" s="65"/>
      <c r="G4" s="65"/>
      <c r="H4" s="65"/>
      <c r="I4" s="66"/>
      <c r="J4"/>
      <c r="K4" s="41" t="s">
        <v>681</v>
      </c>
      <c r="L4" s="41" t="str">
        <f>VLOOKUP($B$1,VLookup!$F$3:$I$1018,3,FALSE)</f>
        <v>1 PLANNEN</v>
      </c>
    </row>
    <row r="5" spans="1:12" ht="29" x14ac:dyDescent="0.35">
      <c r="A5" s="61" t="s">
        <v>645</v>
      </c>
      <c r="B5" s="61" t="s">
        <v>773</v>
      </c>
      <c r="C5" s="61">
        <v>3</v>
      </c>
      <c r="D5" s="61"/>
      <c r="E5" s="62"/>
      <c r="F5" s="62"/>
      <c r="G5" s="62"/>
      <c r="H5" s="62"/>
      <c r="I5" s="63"/>
      <c r="K5" s="41" t="s">
        <v>682</v>
      </c>
      <c r="L5" s="41" t="str">
        <f>VLOOKUP($B$1,VLookup!$F$3:$I$1018,2,FALSE)</f>
        <v>1.1 ARCHITECTUUR</v>
      </c>
    </row>
    <row r="6" spans="1:12" ht="43.5" x14ac:dyDescent="0.35">
      <c r="A6" s="64"/>
      <c r="B6" s="61" t="s">
        <v>774</v>
      </c>
      <c r="C6" s="61">
        <v>4</v>
      </c>
      <c r="D6" s="64"/>
      <c r="E6" s="65"/>
      <c r="F6" s="65"/>
      <c r="G6" s="65"/>
      <c r="H6" s="65"/>
      <c r="I6" s="66"/>
      <c r="K6" s="41" t="s">
        <v>683</v>
      </c>
      <c r="L6" s="41" t="str">
        <f>VLOOKUP($B$1,VLookup!$F$3:$I$1018,1,FALSE)</f>
        <v>1.1.1 INFORMATIEARCHITECTUUR</v>
      </c>
    </row>
    <row r="7" spans="1:12" ht="29" x14ac:dyDescent="0.35">
      <c r="A7" s="61" t="s">
        <v>632</v>
      </c>
      <c r="B7" s="61" t="s">
        <v>553</v>
      </c>
      <c r="C7" s="61">
        <v>3</v>
      </c>
      <c r="D7" s="64"/>
      <c r="E7" s="65"/>
      <c r="F7" s="65"/>
      <c r="G7" s="65"/>
      <c r="H7" s="65"/>
      <c r="I7" s="66"/>
      <c r="K7" s="32"/>
      <c r="L7" s="40"/>
    </row>
    <row r="8" spans="1:12" x14ac:dyDescent="0.35">
      <c r="A8" s="64"/>
      <c r="B8" s="61" t="s">
        <v>551</v>
      </c>
      <c r="C8" s="61">
        <v>1</v>
      </c>
      <c r="D8" s="64"/>
      <c r="E8" s="65"/>
      <c r="F8" s="65"/>
      <c r="G8" s="65"/>
      <c r="H8" s="65"/>
      <c r="I8" s="66"/>
      <c r="K8" s="261" t="s">
        <v>746</v>
      </c>
      <c r="L8" s="262" t="str">
        <f>VLOOKUP($B$1,'Bron tekst'!$B$2:$C$189,2,FALSE)</f>
        <v>De informatiearchitectuur richt zich op de beschrijving van de inhoudelijk relaties en samenhang tussen toepassingen en gegevensverzamelingen onderling. Het opstellen, beheren en integreren van de structuur van applicaties, databases en andere (data)gegevensverzamelingen. Ook in persoonlijke applicaties, zoals spreadsheets. Daarbij wordt gelet op eventueel gewijzigde informatiebehoeften van gebruikers. Daarnaast worden de beleidsregels voor het beheer van de (elementen van de) informatiearchitectuur opgesteld. Hoewel het vakgebied datamanagement meestal verantwoordelijk is voor het beheer van het bedrijfsdatamodel, wordt dit voor de invulling van dit model vaak bij data- of informatiearchitectuur (KWIV 1.1.3) belegd.</v>
      </c>
    </row>
    <row r="9" spans="1:12" x14ac:dyDescent="0.35">
      <c r="A9" s="64"/>
      <c r="B9" s="61" t="s">
        <v>552</v>
      </c>
      <c r="C9" s="61">
        <v>2</v>
      </c>
      <c r="D9" s="64"/>
      <c r="E9" s="65"/>
      <c r="F9" s="65"/>
      <c r="G9" s="65"/>
      <c r="H9" s="65"/>
      <c r="I9" s="66"/>
      <c r="K9" s="261"/>
      <c r="L9" s="262"/>
    </row>
    <row r="10" spans="1:12" ht="43.5" x14ac:dyDescent="0.35">
      <c r="A10" s="61" t="s">
        <v>646</v>
      </c>
      <c r="B10" s="61" t="s">
        <v>768</v>
      </c>
      <c r="C10" s="61">
        <v>4</v>
      </c>
      <c r="D10" s="64"/>
      <c r="E10" s="65"/>
      <c r="F10" s="65"/>
      <c r="G10" s="65"/>
      <c r="H10" s="65"/>
      <c r="I10" s="66"/>
      <c r="K10" s="261"/>
      <c r="L10" s="262"/>
    </row>
    <row r="11" spans="1:12" ht="29" x14ac:dyDescent="0.35">
      <c r="A11" s="61" t="s">
        <v>648</v>
      </c>
      <c r="B11" s="61" t="s">
        <v>776</v>
      </c>
      <c r="C11" s="61">
        <v>4</v>
      </c>
      <c r="D11" s="64"/>
      <c r="E11" s="65"/>
      <c r="F11" s="65"/>
      <c r="G11" s="65"/>
      <c r="H11" s="65"/>
      <c r="I11" s="66"/>
      <c r="K11" s="261"/>
      <c r="L11" s="262"/>
    </row>
    <row r="12" spans="1:12" ht="29" x14ac:dyDescent="0.35">
      <c r="A12" s="61" t="s">
        <v>634</v>
      </c>
      <c r="B12" s="61" t="s">
        <v>780</v>
      </c>
      <c r="C12" s="61">
        <v>4</v>
      </c>
      <c r="D12" s="64"/>
      <c r="E12" s="65"/>
      <c r="F12" s="65"/>
      <c r="G12" s="65"/>
      <c r="H12" s="65"/>
      <c r="I12" s="66"/>
      <c r="K12" s="261"/>
      <c r="L12" s="262"/>
    </row>
    <row r="13" spans="1:12" ht="29" x14ac:dyDescent="0.35">
      <c r="A13" s="64"/>
      <c r="B13" s="61" t="s">
        <v>779</v>
      </c>
      <c r="C13" s="61">
        <v>2</v>
      </c>
      <c r="D13" s="64"/>
      <c r="E13" s="65"/>
      <c r="F13" s="65"/>
      <c r="G13" s="65"/>
      <c r="H13" s="65"/>
      <c r="I13" s="66"/>
      <c r="K13" s="261"/>
      <c r="L13" s="262"/>
    </row>
    <row r="14" spans="1:12" ht="29" x14ac:dyDescent="0.35">
      <c r="A14" s="64"/>
      <c r="B14" s="61" t="s">
        <v>565</v>
      </c>
      <c r="C14" s="61">
        <v>3</v>
      </c>
      <c r="D14" s="64"/>
      <c r="E14" s="65"/>
      <c r="F14" s="65"/>
      <c r="G14" s="65"/>
      <c r="H14" s="65"/>
      <c r="I14" s="66"/>
      <c r="K14" s="261"/>
      <c r="L14" s="262"/>
    </row>
    <row r="15" spans="1:12" ht="43.5" x14ac:dyDescent="0.35">
      <c r="A15" s="61" t="s">
        <v>656</v>
      </c>
      <c r="B15" s="61" t="s">
        <v>786</v>
      </c>
      <c r="C15" s="61">
        <v>3</v>
      </c>
      <c r="D15" s="64"/>
      <c r="E15" s="65"/>
      <c r="F15" s="65"/>
      <c r="G15" s="65"/>
      <c r="H15" s="65"/>
      <c r="I15" s="66"/>
      <c r="K15" s="261"/>
      <c r="L15" s="262"/>
    </row>
    <row r="16" spans="1:12" ht="43.5" x14ac:dyDescent="0.35">
      <c r="A16" s="64"/>
      <c r="B16" s="61" t="s">
        <v>843</v>
      </c>
      <c r="C16" s="61">
        <v>4</v>
      </c>
      <c r="D16" s="64"/>
      <c r="E16" s="65"/>
      <c r="F16" s="65"/>
      <c r="G16" s="65"/>
      <c r="H16" s="65"/>
      <c r="I16" s="66"/>
      <c r="K16" s="93"/>
      <c r="L16" s="94" t="s">
        <v>715</v>
      </c>
    </row>
    <row r="17" spans="1:9" ht="29" x14ac:dyDescent="0.35">
      <c r="A17" s="61" t="s">
        <v>654</v>
      </c>
      <c r="B17" s="61" t="s">
        <v>810</v>
      </c>
      <c r="C17" s="61">
        <v>4</v>
      </c>
      <c r="D17" s="64"/>
      <c r="E17" s="65"/>
      <c r="F17" s="65"/>
      <c r="G17" s="65"/>
      <c r="H17" s="65"/>
      <c r="I17" s="66"/>
    </row>
    <row r="18" spans="1:9" ht="29" x14ac:dyDescent="0.35">
      <c r="A18" s="64"/>
      <c r="B18" s="61" t="s">
        <v>599</v>
      </c>
      <c r="C18" s="61">
        <v>3</v>
      </c>
      <c r="D18" s="64"/>
      <c r="E18" s="65"/>
      <c r="F18" s="65"/>
      <c r="G18" s="65"/>
      <c r="H18" s="65"/>
      <c r="I18" s="66"/>
    </row>
    <row r="19" spans="1:9" ht="43.5" x14ac:dyDescent="0.35">
      <c r="A19" s="61" t="s">
        <v>644</v>
      </c>
      <c r="B19" s="61" t="s">
        <v>819</v>
      </c>
      <c r="C19" s="61">
        <v>3</v>
      </c>
      <c r="D19" s="64"/>
      <c r="E19" s="65"/>
      <c r="F19" s="65"/>
      <c r="G19" s="65"/>
      <c r="H19" s="65"/>
      <c r="I19" s="66"/>
    </row>
    <row r="20" spans="1:9" ht="29" x14ac:dyDescent="0.35">
      <c r="A20" s="64"/>
      <c r="B20" s="61" t="s">
        <v>617</v>
      </c>
      <c r="C20" s="61">
        <v>4</v>
      </c>
      <c r="D20" s="64"/>
      <c r="E20" s="65"/>
      <c r="F20" s="65"/>
      <c r="G20" s="65"/>
      <c r="H20" s="65"/>
      <c r="I20" s="66"/>
    </row>
    <row r="21" spans="1:9" ht="29" x14ac:dyDescent="0.35">
      <c r="A21" s="64"/>
      <c r="B21" s="61" t="s">
        <v>616</v>
      </c>
      <c r="C21" s="61">
        <v>2</v>
      </c>
      <c r="D21" s="64"/>
      <c r="E21" s="65"/>
      <c r="F21" s="65"/>
      <c r="G21" s="65"/>
      <c r="H21" s="65"/>
      <c r="I21" s="66"/>
    </row>
    <row r="22" spans="1:9" ht="29" x14ac:dyDescent="0.35">
      <c r="A22" s="61" t="s">
        <v>636</v>
      </c>
      <c r="B22" s="61" t="s">
        <v>620</v>
      </c>
      <c r="C22" s="61">
        <v>9</v>
      </c>
      <c r="D22" s="64"/>
      <c r="E22" s="65"/>
      <c r="F22" s="65"/>
      <c r="G22" s="65"/>
      <c r="H22" s="65"/>
      <c r="I22" s="66"/>
    </row>
    <row r="23" spans="1:9" ht="29" x14ac:dyDescent="0.35">
      <c r="A23" s="61" t="s">
        <v>637</v>
      </c>
      <c r="B23" s="61" t="s">
        <v>622</v>
      </c>
      <c r="C23" s="61">
        <v>9</v>
      </c>
      <c r="D23" s="64"/>
      <c r="E23" s="65"/>
      <c r="F23" s="65"/>
      <c r="G23" s="65"/>
      <c r="H23" s="65"/>
      <c r="I23" s="66"/>
    </row>
    <row r="24" spans="1:9" ht="29" x14ac:dyDescent="0.35">
      <c r="A24" s="61" t="s">
        <v>638</v>
      </c>
      <c r="B24" s="61" t="s">
        <v>821</v>
      </c>
      <c r="C24" s="61">
        <v>9</v>
      </c>
      <c r="D24" s="64"/>
      <c r="E24" s="65"/>
      <c r="F24" s="65"/>
      <c r="G24" s="65"/>
      <c r="H24" s="65"/>
      <c r="I24" s="66"/>
    </row>
    <row r="25" spans="1:9" ht="29" x14ac:dyDescent="0.35">
      <c r="A25" s="61" t="s">
        <v>639</v>
      </c>
      <c r="B25" s="61" t="s">
        <v>686</v>
      </c>
      <c r="C25" s="61">
        <v>9</v>
      </c>
      <c r="D25" s="64"/>
      <c r="E25" s="65"/>
      <c r="F25" s="65"/>
      <c r="G25" s="65"/>
      <c r="H25" s="65"/>
      <c r="I25" s="66"/>
    </row>
    <row r="26" spans="1:9" ht="43.5" x14ac:dyDescent="0.35">
      <c r="A26" s="61" t="s">
        <v>640</v>
      </c>
      <c r="B26" s="61" t="s">
        <v>626</v>
      </c>
      <c r="C26" s="61">
        <v>9</v>
      </c>
      <c r="D26" s="64"/>
      <c r="E26" s="65"/>
      <c r="F26" s="65"/>
      <c r="G26" s="65"/>
      <c r="H26" s="65"/>
      <c r="I26" s="66"/>
    </row>
    <row r="27" spans="1:9" ht="29" x14ac:dyDescent="0.35">
      <c r="A27" s="61" t="s">
        <v>641</v>
      </c>
      <c r="B27" s="61" t="s">
        <v>822</v>
      </c>
      <c r="C27" s="61">
        <v>9</v>
      </c>
      <c r="D27" s="64"/>
      <c r="E27" s="65"/>
      <c r="F27" s="65"/>
      <c r="G27" s="65"/>
      <c r="H27" s="65"/>
      <c r="I27" s="66"/>
    </row>
    <row r="28" spans="1:9" ht="29" x14ac:dyDescent="0.35">
      <c r="A28" s="67" t="s">
        <v>642</v>
      </c>
      <c r="B28" s="67" t="s">
        <v>629</v>
      </c>
      <c r="C28" s="67">
        <v>9</v>
      </c>
      <c r="D28" s="68"/>
      <c r="E28" s="69"/>
      <c r="F28" s="69"/>
      <c r="G28" s="69"/>
      <c r="H28" s="69"/>
      <c r="I28" s="70"/>
    </row>
    <row r="29" spans="1:9" x14ac:dyDescent="0.35">
      <c r="A29"/>
      <c r="B29"/>
      <c r="C29"/>
    </row>
    <row r="30" spans="1:9" x14ac:dyDescent="0.35">
      <c r="A30"/>
      <c r="B30"/>
      <c r="C30"/>
    </row>
    <row r="31" spans="1:9" x14ac:dyDescent="0.35">
      <c r="A31"/>
      <c r="B31"/>
      <c r="C31"/>
    </row>
    <row r="32" spans="1:9" x14ac:dyDescent="0.35">
      <c r="A32"/>
      <c r="B32"/>
      <c r="C32"/>
    </row>
    <row r="33" spans="1:3" x14ac:dyDescent="0.35">
      <c r="A33"/>
      <c r="B33"/>
      <c r="C33"/>
    </row>
    <row r="34" spans="1:3" x14ac:dyDescent="0.35">
      <c r="A34"/>
      <c r="B34"/>
      <c r="C34"/>
    </row>
    <row r="35" spans="1:3" x14ac:dyDescent="0.35">
      <c r="A35"/>
      <c r="B35"/>
      <c r="C35"/>
    </row>
    <row r="36" spans="1:3" x14ac:dyDescent="0.35">
      <c r="A36"/>
      <c r="B36"/>
      <c r="C36" s="155"/>
    </row>
    <row r="37" spans="1:3" x14ac:dyDescent="0.35">
      <c r="A37"/>
      <c r="B37"/>
      <c r="C37" s="155"/>
    </row>
    <row r="38" spans="1:3" x14ac:dyDescent="0.35">
      <c r="A38"/>
      <c r="B38"/>
      <c r="C38" s="155"/>
    </row>
    <row r="39" spans="1:3" x14ac:dyDescent="0.35">
      <c r="A39"/>
      <c r="B39"/>
      <c r="C39" s="155"/>
    </row>
    <row r="40" spans="1:3" x14ac:dyDescent="0.35">
      <c r="A40"/>
      <c r="B40"/>
      <c r="C40" s="155"/>
    </row>
    <row r="41" spans="1:3" x14ac:dyDescent="0.35">
      <c r="A41"/>
      <c r="B41"/>
      <c r="C41" s="155"/>
    </row>
    <row r="42" spans="1:3" x14ac:dyDescent="0.35">
      <c r="A42"/>
      <c r="B42"/>
      <c r="C42" s="155"/>
    </row>
    <row r="43" spans="1:3" x14ac:dyDescent="0.35">
      <c r="A43"/>
      <c r="B43"/>
      <c r="C43" s="155"/>
    </row>
    <row r="44" spans="1:3" x14ac:dyDescent="0.35">
      <c r="A44"/>
      <c r="B44"/>
      <c r="C44" s="155"/>
    </row>
    <row r="45" spans="1:3" x14ac:dyDescent="0.35">
      <c r="A45"/>
      <c r="B45"/>
      <c r="C45" s="155"/>
    </row>
    <row r="46" spans="1:3" x14ac:dyDescent="0.35">
      <c r="A46"/>
      <c r="B46"/>
      <c r="C46" s="155"/>
    </row>
    <row r="47" spans="1:3" x14ac:dyDescent="0.35">
      <c r="A47"/>
      <c r="B47"/>
      <c r="C47" s="155"/>
    </row>
    <row r="48" spans="1:3" x14ac:dyDescent="0.35">
      <c r="A48"/>
      <c r="B48"/>
      <c r="C48" s="155"/>
    </row>
    <row r="49" spans="3:3" customFormat="1" x14ac:dyDescent="0.35">
      <c r="C49" s="155"/>
    </row>
    <row r="50" spans="3:3" customFormat="1" x14ac:dyDescent="0.35">
      <c r="C50" s="155"/>
    </row>
    <row r="51" spans="3:3" customFormat="1" x14ac:dyDescent="0.35">
      <c r="C51" s="155"/>
    </row>
    <row r="52" spans="3:3" customFormat="1" x14ac:dyDescent="0.35">
      <c r="C52" s="155"/>
    </row>
    <row r="53" spans="3:3" customFormat="1" x14ac:dyDescent="0.35">
      <c r="C53" s="155"/>
    </row>
    <row r="54" spans="3:3" customFormat="1" x14ac:dyDescent="0.35">
      <c r="C54" s="155"/>
    </row>
    <row r="55" spans="3:3" customFormat="1" x14ac:dyDescent="0.35">
      <c r="C55" s="155"/>
    </row>
    <row r="56" spans="3:3" customFormat="1" x14ac:dyDescent="0.35">
      <c r="C56" s="155"/>
    </row>
    <row r="57" spans="3:3" customFormat="1" x14ac:dyDescent="0.35">
      <c r="C57" s="155"/>
    </row>
    <row r="58" spans="3:3" customFormat="1" x14ac:dyDescent="0.35">
      <c r="C58" s="155"/>
    </row>
    <row r="59" spans="3:3" customFormat="1" x14ac:dyDescent="0.35">
      <c r="C59" s="155"/>
    </row>
    <row r="60" spans="3:3" customFormat="1" x14ac:dyDescent="0.35">
      <c r="C60" s="155"/>
    </row>
    <row r="61" spans="3:3" customFormat="1" x14ac:dyDescent="0.35">
      <c r="C61" s="155"/>
    </row>
    <row r="62" spans="3:3" customFormat="1" x14ac:dyDescent="0.35">
      <c r="C62" s="155"/>
    </row>
    <row r="63" spans="3:3" customFormat="1" x14ac:dyDescent="0.35">
      <c r="C63" s="155"/>
    </row>
    <row r="64" spans="3:3" customFormat="1" x14ac:dyDescent="0.35">
      <c r="C64" s="155"/>
    </row>
    <row r="65" spans="3:3" customFormat="1" x14ac:dyDescent="0.35">
      <c r="C65" s="155"/>
    </row>
    <row r="66" spans="3:3" customFormat="1" x14ac:dyDescent="0.35">
      <c r="C66" s="155"/>
    </row>
    <row r="67" spans="3:3" customFormat="1" x14ac:dyDescent="0.35">
      <c r="C67" s="155"/>
    </row>
    <row r="68" spans="3:3" customFormat="1" x14ac:dyDescent="0.35">
      <c r="C68" s="155"/>
    </row>
    <row r="69" spans="3:3" customFormat="1" x14ac:dyDescent="0.35">
      <c r="C69" s="155"/>
    </row>
    <row r="70" spans="3:3" customFormat="1" x14ac:dyDescent="0.35">
      <c r="C70" s="155"/>
    </row>
    <row r="71" spans="3:3" customFormat="1" x14ac:dyDescent="0.35">
      <c r="C71" s="155"/>
    </row>
    <row r="72" spans="3:3" customFormat="1" x14ac:dyDescent="0.35">
      <c r="C72" s="155"/>
    </row>
    <row r="73" spans="3:3" customFormat="1" x14ac:dyDescent="0.35">
      <c r="C73" s="155"/>
    </row>
    <row r="74" spans="3:3" customFormat="1" x14ac:dyDescent="0.35">
      <c r="C74" s="155"/>
    </row>
    <row r="75" spans="3:3" customFormat="1" x14ac:dyDescent="0.35">
      <c r="C75" s="155"/>
    </row>
    <row r="76" spans="3:3" customFormat="1" x14ac:dyDescent="0.35">
      <c r="C76" s="155"/>
    </row>
    <row r="77" spans="3:3" customFormat="1" x14ac:dyDescent="0.35">
      <c r="C77" s="155"/>
    </row>
    <row r="78" spans="3:3" customFormat="1" x14ac:dyDescent="0.35">
      <c r="C78" s="155"/>
    </row>
    <row r="79" spans="3:3" customFormat="1" x14ac:dyDescent="0.35">
      <c r="C79" s="155"/>
    </row>
    <row r="80" spans="3:3" customFormat="1" x14ac:dyDescent="0.35">
      <c r="C80" s="155"/>
    </row>
    <row r="81" spans="3:3" customFormat="1" x14ac:dyDescent="0.35">
      <c r="C81" s="155"/>
    </row>
    <row r="82" spans="3:3" customFormat="1" x14ac:dyDescent="0.35">
      <c r="C82" s="155"/>
    </row>
    <row r="83" spans="3:3" customFormat="1" x14ac:dyDescent="0.35">
      <c r="C83" s="155"/>
    </row>
    <row r="84" spans="3:3" customFormat="1" x14ac:dyDescent="0.35">
      <c r="C84" s="155"/>
    </row>
    <row r="85" spans="3:3" customFormat="1" x14ac:dyDescent="0.35">
      <c r="C85" s="155"/>
    </row>
    <row r="86" spans="3:3" customFormat="1" x14ac:dyDescent="0.35">
      <c r="C86" s="155"/>
    </row>
    <row r="87" spans="3:3" customFormat="1" x14ac:dyDescent="0.35">
      <c r="C87" s="155"/>
    </row>
    <row r="88" spans="3:3" customFormat="1" x14ac:dyDescent="0.35">
      <c r="C88" s="155"/>
    </row>
    <row r="89" spans="3:3" customFormat="1" x14ac:dyDescent="0.35">
      <c r="C89" s="155"/>
    </row>
    <row r="90" spans="3:3" customFormat="1" x14ac:dyDescent="0.35">
      <c r="C90" s="155"/>
    </row>
    <row r="91" spans="3:3" customFormat="1" x14ac:dyDescent="0.35">
      <c r="C91" s="155"/>
    </row>
    <row r="92" spans="3:3" customFormat="1" x14ac:dyDescent="0.35">
      <c r="C92" s="155"/>
    </row>
    <row r="93" spans="3:3" customFormat="1" x14ac:dyDescent="0.35">
      <c r="C93" s="155"/>
    </row>
    <row r="94" spans="3:3" customFormat="1" x14ac:dyDescent="0.35">
      <c r="C94" s="155"/>
    </row>
    <row r="95" spans="3:3" customFormat="1" x14ac:dyDescent="0.35">
      <c r="C95" s="155"/>
    </row>
    <row r="96" spans="3:3" customFormat="1" x14ac:dyDescent="0.35">
      <c r="C96" s="155"/>
    </row>
    <row r="97" spans="3:3" customFormat="1" x14ac:dyDescent="0.35">
      <c r="C97" s="155"/>
    </row>
    <row r="98" spans="3:3" customFormat="1" x14ac:dyDescent="0.35">
      <c r="C98" s="155"/>
    </row>
    <row r="99" spans="3:3" customFormat="1" x14ac:dyDescent="0.35">
      <c r="C99" s="155"/>
    </row>
    <row r="100" spans="3:3" customFormat="1" x14ac:dyDescent="0.35">
      <c r="C100" s="155"/>
    </row>
    <row r="101" spans="3:3" customFormat="1" x14ac:dyDescent="0.35">
      <c r="C101" s="155"/>
    </row>
    <row r="102" spans="3:3" customFormat="1" x14ac:dyDescent="0.35">
      <c r="C102" s="155"/>
    </row>
    <row r="103" spans="3:3" customFormat="1" x14ac:dyDescent="0.35">
      <c r="C103" s="155"/>
    </row>
    <row r="104" spans="3:3" customFormat="1" x14ac:dyDescent="0.35">
      <c r="C104" s="155"/>
    </row>
    <row r="105" spans="3:3" customFormat="1" x14ac:dyDescent="0.35">
      <c r="C105" s="155"/>
    </row>
    <row r="106" spans="3:3" customFormat="1" x14ac:dyDescent="0.35">
      <c r="C106" s="155"/>
    </row>
    <row r="107" spans="3:3" customFormat="1" x14ac:dyDescent="0.35">
      <c r="C107" s="155"/>
    </row>
    <row r="108" spans="3:3" customFormat="1" x14ac:dyDescent="0.35">
      <c r="C108" s="155"/>
    </row>
    <row r="109" spans="3:3" customFormat="1" x14ac:dyDescent="0.35">
      <c r="C109" s="155"/>
    </row>
    <row r="110" spans="3:3" customFormat="1" x14ac:dyDescent="0.35">
      <c r="C110" s="155"/>
    </row>
    <row r="111" spans="3:3" customFormat="1" x14ac:dyDescent="0.35">
      <c r="C111" s="155"/>
    </row>
    <row r="112" spans="3:3" customFormat="1" x14ac:dyDescent="0.35">
      <c r="C112" s="155"/>
    </row>
    <row r="113" spans="3:3" customFormat="1" x14ac:dyDescent="0.35">
      <c r="C113" s="155"/>
    </row>
    <row r="114" spans="3:3" customFormat="1" x14ac:dyDescent="0.35">
      <c r="C114" s="155"/>
    </row>
    <row r="115" spans="3:3" customFormat="1" x14ac:dyDescent="0.35">
      <c r="C115" s="155"/>
    </row>
    <row r="116" spans="3:3" customFormat="1" x14ac:dyDescent="0.35">
      <c r="C116" s="155"/>
    </row>
    <row r="117" spans="3:3" customFormat="1" x14ac:dyDescent="0.35">
      <c r="C117" s="155"/>
    </row>
    <row r="118" spans="3:3" customFormat="1" x14ac:dyDescent="0.35">
      <c r="C118" s="155"/>
    </row>
    <row r="119" spans="3:3" customFormat="1" x14ac:dyDescent="0.35">
      <c r="C119" s="155"/>
    </row>
    <row r="120" spans="3:3" customFormat="1" x14ac:dyDescent="0.35">
      <c r="C120" s="155"/>
    </row>
    <row r="121" spans="3:3" customFormat="1" x14ac:dyDescent="0.35">
      <c r="C121" s="155"/>
    </row>
    <row r="122" spans="3:3" customFormat="1" x14ac:dyDescent="0.35">
      <c r="C122" s="155"/>
    </row>
    <row r="123" spans="3:3" customFormat="1" x14ac:dyDescent="0.35">
      <c r="C123" s="155"/>
    </row>
    <row r="124" spans="3:3" customFormat="1" x14ac:dyDescent="0.35">
      <c r="C124" s="155"/>
    </row>
    <row r="125" spans="3:3" customFormat="1" x14ac:dyDescent="0.35">
      <c r="C125" s="155"/>
    </row>
    <row r="126" spans="3:3" customFormat="1" x14ac:dyDescent="0.35">
      <c r="C126" s="155"/>
    </row>
    <row r="127" spans="3:3" customFormat="1" x14ac:dyDescent="0.35">
      <c r="C127" s="155"/>
    </row>
    <row r="128" spans="3:3" customFormat="1" x14ac:dyDescent="0.35">
      <c r="C128" s="155"/>
    </row>
    <row r="129" spans="3:3" customFormat="1" x14ac:dyDescent="0.35">
      <c r="C129" s="155"/>
    </row>
    <row r="130" spans="3:3" customFormat="1" x14ac:dyDescent="0.35">
      <c r="C130" s="155"/>
    </row>
    <row r="131" spans="3:3" customFormat="1" x14ac:dyDescent="0.35">
      <c r="C131" s="155"/>
    </row>
    <row r="132" spans="3:3" customFormat="1" x14ac:dyDescent="0.35">
      <c r="C132" s="155"/>
    </row>
    <row r="133" spans="3:3" customFormat="1" x14ac:dyDescent="0.35">
      <c r="C133" s="155"/>
    </row>
    <row r="134" spans="3:3" customFormat="1" x14ac:dyDescent="0.35">
      <c r="C134" s="155"/>
    </row>
    <row r="135" spans="3:3" customFormat="1" x14ac:dyDescent="0.35">
      <c r="C135" s="155"/>
    </row>
    <row r="136" spans="3:3" customFormat="1" x14ac:dyDescent="0.35">
      <c r="C136" s="155"/>
    </row>
    <row r="137" spans="3:3" customFormat="1" x14ac:dyDescent="0.35">
      <c r="C137" s="155"/>
    </row>
    <row r="138" spans="3:3" customFormat="1" x14ac:dyDescent="0.35">
      <c r="C138" s="155"/>
    </row>
    <row r="139" spans="3:3" customFormat="1" x14ac:dyDescent="0.35">
      <c r="C139" s="155"/>
    </row>
    <row r="140" spans="3:3" customFormat="1" x14ac:dyDescent="0.35">
      <c r="C140" s="155"/>
    </row>
    <row r="141" spans="3:3" customFormat="1" x14ac:dyDescent="0.35">
      <c r="C141" s="155"/>
    </row>
    <row r="142" spans="3:3" customFormat="1" x14ac:dyDescent="0.35">
      <c r="C142" s="155"/>
    </row>
    <row r="143" spans="3:3" customFormat="1" x14ac:dyDescent="0.35">
      <c r="C143" s="155"/>
    </row>
    <row r="144" spans="3:3" customFormat="1" x14ac:dyDescent="0.35">
      <c r="C144" s="155"/>
    </row>
    <row r="145" spans="3:3" customFormat="1" x14ac:dyDescent="0.35">
      <c r="C145" s="155"/>
    </row>
    <row r="146" spans="3:3" customFormat="1" x14ac:dyDescent="0.35">
      <c r="C146" s="155"/>
    </row>
    <row r="147" spans="3:3" customFormat="1" x14ac:dyDescent="0.35">
      <c r="C147" s="155"/>
    </row>
    <row r="148" spans="3:3" customFormat="1" x14ac:dyDescent="0.35">
      <c r="C148" s="155"/>
    </row>
    <row r="149" spans="3:3" customFormat="1" x14ac:dyDescent="0.35">
      <c r="C149" s="155"/>
    </row>
    <row r="150" spans="3:3" customFormat="1" x14ac:dyDescent="0.35">
      <c r="C150" s="155"/>
    </row>
    <row r="151" spans="3:3" customFormat="1" x14ac:dyDescent="0.35">
      <c r="C151" s="155"/>
    </row>
    <row r="152" spans="3:3" customFormat="1" x14ac:dyDescent="0.35">
      <c r="C152" s="155"/>
    </row>
    <row r="153" spans="3:3" customFormat="1" x14ac:dyDescent="0.35">
      <c r="C153" s="155"/>
    </row>
    <row r="154" spans="3:3" customFormat="1" x14ac:dyDescent="0.35">
      <c r="C154" s="155"/>
    </row>
    <row r="155" spans="3:3" customFormat="1" x14ac:dyDescent="0.35">
      <c r="C155" s="155"/>
    </row>
    <row r="156" spans="3:3" customFormat="1" x14ac:dyDescent="0.35">
      <c r="C156" s="155"/>
    </row>
    <row r="157" spans="3:3" customFormat="1" x14ac:dyDescent="0.35">
      <c r="C157" s="155"/>
    </row>
    <row r="158" spans="3:3" customFormat="1" x14ac:dyDescent="0.35">
      <c r="C158" s="155"/>
    </row>
    <row r="159" spans="3:3" customFormat="1" x14ac:dyDescent="0.35">
      <c r="C159" s="155"/>
    </row>
    <row r="160" spans="3:3" customFormat="1" x14ac:dyDescent="0.35">
      <c r="C160" s="155"/>
    </row>
    <row r="161" spans="3:3" customFormat="1" x14ac:dyDescent="0.35">
      <c r="C161" s="155"/>
    </row>
    <row r="162" spans="3:3" customFormat="1" x14ac:dyDescent="0.35">
      <c r="C162" s="155"/>
    </row>
    <row r="163" spans="3:3" customFormat="1" x14ac:dyDescent="0.35">
      <c r="C163" s="155"/>
    </row>
    <row r="164" spans="3:3" customFormat="1" x14ac:dyDescent="0.35">
      <c r="C164" s="155"/>
    </row>
    <row r="165" spans="3:3" customFormat="1" x14ac:dyDescent="0.35">
      <c r="C165" s="155"/>
    </row>
    <row r="166" spans="3:3" customFormat="1" x14ac:dyDescent="0.35">
      <c r="C166" s="155"/>
    </row>
    <row r="167" spans="3:3" customFormat="1" x14ac:dyDescent="0.35">
      <c r="C167" s="155"/>
    </row>
    <row r="168" spans="3:3" customFormat="1" x14ac:dyDescent="0.35">
      <c r="C168" s="155"/>
    </row>
    <row r="169" spans="3:3" customFormat="1" x14ac:dyDescent="0.35">
      <c r="C169" s="155"/>
    </row>
    <row r="170" spans="3:3" customFormat="1" x14ac:dyDescent="0.35">
      <c r="C170" s="155"/>
    </row>
    <row r="171" spans="3:3" customFormat="1" x14ac:dyDescent="0.35">
      <c r="C171" s="155"/>
    </row>
    <row r="172" spans="3:3" customFormat="1" x14ac:dyDescent="0.35">
      <c r="C172" s="155"/>
    </row>
    <row r="173" spans="3:3" customFormat="1" x14ac:dyDescent="0.35">
      <c r="C173" s="155"/>
    </row>
    <row r="174" spans="3:3" customFormat="1" x14ac:dyDescent="0.35">
      <c r="C174" s="155"/>
    </row>
    <row r="175" spans="3:3" customFormat="1" x14ac:dyDescent="0.35">
      <c r="C175" s="155"/>
    </row>
    <row r="176" spans="3:3" customFormat="1" x14ac:dyDescent="0.35">
      <c r="C176" s="155"/>
    </row>
    <row r="177" spans="3:3" customFormat="1" x14ac:dyDescent="0.35">
      <c r="C177" s="155"/>
    </row>
    <row r="178" spans="3:3" customFormat="1" x14ac:dyDescent="0.35">
      <c r="C178" s="155"/>
    </row>
    <row r="179" spans="3:3" customFormat="1" x14ac:dyDescent="0.35">
      <c r="C179" s="155"/>
    </row>
    <row r="180" spans="3:3" customFormat="1" x14ac:dyDescent="0.35">
      <c r="C180" s="155"/>
    </row>
    <row r="181" spans="3:3" customFormat="1" x14ac:dyDescent="0.35">
      <c r="C181" s="155"/>
    </row>
    <row r="182" spans="3:3" customFormat="1" x14ac:dyDescent="0.35">
      <c r="C182" s="155"/>
    </row>
    <row r="183" spans="3:3" customFormat="1" x14ac:dyDescent="0.35">
      <c r="C183" s="155"/>
    </row>
    <row r="184" spans="3:3" customFormat="1" x14ac:dyDescent="0.35">
      <c r="C184" s="155"/>
    </row>
    <row r="185" spans="3:3" customFormat="1" x14ac:dyDescent="0.35">
      <c r="C185" s="155"/>
    </row>
    <row r="186" spans="3:3" customFormat="1" x14ac:dyDescent="0.35">
      <c r="C186" s="155"/>
    </row>
    <row r="187" spans="3:3" customFormat="1" x14ac:dyDescent="0.35">
      <c r="C187" s="155"/>
    </row>
    <row r="188" spans="3:3" customFormat="1" x14ac:dyDescent="0.35">
      <c r="C188" s="155"/>
    </row>
    <row r="189" spans="3:3" customFormat="1" x14ac:dyDescent="0.35">
      <c r="C189" s="155"/>
    </row>
    <row r="190" spans="3:3" customFormat="1" x14ac:dyDescent="0.35">
      <c r="C190" s="155"/>
    </row>
    <row r="191" spans="3:3" customFormat="1" x14ac:dyDescent="0.35">
      <c r="C191" s="155"/>
    </row>
    <row r="192" spans="3:3" customFormat="1" x14ac:dyDescent="0.35">
      <c r="C192" s="155"/>
    </row>
    <row r="193" spans="3:3" customFormat="1" x14ac:dyDescent="0.35">
      <c r="C193" s="155"/>
    </row>
    <row r="194" spans="3:3" customFormat="1" x14ac:dyDescent="0.35">
      <c r="C194" s="155"/>
    </row>
    <row r="195" spans="3:3" customFormat="1" x14ac:dyDescent="0.35">
      <c r="C195" s="155"/>
    </row>
    <row r="196" spans="3:3" customFormat="1" x14ac:dyDescent="0.35">
      <c r="C196" s="155"/>
    </row>
    <row r="197" spans="3:3" customFormat="1" x14ac:dyDescent="0.35">
      <c r="C197" s="155"/>
    </row>
    <row r="198" spans="3:3" customFormat="1" x14ac:dyDescent="0.35">
      <c r="C198" s="155"/>
    </row>
    <row r="199" spans="3:3" customFormat="1" x14ac:dyDescent="0.35">
      <c r="C199" s="155"/>
    </row>
    <row r="200" spans="3:3" customFormat="1" x14ac:dyDescent="0.35">
      <c r="C200" s="155"/>
    </row>
    <row r="201" spans="3:3" customFormat="1" x14ac:dyDescent="0.35">
      <c r="C201" s="155"/>
    </row>
    <row r="202" spans="3:3" customFormat="1" x14ac:dyDescent="0.35">
      <c r="C202" s="155"/>
    </row>
    <row r="203" spans="3:3" customFormat="1" x14ac:dyDescent="0.35">
      <c r="C203" s="155"/>
    </row>
    <row r="204" spans="3:3" customFormat="1" x14ac:dyDescent="0.35">
      <c r="C204" s="155"/>
    </row>
    <row r="205" spans="3:3" customFormat="1" x14ac:dyDescent="0.35">
      <c r="C205" s="155"/>
    </row>
    <row r="206" spans="3:3" customFormat="1" x14ac:dyDescent="0.35">
      <c r="C206" s="155"/>
    </row>
    <row r="207" spans="3:3" customFormat="1" x14ac:dyDescent="0.35">
      <c r="C207" s="155"/>
    </row>
    <row r="208" spans="3:3" customFormat="1" x14ac:dyDescent="0.35">
      <c r="C208" s="155"/>
    </row>
    <row r="209" spans="3:3" customFormat="1" x14ac:dyDescent="0.35">
      <c r="C209" s="155"/>
    </row>
    <row r="210" spans="3:3" customFormat="1" x14ac:dyDescent="0.35">
      <c r="C210" s="155"/>
    </row>
    <row r="211" spans="3:3" customFormat="1" x14ac:dyDescent="0.35">
      <c r="C211" s="155"/>
    </row>
    <row r="212" spans="3:3" customFormat="1" x14ac:dyDescent="0.35">
      <c r="C212" s="155"/>
    </row>
    <row r="213" spans="3:3" customFormat="1" x14ac:dyDescent="0.35">
      <c r="C213" s="155"/>
    </row>
    <row r="214" spans="3:3" customFormat="1" x14ac:dyDescent="0.35">
      <c r="C214" s="155"/>
    </row>
    <row r="215" spans="3:3" customFormat="1" x14ac:dyDescent="0.35">
      <c r="C215" s="155"/>
    </row>
    <row r="216" spans="3:3" customFormat="1" x14ac:dyDescent="0.35">
      <c r="C216" s="155"/>
    </row>
    <row r="217" spans="3:3" customFormat="1" x14ac:dyDescent="0.35">
      <c r="C217" s="155"/>
    </row>
    <row r="218" spans="3:3" customFormat="1" x14ac:dyDescent="0.35">
      <c r="C218" s="155"/>
    </row>
    <row r="219" spans="3:3" customFormat="1" x14ac:dyDescent="0.35">
      <c r="C219" s="155"/>
    </row>
    <row r="220" spans="3:3" customFormat="1" x14ac:dyDescent="0.35">
      <c r="C220" s="155"/>
    </row>
    <row r="221" spans="3:3" customFormat="1" x14ac:dyDescent="0.35">
      <c r="C221" s="155"/>
    </row>
    <row r="222" spans="3:3" customFormat="1" x14ac:dyDescent="0.35">
      <c r="C222" s="155"/>
    </row>
    <row r="223" spans="3:3" customFormat="1" x14ac:dyDescent="0.35">
      <c r="C223" s="155"/>
    </row>
    <row r="224" spans="3:3" customFormat="1" x14ac:dyDescent="0.35">
      <c r="C224" s="155"/>
    </row>
    <row r="225" spans="3:3" customFormat="1" x14ac:dyDescent="0.35">
      <c r="C225" s="155"/>
    </row>
    <row r="226" spans="3:3" customFormat="1" x14ac:dyDescent="0.35">
      <c r="C226" s="155"/>
    </row>
    <row r="227" spans="3:3" customFormat="1" x14ac:dyDescent="0.35">
      <c r="C227" s="155"/>
    </row>
    <row r="228" spans="3:3" customFormat="1" x14ac:dyDescent="0.35">
      <c r="C228" s="155"/>
    </row>
    <row r="229" spans="3:3" customFormat="1" x14ac:dyDescent="0.35">
      <c r="C229" s="155"/>
    </row>
    <row r="230" spans="3:3" customFormat="1" x14ac:dyDescent="0.35">
      <c r="C230" s="155"/>
    </row>
    <row r="231" spans="3:3" customFormat="1" x14ac:dyDescent="0.35">
      <c r="C231" s="155"/>
    </row>
    <row r="232" spans="3:3" customFormat="1" x14ac:dyDescent="0.35">
      <c r="C232" s="155"/>
    </row>
    <row r="233" spans="3:3" customFormat="1" x14ac:dyDescent="0.35">
      <c r="C233" s="155"/>
    </row>
    <row r="234" spans="3:3" customFormat="1" x14ac:dyDescent="0.35">
      <c r="C234" s="155"/>
    </row>
    <row r="235" spans="3:3" customFormat="1" x14ac:dyDescent="0.35">
      <c r="C235" s="155"/>
    </row>
    <row r="236" spans="3:3" customFormat="1" x14ac:dyDescent="0.35">
      <c r="C236" s="155"/>
    </row>
    <row r="237" spans="3:3" customFormat="1" x14ac:dyDescent="0.35">
      <c r="C237" s="155"/>
    </row>
    <row r="238" spans="3:3" customFormat="1" x14ac:dyDescent="0.35">
      <c r="C238" s="155"/>
    </row>
    <row r="239" spans="3:3" customFormat="1" x14ac:dyDescent="0.35">
      <c r="C239" s="155"/>
    </row>
    <row r="240" spans="3:3" customFormat="1" x14ac:dyDescent="0.35">
      <c r="C240" s="155"/>
    </row>
    <row r="241" spans="3:3" customFormat="1" x14ac:dyDescent="0.35">
      <c r="C241" s="155"/>
    </row>
    <row r="242" spans="3:3" customFormat="1" x14ac:dyDescent="0.35">
      <c r="C242" s="155"/>
    </row>
    <row r="243" spans="3:3" customFormat="1" x14ac:dyDescent="0.35">
      <c r="C243" s="155"/>
    </row>
    <row r="244" spans="3:3" customFormat="1" x14ac:dyDescent="0.35">
      <c r="C244" s="155"/>
    </row>
    <row r="245" spans="3:3" customFormat="1" x14ac:dyDescent="0.35">
      <c r="C245" s="155"/>
    </row>
    <row r="246" spans="3:3" customFormat="1" x14ac:dyDescent="0.35">
      <c r="C246" s="155"/>
    </row>
    <row r="247" spans="3:3" customFormat="1" x14ac:dyDescent="0.35">
      <c r="C247" s="155"/>
    </row>
    <row r="248" spans="3:3" customFormat="1" x14ac:dyDescent="0.35">
      <c r="C248" s="155"/>
    </row>
    <row r="249" spans="3:3" customFormat="1" x14ac:dyDescent="0.35">
      <c r="C249" s="155"/>
    </row>
    <row r="250" spans="3:3" customFormat="1" x14ac:dyDescent="0.35">
      <c r="C250" s="155"/>
    </row>
    <row r="251" spans="3:3" customFormat="1" x14ac:dyDescent="0.35">
      <c r="C251" s="155"/>
    </row>
    <row r="252" spans="3:3" customFormat="1" x14ac:dyDescent="0.35">
      <c r="C252" s="155"/>
    </row>
    <row r="253" spans="3:3" customFormat="1" x14ac:dyDescent="0.35">
      <c r="C253" s="155"/>
    </row>
    <row r="254" spans="3:3" customFormat="1" x14ac:dyDescent="0.35">
      <c r="C254" s="155"/>
    </row>
    <row r="255" spans="3:3" customFormat="1" x14ac:dyDescent="0.35">
      <c r="C255" s="155"/>
    </row>
    <row r="256" spans="3:3" customFormat="1" x14ac:dyDescent="0.35">
      <c r="C256" s="155"/>
    </row>
    <row r="257" spans="3:3" customFormat="1" x14ac:dyDescent="0.35">
      <c r="C257" s="155"/>
    </row>
    <row r="258" spans="3:3" customFormat="1" x14ac:dyDescent="0.35">
      <c r="C258" s="155"/>
    </row>
    <row r="259" spans="3:3" customFormat="1" x14ac:dyDescent="0.35">
      <c r="C259" s="155"/>
    </row>
    <row r="260" spans="3:3" customFormat="1" x14ac:dyDescent="0.35">
      <c r="C260" s="155"/>
    </row>
    <row r="261" spans="3:3" customFormat="1" x14ac:dyDescent="0.35">
      <c r="C261" s="155"/>
    </row>
    <row r="262" spans="3:3" customFormat="1" x14ac:dyDescent="0.35">
      <c r="C262" s="155"/>
    </row>
    <row r="263" spans="3:3" customFormat="1" x14ac:dyDescent="0.35">
      <c r="C263" s="155"/>
    </row>
    <row r="264" spans="3:3" customFormat="1" x14ac:dyDescent="0.35">
      <c r="C264" s="155"/>
    </row>
    <row r="265" spans="3:3" customFormat="1" x14ac:dyDescent="0.35">
      <c r="C265" s="155"/>
    </row>
    <row r="266" spans="3:3" customFormat="1" x14ac:dyDescent="0.35">
      <c r="C266" s="155"/>
    </row>
    <row r="267" spans="3:3" customFormat="1" x14ac:dyDescent="0.35">
      <c r="C267" s="155"/>
    </row>
    <row r="268" spans="3:3" customFormat="1" x14ac:dyDescent="0.35">
      <c r="C268" s="155"/>
    </row>
    <row r="269" spans="3:3" customFormat="1" x14ac:dyDescent="0.35">
      <c r="C269" s="155"/>
    </row>
    <row r="270" spans="3:3" customFormat="1" x14ac:dyDescent="0.35">
      <c r="C270" s="155"/>
    </row>
    <row r="271" spans="3:3" customFormat="1" x14ac:dyDescent="0.35">
      <c r="C271" s="155"/>
    </row>
    <row r="272" spans="3:3" customFormat="1" x14ac:dyDescent="0.35">
      <c r="C272" s="155"/>
    </row>
    <row r="273" spans="3:3" customFormat="1" x14ac:dyDescent="0.35">
      <c r="C273" s="155"/>
    </row>
    <row r="274" spans="3:3" customFormat="1" x14ac:dyDescent="0.35">
      <c r="C274" s="155"/>
    </row>
    <row r="275" spans="3:3" customFormat="1" x14ac:dyDescent="0.35">
      <c r="C275" s="155"/>
    </row>
    <row r="276" spans="3:3" customFormat="1" x14ac:dyDescent="0.35">
      <c r="C276" s="155"/>
    </row>
    <row r="277" spans="3:3" customFormat="1" x14ac:dyDescent="0.35">
      <c r="C277" s="155"/>
    </row>
    <row r="278" spans="3:3" customFormat="1" x14ac:dyDescent="0.35">
      <c r="C278" s="155"/>
    </row>
    <row r="279" spans="3:3" customFormat="1" x14ac:dyDescent="0.35">
      <c r="C279" s="155"/>
    </row>
    <row r="280" spans="3:3" customFormat="1" x14ac:dyDescent="0.35">
      <c r="C280" s="155"/>
    </row>
    <row r="281" spans="3:3" customFormat="1" x14ac:dyDescent="0.35">
      <c r="C281" s="155"/>
    </row>
    <row r="282" spans="3:3" customFormat="1" x14ac:dyDescent="0.35">
      <c r="C282" s="155"/>
    </row>
    <row r="283" spans="3:3" customFormat="1" x14ac:dyDescent="0.35">
      <c r="C283" s="155"/>
    </row>
    <row r="284" spans="3:3" customFormat="1" x14ac:dyDescent="0.35">
      <c r="C284" s="155"/>
    </row>
    <row r="285" spans="3:3" customFormat="1" x14ac:dyDescent="0.35">
      <c r="C285" s="155"/>
    </row>
    <row r="286" spans="3:3" customFormat="1" x14ac:dyDescent="0.35">
      <c r="C286" s="155"/>
    </row>
    <row r="287" spans="3:3" customFormat="1" x14ac:dyDescent="0.35">
      <c r="C287" s="155"/>
    </row>
    <row r="288" spans="3:3" customFormat="1" x14ac:dyDescent="0.35">
      <c r="C288" s="155"/>
    </row>
    <row r="289" spans="3:3" customFormat="1" x14ac:dyDescent="0.35">
      <c r="C289" s="155"/>
    </row>
    <row r="290" spans="3:3" customFormat="1" x14ac:dyDescent="0.35">
      <c r="C290" s="155"/>
    </row>
    <row r="291" spans="3:3" customFormat="1" x14ac:dyDescent="0.35">
      <c r="C291" s="155"/>
    </row>
    <row r="292" spans="3:3" customFormat="1" x14ac:dyDescent="0.35">
      <c r="C292" s="155"/>
    </row>
    <row r="293" spans="3:3" customFormat="1" x14ac:dyDescent="0.35">
      <c r="C293" s="155"/>
    </row>
    <row r="294" spans="3:3" customFormat="1" x14ac:dyDescent="0.35">
      <c r="C294" s="155"/>
    </row>
    <row r="295" spans="3:3" customFormat="1" x14ac:dyDescent="0.35">
      <c r="C295" s="155"/>
    </row>
    <row r="296" spans="3:3" customFormat="1" x14ac:dyDescent="0.35">
      <c r="C296" s="155"/>
    </row>
    <row r="297" spans="3:3" customFormat="1" x14ac:dyDescent="0.35">
      <c r="C297" s="155"/>
    </row>
    <row r="298" spans="3:3" customFormat="1" x14ac:dyDescent="0.35">
      <c r="C298" s="155"/>
    </row>
    <row r="299" spans="3:3" customFormat="1" x14ac:dyDescent="0.35">
      <c r="C299" s="155"/>
    </row>
    <row r="300" spans="3:3" customFormat="1" x14ac:dyDescent="0.35">
      <c r="C300" s="155"/>
    </row>
    <row r="301" spans="3:3" customFormat="1" x14ac:dyDescent="0.35">
      <c r="C301" s="155"/>
    </row>
    <row r="302" spans="3:3" customFormat="1" x14ac:dyDescent="0.35">
      <c r="C302" s="155"/>
    </row>
    <row r="303" spans="3:3" customFormat="1" x14ac:dyDescent="0.35">
      <c r="C303" s="155"/>
    </row>
    <row r="304" spans="3:3" customFormat="1" x14ac:dyDescent="0.35">
      <c r="C304" s="155"/>
    </row>
    <row r="305" spans="3:3" customFormat="1" x14ac:dyDescent="0.35">
      <c r="C305" s="155"/>
    </row>
    <row r="306" spans="3:3" customFormat="1" x14ac:dyDescent="0.35">
      <c r="C306" s="155"/>
    </row>
    <row r="307" spans="3:3" customFormat="1" x14ac:dyDescent="0.35">
      <c r="C307" s="155"/>
    </row>
    <row r="308" spans="3:3" customFormat="1" x14ac:dyDescent="0.35">
      <c r="C308" s="155"/>
    </row>
    <row r="309" spans="3:3" customFormat="1" x14ac:dyDescent="0.35">
      <c r="C309" s="155"/>
    </row>
    <row r="310" spans="3:3" customFormat="1" x14ac:dyDescent="0.35">
      <c r="C310" s="155"/>
    </row>
    <row r="311" spans="3:3" customFormat="1" x14ac:dyDescent="0.35">
      <c r="C311" s="155"/>
    </row>
    <row r="312" spans="3:3" customFormat="1" x14ac:dyDescent="0.35">
      <c r="C312" s="155"/>
    </row>
    <row r="313" spans="3:3" customFormat="1" x14ac:dyDescent="0.35">
      <c r="C313" s="155"/>
    </row>
    <row r="314" spans="3:3" customFormat="1" x14ac:dyDescent="0.35">
      <c r="C314" s="155"/>
    </row>
    <row r="315" spans="3:3" customFormat="1" x14ac:dyDescent="0.35">
      <c r="C315" s="155"/>
    </row>
    <row r="316" spans="3:3" customFormat="1" x14ac:dyDescent="0.35">
      <c r="C316" s="155"/>
    </row>
    <row r="317" spans="3:3" customFormat="1" x14ac:dyDescent="0.35">
      <c r="C317" s="155"/>
    </row>
    <row r="318" spans="3:3" customFormat="1" x14ac:dyDescent="0.35">
      <c r="C318" s="155"/>
    </row>
    <row r="319" spans="3:3" customFormat="1" x14ac:dyDescent="0.35">
      <c r="C319" s="155"/>
    </row>
    <row r="320" spans="3:3" customFormat="1" x14ac:dyDescent="0.35">
      <c r="C320" s="155"/>
    </row>
    <row r="321" spans="3:3" customFormat="1" x14ac:dyDescent="0.35">
      <c r="C321" s="155"/>
    </row>
    <row r="322" spans="3:3" customFormat="1" x14ac:dyDescent="0.35">
      <c r="C322" s="155"/>
    </row>
    <row r="323" spans="3:3" customFormat="1" x14ac:dyDescent="0.35">
      <c r="C323" s="155"/>
    </row>
    <row r="324" spans="3:3" customFormat="1" x14ac:dyDescent="0.35">
      <c r="C324" s="155"/>
    </row>
    <row r="325" spans="3:3" customFormat="1" x14ac:dyDescent="0.35">
      <c r="C325" s="155"/>
    </row>
    <row r="326" spans="3:3" customFormat="1" x14ac:dyDescent="0.35">
      <c r="C326" s="155"/>
    </row>
    <row r="327" spans="3:3" customFormat="1" x14ac:dyDescent="0.35">
      <c r="C327" s="155"/>
    </row>
    <row r="328" spans="3:3" customFormat="1" x14ac:dyDescent="0.35">
      <c r="C328" s="155"/>
    </row>
    <row r="329" spans="3:3" customFormat="1" x14ac:dyDescent="0.35">
      <c r="C329" s="155"/>
    </row>
    <row r="330" spans="3:3" customFormat="1" x14ac:dyDescent="0.35">
      <c r="C330" s="155"/>
    </row>
    <row r="331" spans="3:3" customFormat="1" x14ac:dyDescent="0.35">
      <c r="C331" s="155"/>
    </row>
    <row r="332" spans="3:3" customFormat="1" x14ac:dyDescent="0.35">
      <c r="C332" s="155"/>
    </row>
    <row r="333" spans="3:3" customFormat="1" x14ac:dyDescent="0.35">
      <c r="C333" s="155"/>
    </row>
    <row r="334" spans="3:3" customFormat="1" x14ac:dyDescent="0.35">
      <c r="C334" s="155"/>
    </row>
    <row r="335" spans="3:3" customFormat="1" x14ac:dyDescent="0.35">
      <c r="C335" s="155"/>
    </row>
    <row r="336" spans="3:3" customFormat="1" x14ac:dyDescent="0.35">
      <c r="C336" s="155"/>
    </row>
    <row r="337" spans="3:3" customFormat="1" x14ac:dyDescent="0.35">
      <c r="C337" s="155"/>
    </row>
    <row r="338" spans="3:3" customFormat="1" x14ac:dyDescent="0.35">
      <c r="C338" s="155"/>
    </row>
    <row r="339" spans="3:3" customFormat="1" x14ac:dyDescent="0.35">
      <c r="C339" s="155"/>
    </row>
    <row r="340" spans="3:3" customFormat="1" x14ac:dyDescent="0.35">
      <c r="C340" s="155"/>
    </row>
    <row r="341" spans="3:3" customFormat="1" x14ac:dyDescent="0.35">
      <c r="C341" s="155"/>
    </row>
    <row r="342" spans="3:3" customFormat="1" x14ac:dyDescent="0.35">
      <c r="C342" s="155"/>
    </row>
    <row r="343" spans="3:3" customFormat="1" x14ac:dyDescent="0.35">
      <c r="C343" s="155"/>
    </row>
    <row r="344" spans="3:3" customFormat="1" x14ac:dyDescent="0.35">
      <c r="C344" s="155"/>
    </row>
    <row r="345" spans="3:3" customFormat="1" x14ac:dyDescent="0.35">
      <c r="C345" s="155"/>
    </row>
    <row r="346" spans="3:3" customFormat="1" x14ac:dyDescent="0.35">
      <c r="C346" s="155"/>
    </row>
    <row r="347" spans="3:3" customFormat="1" x14ac:dyDescent="0.35">
      <c r="C347" s="155"/>
    </row>
    <row r="348" spans="3:3" customFormat="1" x14ac:dyDescent="0.35">
      <c r="C348" s="155"/>
    </row>
    <row r="349" spans="3:3" customFormat="1" x14ac:dyDescent="0.35">
      <c r="C349" s="155"/>
    </row>
    <row r="350" spans="3:3" customFormat="1" x14ac:dyDescent="0.35">
      <c r="C350" s="155"/>
    </row>
    <row r="351" spans="3:3" customFormat="1" x14ac:dyDescent="0.35">
      <c r="C351" s="155"/>
    </row>
    <row r="352" spans="3:3" customFormat="1" x14ac:dyDescent="0.35">
      <c r="C352" s="155"/>
    </row>
    <row r="353" spans="3:3" customFormat="1" x14ac:dyDescent="0.35">
      <c r="C353" s="155"/>
    </row>
    <row r="354" spans="3:3" customFormat="1" x14ac:dyDescent="0.35">
      <c r="C354" s="155"/>
    </row>
    <row r="355" spans="3:3" customFormat="1" x14ac:dyDescent="0.35">
      <c r="C355" s="155"/>
    </row>
    <row r="356" spans="3:3" customFormat="1" x14ac:dyDescent="0.35">
      <c r="C356" s="155"/>
    </row>
    <row r="357" spans="3:3" customFormat="1" x14ac:dyDescent="0.35">
      <c r="C357" s="155"/>
    </row>
    <row r="358" spans="3:3" customFormat="1" x14ac:dyDescent="0.35">
      <c r="C358" s="155"/>
    </row>
    <row r="359" spans="3:3" customFormat="1" x14ac:dyDescent="0.35">
      <c r="C359" s="155"/>
    </row>
    <row r="360" spans="3:3" customFormat="1" x14ac:dyDescent="0.35">
      <c r="C360" s="155"/>
    </row>
    <row r="361" spans="3:3" customFormat="1" x14ac:dyDescent="0.35">
      <c r="C361" s="155"/>
    </row>
    <row r="362" spans="3:3" customFormat="1" x14ac:dyDescent="0.35">
      <c r="C362" s="155"/>
    </row>
    <row r="363" spans="3:3" customFormat="1" x14ac:dyDescent="0.35">
      <c r="C363" s="155"/>
    </row>
    <row r="364" spans="3:3" customFormat="1" x14ac:dyDescent="0.35">
      <c r="C364" s="155"/>
    </row>
    <row r="365" spans="3:3" customFormat="1" x14ac:dyDescent="0.35">
      <c r="C365" s="155"/>
    </row>
    <row r="366" spans="3:3" customFormat="1" x14ac:dyDescent="0.35">
      <c r="C366" s="155"/>
    </row>
    <row r="367" spans="3:3" customFormat="1" x14ac:dyDescent="0.35">
      <c r="C367" s="155"/>
    </row>
    <row r="368" spans="3:3" customFormat="1" x14ac:dyDescent="0.35">
      <c r="C368" s="155"/>
    </row>
    <row r="369" spans="3:3" customFormat="1" x14ac:dyDescent="0.35">
      <c r="C369" s="155"/>
    </row>
    <row r="370" spans="3:3" customFormat="1" x14ac:dyDescent="0.35">
      <c r="C370" s="155"/>
    </row>
    <row r="371" spans="3:3" customFormat="1" x14ac:dyDescent="0.35">
      <c r="C371" s="155"/>
    </row>
    <row r="372" spans="3:3" customFormat="1" x14ac:dyDescent="0.35">
      <c r="C372" s="155"/>
    </row>
    <row r="373" spans="3:3" customFormat="1" x14ac:dyDescent="0.35">
      <c r="C373" s="155"/>
    </row>
    <row r="374" spans="3:3" customFormat="1" x14ac:dyDescent="0.35">
      <c r="C374" s="155"/>
    </row>
    <row r="375" spans="3:3" customFormat="1" x14ac:dyDescent="0.35">
      <c r="C375" s="155"/>
    </row>
    <row r="376" spans="3:3" customFormat="1" x14ac:dyDescent="0.35">
      <c r="C376" s="155"/>
    </row>
    <row r="377" spans="3:3" customFormat="1" x14ac:dyDescent="0.35">
      <c r="C377" s="155"/>
    </row>
    <row r="378" spans="3:3" customFormat="1" x14ac:dyDescent="0.35">
      <c r="C378" s="155"/>
    </row>
    <row r="379" spans="3:3" customFormat="1" x14ac:dyDescent="0.35">
      <c r="C379" s="155"/>
    </row>
    <row r="380" spans="3:3" customFormat="1" x14ac:dyDescent="0.35">
      <c r="C380" s="155"/>
    </row>
    <row r="381" spans="3:3" customFormat="1" x14ac:dyDescent="0.35">
      <c r="C381" s="155"/>
    </row>
    <row r="382" spans="3:3" customFormat="1" x14ac:dyDescent="0.35">
      <c r="C382" s="155"/>
    </row>
    <row r="383" spans="3:3" customFormat="1" x14ac:dyDescent="0.35">
      <c r="C383" s="155"/>
    </row>
    <row r="384" spans="3:3" customFormat="1" x14ac:dyDescent="0.35">
      <c r="C384" s="155"/>
    </row>
    <row r="385" spans="3:3" customFormat="1" x14ac:dyDescent="0.35">
      <c r="C385" s="155"/>
    </row>
    <row r="386" spans="3:3" customFormat="1" x14ac:dyDescent="0.35">
      <c r="C386" s="155"/>
    </row>
    <row r="387" spans="3:3" customFormat="1" x14ac:dyDescent="0.35">
      <c r="C387" s="155"/>
    </row>
    <row r="388" spans="3:3" customFormat="1" x14ac:dyDescent="0.35">
      <c r="C388" s="155"/>
    </row>
    <row r="389" spans="3:3" customFormat="1" x14ac:dyDescent="0.35">
      <c r="C389" s="155"/>
    </row>
    <row r="390" spans="3:3" customFormat="1" x14ac:dyDescent="0.35">
      <c r="C390" s="155"/>
    </row>
    <row r="391" spans="3:3" customFormat="1" x14ac:dyDescent="0.35">
      <c r="C391" s="155"/>
    </row>
    <row r="392" spans="3:3" customFormat="1" x14ac:dyDescent="0.35">
      <c r="C392" s="155"/>
    </row>
    <row r="393" spans="3:3" customFormat="1" x14ac:dyDescent="0.35">
      <c r="C393" s="155"/>
    </row>
    <row r="394" spans="3:3" customFormat="1" x14ac:dyDescent="0.35">
      <c r="C394" s="155"/>
    </row>
    <row r="395" spans="3:3" customFormat="1" x14ac:dyDescent="0.35">
      <c r="C395" s="155"/>
    </row>
    <row r="396" spans="3:3" customFormat="1" x14ac:dyDescent="0.35">
      <c r="C396" s="155"/>
    </row>
    <row r="397" spans="3:3" customFormat="1" x14ac:dyDescent="0.35">
      <c r="C397" s="155"/>
    </row>
    <row r="398" spans="3:3" customFormat="1" x14ac:dyDescent="0.35">
      <c r="C398" s="155"/>
    </row>
    <row r="399" spans="3:3" customFormat="1" x14ac:dyDescent="0.35">
      <c r="C399" s="155"/>
    </row>
    <row r="400" spans="3:3" customFormat="1" x14ac:dyDescent="0.35">
      <c r="C400" s="155"/>
    </row>
    <row r="401" spans="3:3" customFormat="1" x14ac:dyDescent="0.35">
      <c r="C401" s="155"/>
    </row>
    <row r="402" spans="3:3" customFormat="1" x14ac:dyDescent="0.35">
      <c r="C402" s="155"/>
    </row>
    <row r="403" spans="3:3" customFormat="1" x14ac:dyDescent="0.35">
      <c r="C403" s="155"/>
    </row>
    <row r="404" spans="3:3" customFormat="1" x14ac:dyDescent="0.35">
      <c r="C404" s="155"/>
    </row>
    <row r="405" spans="3:3" customFormat="1" x14ac:dyDescent="0.35">
      <c r="C405" s="155"/>
    </row>
    <row r="406" spans="3:3" customFormat="1" x14ac:dyDescent="0.35">
      <c r="C406" s="155"/>
    </row>
    <row r="407" spans="3:3" customFormat="1" x14ac:dyDescent="0.35">
      <c r="C407" s="155"/>
    </row>
    <row r="408" spans="3:3" customFormat="1" x14ac:dyDescent="0.35">
      <c r="C408" s="155"/>
    </row>
    <row r="409" spans="3:3" customFormat="1" x14ac:dyDescent="0.35">
      <c r="C409" s="155"/>
    </row>
    <row r="410" spans="3:3" customFormat="1" x14ac:dyDescent="0.35">
      <c r="C410" s="155"/>
    </row>
    <row r="411" spans="3:3" customFormat="1" x14ac:dyDescent="0.35">
      <c r="C411" s="155"/>
    </row>
    <row r="412" spans="3:3" customFormat="1" x14ac:dyDescent="0.35">
      <c r="C412" s="155"/>
    </row>
    <row r="413" spans="3:3" customFormat="1" x14ac:dyDescent="0.35">
      <c r="C413" s="155"/>
    </row>
    <row r="414" spans="3:3" customFormat="1" x14ac:dyDescent="0.35">
      <c r="C414" s="155"/>
    </row>
    <row r="415" spans="3:3" customFormat="1" x14ac:dyDescent="0.35">
      <c r="C415" s="155"/>
    </row>
    <row r="416" spans="3:3" customFormat="1" x14ac:dyDescent="0.35">
      <c r="C416" s="155"/>
    </row>
    <row r="417" spans="3:3" customFormat="1" x14ac:dyDescent="0.35">
      <c r="C417" s="155"/>
    </row>
    <row r="418" spans="3:3" customFormat="1" x14ac:dyDescent="0.35">
      <c r="C418" s="155"/>
    </row>
    <row r="419" spans="3:3" customFormat="1" x14ac:dyDescent="0.35">
      <c r="C419" s="155"/>
    </row>
    <row r="420" spans="3:3" customFormat="1" x14ac:dyDescent="0.35">
      <c r="C420" s="155"/>
    </row>
    <row r="421" spans="3:3" customFormat="1" x14ac:dyDescent="0.35">
      <c r="C421" s="155"/>
    </row>
    <row r="422" spans="3:3" customFormat="1" x14ac:dyDescent="0.35">
      <c r="C422" s="155"/>
    </row>
    <row r="423" spans="3:3" customFormat="1" x14ac:dyDescent="0.35">
      <c r="C423" s="155"/>
    </row>
    <row r="424" spans="3:3" customFormat="1" x14ac:dyDescent="0.35">
      <c r="C424" s="155"/>
    </row>
    <row r="425" spans="3:3" customFormat="1" x14ac:dyDescent="0.35">
      <c r="C425" s="155"/>
    </row>
    <row r="426" spans="3:3" customFormat="1" x14ac:dyDescent="0.35">
      <c r="C426" s="155"/>
    </row>
    <row r="427" spans="3:3" customFormat="1" x14ac:dyDescent="0.35">
      <c r="C427" s="155"/>
    </row>
    <row r="428" spans="3:3" customFormat="1" x14ac:dyDescent="0.35">
      <c r="C428" s="155"/>
    </row>
    <row r="429" spans="3:3" customFormat="1" x14ac:dyDescent="0.35">
      <c r="C429" s="155"/>
    </row>
    <row r="430" spans="3:3" customFormat="1" x14ac:dyDescent="0.35">
      <c r="C430" s="155"/>
    </row>
    <row r="431" spans="3:3" customFormat="1" x14ac:dyDescent="0.35">
      <c r="C431" s="155"/>
    </row>
    <row r="432" spans="3:3" customFormat="1" x14ac:dyDescent="0.35">
      <c r="C432" s="155"/>
    </row>
    <row r="433" spans="3:3" customFormat="1" x14ac:dyDescent="0.35">
      <c r="C433" s="155"/>
    </row>
    <row r="434" spans="3:3" customFormat="1" x14ac:dyDescent="0.35">
      <c r="C434" s="155"/>
    </row>
    <row r="435" spans="3:3" customFormat="1" x14ac:dyDescent="0.35">
      <c r="C435" s="155"/>
    </row>
    <row r="436" spans="3:3" customFormat="1" x14ac:dyDescent="0.35">
      <c r="C436" s="155"/>
    </row>
    <row r="437" spans="3:3" customFormat="1" x14ac:dyDescent="0.35">
      <c r="C437" s="155"/>
    </row>
    <row r="438" spans="3:3" customFormat="1" x14ac:dyDescent="0.35">
      <c r="C438" s="155"/>
    </row>
    <row r="439" spans="3:3" customFormat="1" x14ac:dyDescent="0.35">
      <c r="C439" s="155"/>
    </row>
    <row r="440" spans="3:3" customFormat="1" x14ac:dyDescent="0.35">
      <c r="C440" s="155"/>
    </row>
    <row r="441" spans="3:3" customFormat="1" x14ac:dyDescent="0.35">
      <c r="C441" s="155"/>
    </row>
    <row r="442" spans="3:3" customFormat="1" x14ac:dyDescent="0.35">
      <c r="C442" s="155"/>
    </row>
    <row r="443" spans="3:3" customFormat="1" x14ac:dyDescent="0.35">
      <c r="C443" s="155"/>
    </row>
    <row r="444" spans="3:3" customFormat="1" x14ac:dyDescent="0.35">
      <c r="C444" s="155"/>
    </row>
    <row r="445" spans="3:3" customFormat="1" x14ac:dyDescent="0.35">
      <c r="C445" s="155"/>
    </row>
    <row r="446" spans="3:3" customFormat="1" x14ac:dyDescent="0.35">
      <c r="C446" s="155"/>
    </row>
    <row r="447" spans="3:3" customFormat="1" x14ac:dyDescent="0.35">
      <c r="C447" s="155"/>
    </row>
    <row r="448" spans="3:3" customFormat="1" x14ac:dyDescent="0.35">
      <c r="C448" s="155"/>
    </row>
    <row r="449" spans="3:3" customFormat="1" x14ac:dyDescent="0.35">
      <c r="C449" s="155"/>
    </row>
    <row r="450" spans="3:3" customFormat="1" x14ac:dyDescent="0.35">
      <c r="C450" s="155"/>
    </row>
    <row r="451" spans="3:3" customFormat="1" x14ac:dyDescent="0.35">
      <c r="C451" s="155"/>
    </row>
    <row r="452" spans="3:3" customFormat="1" x14ac:dyDescent="0.35">
      <c r="C452" s="155"/>
    </row>
    <row r="453" spans="3:3" customFormat="1" x14ac:dyDescent="0.35">
      <c r="C453" s="155"/>
    </row>
    <row r="454" spans="3:3" customFormat="1" x14ac:dyDescent="0.35">
      <c r="C454" s="155"/>
    </row>
    <row r="455" spans="3:3" customFormat="1" x14ac:dyDescent="0.35">
      <c r="C455" s="155"/>
    </row>
    <row r="456" spans="3:3" customFormat="1" x14ac:dyDescent="0.35">
      <c r="C456" s="155"/>
    </row>
    <row r="457" spans="3:3" customFormat="1" x14ac:dyDescent="0.35">
      <c r="C457" s="155"/>
    </row>
    <row r="458" spans="3:3" customFormat="1" x14ac:dyDescent="0.35">
      <c r="C458" s="155"/>
    </row>
    <row r="459" spans="3:3" customFormat="1" x14ac:dyDescent="0.35">
      <c r="C459" s="155"/>
    </row>
    <row r="460" spans="3:3" customFormat="1" x14ac:dyDescent="0.35">
      <c r="C460" s="155"/>
    </row>
    <row r="461" spans="3:3" customFormat="1" x14ac:dyDescent="0.35">
      <c r="C461" s="155"/>
    </row>
    <row r="462" spans="3:3" customFormat="1" x14ac:dyDescent="0.35">
      <c r="C462" s="155"/>
    </row>
    <row r="463" spans="3:3" customFormat="1" x14ac:dyDescent="0.35">
      <c r="C463" s="155"/>
    </row>
    <row r="464" spans="3:3" customFormat="1" x14ac:dyDescent="0.35">
      <c r="C464" s="155"/>
    </row>
    <row r="465" spans="3:3" customFormat="1" x14ac:dyDescent="0.35">
      <c r="C465" s="155"/>
    </row>
    <row r="466" spans="3:3" customFormat="1" x14ac:dyDescent="0.35">
      <c r="C466" s="155"/>
    </row>
    <row r="467" spans="3:3" customFormat="1" x14ac:dyDescent="0.35">
      <c r="C467" s="155"/>
    </row>
    <row r="468" spans="3:3" customFormat="1" x14ac:dyDescent="0.35">
      <c r="C468" s="155"/>
    </row>
    <row r="469" spans="3:3" customFormat="1" x14ac:dyDescent="0.35">
      <c r="C469" s="155"/>
    </row>
    <row r="470" spans="3:3" customFormat="1" x14ac:dyDescent="0.35">
      <c r="C470" s="155"/>
    </row>
    <row r="471" spans="3:3" customFormat="1" x14ac:dyDescent="0.35">
      <c r="C471" s="155"/>
    </row>
    <row r="472" spans="3:3" customFormat="1" x14ac:dyDescent="0.35">
      <c r="C472" s="155"/>
    </row>
    <row r="473" spans="3:3" customFormat="1" x14ac:dyDescent="0.35">
      <c r="C473" s="155"/>
    </row>
    <row r="474" spans="3:3" customFormat="1" x14ac:dyDescent="0.35">
      <c r="C474" s="155"/>
    </row>
    <row r="475" spans="3:3" customFormat="1" x14ac:dyDescent="0.35">
      <c r="C475" s="155"/>
    </row>
    <row r="476" spans="3:3" customFormat="1" x14ac:dyDescent="0.35">
      <c r="C476" s="155"/>
    </row>
    <row r="477" spans="3:3" customFormat="1" x14ac:dyDescent="0.35">
      <c r="C477" s="155"/>
    </row>
    <row r="478" spans="3:3" customFormat="1" x14ac:dyDescent="0.35">
      <c r="C478" s="155"/>
    </row>
    <row r="479" spans="3:3" customFormat="1" x14ac:dyDescent="0.35">
      <c r="C479" s="155"/>
    </row>
    <row r="480" spans="3:3" customFormat="1" x14ac:dyDescent="0.35">
      <c r="C480" s="155"/>
    </row>
    <row r="481" spans="3:3" customFormat="1" x14ac:dyDescent="0.35">
      <c r="C481" s="155"/>
    </row>
    <row r="482" spans="3:3" customFormat="1" x14ac:dyDescent="0.35">
      <c r="C482" s="155"/>
    </row>
    <row r="483" spans="3:3" customFormat="1" x14ac:dyDescent="0.35">
      <c r="C483" s="155"/>
    </row>
    <row r="484" spans="3:3" customFormat="1" x14ac:dyDescent="0.35">
      <c r="C484" s="155"/>
    </row>
    <row r="485" spans="3:3" customFormat="1" x14ac:dyDescent="0.35">
      <c r="C485" s="155"/>
    </row>
    <row r="486" spans="3:3" customFormat="1" x14ac:dyDescent="0.35">
      <c r="C486" s="155"/>
    </row>
    <row r="487" spans="3:3" customFormat="1" x14ac:dyDescent="0.35">
      <c r="C487" s="155"/>
    </row>
    <row r="488" spans="3:3" customFormat="1" x14ac:dyDescent="0.35">
      <c r="C488" s="155"/>
    </row>
    <row r="489" spans="3:3" customFormat="1" x14ac:dyDescent="0.35">
      <c r="C489" s="155"/>
    </row>
    <row r="490" spans="3:3" customFormat="1" x14ac:dyDescent="0.35">
      <c r="C490" s="155"/>
    </row>
    <row r="491" spans="3:3" customFormat="1" x14ac:dyDescent="0.35">
      <c r="C491" s="155"/>
    </row>
    <row r="492" spans="3:3" customFormat="1" x14ac:dyDescent="0.35">
      <c r="C492" s="155"/>
    </row>
    <row r="493" spans="3:3" customFormat="1" x14ac:dyDescent="0.35">
      <c r="C493" s="155"/>
    </row>
    <row r="494" spans="3:3" customFormat="1" x14ac:dyDescent="0.35">
      <c r="C494" s="155"/>
    </row>
    <row r="495" spans="3:3" customFormat="1" x14ac:dyDescent="0.35">
      <c r="C495" s="155"/>
    </row>
    <row r="496" spans="3:3" customFormat="1" x14ac:dyDescent="0.35">
      <c r="C496" s="155"/>
    </row>
    <row r="497" spans="3:3" customFormat="1" x14ac:dyDescent="0.35">
      <c r="C497" s="155"/>
    </row>
    <row r="498" spans="3:3" customFormat="1" x14ac:dyDescent="0.35">
      <c r="C498" s="155"/>
    </row>
    <row r="499" spans="3:3" customFormat="1" x14ac:dyDescent="0.35">
      <c r="C499" s="155"/>
    </row>
    <row r="500" spans="3:3" customFormat="1" x14ac:dyDescent="0.35">
      <c r="C500" s="155"/>
    </row>
    <row r="501" spans="3:3" customFormat="1" x14ac:dyDescent="0.35">
      <c r="C501" s="155"/>
    </row>
    <row r="502" spans="3:3" customFormat="1" x14ac:dyDescent="0.35">
      <c r="C502" s="155"/>
    </row>
    <row r="503" spans="3:3" customFormat="1" x14ac:dyDescent="0.35">
      <c r="C503" s="155"/>
    </row>
    <row r="504" spans="3:3" customFormat="1" x14ac:dyDescent="0.35">
      <c r="C504" s="155"/>
    </row>
    <row r="505" spans="3:3" customFormat="1" x14ac:dyDescent="0.35">
      <c r="C505" s="155"/>
    </row>
    <row r="506" spans="3:3" customFormat="1" x14ac:dyDescent="0.35">
      <c r="C506" s="155"/>
    </row>
    <row r="507" spans="3:3" customFormat="1" x14ac:dyDescent="0.35">
      <c r="C507" s="155"/>
    </row>
    <row r="508" spans="3:3" customFormat="1" x14ac:dyDescent="0.35">
      <c r="C508" s="155"/>
    </row>
    <row r="509" spans="3:3" customFormat="1" x14ac:dyDescent="0.35">
      <c r="C509" s="155"/>
    </row>
    <row r="510" spans="3:3" customFormat="1" x14ac:dyDescent="0.35">
      <c r="C510" s="155"/>
    </row>
    <row r="511" spans="3:3" customFormat="1" x14ac:dyDescent="0.35">
      <c r="C511" s="155"/>
    </row>
    <row r="512" spans="3:3" customFormat="1" x14ac:dyDescent="0.35">
      <c r="C512" s="155"/>
    </row>
    <row r="513" spans="3:3" customFormat="1" x14ac:dyDescent="0.35">
      <c r="C513" s="155"/>
    </row>
    <row r="514" spans="3:3" customFormat="1" x14ac:dyDescent="0.35">
      <c r="C514" s="155"/>
    </row>
    <row r="515" spans="3:3" customFormat="1" x14ac:dyDescent="0.35">
      <c r="C515" s="155"/>
    </row>
    <row r="516" spans="3:3" customFormat="1" x14ac:dyDescent="0.35">
      <c r="C516" s="155"/>
    </row>
    <row r="517" spans="3:3" customFormat="1" x14ac:dyDescent="0.35">
      <c r="C517" s="155"/>
    </row>
    <row r="518" spans="3:3" customFormat="1" x14ac:dyDescent="0.35">
      <c r="C518" s="155"/>
    </row>
    <row r="519" spans="3:3" customFormat="1" x14ac:dyDescent="0.35">
      <c r="C519" s="155"/>
    </row>
    <row r="520" spans="3:3" customFormat="1" x14ac:dyDescent="0.35">
      <c r="C520" s="155"/>
    </row>
    <row r="521" spans="3:3" customFormat="1" x14ac:dyDescent="0.35">
      <c r="C521" s="155"/>
    </row>
    <row r="522" spans="3:3" customFormat="1" x14ac:dyDescent="0.35">
      <c r="C522" s="155"/>
    </row>
    <row r="523" spans="3:3" customFormat="1" x14ac:dyDescent="0.35">
      <c r="C523" s="155"/>
    </row>
    <row r="524" spans="3:3" customFormat="1" x14ac:dyDescent="0.35">
      <c r="C524" s="155"/>
    </row>
    <row r="525" spans="3:3" customFormat="1" x14ac:dyDescent="0.35">
      <c r="C525" s="155"/>
    </row>
    <row r="526" spans="3:3" customFormat="1" x14ac:dyDescent="0.35">
      <c r="C526" s="155"/>
    </row>
    <row r="527" spans="3:3" customFormat="1" x14ac:dyDescent="0.35">
      <c r="C527" s="155"/>
    </row>
    <row r="528" spans="3:3" customFormat="1" x14ac:dyDescent="0.35">
      <c r="C528" s="155"/>
    </row>
    <row r="529" spans="3:3" customFormat="1" x14ac:dyDescent="0.35">
      <c r="C529" s="155"/>
    </row>
    <row r="530" spans="3:3" customFormat="1" x14ac:dyDescent="0.35">
      <c r="C530" s="155"/>
    </row>
    <row r="531" spans="3:3" customFormat="1" x14ac:dyDescent="0.35">
      <c r="C531" s="155"/>
    </row>
    <row r="532" spans="3:3" customFormat="1" x14ac:dyDescent="0.35">
      <c r="C532" s="155"/>
    </row>
    <row r="533" spans="3:3" customFormat="1" x14ac:dyDescent="0.35">
      <c r="C533" s="155"/>
    </row>
    <row r="534" spans="3:3" customFormat="1" x14ac:dyDescent="0.35">
      <c r="C534" s="155"/>
    </row>
    <row r="535" spans="3:3" customFormat="1" x14ac:dyDescent="0.35">
      <c r="C535" s="155"/>
    </row>
    <row r="536" spans="3:3" customFormat="1" x14ac:dyDescent="0.35">
      <c r="C536" s="155"/>
    </row>
    <row r="537" spans="3:3" customFormat="1" x14ac:dyDescent="0.35">
      <c r="C537" s="155"/>
    </row>
    <row r="538" spans="3:3" customFormat="1" x14ac:dyDescent="0.35">
      <c r="C538" s="155"/>
    </row>
    <row r="539" spans="3:3" customFormat="1" x14ac:dyDescent="0.35">
      <c r="C539" s="155"/>
    </row>
    <row r="540" spans="3:3" customFormat="1" x14ac:dyDescent="0.35">
      <c r="C540" s="155"/>
    </row>
    <row r="541" spans="3:3" customFormat="1" x14ac:dyDescent="0.35">
      <c r="C541" s="155"/>
    </row>
    <row r="542" spans="3:3" customFormat="1" x14ac:dyDescent="0.35">
      <c r="C542" s="155"/>
    </row>
    <row r="543" spans="3:3" customFormat="1" x14ac:dyDescent="0.35">
      <c r="C543" s="155"/>
    </row>
    <row r="544" spans="3:3" customFormat="1" x14ac:dyDescent="0.35">
      <c r="C544" s="155"/>
    </row>
    <row r="545" spans="3:3" customFormat="1" x14ac:dyDescent="0.35">
      <c r="C545" s="155"/>
    </row>
    <row r="546" spans="3:3" customFormat="1" x14ac:dyDescent="0.35">
      <c r="C546" s="155"/>
    </row>
    <row r="547" spans="3:3" customFormat="1" x14ac:dyDescent="0.35">
      <c r="C547" s="155"/>
    </row>
    <row r="548" spans="3:3" customFormat="1" x14ac:dyDescent="0.35">
      <c r="C548" s="155"/>
    </row>
    <row r="549" spans="3:3" customFormat="1" x14ac:dyDescent="0.35">
      <c r="C549" s="155"/>
    </row>
    <row r="550" spans="3:3" customFormat="1" x14ac:dyDescent="0.35">
      <c r="C550" s="155"/>
    </row>
    <row r="551" spans="3:3" customFormat="1" x14ac:dyDescent="0.35">
      <c r="C551" s="155"/>
    </row>
    <row r="552" spans="3:3" customFormat="1" x14ac:dyDescent="0.35">
      <c r="C552" s="155"/>
    </row>
    <row r="553" spans="3:3" customFormat="1" x14ac:dyDescent="0.35">
      <c r="C553" s="155"/>
    </row>
    <row r="554" spans="3:3" customFormat="1" x14ac:dyDescent="0.35">
      <c r="C554" s="155"/>
    </row>
    <row r="555" spans="3:3" customFormat="1" x14ac:dyDescent="0.35">
      <c r="C555" s="155"/>
    </row>
    <row r="556" spans="3:3" customFormat="1" x14ac:dyDescent="0.35">
      <c r="C556" s="155"/>
    </row>
    <row r="557" spans="3:3" customFormat="1" x14ac:dyDescent="0.35">
      <c r="C557" s="155"/>
    </row>
    <row r="558" spans="3:3" customFormat="1" x14ac:dyDescent="0.35">
      <c r="C558" s="155"/>
    </row>
    <row r="559" spans="3:3" customFormat="1" x14ac:dyDescent="0.35">
      <c r="C559" s="155"/>
    </row>
    <row r="560" spans="3:3" customFormat="1" x14ac:dyDescent="0.35">
      <c r="C560" s="155"/>
    </row>
    <row r="561" spans="3:3" customFormat="1" x14ac:dyDescent="0.35">
      <c r="C561" s="155"/>
    </row>
    <row r="562" spans="3:3" customFormat="1" x14ac:dyDescent="0.35">
      <c r="C562" s="155"/>
    </row>
    <row r="563" spans="3:3" customFormat="1" x14ac:dyDescent="0.35">
      <c r="C563" s="155"/>
    </row>
    <row r="564" spans="3:3" customFormat="1" x14ac:dyDescent="0.35">
      <c r="C564" s="155"/>
    </row>
    <row r="565" spans="3:3" customFormat="1" x14ac:dyDescent="0.35">
      <c r="C565" s="155"/>
    </row>
    <row r="566" spans="3:3" customFormat="1" x14ac:dyDescent="0.35">
      <c r="C566" s="155"/>
    </row>
    <row r="567" spans="3:3" customFormat="1" x14ac:dyDescent="0.35">
      <c r="C567" s="155"/>
    </row>
    <row r="568" spans="3:3" customFormat="1" x14ac:dyDescent="0.35">
      <c r="C568" s="155"/>
    </row>
    <row r="569" spans="3:3" customFormat="1" x14ac:dyDescent="0.35">
      <c r="C569" s="155"/>
    </row>
    <row r="570" spans="3:3" customFormat="1" x14ac:dyDescent="0.35">
      <c r="C570" s="155"/>
    </row>
    <row r="571" spans="3:3" customFormat="1" x14ac:dyDescent="0.35">
      <c r="C571" s="155"/>
    </row>
    <row r="572" spans="3:3" customFormat="1" x14ac:dyDescent="0.35">
      <c r="C572" s="155"/>
    </row>
    <row r="573" spans="3:3" customFormat="1" x14ac:dyDescent="0.35">
      <c r="C573" s="155"/>
    </row>
    <row r="574" spans="3:3" customFormat="1" x14ac:dyDescent="0.35">
      <c r="C574" s="155"/>
    </row>
    <row r="575" spans="3:3" customFormat="1" x14ac:dyDescent="0.35">
      <c r="C575" s="155"/>
    </row>
    <row r="576" spans="3:3" customFormat="1" x14ac:dyDescent="0.35">
      <c r="C576" s="155"/>
    </row>
    <row r="577" spans="3:3" customFormat="1" x14ac:dyDescent="0.35">
      <c r="C577" s="155"/>
    </row>
    <row r="578" spans="3:3" customFormat="1" x14ac:dyDescent="0.35">
      <c r="C578" s="155"/>
    </row>
    <row r="579" spans="3:3" customFormat="1" x14ac:dyDescent="0.35">
      <c r="C579" s="155"/>
    </row>
    <row r="580" spans="3:3" customFormat="1" x14ac:dyDescent="0.35">
      <c r="C580" s="155"/>
    </row>
    <row r="581" spans="3:3" customFormat="1" x14ac:dyDescent="0.35">
      <c r="C581" s="155"/>
    </row>
    <row r="582" spans="3:3" customFormat="1" x14ac:dyDescent="0.35">
      <c r="C582" s="155"/>
    </row>
    <row r="583" spans="3:3" customFormat="1" x14ac:dyDescent="0.35">
      <c r="C583" s="155"/>
    </row>
    <row r="584" spans="3:3" customFormat="1" x14ac:dyDescent="0.35">
      <c r="C584" s="155"/>
    </row>
    <row r="585" spans="3:3" customFormat="1" x14ac:dyDescent="0.35">
      <c r="C585" s="155"/>
    </row>
    <row r="586" spans="3:3" customFormat="1" x14ac:dyDescent="0.35">
      <c r="C586" s="155"/>
    </row>
    <row r="587" spans="3:3" customFormat="1" x14ac:dyDescent="0.35">
      <c r="C587" s="155"/>
    </row>
    <row r="588" spans="3:3" customFormat="1" x14ac:dyDescent="0.35">
      <c r="C588" s="155"/>
    </row>
    <row r="589" spans="3:3" customFormat="1" x14ac:dyDescent="0.35">
      <c r="C589" s="155"/>
    </row>
    <row r="590" spans="3:3" customFormat="1" x14ac:dyDescent="0.35">
      <c r="C590" s="155"/>
    </row>
    <row r="591" spans="3:3" customFormat="1" x14ac:dyDescent="0.35">
      <c r="C591" s="155"/>
    </row>
    <row r="592" spans="3:3" customFormat="1" x14ac:dyDescent="0.35">
      <c r="C592" s="155"/>
    </row>
    <row r="593" spans="3:3" customFormat="1" x14ac:dyDescent="0.35">
      <c r="C593" s="155"/>
    </row>
    <row r="594" spans="3:3" customFormat="1" x14ac:dyDescent="0.35">
      <c r="C594" s="155"/>
    </row>
    <row r="595" spans="3:3" customFormat="1" x14ac:dyDescent="0.35">
      <c r="C595" s="155"/>
    </row>
    <row r="596" spans="3:3" customFormat="1" x14ac:dyDescent="0.35">
      <c r="C596" s="155"/>
    </row>
    <row r="597" spans="3:3" customFormat="1" x14ac:dyDescent="0.35">
      <c r="C597" s="155"/>
    </row>
    <row r="598" spans="3:3" customFormat="1" x14ac:dyDescent="0.35">
      <c r="C598" s="155"/>
    </row>
    <row r="599" spans="3:3" customFormat="1" x14ac:dyDescent="0.35">
      <c r="C599" s="155"/>
    </row>
    <row r="600" spans="3:3" customFormat="1" x14ac:dyDescent="0.35">
      <c r="C600" s="155"/>
    </row>
    <row r="601" spans="3:3" customFormat="1" x14ac:dyDescent="0.35">
      <c r="C601" s="155"/>
    </row>
    <row r="602" spans="3:3" customFormat="1" x14ac:dyDescent="0.35">
      <c r="C602" s="155"/>
    </row>
    <row r="603" spans="3:3" customFormat="1" x14ac:dyDescent="0.35">
      <c r="C603" s="155"/>
    </row>
    <row r="604" spans="3:3" customFormat="1" x14ac:dyDescent="0.35">
      <c r="C604" s="155"/>
    </row>
    <row r="605" spans="3:3" customFormat="1" x14ac:dyDescent="0.35">
      <c r="C605" s="155"/>
    </row>
    <row r="606" spans="3:3" customFormat="1" x14ac:dyDescent="0.35">
      <c r="C606" s="155"/>
    </row>
    <row r="607" spans="3:3" customFormat="1" x14ac:dyDescent="0.35">
      <c r="C607" s="155"/>
    </row>
    <row r="608" spans="3:3" customFormat="1" x14ac:dyDescent="0.35">
      <c r="C608" s="155"/>
    </row>
    <row r="609" spans="3:3" customFormat="1" x14ac:dyDescent="0.35">
      <c r="C609" s="155"/>
    </row>
    <row r="610" spans="3:3" customFormat="1" x14ac:dyDescent="0.35">
      <c r="C610" s="155"/>
    </row>
    <row r="611" spans="3:3" customFormat="1" x14ac:dyDescent="0.35">
      <c r="C611" s="155"/>
    </row>
    <row r="612" spans="3:3" customFormat="1" x14ac:dyDescent="0.35">
      <c r="C612" s="155"/>
    </row>
    <row r="613" spans="3:3" customFormat="1" x14ac:dyDescent="0.35">
      <c r="C613" s="155"/>
    </row>
    <row r="614" spans="3:3" customFormat="1" x14ac:dyDescent="0.35">
      <c r="C614" s="155"/>
    </row>
    <row r="615" spans="3:3" customFormat="1" x14ac:dyDescent="0.35">
      <c r="C615" s="155"/>
    </row>
    <row r="616" spans="3:3" customFormat="1" x14ac:dyDescent="0.35">
      <c r="C616" s="155"/>
    </row>
    <row r="617" spans="3:3" customFormat="1" x14ac:dyDescent="0.35">
      <c r="C617" s="155"/>
    </row>
    <row r="618" spans="3:3" customFormat="1" x14ac:dyDescent="0.35">
      <c r="C618" s="155"/>
    </row>
    <row r="619" spans="3:3" customFormat="1" x14ac:dyDescent="0.35">
      <c r="C619" s="155"/>
    </row>
    <row r="620" spans="3:3" customFormat="1" x14ac:dyDescent="0.35">
      <c r="C620" s="155"/>
    </row>
    <row r="621" spans="3:3" customFormat="1" x14ac:dyDescent="0.35">
      <c r="C621" s="155"/>
    </row>
    <row r="622" spans="3:3" customFormat="1" x14ac:dyDescent="0.35">
      <c r="C622" s="155"/>
    </row>
    <row r="623" spans="3:3" customFormat="1" x14ac:dyDescent="0.35">
      <c r="C623" s="155"/>
    </row>
    <row r="624" spans="3:3" customFormat="1" x14ac:dyDescent="0.35">
      <c r="C624" s="155"/>
    </row>
    <row r="625" spans="3:3" customFormat="1" x14ac:dyDescent="0.35">
      <c r="C625" s="155"/>
    </row>
    <row r="626" spans="3:3" customFormat="1" x14ac:dyDescent="0.35">
      <c r="C626" s="155"/>
    </row>
    <row r="627" spans="3:3" customFormat="1" x14ac:dyDescent="0.35">
      <c r="C627" s="155"/>
    </row>
    <row r="628" spans="3:3" customFormat="1" x14ac:dyDescent="0.35">
      <c r="C628" s="155"/>
    </row>
    <row r="629" spans="3:3" customFormat="1" x14ac:dyDescent="0.35">
      <c r="C629" s="155"/>
    </row>
    <row r="630" spans="3:3" customFormat="1" x14ac:dyDescent="0.35">
      <c r="C630" s="155"/>
    </row>
    <row r="631" spans="3:3" customFormat="1" x14ac:dyDescent="0.35">
      <c r="C631" s="155"/>
    </row>
    <row r="632" spans="3:3" customFormat="1" x14ac:dyDescent="0.35">
      <c r="C632" s="155"/>
    </row>
    <row r="633" spans="3:3" customFormat="1" x14ac:dyDescent="0.35">
      <c r="C633" s="155"/>
    </row>
    <row r="634" spans="3:3" customFormat="1" x14ac:dyDescent="0.35">
      <c r="C634" s="155"/>
    </row>
    <row r="635" spans="3:3" customFormat="1" x14ac:dyDescent="0.35">
      <c r="C635" s="155"/>
    </row>
    <row r="636" spans="3:3" customFormat="1" x14ac:dyDescent="0.35">
      <c r="C636" s="155"/>
    </row>
    <row r="637" spans="3:3" customFormat="1" x14ac:dyDescent="0.35">
      <c r="C637" s="155"/>
    </row>
    <row r="638" spans="3:3" customFormat="1" x14ac:dyDescent="0.35">
      <c r="C638" s="155"/>
    </row>
    <row r="639" spans="3:3" customFormat="1" x14ac:dyDescent="0.35">
      <c r="C639" s="155"/>
    </row>
    <row r="640" spans="3:3" customFormat="1" x14ac:dyDescent="0.35">
      <c r="C640" s="155"/>
    </row>
    <row r="641" spans="3:3" customFormat="1" x14ac:dyDescent="0.35">
      <c r="C641" s="155"/>
    </row>
    <row r="642" spans="3:3" customFormat="1" x14ac:dyDescent="0.35">
      <c r="C642" s="155"/>
    </row>
    <row r="643" spans="3:3" customFormat="1" x14ac:dyDescent="0.35">
      <c r="C643" s="155"/>
    </row>
    <row r="644" spans="3:3" customFormat="1" x14ac:dyDescent="0.35">
      <c r="C644" s="155"/>
    </row>
    <row r="645" spans="3:3" customFormat="1" x14ac:dyDescent="0.35">
      <c r="C645" s="155"/>
    </row>
    <row r="646" spans="3:3" customFormat="1" x14ac:dyDescent="0.35">
      <c r="C646" s="155"/>
    </row>
    <row r="647" spans="3:3" customFormat="1" x14ac:dyDescent="0.35">
      <c r="C647" s="155"/>
    </row>
    <row r="648" spans="3:3" customFormat="1" x14ac:dyDescent="0.35">
      <c r="C648" s="155"/>
    </row>
    <row r="649" spans="3:3" customFormat="1" x14ac:dyDescent="0.35">
      <c r="C649" s="155"/>
    </row>
    <row r="650" spans="3:3" customFormat="1" x14ac:dyDescent="0.35">
      <c r="C650" s="155"/>
    </row>
    <row r="651" spans="3:3" customFormat="1" x14ac:dyDescent="0.35">
      <c r="C651" s="155"/>
    </row>
    <row r="652" spans="3:3" customFormat="1" x14ac:dyDescent="0.35">
      <c r="C652" s="155"/>
    </row>
    <row r="653" spans="3:3" customFormat="1" x14ac:dyDescent="0.35">
      <c r="C653" s="155"/>
    </row>
    <row r="654" spans="3:3" customFormat="1" x14ac:dyDescent="0.35">
      <c r="C654" s="155"/>
    </row>
    <row r="655" spans="3:3" customFormat="1" x14ac:dyDescent="0.35">
      <c r="C655" s="155"/>
    </row>
    <row r="656" spans="3:3" customFormat="1" x14ac:dyDescent="0.35">
      <c r="C656" s="155"/>
    </row>
    <row r="657" spans="3:3" customFormat="1" x14ac:dyDescent="0.35">
      <c r="C657" s="155"/>
    </row>
    <row r="658" spans="3:3" customFormat="1" x14ac:dyDescent="0.35">
      <c r="C658" s="155"/>
    </row>
    <row r="659" spans="3:3" customFormat="1" x14ac:dyDescent="0.35">
      <c r="C659" s="155"/>
    </row>
    <row r="660" spans="3:3" customFormat="1" x14ac:dyDescent="0.35">
      <c r="C660" s="155"/>
    </row>
    <row r="661" spans="3:3" customFormat="1" x14ac:dyDescent="0.35">
      <c r="C661" s="155"/>
    </row>
    <row r="662" spans="3:3" customFormat="1" x14ac:dyDescent="0.35">
      <c r="C662" s="155"/>
    </row>
    <row r="663" spans="3:3" customFormat="1" x14ac:dyDescent="0.35">
      <c r="C663" s="155"/>
    </row>
    <row r="664" spans="3:3" customFormat="1" x14ac:dyDescent="0.35">
      <c r="C664" s="155"/>
    </row>
    <row r="665" spans="3:3" customFormat="1" x14ac:dyDescent="0.35">
      <c r="C665" s="155"/>
    </row>
    <row r="666" spans="3:3" customFormat="1" x14ac:dyDescent="0.35">
      <c r="C666" s="155"/>
    </row>
    <row r="667" spans="3:3" customFormat="1" x14ac:dyDescent="0.35">
      <c r="C667" s="155"/>
    </row>
    <row r="668" spans="3:3" customFormat="1" x14ac:dyDescent="0.35">
      <c r="C668" s="155"/>
    </row>
    <row r="669" spans="3:3" customFormat="1" x14ac:dyDescent="0.35">
      <c r="C669" s="155"/>
    </row>
    <row r="670" spans="3:3" customFormat="1" x14ac:dyDescent="0.35">
      <c r="C670" s="155"/>
    </row>
    <row r="671" spans="3:3" customFormat="1" x14ac:dyDescent="0.35">
      <c r="C671" s="155"/>
    </row>
    <row r="672" spans="3:3" customFormat="1" x14ac:dyDescent="0.35">
      <c r="C672" s="155"/>
    </row>
    <row r="673" spans="3:3" customFormat="1" x14ac:dyDescent="0.35">
      <c r="C673" s="155"/>
    </row>
    <row r="674" spans="3:3" customFormat="1" x14ac:dyDescent="0.35">
      <c r="C674" s="155"/>
    </row>
    <row r="675" spans="3:3" customFormat="1" x14ac:dyDescent="0.35">
      <c r="C675" s="155"/>
    </row>
    <row r="676" spans="3:3" customFormat="1" x14ac:dyDescent="0.35">
      <c r="C676" s="155"/>
    </row>
    <row r="677" spans="3:3" customFormat="1" x14ac:dyDescent="0.35">
      <c r="C677" s="155"/>
    </row>
    <row r="678" spans="3:3" customFormat="1" x14ac:dyDescent="0.35">
      <c r="C678" s="155"/>
    </row>
    <row r="679" spans="3:3" customFormat="1" x14ac:dyDescent="0.35">
      <c r="C679" s="155"/>
    </row>
    <row r="680" spans="3:3" customFormat="1" x14ac:dyDescent="0.35">
      <c r="C680" s="155"/>
    </row>
    <row r="681" spans="3:3" customFormat="1" x14ac:dyDescent="0.35">
      <c r="C681" s="155"/>
    </row>
    <row r="682" spans="3:3" customFormat="1" x14ac:dyDescent="0.35">
      <c r="C682" s="155"/>
    </row>
    <row r="683" spans="3:3" customFormat="1" x14ac:dyDescent="0.35">
      <c r="C683" s="155"/>
    </row>
    <row r="684" spans="3:3" customFormat="1" x14ac:dyDescent="0.35">
      <c r="C684" s="155"/>
    </row>
    <row r="685" spans="3:3" customFormat="1" x14ac:dyDescent="0.35">
      <c r="C685" s="155"/>
    </row>
    <row r="686" spans="3:3" customFormat="1" x14ac:dyDescent="0.35">
      <c r="C686" s="155"/>
    </row>
    <row r="687" spans="3:3" customFormat="1" x14ac:dyDescent="0.35">
      <c r="C687" s="155"/>
    </row>
    <row r="688" spans="3:3" customFormat="1" x14ac:dyDescent="0.35">
      <c r="C688" s="155"/>
    </row>
    <row r="689" spans="3:3" customFormat="1" x14ac:dyDescent="0.35">
      <c r="C689" s="155"/>
    </row>
    <row r="690" spans="3:3" customFormat="1" x14ac:dyDescent="0.35">
      <c r="C690" s="155"/>
    </row>
    <row r="691" spans="3:3" customFormat="1" x14ac:dyDescent="0.35">
      <c r="C691" s="155"/>
    </row>
    <row r="692" spans="3:3" customFormat="1" x14ac:dyDescent="0.35">
      <c r="C692" s="155"/>
    </row>
    <row r="693" spans="3:3" customFormat="1" x14ac:dyDescent="0.35">
      <c r="C693" s="155"/>
    </row>
    <row r="694" spans="3:3" customFormat="1" x14ac:dyDescent="0.35">
      <c r="C694" s="155"/>
    </row>
    <row r="695" spans="3:3" customFormat="1" x14ac:dyDescent="0.35">
      <c r="C695" s="155"/>
    </row>
    <row r="696" spans="3:3" customFormat="1" x14ac:dyDescent="0.35">
      <c r="C696" s="155"/>
    </row>
    <row r="697" spans="3:3" customFormat="1" x14ac:dyDescent="0.35">
      <c r="C697" s="155"/>
    </row>
    <row r="698" spans="3:3" customFormat="1" x14ac:dyDescent="0.35">
      <c r="C698" s="155"/>
    </row>
    <row r="699" spans="3:3" customFormat="1" x14ac:dyDescent="0.35">
      <c r="C699" s="155"/>
    </row>
    <row r="700" spans="3:3" customFormat="1" x14ac:dyDescent="0.35">
      <c r="C700" s="155"/>
    </row>
    <row r="701" spans="3:3" customFormat="1" x14ac:dyDescent="0.35">
      <c r="C701" s="155"/>
    </row>
    <row r="702" spans="3:3" customFormat="1" x14ac:dyDescent="0.35">
      <c r="C702" s="155"/>
    </row>
    <row r="703" spans="3:3" customFormat="1" x14ac:dyDescent="0.35">
      <c r="C703" s="155"/>
    </row>
    <row r="704" spans="3:3" customFormat="1" x14ac:dyDescent="0.35">
      <c r="C704" s="155"/>
    </row>
    <row r="705" spans="3:3" customFormat="1" x14ac:dyDescent="0.35">
      <c r="C705" s="155"/>
    </row>
    <row r="706" spans="3:3" customFormat="1" x14ac:dyDescent="0.35">
      <c r="C706" s="155"/>
    </row>
    <row r="707" spans="3:3" customFormat="1" x14ac:dyDescent="0.35">
      <c r="C707" s="155"/>
    </row>
    <row r="708" spans="3:3" customFormat="1" x14ac:dyDescent="0.35">
      <c r="C708" s="155"/>
    </row>
    <row r="709" spans="3:3" customFormat="1" x14ac:dyDescent="0.35">
      <c r="C709" s="155"/>
    </row>
    <row r="710" spans="3:3" customFormat="1" x14ac:dyDescent="0.35">
      <c r="C710" s="155"/>
    </row>
    <row r="711" spans="3:3" customFormat="1" x14ac:dyDescent="0.35">
      <c r="C711" s="155"/>
    </row>
    <row r="712" spans="3:3" customFormat="1" x14ac:dyDescent="0.35">
      <c r="C712" s="155"/>
    </row>
    <row r="713" spans="3:3" customFormat="1" x14ac:dyDescent="0.35">
      <c r="C713" s="155"/>
    </row>
    <row r="714" spans="3:3" customFormat="1" x14ac:dyDescent="0.35">
      <c r="C714" s="155"/>
    </row>
    <row r="715" spans="3:3" customFormat="1" x14ac:dyDescent="0.35">
      <c r="C715" s="155"/>
    </row>
    <row r="716" spans="3:3" customFormat="1" x14ac:dyDescent="0.35">
      <c r="C716" s="155"/>
    </row>
    <row r="717" spans="3:3" customFormat="1" x14ac:dyDescent="0.35">
      <c r="C717" s="155"/>
    </row>
    <row r="718" spans="3:3" customFormat="1" x14ac:dyDescent="0.35">
      <c r="C718" s="155"/>
    </row>
    <row r="719" spans="3:3" customFormat="1" x14ac:dyDescent="0.35">
      <c r="C719" s="155"/>
    </row>
    <row r="720" spans="3:3" customFormat="1" x14ac:dyDescent="0.35">
      <c r="C720" s="155"/>
    </row>
    <row r="721" spans="3:3" customFormat="1" x14ac:dyDescent="0.35">
      <c r="C721" s="155"/>
    </row>
    <row r="722" spans="3:3" customFormat="1" x14ac:dyDescent="0.35">
      <c r="C722" s="155"/>
    </row>
    <row r="723" spans="3:3" customFormat="1" x14ac:dyDescent="0.35">
      <c r="C723" s="155"/>
    </row>
    <row r="724" spans="3:3" customFormat="1" x14ac:dyDescent="0.35">
      <c r="C724" s="155"/>
    </row>
    <row r="725" spans="3:3" customFormat="1" x14ac:dyDescent="0.35">
      <c r="C725" s="155"/>
    </row>
    <row r="726" spans="3:3" customFormat="1" x14ac:dyDescent="0.35">
      <c r="C726" s="155"/>
    </row>
    <row r="727" spans="3:3" customFormat="1" x14ac:dyDescent="0.35">
      <c r="C727" s="155"/>
    </row>
    <row r="728" spans="3:3" customFormat="1" x14ac:dyDescent="0.35">
      <c r="C728" s="155"/>
    </row>
    <row r="729" spans="3:3" customFormat="1" x14ac:dyDescent="0.35">
      <c r="C729" s="155"/>
    </row>
    <row r="730" spans="3:3" customFormat="1" x14ac:dyDescent="0.35">
      <c r="C730" s="155"/>
    </row>
    <row r="731" spans="3:3" customFormat="1" x14ac:dyDescent="0.35">
      <c r="C731" s="155"/>
    </row>
    <row r="732" spans="3:3" customFormat="1" x14ac:dyDescent="0.35">
      <c r="C732" s="155"/>
    </row>
    <row r="733" spans="3:3" customFormat="1" x14ac:dyDescent="0.35">
      <c r="C733" s="155"/>
    </row>
    <row r="734" spans="3:3" customFormat="1" x14ac:dyDescent="0.35">
      <c r="C734" s="155"/>
    </row>
    <row r="735" spans="3:3" customFormat="1" x14ac:dyDescent="0.35">
      <c r="C735" s="155"/>
    </row>
    <row r="736" spans="3:3" customFormat="1" x14ac:dyDescent="0.35">
      <c r="C736" s="155"/>
    </row>
    <row r="737" spans="3:3" customFormat="1" x14ac:dyDescent="0.35">
      <c r="C737" s="155"/>
    </row>
    <row r="738" spans="3:3" customFormat="1" x14ac:dyDescent="0.35">
      <c r="C738" s="155"/>
    </row>
    <row r="739" spans="3:3" customFormat="1" x14ac:dyDescent="0.35">
      <c r="C739" s="155"/>
    </row>
    <row r="740" spans="3:3" customFormat="1" x14ac:dyDescent="0.35">
      <c r="C740" s="155"/>
    </row>
    <row r="741" spans="3:3" customFormat="1" x14ac:dyDescent="0.35">
      <c r="C741" s="155"/>
    </row>
    <row r="742" spans="3:3" customFormat="1" x14ac:dyDescent="0.35">
      <c r="C742" s="155"/>
    </row>
    <row r="743" spans="3:3" customFormat="1" x14ac:dyDescent="0.35">
      <c r="C743" s="155"/>
    </row>
    <row r="744" spans="3:3" customFormat="1" x14ac:dyDescent="0.35">
      <c r="C744" s="155"/>
    </row>
    <row r="745" spans="3:3" customFormat="1" x14ac:dyDescent="0.35">
      <c r="C745" s="155"/>
    </row>
    <row r="746" spans="3:3" customFormat="1" x14ac:dyDescent="0.35">
      <c r="C746" s="155"/>
    </row>
    <row r="747" spans="3:3" customFormat="1" x14ac:dyDescent="0.35">
      <c r="C747" s="155"/>
    </row>
    <row r="748" spans="3:3" customFormat="1" x14ac:dyDescent="0.35">
      <c r="C748" s="155"/>
    </row>
    <row r="749" spans="3:3" customFormat="1" x14ac:dyDescent="0.35">
      <c r="C749" s="155"/>
    </row>
    <row r="750" spans="3:3" customFormat="1" x14ac:dyDescent="0.35">
      <c r="C750" s="155"/>
    </row>
    <row r="751" spans="3:3" customFormat="1" x14ac:dyDescent="0.35">
      <c r="C751" s="155"/>
    </row>
    <row r="752" spans="3:3" customFormat="1" x14ac:dyDescent="0.35">
      <c r="C752" s="155"/>
    </row>
    <row r="753" spans="3:3" customFormat="1" x14ac:dyDescent="0.35">
      <c r="C753" s="155"/>
    </row>
    <row r="754" spans="3:3" customFormat="1" x14ac:dyDescent="0.35">
      <c r="C754" s="155"/>
    </row>
    <row r="755" spans="3:3" customFormat="1" x14ac:dyDescent="0.35">
      <c r="C755" s="155"/>
    </row>
    <row r="756" spans="3:3" customFormat="1" x14ac:dyDescent="0.35">
      <c r="C756" s="155"/>
    </row>
    <row r="757" spans="3:3" customFormat="1" x14ac:dyDescent="0.35">
      <c r="C757" s="155"/>
    </row>
    <row r="758" spans="3:3" customFormat="1" x14ac:dyDescent="0.35">
      <c r="C758" s="155"/>
    </row>
    <row r="759" spans="3:3" customFormat="1" x14ac:dyDescent="0.35">
      <c r="C759" s="155"/>
    </row>
    <row r="760" spans="3:3" customFormat="1" x14ac:dyDescent="0.35">
      <c r="C760" s="155"/>
    </row>
    <row r="761" spans="3:3" customFormat="1" x14ac:dyDescent="0.35">
      <c r="C761" s="155"/>
    </row>
    <row r="762" spans="3:3" customFormat="1" x14ac:dyDescent="0.35">
      <c r="C762" s="155"/>
    </row>
    <row r="763" spans="3:3" customFormat="1" x14ac:dyDescent="0.35">
      <c r="C763" s="155"/>
    </row>
    <row r="764" spans="3:3" customFormat="1" x14ac:dyDescent="0.35">
      <c r="C764" s="155"/>
    </row>
    <row r="765" spans="3:3" customFormat="1" x14ac:dyDescent="0.35">
      <c r="C765" s="155"/>
    </row>
    <row r="766" spans="3:3" customFormat="1" x14ac:dyDescent="0.35">
      <c r="C766" s="155"/>
    </row>
    <row r="767" spans="3:3" customFormat="1" x14ac:dyDescent="0.35">
      <c r="C767" s="155"/>
    </row>
    <row r="768" spans="3:3" customFormat="1" x14ac:dyDescent="0.35">
      <c r="C768" s="155"/>
    </row>
    <row r="769" spans="3:3" customFormat="1" x14ac:dyDescent="0.35">
      <c r="C769" s="155"/>
    </row>
    <row r="770" spans="3:3" customFormat="1" x14ac:dyDescent="0.35">
      <c r="C770" s="155"/>
    </row>
    <row r="771" spans="3:3" customFormat="1" x14ac:dyDescent="0.35">
      <c r="C771" s="155"/>
    </row>
    <row r="772" spans="3:3" customFormat="1" x14ac:dyDescent="0.35">
      <c r="C772" s="155"/>
    </row>
    <row r="773" spans="3:3" customFormat="1" x14ac:dyDescent="0.35">
      <c r="C773" s="155"/>
    </row>
    <row r="774" spans="3:3" customFormat="1" x14ac:dyDescent="0.35">
      <c r="C774" s="155"/>
    </row>
    <row r="775" spans="3:3" customFormat="1" x14ac:dyDescent="0.35">
      <c r="C775" s="155"/>
    </row>
    <row r="776" spans="3:3" customFormat="1" x14ac:dyDescent="0.35">
      <c r="C776" s="155"/>
    </row>
    <row r="777" spans="3:3" customFormat="1" x14ac:dyDescent="0.35">
      <c r="C777" s="155"/>
    </row>
    <row r="778" spans="3:3" customFormat="1" x14ac:dyDescent="0.35">
      <c r="C778" s="155"/>
    </row>
    <row r="779" spans="3:3" customFormat="1" x14ac:dyDescent="0.35">
      <c r="C779" s="155"/>
    </row>
    <row r="780" spans="3:3" customFormat="1" x14ac:dyDescent="0.35">
      <c r="C780" s="155"/>
    </row>
    <row r="781" spans="3:3" customFormat="1" x14ac:dyDescent="0.35">
      <c r="C781" s="155"/>
    </row>
    <row r="782" spans="3:3" customFormat="1" x14ac:dyDescent="0.35">
      <c r="C782" s="155"/>
    </row>
    <row r="783" spans="3:3" customFormat="1" x14ac:dyDescent="0.35">
      <c r="C783" s="155"/>
    </row>
    <row r="784" spans="3:3" customFormat="1" x14ac:dyDescent="0.35">
      <c r="C784" s="155"/>
    </row>
    <row r="785" spans="3:3" customFormat="1" x14ac:dyDescent="0.35">
      <c r="C785" s="155"/>
    </row>
    <row r="786" spans="3:3" customFormat="1" x14ac:dyDescent="0.35">
      <c r="C786" s="155"/>
    </row>
    <row r="787" spans="3:3" customFormat="1" x14ac:dyDescent="0.35">
      <c r="C787" s="155"/>
    </row>
    <row r="788" spans="3:3" customFormat="1" x14ac:dyDescent="0.35">
      <c r="C788" s="155"/>
    </row>
    <row r="789" spans="3:3" customFormat="1" x14ac:dyDescent="0.35">
      <c r="C789" s="155"/>
    </row>
    <row r="790" spans="3:3" customFormat="1" x14ac:dyDescent="0.35">
      <c r="C790" s="155"/>
    </row>
    <row r="791" spans="3:3" customFormat="1" x14ac:dyDescent="0.35">
      <c r="C791" s="155"/>
    </row>
    <row r="792" spans="3:3" customFormat="1" x14ac:dyDescent="0.35">
      <c r="C792" s="155"/>
    </row>
    <row r="793" spans="3:3" customFormat="1" x14ac:dyDescent="0.35">
      <c r="C793" s="155"/>
    </row>
    <row r="794" spans="3:3" customFormat="1" x14ac:dyDescent="0.35">
      <c r="C794" s="155"/>
    </row>
    <row r="795" spans="3:3" customFormat="1" x14ac:dyDescent="0.35">
      <c r="C795" s="155"/>
    </row>
    <row r="796" spans="3:3" customFormat="1" x14ac:dyDescent="0.35">
      <c r="C796" s="155"/>
    </row>
    <row r="797" spans="3:3" customFormat="1" x14ac:dyDescent="0.35">
      <c r="C797" s="155"/>
    </row>
    <row r="798" spans="3:3" customFormat="1" x14ac:dyDescent="0.35">
      <c r="C798" s="155"/>
    </row>
    <row r="799" spans="3:3" customFormat="1" x14ac:dyDescent="0.35">
      <c r="C799" s="155"/>
    </row>
    <row r="800" spans="3:3" customFormat="1" x14ac:dyDescent="0.35">
      <c r="C800" s="155"/>
    </row>
    <row r="801" spans="3:3" customFormat="1" x14ac:dyDescent="0.35">
      <c r="C801" s="155"/>
    </row>
    <row r="802" spans="3:3" customFormat="1" x14ac:dyDescent="0.35">
      <c r="C802" s="155"/>
    </row>
    <row r="803" spans="3:3" customFormat="1" x14ac:dyDescent="0.35">
      <c r="C803" s="155"/>
    </row>
    <row r="804" spans="3:3" customFormat="1" x14ac:dyDescent="0.35">
      <c r="C804" s="155"/>
    </row>
    <row r="805" spans="3:3" customFormat="1" x14ac:dyDescent="0.35">
      <c r="C805" s="155"/>
    </row>
    <row r="806" spans="3:3" customFormat="1" x14ac:dyDescent="0.35">
      <c r="C806" s="155"/>
    </row>
    <row r="807" spans="3:3" customFormat="1" x14ac:dyDescent="0.35">
      <c r="C807" s="155"/>
    </row>
    <row r="808" spans="3:3" customFormat="1" x14ac:dyDescent="0.35">
      <c r="C808" s="155"/>
    </row>
    <row r="809" spans="3:3" customFormat="1" x14ac:dyDescent="0.35">
      <c r="C809" s="155"/>
    </row>
    <row r="810" spans="3:3" customFormat="1" x14ac:dyDescent="0.35">
      <c r="C810" s="155"/>
    </row>
    <row r="811" spans="3:3" customFormat="1" x14ac:dyDescent="0.35">
      <c r="C811" s="155"/>
    </row>
    <row r="812" spans="3:3" customFormat="1" x14ac:dyDescent="0.35">
      <c r="C812" s="155"/>
    </row>
    <row r="813" spans="3:3" customFormat="1" x14ac:dyDescent="0.35">
      <c r="C813" s="155"/>
    </row>
    <row r="814" spans="3:3" customFormat="1" x14ac:dyDescent="0.35">
      <c r="C814" s="155"/>
    </row>
    <row r="815" spans="3:3" customFormat="1" x14ac:dyDescent="0.35">
      <c r="C815" s="155"/>
    </row>
    <row r="816" spans="3:3" customFormat="1" x14ac:dyDescent="0.35">
      <c r="C816" s="155"/>
    </row>
    <row r="817" spans="3:3" customFormat="1" x14ac:dyDescent="0.35">
      <c r="C817" s="155"/>
    </row>
    <row r="818" spans="3:3" customFormat="1" x14ac:dyDescent="0.35">
      <c r="C818" s="155"/>
    </row>
    <row r="819" spans="3:3" customFormat="1" x14ac:dyDescent="0.35">
      <c r="C819" s="155"/>
    </row>
    <row r="820" spans="3:3" customFormat="1" x14ac:dyDescent="0.35">
      <c r="C820" s="155"/>
    </row>
    <row r="821" spans="3:3" customFormat="1" x14ac:dyDescent="0.35">
      <c r="C821" s="155"/>
    </row>
    <row r="822" spans="3:3" customFormat="1" x14ac:dyDescent="0.35">
      <c r="C822" s="155"/>
    </row>
    <row r="823" spans="3:3" customFormat="1" x14ac:dyDescent="0.35">
      <c r="C823" s="155"/>
    </row>
    <row r="824" spans="3:3" customFormat="1" x14ac:dyDescent="0.35">
      <c r="C824" s="155"/>
    </row>
    <row r="825" spans="3:3" customFormat="1" x14ac:dyDescent="0.35">
      <c r="C825" s="155"/>
    </row>
    <row r="826" spans="3:3" customFormat="1" x14ac:dyDescent="0.35">
      <c r="C826" s="155"/>
    </row>
    <row r="827" spans="3:3" customFormat="1" x14ac:dyDescent="0.35">
      <c r="C827" s="155"/>
    </row>
    <row r="828" spans="3:3" customFormat="1" x14ac:dyDescent="0.35">
      <c r="C828" s="155"/>
    </row>
    <row r="829" spans="3:3" customFormat="1" x14ac:dyDescent="0.35">
      <c r="C829" s="155"/>
    </row>
    <row r="830" spans="3:3" customFormat="1" x14ac:dyDescent="0.35">
      <c r="C830" s="155"/>
    </row>
    <row r="831" spans="3:3" customFormat="1" x14ac:dyDescent="0.35">
      <c r="C831" s="155"/>
    </row>
    <row r="832" spans="3:3" customFormat="1" x14ac:dyDescent="0.35">
      <c r="C832" s="155"/>
    </row>
    <row r="833" spans="3:3" customFormat="1" x14ac:dyDescent="0.35">
      <c r="C833" s="155"/>
    </row>
    <row r="834" spans="3:3" customFormat="1" x14ac:dyDescent="0.35">
      <c r="C834" s="155"/>
    </row>
    <row r="835" spans="3:3" customFormat="1" x14ac:dyDescent="0.35">
      <c r="C835" s="155"/>
    </row>
    <row r="836" spans="3:3" customFormat="1" x14ac:dyDescent="0.35">
      <c r="C836" s="155"/>
    </row>
    <row r="837" spans="3:3" customFormat="1" x14ac:dyDescent="0.35">
      <c r="C837" s="155"/>
    </row>
    <row r="838" spans="3:3" customFormat="1" x14ac:dyDescent="0.35">
      <c r="C838" s="155"/>
    </row>
    <row r="839" spans="3:3" customFormat="1" x14ac:dyDescent="0.35">
      <c r="C839" s="155"/>
    </row>
    <row r="840" spans="3:3" customFormat="1" x14ac:dyDescent="0.35">
      <c r="C840" s="155"/>
    </row>
    <row r="841" spans="3:3" customFormat="1" x14ac:dyDescent="0.35">
      <c r="C841" s="155"/>
    </row>
    <row r="842" spans="3:3" customFormat="1" x14ac:dyDescent="0.35">
      <c r="C842" s="155"/>
    </row>
    <row r="843" spans="3:3" customFormat="1" x14ac:dyDescent="0.35">
      <c r="C843" s="155"/>
    </row>
    <row r="844" spans="3:3" customFormat="1" x14ac:dyDescent="0.35">
      <c r="C844" s="155"/>
    </row>
    <row r="845" spans="3:3" customFormat="1" x14ac:dyDescent="0.35">
      <c r="C845" s="155"/>
    </row>
    <row r="846" spans="3:3" customFormat="1" x14ac:dyDescent="0.35">
      <c r="C846" s="155"/>
    </row>
    <row r="847" spans="3:3" customFormat="1" x14ac:dyDescent="0.35">
      <c r="C847" s="155"/>
    </row>
    <row r="848" spans="3:3" customFormat="1" x14ac:dyDescent="0.35">
      <c r="C848" s="155"/>
    </row>
    <row r="849" spans="3:3" customFormat="1" x14ac:dyDescent="0.35">
      <c r="C849" s="155"/>
    </row>
    <row r="850" spans="3:3" customFormat="1" x14ac:dyDescent="0.35">
      <c r="C850" s="155"/>
    </row>
    <row r="851" spans="3:3" customFormat="1" x14ac:dyDescent="0.35">
      <c r="C851" s="155"/>
    </row>
    <row r="852" spans="3:3" customFormat="1" x14ac:dyDescent="0.35">
      <c r="C852" s="155"/>
    </row>
    <row r="853" spans="3:3" customFormat="1" x14ac:dyDescent="0.35">
      <c r="C853" s="155"/>
    </row>
    <row r="854" spans="3:3" customFormat="1" x14ac:dyDescent="0.35">
      <c r="C854" s="155"/>
    </row>
    <row r="855" spans="3:3" customFormat="1" x14ac:dyDescent="0.35">
      <c r="C855" s="155"/>
    </row>
    <row r="856" spans="3:3" customFormat="1" x14ac:dyDescent="0.35">
      <c r="C856" s="155"/>
    </row>
    <row r="857" spans="3:3" customFormat="1" x14ac:dyDescent="0.35">
      <c r="C857" s="155"/>
    </row>
    <row r="858" spans="3:3" customFormat="1" x14ac:dyDescent="0.35">
      <c r="C858" s="155"/>
    </row>
    <row r="859" spans="3:3" customFormat="1" x14ac:dyDescent="0.35">
      <c r="C859" s="155"/>
    </row>
    <row r="860" spans="3:3" customFormat="1" x14ac:dyDescent="0.35">
      <c r="C860" s="155"/>
    </row>
    <row r="861" spans="3:3" customFormat="1" x14ac:dyDescent="0.35">
      <c r="C861" s="155"/>
    </row>
    <row r="862" spans="3:3" customFormat="1" x14ac:dyDescent="0.35">
      <c r="C862" s="155"/>
    </row>
    <row r="863" spans="3:3" customFormat="1" x14ac:dyDescent="0.35">
      <c r="C863" s="155"/>
    </row>
    <row r="864" spans="3:3" customFormat="1" x14ac:dyDescent="0.35">
      <c r="C864" s="155"/>
    </row>
    <row r="865" spans="3:3" customFormat="1" x14ac:dyDescent="0.35">
      <c r="C865" s="155"/>
    </row>
    <row r="866" spans="3:3" customFormat="1" x14ac:dyDescent="0.35">
      <c r="C866" s="155"/>
    </row>
    <row r="867" spans="3:3" customFormat="1" x14ac:dyDescent="0.35">
      <c r="C867" s="155"/>
    </row>
    <row r="868" spans="3:3" customFormat="1" x14ac:dyDescent="0.35">
      <c r="C868" s="155"/>
    </row>
    <row r="869" spans="3:3" customFormat="1" x14ac:dyDescent="0.35">
      <c r="C869" s="155"/>
    </row>
    <row r="870" spans="3:3" customFormat="1" x14ac:dyDescent="0.35">
      <c r="C870" s="155"/>
    </row>
    <row r="871" spans="3:3" customFormat="1" x14ac:dyDescent="0.35">
      <c r="C871" s="155"/>
    </row>
    <row r="872" spans="3:3" customFormat="1" x14ac:dyDescent="0.35">
      <c r="C872" s="155"/>
    </row>
    <row r="873" spans="3:3" customFormat="1" x14ac:dyDescent="0.35">
      <c r="C873" s="155"/>
    </row>
    <row r="874" spans="3:3" customFormat="1" x14ac:dyDescent="0.35">
      <c r="C874" s="155"/>
    </row>
    <row r="875" spans="3:3" customFormat="1" x14ac:dyDescent="0.35">
      <c r="C875" s="155"/>
    </row>
    <row r="876" spans="3:3" customFormat="1" x14ac:dyDescent="0.35">
      <c r="C876" s="155"/>
    </row>
    <row r="877" spans="3:3" customFormat="1" x14ac:dyDescent="0.35">
      <c r="C877" s="155"/>
    </row>
    <row r="878" spans="3:3" customFormat="1" x14ac:dyDescent="0.35">
      <c r="C878" s="155"/>
    </row>
    <row r="879" spans="3:3" customFormat="1" x14ac:dyDescent="0.35">
      <c r="C879" s="155"/>
    </row>
    <row r="880" spans="3:3" customFormat="1" x14ac:dyDescent="0.35">
      <c r="C880" s="155"/>
    </row>
    <row r="881" spans="3:3" customFormat="1" x14ac:dyDescent="0.35">
      <c r="C881" s="155"/>
    </row>
    <row r="882" spans="3:3" customFormat="1" x14ac:dyDescent="0.35">
      <c r="C882" s="155"/>
    </row>
    <row r="883" spans="3:3" customFormat="1" x14ac:dyDescent="0.35">
      <c r="C883" s="155"/>
    </row>
    <row r="884" spans="3:3" customFormat="1" x14ac:dyDescent="0.35">
      <c r="C884" s="155"/>
    </row>
    <row r="885" spans="3:3" customFormat="1" x14ac:dyDescent="0.35">
      <c r="C885" s="155"/>
    </row>
    <row r="886" spans="3:3" customFormat="1" x14ac:dyDescent="0.35">
      <c r="C886" s="155"/>
    </row>
    <row r="887" spans="3:3" customFormat="1" x14ac:dyDescent="0.35">
      <c r="C887" s="155"/>
    </row>
    <row r="888" spans="3:3" customFormat="1" x14ac:dyDescent="0.35">
      <c r="C888" s="155"/>
    </row>
    <row r="889" spans="3:3" customFormat="1" x14ac:dyDescent="0.35">
      <c r="C889" s="155"/>
    </row>
    <row r="890" spans="3:3" customFormat="1" x14ac:dyDescent="0.35">
      <c r="C890" s="155"/>
    </row>
    <row r="891" spans="3:3" customFormat="1" x14ac:dyDescent="0.35">
      <c r="C891" s="155"/>
    </row>
    <row r="892" spans="3:3" customFormat="1" x14ac:dyDescent="0.35">
      <c r="C892" s="155"/>
    </row>
    <row r="893" spans="3:3" customFormat="1" x14ac:dyDescent="0.35">
      <c r="C893" s="155"/>
    </row>
    <row r="894" spans="3:3" customFormat="1" x14ac:dyDescent="0.35">
      <c r="C894" s="155"/>
    </row>
    <row r="895" spans="3:3" customFormat="1" x14ac:dyDescent="0.35">
      <c r="C895" s="155"/>
    </row>
    <row r="896" spans="3:3" customFormat="1" x14ac:dyDescent="0.35">
      <c r="C896" s="155"/>
    </row>
    <row r="897" spans="3:3" customFormat="1" x14ac:dyDescent="0.35">
      <c r="C897" s="155"/>
    </row>
    <row r="898" spans="3:3" customFormat="1" x14ac:dyDescent="0.35">
      <c r="C898" s="155"/>
    </row>
    <row r="899" spans="3:3" customFormat="1" x14ac:dyDescent="0.35">
      <c r="C899" s="155"/>
    </row>
    <row r="900" spans="3:3" customFormat="1" x14ac:dyDescent="0.35">
      <c r="C900" s="155"/>
    </row>
    <row r="901" spans="3:3" customFormat="1" x14ac:dyDescent="0.35">
      <c r="C901" s="155"/>
    </row>
    <row r="902" spans="3:3" customFormat="1" x14ac:dyDescent="0.35">
      <c r="C902" s="155"/>
    </row>
    <row r="903" spans="3:3" customFormat="1" x14ac:dyDescent="0.35">
      <c r="C903" s="155"/>
    </row>
    <row r="904" spans="3:3" customFormat="1" x14ac:dyDescent="0.35">
      <c r="C904" s="155"/>
    </row>
    <row r="905" spans="3:3" customFormat="1" x14ac:dyDescent="0.35">
      <c r="C905" s="155"/>
    </row>
    <row r="906" spans="3:3" customFormat="1" x14ac:dyDescent="0.35">
      <c r="C906" s="155"/>
    </row>
    <row r="907" spans="3:3" customFormat="1" x14ac:dyDescent="0.35">
      <c r="C907" s="155"/>
    </row>
    <row r="908" spans="3:3" customFormat="1" x14ac:dyDescent="0.35">
      <c r="C908" s="155"/>
    </row>
    <row r="909" spans="3:3" customFormat="1" x14ac:dyDescent="0.35">
      <c r="C909" s="155"/>
    </row>
    <row r="910" spans="3:3" customFormat="1" x14ac:dyDescent="0.35">
      <c r="C910" s="155"/>
    </row>
    <row r="911" spans="3:3" customFormat="1" x14ac:dyDescent="0.35">
      <c r="C911" s="155"/>
    </row>
    <row r="912" spans="3:3" customFormat="1" x14ac:dyDescent="0.35">
      <c r="C912" s="155"/>
    </row>
    <row r="913" spans="3:3" customFormat="1" x14ac:dyDescent="0.35">
      <c r="C913" s="155"/>
    </row>
    <row r="914" spans="3:3" customFormat="1" x14ac:dyDescent="0.35">
      <c r="C914" s="155"/>
    </row>
    <row r="915" spans="3:3" customFormat="1" x14ac:dyDescent="0.35">
      <c r="C915" s="155"/>
    </row>
    <row r="916" spans="3:3" customFormat="1" x14ac:dyDescent="0.35">
      <c r="C916" s="155"/>
    </row>
    <row r="917" spans="3:3" customFormat="1" x14ac:dyDescent="0.35">
      <c r="C917" s="155"/>
    </row>
    <row r="918" spans="3:3" customFormat="1" x14ac:dyDescent="0.35">
      <c r="C918" s="155"/>
    </row>
    <row r="919" spans="3:3" customFormat="1" x14ac:dyDescent="0.35">
      <c r="C919" s="155"/>
    </row>
    <row r="920" spans="3:3" customFormat="1" x14ac:dyDescent="0.35">
      <c r="C920" s="155"/>
    </row>
    <row r="921" spans="3:3" customFormat="1" x14ac:dyDescent="0.35">
      <c r="C921" s="155"/>
    </row>
    <row r="922" spans="3:3" customFormat="1" x14ac:dyDescent="0.35">
      <c r="C922" s="155"/>
    </row>
    <row r="923" spans="3:3" customFormat="1" x14ac:dyDescent="0.35">
      <c r="C923" s="155"/>
    </row>
    <row r="924" spans="3:3" customFormat="1" x14ac:dyDescent="0.35">
      <c r="C924" s="155"/>
    </row>
    <row r="925" spans="3:3" customFormat="1" x14ac:dyDescent="0.35">
      <c r="C925" s="155"/>
    </row>
    <row r="926" spans="3:3" customFormat="1" x14ac:dyDescent="0.35">
      <c r="C926" s="155"/>
    </row>
    <row r="927" spans="3:3" customFormat="1" x14ac:dyDescent="0.35">
      <c r="C927" s="155"/>
    </row>
    <row r="928" spans="3:3" customFormat="1" x14ac:dyDescent="0.35">
      <c r="C928" s="155"/>
    </row>
    <row r="929" spans="3:3" customFormat="1" x14ac:dyDescent="0.35">
      <c r="C929" s="155"/>
    </row>
    <row r="930" spans="3:3" customFormat="1" x14ac:dyDescent="0.35">
      <c r="C930" s="155"/>
    </row>
    <row r="931" spans="3:3" customFormat="1" x14ac:dyDescent="0.35">
      <c r="C931" s="155"/>
    </row>
    <row r="932" spans="3:3" customFormat="1" x14ac:dyDescent="0.35">
      <c r="C932" s="155"/>
    </row>
    <row r="933" spans="3:3" customFormat="1" x14ac:dyDescent="0.35">
      <c r="C933" s="155"/>
    </row>
    <row r="934" spans="3:3" customFormat="1" x14ac:dyDescent="0.35">
      <c r="C934" s="155"/>
    </row>
    <row r="935" spans="3:3" customFormat="1" x14ac:dyDescent="0.35">
      <c r="C935" s="155"/>
    </row>
    <row r="936" spans="3:3" customFormat="1" x14ac:dyDescent="0.35">
      <c r="C936" s="155"/>
    </row>
    <row r="937" spans="3:3" customFormat="1" x14ac:dyDescent="0.35">
      <c r="C937" s="155"/>
    </row>
    <row r="938" spans="3:3" customFormat="1" x14ac:dyDescent="0.35">
      <c r="C938" s="155"/>
    </row>
    <row r="939" spans="3:3" customFormat="1" x14ac:dyDescent="0.35">
      <c r="C939" s="155"/>
    </row>
    <row r="940" spans="3:3" customFormat="1" x14ac:dyDescent="0.35">
      <c r="C940" s="155"/>
    </row>
    <row r="941" spans="3:3" customFormat="1" x14ac:dyDescent="0.35">
      <c r="C941" s="155"/>
    </row>
    <row r="942" spans="3:3" customFormat="1" x14ac:dyDescent="0.35">
      <c r="C942" s="155"/>
    </row>
    <row r="943" spans="3:3" customFormat="1" x14ac:dyDescent="0.35">
      <c r="C943" s="155"/>
    </row>
    <row r="944" spans="3:3" customFormat="1" x14ac:dyDescent="0.35">
      <c r="C944" s="155"/>
    </row>
    <row r="945" spans="3:3" customFormat="1" x14ac:dyDescent="0.35">
      <c r="C945" s="155"/>
    </row>
    <row r="946" spans="3:3" customFormat="1" x14ac:dyDescent="0.35">
      <c r="C946" s="155"/>
    </row>
    <row r="947" spans="3:3" customFormat="1" x14ac:dyDescent="0.35">
      <c r="C947" s="155"/>
    </row>
    <row r="948" spans="3:3" customFormat="1" x14ac:dyDescent="0.35">
      <c r="C948" s="155"/>
    </row>
    <row r="949" spans="3:3" customFormat="1" x14ac:dyDescent="0.35">
      <c r="C949" s="155"/>
    </row>
    <row r="950" spans="3:3" customFormat="1" x14ac:dyDescent="0.35">
      <c r="C950" s="155"/>
    </row>
    <row r="951" spans="3:3" customFormat="1" x14ac:dyDescent="0.35">
      <c r="C951" s="155"/>
    </row>
    <row r="952" spans="3:3" customFormat="1" x14ac:dyDescent="0.35">
      <c r="C952" s="155"/>
    </row>
    <row r="953" spans="3:3" customFormat="1" x14ac:dyDescent="0.35">
      <c r="C953" s="155"/>
    </row>
    <row r="954" spans="3:3" customFormat="1" x14ac:dyDescent="0.35">
      <c r="C954" s="155"/>
    </row>
    <row r="955" spans="3:3" customFormat="1" x14ac:dyDescent="0.35">
      <c r="C955" s="155"/>
    </row>
    <row r="956" spans="3:3" customFormat="1" x14ac:dyDescent="0.35">
      <c r="C956" s="155"/>
    </row>
    <row r="957" spans="3:3" customFormat="1" x14ac:dyDescent="0.35">
      <c r="C957" s="155"/>
    </row>
    <row r="958" spans="3:3" customFormat="1" x14ac:dyDescent="0.35">
      <c r="C958" s="155"/>
    </row>
    <row r="959" spans="3:3" customFormat="1" x14ac:dyDescent="0.35">
      <c r="C959" s="155"/>
    </row>
    <row r="960" spans="3:3" customFormat="1" x14ac:dyDescent="0.35">
      <c r="C960" s="155"/>
    </row>
    <row r="961" spans="3:3" customFormat="1" x14ac:dyDescent="0.35">
      <c r="C961" s="155"/>
    </row>
    <row r="962" spans="3:3" customFormat="1" x14ac:dyDescent="0.35">
      <c r="C962" s="155"/>
    </row>
    <row r="963" spans="3:3" customFormat="1" x14ac:dyDescent="0.35">
      <c r="C963" s="155"/>
    </row>
    <row r="964" spans="3:3" customFormat="1" x14ac:dyDescent="0.35">
      <c r="C964" s="155"/>
    </row>
    <row r="965" spans="3:3" customFormat="1" x14ac:dyDescent="0.35">
      <c r="C965" s="155"/>
    </row>
    <row r="966" spans="3:3" customFormat="1" x14ac:dyDescent="0.35">
      <c r="C966" s="155"/>
    </row>
    <row r="967" spans="3:3" customFormat="1" x14ac:dyDescent="0.35">
      <c r="C967" s="155"/>
    </row>
    <row r="968" spans="3:3" customFormat="1" x14ac:dyDescent="0.35">
      <c r="C968" s="155"/>
    </row>
    <row r="969" spans="3:3" customFormat="1" x14ac:dyDescent="0.35">
      <c r="C969" s="155"/>
    </row>
    <row r="970" spans="3:3" customFormat="1" x14ac:dyDescent="0.35">
      <c r="C970" s="155"/>
    </row>
    <row r="971" spans="3:3" customFormat="1" x14ac:dyDescent="0.35">
      <c r="C971" s="155"/>
    </row>
    <row r="972" spans="3:3" customFormat="1" x14ac:dyDescent="0.35">
      <c r="C972" s="155"/>
    </row>
    <row r="973" spans="3:3" customFormat="1" x14ac:dyDescent="0.35">
      <c r="C973" s="155"/>
    </row>
    <row r="974" spans="3:3" customFormat="1" x14ac:dyDescent="0.35">
      <c r="C974" s="155"/>
    </row>
    <row r="975" spans="3:3" customFormat="1" x14ac:dyDescent="0.35">
      <c r="C975" s="155"/>
    </row>
    <row r="976" spans="3:3" customFormat="1" x14ac:dyDescent="0.35">
      <c r="C976" s="155"/>
    </row>
    <row r="977" spans="3:3" customFormat="1" x14ac:dyDescent="0.35">
      <c r="C977" s="155"/>
    </row>
    <row r="978" spans="3:3" customFormat="1" x14ac:dyDescent="0.35">
      <c r="C978" s="155"/>
    </row>
    <row r="979" spans="3:3" customFormat="1" x14ac:dyDescent="0.35">
      <c r="C979" s="155"/>
    </row>
    <row r="980" spans="3:3" customFormat="1" x14ac:dyDescent="0.35">
      <c r="C980" s="155"/>
    </row>
    <row r="981" spans="3:3" customFormat="1" x14ac:dyDescent="0.35">
      <c r="C981" s="155"/>
    </row>
    <row r="982" spans="3:3" customFormat="1" x14ac:dyDescent="0.35">
      <c r="C982" s="155"/>
    </row>
    <row r="983" spans="3:3" customFormat="1" x14ac:dyDescent="0.35">
      <c r="C983" s="155"/>
    </row>
    <row r="984" spans="3:3" customFormat="1" x14ac:dyDescent="0.35">
      <c r="C984" s="155"/>
    </row>
    <row r="985" spans="3:3" customFormat="1" x14ac:dyDescent="0.35">
      <c r="C985" s="155"/>
    </row>
    <row r="986" spans="3:3" customFormat="1" x14ac:dyDescent="0.35">
      <c r="C986" s="155"/>
    </row>
    <row r="987" spans="3:3" customFormat="1" x14ac:dyDescent="0.35">
      <c r="C987" s="155"/>
    </row>
    <row r="988" spans="3:3" customFormat="1" x14ac:dyDescent="0.35">
      <c r="C988" s="155"/>
    </row>
    <row r="989" spans="3:3" customFormat="1" x14ac:dyDescent="0.35">
      <c r="C989" s="155"/>
    </row>
    <row r="990" spans="3:3" customFormat="1" x14ac:dyDescent="0.35">
      <c r="C990" s="155"/>
    </row>
    <row r="991" spans="3:3" customFormat="1" x14ac:dyDescent="0.35">
      <c r="C991" s="155"/>
    </row>
    <row r="992" spans="3:3" customFormat="1" x14ac:dyDescent="0.35">
      <c r="C992" s="155"/>
    </row>
    <row r="993" spans="3:3" customFormat="1" x14ac:dyDescent="0.35">
      <c r="C993" s="155"/>
    </row>
    <row r="994" spans="3:3" customFormat="1" x14ac:dyDescent="0.35">
      <c r="C994" s="155"/>
    </row>
    <row r="995" spans="3:3" customFormat="1" x14ac:dyDescent="0.35">
      <c r="C995" s="155"/>
    </row>
    <row r="996" spans="3:3" customFormat="1" x14ac:dyDescent="0.35">
      <c r="C996" s="155"/>
    </row>
    <row r="997" spans="3:3" customFormat="1" x14ac:dyDescent="0.35">
      <c r="C997" s="155"/>
    </row>
    <row r="998" spans="3:3" customFormat="1" x14ac:dyDescent="0.35">
      <c r="C998" s="155"/>
    </row>
    <row r="999" spans="3:3" customFormat="1" x14ac:dyDescent="0.35">
      <c r="C999" s="155"/>
    </row>
    <row r="1000" spans="3:3" customFormat="1" x14ac:dyDescent="0.35">
      <c r="C1000" s="155"/>
    </row>
    <row r="1001" spans="3:3" customFormat="1" x14ac:dyDescent="0.35">
      <c r="C1001" s="155"/>
    </row>
    <row r="1002" spans="3:3" customFormat="1" x14ac:dyDescent="0.35">
      <c r="C1002" s="155"/>
    </row>
    <row r="1003" spans="3:3" customFormat="1" x14ac:dyDescent="0.35">
      <c r="C1003" s="155"/>
    </row>
    <row r="1004" spans="3:3" customFormat="1" x14ac:dyDescent="0.35">
      <c r="C1004" s="155"/>
    </row>
    <row r="1005" spans="3:3" customFormat="1" x14ac:dyDescent="0.35">
      <c r="C1005" s="155"/>
    </row>
    <row r="1006" spans="3:3" customFormat="1" x14ac:dyDescent="0.35">
      <c r="C1006" s="155"/>
    </row>
    <row r="1007" spans="3:3" customFormat="1" x14ac:dyDescent="0.35">
      <c r="C1007" s="155"/>
    </row>
    <row r="1008" spans="3:3" customFormat="1" x14ac:dyDescent="0.35">
      <c r="C1008" s="155"/>
    </row>
    <row r="1009" spans="3:3" customFormat="1" x14ac:dyDescent="0.35">
      <c r="C1009" s="155"/>
    </row>
    <row r="1010" spans="3:3" customFormat="1" x14ac:dyDescent="0.35">
      <c r="C1010" s="155"/>
    </row>
    <row r="1011" spans="3:3" customFormat="1" x14ac:dyDescent="0.35">
      <c r="C1011" s="155"/>
    </row>
    <row r="1012" spans="3:3" customFormat="1" x14ac:dyDescent="0.35">
      <c r="C1012" s="155"/>
    </row>
    <row r="1013" spans="3:3" customFormat="1" x14ac:dyDescent="0.35">
      <c r="C1013" s="155"/>
    </row>
    <row r="1014" spans="3:3" customFormat="1" x14ac:dyDescent="0.35">
      <c r="C1014" s="155"/>
    </row>
    <row r="1015" spans="3:3" customFormat="1" x14ac:dyDescent="0.35">
      <c r="C1015" s="155"/>
    </row>
    <row r="1016" spans="3:3" customFormat="1" x14ac:dyDescent="0.35">
      <c r="C1016" s="155"/>
    </row>
    <row r="1017" spans="3:3" customFormat="1" x14ac:dyDescent="0.35">
      <c r="C1017" s="155"/>
    </row>
    <row r="1018" spans="3:3" customFormat="1" x14ac:dyDescent="0.35">
      <c r="C1018" s="155"/>
    </row>
    <row r="1019" spans="3:3" customFormat="1" x14ac:dyDescent="0.35">
      <c r="C1019" s="155"/>
    </row>
    <row r="1020" spans="3:3" customFormat="1" x14ac:dyDescent="0.35">
      <c r="C1020" s="155"/>
    </row>
    <row r="1021" spans="3:3" customFormat="1" x14ac:dyDescent="0.35">
      <c r="C1021" s="155"/>
    </row>
    <row r="1022" spans="3:3" customFormat="1" x14ac:dyDescent="0.35">
      <c r="C1022" s="155"/>
    </row>
    <row r="1023" spans="3:3" customFormat="1" x14ac:dyDescent="0.35">
      <c r="C1023" s="155"/>
    </row>
    <row r="1024" spans="3:3" customFormat="1" x14ac:dyDescent="0.35">
      <c r="C1024" s="155"/>
    </row>
    <row r="1025" spans="3:3" customFormat="1" x14ac:dyDescent="0.35">
      <c r="C1025" s="155"/>
    </row>
    <row r="1026" spans="3:3" customFormat="1" x14ac:dyDescent="0.35">
      <c r="C1026" s="155"/>
    </row>
    <row r="1027" spans="3:3" customFormat="1" x14ac:dyDescent="0.35">
      <c r="C1027" s="155"/>
    </row>
    <row r="1028" spans="3:3" customFormat="1" x14ac:dyDescent="0.35">
      <c r="C1028" s="155"/>
    </row>
    <row r="1029" spans="3:3" customFormat="1" x14ac:dyDescent="0.35">
      <c r="C1029" s="155"/>
    </row>
    <row r="1030" spans="3:3" customFormat="1" x14ac:dyDescent="0.35">
      <c r="C1030" s="155"/>
    </row>
    <row r="1031" spans="3:3" customFormat="1" x14ac:dyDescent="0.35">
      <c r="C1031" s="155"/>
    </row>
    <row r="1032" spans="3:3" customFormat="1" x14ac:dyDescent="0.35">
      <c r="C1032" s="155"/>
    </row>
    <row r="1033" spans="3:3" customFormat="1" x14ac:dyDescent="0.35">
      <c r="C1033" s="155"/>
    </row>
    <row r="1034" spans="3:3" customFormat="1" x14ac:dyDescent="0.35">
      <c r="C1034" s="155"/>
    </row>
    <row r="1035" spans="3:3" customFormat="1" x14ac:dyDescent="0.35">
      <c r="C1035" s="155"/>
    </row>
    <row r="1036" spans="3:3" customFormat="1" x14ac:dyDescent="0.35">
      <c r="C1036" s="155"/>
    </row>
    <row r="1037" spans="3:3" customFormat="1" x14ac:dyDescent="0.35">
      <c r="C1037" s="155"/>
    </row>
    <row r="1038" spans="3:3" customFormat="1" x14ac:dyDescent="0.35">
      <c r="C1038" s="155"/>
    </row>
    <row r="1039" spans="3:3" customFormat="1" x14ac:dyDescent="0.35">
      <c r="C1039" s="155"/>
    </row>
    <row r="1040" spans="3:3" customFormat="1" x14ac:dyDescent="0.35">
      <c r="C1040" s="155"/>
    </row>
    <row r="1041" spans="3:3" customFormat="1" x14ac:dyDescent="0.35">
      <c r="C1041" s="155"/>
    </row>
    <row r="1042" spans="3:3" customFormat="1" x14ac:dyDescent="0.35">
      <c r="C1042" s="155"/>
    </row>
    <row r="1043" spans="3:3" customFormat="1" x14ac:dyDescent="0.35">
      <c r="C1043" s="155"/>
    </row>
    <row r="1044" spans="3:3" customFormat="1" x14ac:dyDescent="0.35">
      <c r="C1044" s="155"/>
    </row>
    <row r="1045" spans="3:3" customFormat="1" x14ac:dyDescent="0.35">
      <c r="C1045" s="155"/>
    </row>
    <row r="1046" spans="3:3" customFormat="1" x14ac:dyDescent="0.35">
      <c r="C1046" s="155"/>
    </row>
    <row r="1047" spans="3:3" customFormat="1" x14ac:dyDescent="0.35">
      <c r="C1047" s="155"/>
    </row>
    <row r="1048" spans="3:3" customFormat="1" x14ac:dyDescent="0.35">
      <c r="C1048" s="155"/>
    </row>
    <row r="1049" spans="3:3" customFormat="1" x14ac:dyDescent="0.35">
      <c r="C1049" s="155"/>
    </row>
    <row r="1050" spans="3:3" customFormat="1" x14ac:dyDescent="0.35">
      <c r="C1050" s="155"/>
    </row>
    <row r="1051" spans="3:3" customFormat="1" x14ac:dyDescent="0.35">
      <c r="C1051" s="155"/>
    </row>
    <row r="1052" spans="3:3" customFormat="1" x14ac:dyDescent="0.35">
      <c r="C1052" s="155"/>
    </row>
    <row r="1053" spans="3:3" customFormat="1" x14ac:dyDescent="0.35">
      <c r="C1053" s="155"/>
    </row>
    <row r="1054" spans="3:3" customFormat="1" x14ac:dyDescent="0.35">
      <c r="C1054" s="155"/>
    </row>
    <row r="1055" spans="3:3" customFormat="1" x14ac:dyDescent="0.35">
      <c r="C1055" s="155"/>
    </row>
    <row r="1056" spans="3:3" customFormat="1" x14ac:dyDescent="0.35">
      <c r="C1056" s="155"/>
    </row>
    <row r="1057" spans="3:3" customFormat="1" x14ac:dyDescent="0.35">
      <c r="C1057" s="155"/>
    </row>
    <row r="1058" spans="3:3" customFormat="1" x14ac:dyDescent="0.35">
      <c r="C1058" s="155"/>
    </row>
    <row r="1059" spans="3:3" customFormat="1" x14ac:dyDescent="0.35">
      <c r="C1059" s="155"/>
    </row>
    <row r="1060" spans="3:3" customFormat="1" x14ac:dyDescent="0.35">
      <c r="C1060" s="155"/>
    </row>
    <row r="1061" spans="3:3" customFormat="1" x14ac:dyDescent="0.35">
      <c r="C1061" s="155"/>
    </row>
    <row r="1062" spans="3:3" customFormat="1" x14ac:dyDescent="0.35">
      <c r="C1062" s="155"/>
    </row>
    <row r="1063" spans="3:3" customFormat="1" x14ac:dyDescent="0.35">
      <c r="C1063" s="155"/>
    </row>
    <row r="1064" spans="3:3" customFormat="1" x14ac:dyDescent="0.35">
      <c r="C1064" s="155"/>
    </row>
    <row r="1065" spans="3:3" customFormat="1" x14ac:dyDescent="0.35">
      <c r="C1065" s="155"/>
    </row>
    <row r="1066" spans="3:3" customFormat="1" x14ac:dyDescent="0.35">
      <c r="C1066" s="155"/>
    </row>
    <row r="1067" spans="3:3" customFormat="1" x14ac:dyDescent="0.35">
      <c r="C1067" s="155"/>
    </row>
    <row r="1068" spans="3:3" customFormat="1" x14ac:dyDescent="0.35">
      <c r="C1068" s="155"/>
    </row>
    <row r="1069" spans="3:3" customFormat="1" x14ac:dyDescent="0.35">
      <c r="C1069" s="155"/>
    </row>
    <row r="1070" spans="3:3" customFormat="1" x14ac:dyDescent="0.35">
      <c r="C1070" s="155"/>
    </row>
    <row r="1071" spans="3:3" customFormat="1" x14ac:dyDescent="0.35">
      <c r="C1071" s="155"/>
    </row>
    <row r="1072" spans="3:3" customFormat="1" x14ac:dyDescent="0.35">
      <c r="C1072" s="155"/>
    </row>
    <row r="1073" spans="3:3" customFormat="1" x14ac:dyDescent="0.35">
      <c r="C1073" s="155"/>
    </row>
    <row r="1074" spans="3:3" customFormat="1" x14ac:dyDescent="0.35">
      <c r="C1074" s="155"/>
    </row>
    <row r="1075" spans="3:3" customFormat="1" x14ac:dyDescent="0.35">
      <c r="C1075" s="155"/>
    </row>
    <row r="1076" spans="3:3" customFormat="1" x14ac:dyDescent="0.35">
      <c r="C1076" s="155"/>
    </row>
    <row r="1077" spans="3:3" customFormat="1" x14ac:dyDescent="0.35">
      <c r="C1077" s="155"/>
    </row>
    <row r="1078" spans="3:3" customFormat="1" x14ac:dyDescent="0.35">
      <c r="C1078" s="155"/>
    </row>
    <row r="1079" spans="3:3" customFormat="1" x14ac:dyDescent="0.35">
      <c r="C1079" s="155"/>
    </row>
    <row r="1080" spans="3:3" customFormat="1" x14ac:dyDescent="0.35">
      <c r="C1080" s="155"/>
    </row>
    <row r="1081" spans="3:3" customFormat="1" x14ac:dyDescent="0.35">
      <c r="C1081" s="155"/>
    </row>
    <row r="1082" spans="3:3" customFormat="1" x14ac:dyDescent="0.35">
      <c r="C1082" s="155"/>
    </row>
    <row r="1083" spans="3:3" customFormat="1" x14ac:dyDescent="0.35">
      <c r="C1083" s="155"/>
    </row>
    <row r="1084" spans="3:3" customFormat="1" x14ac:dyDescent="0.35">
      <c r="C1084" s="155"/>
    </row>
    <row r="1085" spans="3:3" customFormat="1" x14ac:dyDescent="0.35">
      <c r="C1085" s="155"/>
    </row>
    <row r="1086" spans="3:3" customFormat="1" x14ac:dyDescent="0.35">
      <c r="C1086" s="155"/>
    </row>
    <row r="1087" spans="3:3" customFormat="1" x14ac:dyDescent="0.35">
      <c r="C1087" s="155"/>
    </row>
    <row r="1088" spans="3:3" customFormat="1" x14ac:dyDescent="0.35">
      <c r="C1088" s="155"/>
    </row>
    <row r="1089" spans="3:3" customFormat="1" x14ac:dyDescent="0.35">
      <c r="C1089" s="155"/>
    </row>
    <row r="1090" spans="3:3" customFormat="1" x14ac:dyDescent="0.35">
      <c r="C1090" s="155"/>
    </row>
    <row r="1091" spans="3:3" customFormat="1" x14ac:dyDescent="0.35">
      <c r="C1091" s="155"/>
    </row>
    <row r="1092" spans="3:3" customFormat="1" x14ac:dyDescent="0.35">
      <c r="C1092" s="155"/>
    </row>
    <row r="1093" spans="3:3" customFormat="1" x14ac:dyDescent="0.35">
      <c r="C1093" s="155"/>
    </row>
    <row r="1094" spans="3:3" customFormat="1" x14ac:dyDescent="0.35">
      <c r="C1094" s="155"/>
    </row>
    <row r="1095" spans="3:3" customFormat="1" x14ac:dyDescent="0.35">
      <c r="C1095" s="155"/>
    </row>
    <row r="1096" spans="3:3" customFormat="1" x14ac:dyDescent="0.35">
      <c r="C1096" s="155"/>
    </row>
    <row r="1097" spans="3:3" customFormat="1" x14ac:dyDescent="0.35">
      <c r="C1097" s="155"/>
    </row>
    <row r="1098" spans="3:3" customFormat="1" x14ac:dyDescent="0.35">
      <c r="C1098" s="155"/>
    </row>
    <row r="1099" spans="3:3" customFormat="1" x14ac:dyDescent="0.35">
      <c r="C1099" s="155"/>
    </row>
    <row r="1100" spans="3:3" customFormat="1" x14ac:dyDescent="0.35">
      <c r="C1100" s="155"/>
    </row>
    <row r="1101" spans="3:3" customFormat="1" x14ac:dyDescent="0.35">
      <c r="C1101" s="155"/>
    </row>
    <row r="1102" spans="3:3" customFormat="1" x14ac:dyDescent="0.35">
      <c r="C1102" s="155"/>
    </row>
    <row r="1103" spans="3:3" customFormat="1" x14ac:dyDescent="0.35">
      <c r="C1103" s="155"/>
    </row>
    <row r="1104" spans="3:3" customFormat="1" x14ac:dyDescent="0.35">
      <c r="C1104" s="155"/>
    </row>
    <row r="1105" spans="3:3" customFormat="1" x14ac:dyDescent="0.35">
      <c r="C1105" s="155"/>
    </row>
    <row r="1106" spans="3:3" customFormat="1" x14ac:dyDescent="0.35">
      <c r="C1106" s="155"/>
    </row>
    <row r="1107" spans="3:3" customFormat="1" x14ac:dyDescent="0.35">
      <c r="C1107" s="155"/>
    </row>
    <row r="1108" spans="3:3" customFormat="1" x14ac:dyDescent="0.35">
      <c r="C1108" s="155"/>
    </row>
    <row r="1109" spans="3:3" customFormat="1" x14ac:dyDescent="0.35">
      <c r="C1109" s="155"/>
    </row>
    <row r="1110" spans="3:3" customFormat="1" x14ac:dyDescent="0.35">
      <c r="C1110" s="155"/>
    </row>
    <row r="1111" spans="3:3" customFormat="1" x14ac:dyDescent="0.35">
      <c r="C1111" s="155"/>
    </row>
    <row r="1112" spans="3:3" customFormat="1" x14ac:dyDescent="0.35">
      <c r="C1112" s="155"/>
    </row>
    <row r="1113" spans="3:3" customFormat="1" x14ac:dyDescent="0.35">
      <c r="C1113" s="155"/>
    </row>
    <row r="1114" spans="3:3" customFormat="1" x14ac:dyDescent="0.35">
      <c r="C1114" s="155"/>
    </row>
    <row r="1115" spans="3:3" customFormat="1" x14ac:dyDescent="0.35">
      <c r="C1115" s="155"/>
    </row>
    <row r="1116" spans="3:3" customFormat="1" x14ac:dyDescent="0.35">
      <c r="C1116" s="155"/>
    </row>
    <row r="1117" spans="3:3" customFormat="1" x14ac:dyDescent="0.35">
      <c r="C1117" s="155"/>
    </row>
    <row r="1118" spans="3:3" customFormat="1" x14ac:dyDescent="0.35">
      <c r="C1118" s="155"/>
    </row>
    <row r="1119" spans="3:3" customFormat="1" x14ac:dyDescent="0.35">
      <c r="C1119" s="155"/>
    </row>
    <row r="1120" spans="3:3" customFormat="1" x14ac:dyDescent="0.35">
      <c r="C1120" s="155"/>
    </row>
    <row r="1121" spans="3:3" customFormat="1" x14ac:dyDescent="0.35">
      <c r="C1121" s="155"/>
    </row>
    <row r="1122" spans="3:3" customFormat="1" x14ac:dyDescent="0.35">
      <c r="C1122" s="155"/>
    </row>
    <row r="1123" spans="3:3" customFormat="1" x14ac:dyDescent="0.35">
      <c r="C1123" s="155"/>
    </row>
    <row r="1124" spans="3:3" customFormat="1" x14ac:dyDescent="0.35">
      <c r="C1124" s="155"/>
    </row>
    <row r="1125" spans="3:3" customFormat="1" x14ac:dyDescent="0.35">
      <c r="C1125" s="155"/>
    </row>
    <row r="1126" spans="3:3" customFormat="1" x14ac:dyDescent="0.35">
      <c r="C1126" s="155"/>
    </row>
    <row r="1127" spans="3:3" customFormat="1" x14ac:dyDescent="0.35">
      <c r="C1127" s="155"/>
    </row>
    <row r="1128" spans="3:3" customFormat="1" x14ac:dyDescent="0.35">
      <c r="C1128" s="155"/>
    </row>
    <row r="1129" spans="3:3" customFormat="1" x14ac:dyDescent="0.35">
      <c r="C1129" s="155"/>
    </row>
    <row r="1130" spans="3:3" customFormat="1" x14ac:dyDescent="0.35">
      <c r="C1130" s="155"/>
    </row>
    <row r="1131" spans="3:3" customFormat="1" x14ac:dyDescent="0.35">
      <c r="C1131" s="155"/>
    </row>
    <row r="1132" spans="3:3" customFormat="1" x14ac:dyDescent="0.35">
      <c r="C1132" s="155"/>
    </row>
    <row r="1133" spans="3:3" customFormat="1" x14ac:dyDescent="0.35">
      <c r="C1133" s="155"/>
    </row>
    <row r="1134" spans="3:3" customFormat="1" x14ac:dyDescent="0.35">
      <c r="C1134" s="155"/>
    </row>
    <row r="1135" spans="3:3" customFormat="1" x14ac:dyDescent="0.35">
      <c r="C1135" s="155"/>
    </row>
    <row r="1136" spans="3:3" customFormat="1" x14ac:dyDescent="0.35">
      <c r="C1136" s="155"/>
    </row>
    <row r="1137" spans="3:3" customFormat="1" x14ac:dyDescent="0.35">
      <c r="C1137" s="155"/>
    </row>
    <row r="1138" spans="3:3" customFormat="1" x14ac:dyDescent="0.35">
      <c r="C1138" s="155"/>
    </row>
    <row r="1139" spans="3:3" customFormat="1" x14ac:dyDescent="0.35">
      <c r="C1139" s="155"/>
    </row>
    <row r="1140" spans="3:3" customFormat="1" x14ac:dyDescent="0.35">
      <c r="C1140" s="155"/>
    </row>
    <row r="1141" spans="3:3" customFormat="1" x14ac:dyDescent="0.35">
      <c r="C1141" s="155"/>
    </row>
    <row r="1142" spans="3:3" customFormat="1" x14ac:dyDescent="0.35">
      <c r="C1142" s="155"/>
    </row>
    <row r="1143" spans="3:3" customFormat="1" x14ac:dyDescent="0.35">
      <c r="C1143" s="155"/>
    </row>
    <row r="1144" spans="3:3" customFormat="1" x14ac:dyDescent="0.35">
      <c r="C1144" s="155"/>
    </row>
    <row r="1145" spans="3:3" customFormat="1" x14ac:dyDescent="0.35">
      <c r="C1145" s="155"/>
    </row>
    <row r="1146" spans="3:3" customFormat="1" x14ac:dyDescent="0.35">
      <c r="C1146" s="155"/>
    </row>
    <row r="1147" spans="3:3" customFormat="1" x14ac:dyDescent="0.35">
      <c r="C1147" s="155"/>
    </row>
    <row r="1148" spans="3:3" customFormat="1" x14ac:dyDescent="0.35">
      <c r="C1148" s="155"/>
    </row>
    <row r="1149" spans="3:3" customFormat="1" x14ac:dyDescent="0.35">
      <c r="C1149" s="155"/>
    </row>
    <row r="1150" spans="3:3" customFormat="1" x14ac:dyDescent="0.35">
      <c r="C1150" s="155"/>
    </row>
    <row r="1151" spans="3:3" customFormat="1" x14ac:dyDescent="0.35">
      <c r="C1151" s="155"/>
    </row>
    <row r="1152" spans="3:3" customFormat="1" x14ac:dyDescent="0.35">
      <c r="C1152" s="155"/>
    </row>
    <row r="1153" spans="3:3" customFormat="1" x14ac:dyDescent="0.35">
      <c r="C1153" s="155"/>
    </row>
    <row r="1154" spans="3:3" customFormat="1" x14ac:dyDescent="0.35">
      <c r="C1154" s="155"/>
    </row>
    <row r="1155" spans="3:3" customFormat="1" x14ac:dyDescent="0.35">
      <c r="C1155" s="155"/>
    </row>
    <row r="1156" spans="3:3" customFormat="1" x14ac:dyDescent="0.35">
      <c r="C1156" s="155"/>
    </row>
    <row r="1157" spans="3:3" customFormat="1" x14ac:dyDescent="0.35">
      <c r="C1157" s="155"/>
    </row>
    <row r="1158" spans="3:3" customFormat="1" x14ac:dyDescent="0.35">
      <c r="C1158" s="155"/>
    </row>
    <row r="1159" spans="3:3" customFormat="1" x14ac:dyDescent="0.35">
      <c r="C1159" s="155"/>
    </row>
    <row r="1160" spans="3:3" customFormat="1" x14ac:dyDescent="0.35">
      <c r="C1160" s="155"/>
    </row>
    <row r="1161" spans="3:3" customFormat="1" x14ac:dyDescent="0.35">
      <c r="C1161" s="155"/>
    </row>
    <row r="1162" spans="3:3" customFormat="1" x14ac:dyDescent="0.35">
      <c r="C1162" s="155"/>
    </row>
    <row r="1163" spans="3:3" customFormat="1" x14ac:dyDescent="0.35">
      <c r="C1163" s="155"/>
    </row>
    <row r="1164" spans="3:3" customFormat="1" x14ac:dyDescent="0.35">
      <c r="C1164" s="155"/>
    </row>
    <row r="1165" spans="3:3" customFormat="1" x14ac:dyDescent="0.35">
      <c r="C1165" s="155"/>
    </row>
    <row r="1166" spans="3:3" customFormat="1" x14ac:dyDescent="0.35">
      <c r="C1166" s="155"/>
    </row>
    <row r="1167" spans="3:3" customFormat="1" x14ac:dyDescent="0.35">
      <c r="C1167" s="155"/>
    </row>
    <row r="1168" spans="3:3" customFormat="1" x14ac:dyDescent="0.35">
      <c r="C1168" s="155"/>
    </row>
    <row r="1169" spans="3:3" customFormat="1" x14ac:dyDescent="0.35">
      <c r="C1169" s="155"/>
    </row>
    <row r="1170" spans="3:3" customFormat="1" x14ac:dyDescent="0.35">
      <c r="C1170" s="155"/>
    </row>
    <row r="1171" spans="3:3" customFormat="1" x14ac:dyDescent="0.35">
      <c r="C1171" s="155"/>
    </row>
    <row r="1172" spans="3:3" customFormat="1" x14ac:dyDescent="0.35">
      <c r="C1172" s="155"/>
    </row>
    <row r="1173" spans="3:3" customFormat="1" x14ac:dyDescent="0.35">
      <c r="C1173" s="155"/>
    </row>
    <row r="1174" spans="3:3" customFormat="1" x14ac:dyDescent="0.35">
      <c r="C1174" s="155"/>
    </row>
    <row r="1175" spans="3:3" customFormat="1" x14ac:dyDescent="0.35">
      <c r="C1175" s="155"/>
    </row>
    <row r="1176" spans="3:3" customFormat="1" x14ac:dyDescent="0.35">
      <c r="C1176" s="155"/>
    </row>
    <row r="1177" spans="3:3" customFormat="1" x14ac:dyDescent="0.35">
      <c r="C1177" s="155"/>
    </row>
    <row r="1178" spans="3:3" customFormat="1" x14ac:dyDescent="0.35">
      <c r="C1178" s="155"/>
    </row>
    <row r="1179" spans="3:3" customFormat="1" x14ac:dyDescent="0.35">
      <c r="C1179" s="155"/>
    </row>
    <row r="1180" spans="3:3" customFormat="1" x14ac:dyDescent="0.35">
      <c r="C1180" s="155"/>
    </row>
    <row r="1181" spans="3:3" customFormat="1" x14ac:dyDescent="0.35">
      <c r="C1181" s="155"/>
    </row>
    <row r="1182" spans="3:3" customFormat="1" x14ac:dyDescent="0.35">
      <c r="C1182" s="155"/>
    </row>
    <row r="1183" spans="3:3" customFormat="1" x14ac:dyDescent="0.35">
      <c r="C1183" s="155"/>
    </row>
    <row r="1184" spans="3:3" customFormat="1" x14ac:dyDescent="0.35">
      <c r="C1184" s="155"/>
    </row>
    <row r="1185" spans="3:3" customFormat="1" x14ac:dyDescent="0.35">
      <c r="C1185" s="155"/>
    </row>
    <row r="1186" spans="3:3" customFormat="1" x14ac:dyDescent="0.35">
      <c r="C1186" s="155"/>
    </row>
    <row r="1187" spans="3:3" customFormat="1" x14ac:dyDescent="0.35">
      <c r="C1187" s="155"/>
    </row>
    <row r="1188" spans="3:3" customFormat="1" x14ac:dyDescent="0.35">
      <c r="C1188" s="155"/>
    </row>
    <row r="1189" spans="3:3" customFormat="1" x14ac:dyDescent="0.35">
      <c r="C1189" s="155"/>
    </row>
    <row r="1190" spans="3:3" customFormat="1" x14ac:dyDescent="0.35">
      <c r="C1190" s="155"/>
    </row>
    <row r="1191" spans="3:3" customFormat="1" x14ac:dyDescent="0.35">
      <c r="C1191" s="155"/>
    </row>
    <row r="1192" spans="3:3" customFormat="1" x14ac:dyDescent="0.35">
      <c r="C1192" s="155"/>
    </row>
    <row r="1193" spans="3:3" customFormat="1" x14ac:dyDescent="0.35">
      <c r="C1193" s="155"/>
    </row>
    <row r="1194" spans="3:3" customFormat="1" x14ac:dyDescent="0.35">
      <c r="C1194" s="155"/>
    </row>
    <row r="1195" spans="3:3" customFormat="1" x14ac:dyDescent="0.35">
      <c r="C1195" s="155"/>
    </row>
    <row r="1196" spans="3:3" customFormat="1" x14ac:dyDescent="0.35">
      <c r="C1196" s="155"/>
    </row>
    <row r="1197" spans="3:3" customFormat="1" x14ac:dyDescent="0.35">
      <c r="C1197" s="155"/>
    </row>
    <row r="1198" spans="3:3" customFormat="1" x14ac:dyDescent="0.35">
      <c r="C1198" s="155"/>
    </row>
    <row r="1199" spans="3:3" customFormat="1" x14ac:dyDescent="0.35">
      <c r="C1199" s="155"/>
    </row>
    <row r="1200" spans="3:3" customFormat="1" x14ac:dyDescent="0.35">
      <c r="C1200" s="155"/>
    </row>
    <row r="1201" spans="3:3" customFormat="1" x14ac:dyDescent="0.35">
      <c r="C1201" s="155"/>
    </row>
    <row r="1202" spans="3:3" customFormat="1" x14ac:dyDescent="0.35">
      <c r="C1202" s="155"/>
    </row>
    <row r="1203" spans="3:3" customFormat="1" x14ac:dyDescent="0.35">
      <c r="C1203" s="155"/>
    </row>
    <row r="1204" spans="3:3" customFormat="1" x14ac:dyDescent="0.35">
      <c r="C1204" s="155"/>
    </row>
    <row r="1205" spans="3:3" customFormat="1" x14ac:dyDescent="0.35">
      <c r="C1205" s="155"/>
    </row>
    <row r="1206" spans="3:3" customFormat="1" x14ac:dyDescent="0.35">
      <c r="C1206" s="155"/>
    </row>
    <row r="1207" spans="3:3" customFormat="1" x14ac:dyDescent="0.35">
      <c r="C1207" s="155"/>
    </row>
    <row r="1208" spans="3:3" customFormat="1" x14ac:dyDescent="0.35">
      <c r="C1208" s="155"/>
    </row>
    <row r="1209" spans="3:3" customFormat="1" x14ac:dyDescent="0.35">
      <c r="C1209" s="155"/>
    </row>
    <row r="1210" spans="3:3" customFormat="1" x14ac:dyDescent="0.35">
      <c r="C1210" s="155"/>
    </row>
    <row r="1211" spans="3:3" customFormat="1" x14ac:dyDescent="0.35">
      <c r="C1211" s="155"/>
    </row>
    <row r="1212" spans="3:3" customFormat="1" x14ac:dyDescent="0.35">
      <c r="C1212" s="155"/>
    </row>
    <row r="1213" spans="3:3" customFormat="1" x14ac:dyDescent="0.35">
      <c r="C1213" s="155"/>
    </row>
    <row r="1214" spans="3:3" customFormat="1" x14ac:dyDescent="0.35">
      <c r="C1214" s="155"/>
    </row>
    <row r="1215" spans="3:3" customFormat="1" x14ac:dyDescent="0.35">
      <c r="C1215" s="155"/>
    </row>
    <row r="1216" spans="3:3" customFormat="1" x14ac:dyDescent="0.35">
      <c r="C1216" s="155"/>
    </row>
    <row r="1217" spans="3:3" customFormat="1" x14ac:dyDescent="0.35">
      <c r="C1217" s="155"/>
    </row>
    <row r="1218" spans="3:3" customFormat="1" x14ac:dyDescent="0.35">
      <c r="C1218" s="155"/>
    </row>
    <row r="1219" spans="3:3" customFormat="1" x14ac:dyDescent="0.35">
      <c r="C1219" s="155"/>
    </row>
    <row r="1220" spans="3:3" customFormat="1" x14ac:dyDescent="0.35">
      <c r="C1220" s="155"/>
    </row>
    <row r="1221" spans="3:3" customFormat="1" x14ac:dyDescent="0.35">
      <c r="C1221" s="155"/>
    </row>
    <row r="1222" spans="3:3" customFormat="1" x14ac:dyDescent="0.35">
      <c r="C1222" s="155"/>
    </row>
    <row r="1223" spans="3:3" customFormat="1" x14ac:dyDescent="0.35">
      <c r="C1223" s="155"/>
    </row>
    <row r="1224" spans="3:3" customFormat="1" x14ac:dyDescent="0.35">
      <c r="C1224" s="155"/>
    </row>
    <row r="1225" spans="3:3" customFormat="1" x14ac:dyDescent="0.35">
      <c r="C1225" s="155"/>
    </row>
    <row r="1226" spans="3:3" customFormat="1" x14ac:dyDescent="0.35">
      <c r="C1226" s="155"/>
    </row>
    <row r="1227" spans="3:3" customFormat="1" x14ac:dyDescent="0.35">
      <c r="C1227" s="155"/>
    </row>
    <row r="1228" spans="3:3" customFormat="1" x14ac:dyDescent="0.35">
      <c r="C1228" s="155"/>
    </row>
    <row r="1229" spans="3:3" customFormat="1" x14ac:dyDescent="0.35">
      <c r="C1229" s="155"/>
    </row>
    <row r="1230" spans="3:3" customFormat="1" x14ac:dyDescent="0.35">
      <c r="C1230" s="155"/>
    </row>
    <row r="1231" spans="3:3" customFormat="1" x14ac:dyDescent="0.35">
      <c r="C1231" s="155"/>
    </row>
    <row r="1232" spans="3:3" customFormat="1" x14ac:dyDescent="0.35">
      <c r="C1232" s="155"/>
    </row>
    <row r="1233" spans="3:3" customFormat="1" x14ac:dyDescent="0.35">
      <c r="C1233" s="155"/>
    </row>
    <row r="1234" spans="3:3" customFormat="1" x14ac:dyDescent="0.35">
      <c r="C1234" s="155"/>
    </row>
    <row r="1235" spans="3:3" customFormat="1" x14ac:dyDescent="0.35">
      <c r="C1235" s="155"/>
    </row>
    <row r="1236" spans="3:3" customFormat="1" x14ac:dyDescent="0.35">
      <c r="C1236" s="155"/>
    </row>
    <row r="1237" spans="3:3" customFormat="1" x14ac:dyDescent="0.35">
      <c r="C1237" s="155"/>
    </row>
    <row r="1238" spans="3:3" customFormat="1" x14ac:dyDescent="0.35">
      <c r="C1238" s="155"/>
    </row>
    <row r="1239" spans="3:3" customFormat="1" x14ac:dyDescent="0.35">
      <c r="C1239" s="155"/>
    </row>
    <row r="1240" spans="3:3" customFormat="1" x14ac:dyDescent="0.35">
      <c r="C1240" s="155"/>
    </row>
    <row r="1241" spans="3:3" customFormat="1" x14ac:dyDescent="0.35">
      <c r="C1241" s="155"/>
    </row>
    <row r="1242" spans="3:3" customFormat="1" x14ac:dyDescent="0.35">
      <c r="C1242" s="155"/>
    </row>
    <row r="1243" spans="3:3" customFormat="1" x14ac:dyDescent="0.35">
      <c r="C1243" s="155"/>
    </row>
    <row r="1244" spans="3:3" customFormat="1" x14ac:dyDescent="0.35">
      <c r="C1244" s="155"/>
    </row>
    <row r="1245" spans="3:3" customFormat="1" x14ac:dyDescent="0.35">
      <c r="C1245" s="155"/>
    </row>
    <row r="1246" spans="3:3" customFormat="1" x14ac:dyDescent="0.35">
      <c r="C1246" s="155"/>
    </row>
    <row r="1247" spans="3:3" customFormat="1" x14ac:dyDescent="0.35">
      <c r="C1247" s="155"/>
    </row>
    <row r="1248" spans="3:3" customFormat="1" x14ac:dyDescent="0.35">
      <c r="C1248" s="155"/>
    </row>
    <row r="1249" spans="3:3" customFormat="1" x14ac:dyDescent="0.35">
      <c r="C1249" s="155"/>
    </row>
    <row r="1250" spans="3:3" customFormat="1" x14ac:dyDescent="0.35">
      <c r="C1250" s="155"/>
    </row>
    <row r="1251" spans="3:3" customFormat="1" x14ac:dyDescent="0.35">
      <c r="C1251" s="155"/>
    </row>
    <row r="1252" spans="3:3" customFormat="1" x14ac:dyDescent="0.35">
      <c r="C1252" s="155"/>
    </row>
    <row r="1253" spans="3:3" customFormat="1" x14ac:dyDescent="0.35">
      <c r="C1253" s="155"/>
    </row>
    <row r="1254" spans="3:3" customFormat="1" x14ac:dyDescent="0.35">
      <c r="C1254" s="155"/>
    </row>
    <row r="1255" spans="3:3" customFormat="1" x14ac:dyDescent="0.35">
      <c r="C1255" s="155"/>
    </row>
    <row r="1256" spans="3:3" customFormat="1" x14ac:dyDescent="0.35">
      <c r="C1256" s="155"/>
    </row>
    <row r="1257" spans="3:3" customFormat="1" x14ac:dyDescent="0.35">
      <c r="C1257" s="155"/>
    </row>
    <row r="1258" spans="3:3" customFormat="1" x14ac:dyDescent="0.35">
      <c r="C1258" s="155"/>
    </row>
    <row r="1259" spans="3:3" customFormat="1" x14ac:dyDescent="0.35">
      <c r="C1259" s="155"/>
    </row>
    <row r="1260" spans="3:3" customFormat="1" x14ac:dyDescent="0.35">
      <c r="C1260" s="155"/>
    </row>
    <row r="1261" spans="3:3" customFormat="1" x14ac:dyDescent="0.35">
      <c r="C1261" s="155"/>
    </row>
    <row r="1262" spans="3:3" customFormat="1" x14ac:dyDescent="0.35">
      <c r="C1262" s="155"/>
    </row>
    <row r="1263" spans="3:3" customFormat="1" x14ac:dyDescent="0.35">
      <c r="C1263" s="155"/>
    </row>
    <row r="1264" spans="3:3" customFormat="1" x14ac:dyDescent="0.35">
      <c r="C1264" s="155"/>
    </row>
    <row r="1265" spans="3:3" customFormat="1" x14ac:dyDescent="0.35">
      <c r="C1265" s="155"/>
    </row>
    <row r="1266" spans="3:3" customFormat="1" x14ac:dyDescent="0.35">
      <c r="C1266" s="155"/>
    </row>
    <row r="1267" spans="3:3" customFormat="1" x14ac:dyDescent="0.35">
      <c r="C1267" s="155"/>
    </row>
    <row r="1268" spans="3:3" customFormat="1" x14ac:dyDescent="0.35">
      <c r="C1268" s="155"/>
    </row>
    <row r="1269" spans="3:3" customFormat="1" x14ac:dyDescent="0.35">
      <c r="C1269" s="155"/>
    </row>
    <row r="1270" spans="3:3" customFormat="1" x14ac:dyDescent="0.35">
      <c r="C1270" s="155"/>
    </row>
    <row r="1271" spans="3:3" customFormat="1" x14ac:dyDescent="0.35">
      <c r="C1271" s="155"/>
    </row>
    <row r="1272" spans="3:3" customFormat="1" x14ac:dyDescent="0.35">
      <c r="C1272" s="155"/>
    </row>
    <row r="1273" spans="3:3" customFormat="1" x14ac:dyDescent="0.35">
      <c r="C1273" s="155"/>
    </row>
    <row r="1274" spans="3:3" customFormat="1" x14ac:dyDescent="0.35">
      <c r="C1274" s="155"/>
    </row>
    <row r="1275" spans="3:3" customFormat="1" x14ac:dyDescent="0.35">
      <c r="C1275" s="155"/>
    </row>
    <row r="1276" spans="3:3" customFormat="1" x14ac:dyDescent="0.35">
      <c r="C1276" s="155"/>
    </row>
    <row r="1277" spans="3:3" customFormat="1" x14ac:dyDescent="0.35">
      <c r="C1277" s="155"/>
    </row>
    <row r="1278" spans="3:3" customFormat="1" x14ac:dyDescent="0.35">
      <c r="C1278" s="155"/>
    </row>
    <row r="1279" spans="3:3" customFormat="1" x14ac:dyDescent="0.35">
      <c r="C1279" s="155"/>
    </row>
    <row r="1280" spans="3:3" customFormat="1" x14ac:dyDescent="0.35">
      <c r="C1280" s="155"/>
    </row>
    <row r="1281" spans="3:3" customFormat="1" x14ac:dyDescent="0.35">
      <c r="C1281" s="155"/>
    </row>
    <row r="1282" spans="3:3" customFormat="1" x14ac:dyDescent="0.35">
      <c r="C1282" s="155"/>
    </row>
    <row r="1283" spans="3:3" customFormat="1" x14ac:dyDescent="0.35">
      <c r="C1283" s="155"/>
    </row>
    <row r="1284" spans="3:3" customFormat="1" x14ac:dyDescent="0.35">
      <c r="C1284" s="155"/>
    </row>
    <row r="1285" spans="3:3" customFormat="1" x14ac:dyDescent="0.35">
      <c r="C1285" s="155"/>
    </row>
    <row r="1286" spans="3:3" customFormat="1" x14ac:dyDescent="0.35">
      <c r="C1286" s="155"/>
    </row>
    <row r="1287" spans="3:3" customFormat="1" x14ac:dyDescent="0.35">
      <c r="C1287" s="155"/>
    </row>
    <row r="1288" spans="3:3" customFormat="1" x14ac:dyDescent="0.35">
      <c r="C1288" s="155"/>
    </row>
    <row r="1289" spans="3:3" customFormat="1" x14ac:dyDescent="0.35">
      <c r="C1289" s="155"/>
    </row>
    <row r="1290" spans="3:3" customFormat="1" x14ac:dyDescent="0.35">
      <c r="C1290" s="155"/>
    </row>
    <row r="1291" spans="3:3" customFormat="1" x14ac:dyDescent="0.35">
      <c r="C1291" s="155"/>
    </row>
    <row r="1292" spans="3:3" customFormat="1" x14ac:dyDescent="0.35">
      <c r="C1292" s="155"/>
    </row>
    <row r="1293" spans="3:3" customFormat="1" x14ac:dyDescent="0.35">
      <c r="C1293" s="155"/>
    </row>
    <row r="1294" spans="3:3" customFormat="1" x14ac:dyDescent="0.35">
      <c r="C1294" s="155"/>
    </row>
    <row r="1295" spans="3:3" customFormat="1" x14ac:dyDescent="0.35">
      <c r="C1295" s="155"/>
    </row>
    <row r="1296" spans="3:3" customFormat="1" x14ac:dyDescent="0.35">
      <c r="C1296" s="155"/>
    </row>
    <row r="1297" spans="3:3" customFormat="1" x14ac:dyDescent="0.35">
      <c r="C1297" s="155"/>
    </row>
    <row r="1298" spans="3:3" customFormat="1" x14ac:dyDescent="0.35">
      <c r="C1298" s="155"/>
    </row>
    <row r="1299" spans="3:3" customFormat="1" x14ac:dyDescent="0.35">
      <c r="C1299" s="155"/>
    </row>
    <row r="1300" spans="3:3" customFormat="1" x14ac:dyDescent="0.35">
      <c r="C1300" s="155"/>
    </row>
    <row r="1301" spans="3:3" customFormat="1" x14ac:dyDescent="0.35">
      <c r="C1301" s="155"/>
    </row>
    <row r="1302" spans="3:3" customFormat="1" x14ac:dyDescent="0.35">
      <c r="C1302" s="155"/>
    </row>
    <row r="1303" spans="3:3" customFormat="1" x14ac:dyDescent="0.35">
      <c r="C1303" s="155"/>
    </row>
    <row r="1304" spans="3:3" customFormat="1" x14ac:dyDescent="0.35">
      <c r="C1304" s="155"/>
    </row>
    <row r="1305" spans="3:3" customFormat="1" x14ac:dyDescent="0.35">
      <c r="C1305" s="155"/>
    </row>
    <row r="1306" spans="3:3" customFormat="1" x14ac:dyDescent="0.35">
      <c r="C1306" s="155"/>
    </row>
    <row r="1307" spans="3:3" customFormat="1" x14ac:dyDescent="0.35">
      <c r="C1307" s="155"/>
    </row>
    <row r="1308" spans="3:3" customFormat="1" x14ac:dyDescent="0.35">
      <c r="C1308" s="155"/>
    </row>
    <row r="1309" spans="3:3" customFormat="1" x14ac:dyDescent="0.35">
      <c r="C1309" s="155"/>
    </row>
    <row r="1310" spans="3:3" customFormat="1" x14ac:dyDescent="0.35">
      <c r="C1310" s="155"/>
    </row>
    <row r="1311" spans="3:3" customFormat="1" x14ac:dyDescent="0.35">
      <c r="C1311" s="155"/>
    </row>
    <row r="1312" spans="3:3" customFormat="1" x14ac:dyDescent="0.35">
      <c r="C1312" s="155"/>
    </row>
    <row r="1313" spans="3:3" customFormat="1" x14ac:dyDescent="0.35">
      <c r="C1313" s="155"/>
    </row>
    <row r="1314" spans="3:3" customFormat="1" x14ac:dyDescent="0.35">
      <c r="C1314" s="155"/>
    </row>
    <row r="1315" spans="3:3" customFormat="1" x14ac:dyDescent="0.35">
      <c r="C1315" s="155"/>
    </row>
    <row r="1316" spans="3:3" customFormat="1" x14ac:dyDescent="0.35">
      <c r="C1316" s="155"/>
    </row>
    <row r="1317" spans="3:3" customFormat="1" x14ac:dyDescent="0.35">
      <c r="C1317" s="155"/>
    </row>
    <row r="1318" spans="3:3" customFormat="1" x14ac:dyDescent="0.35">
      <c r="C1318" s="155"/>
    </row>
    <row r="1319" spans="3:3" customFormat="1" x14ac:dyDescent="0.35">
      <c r="C1319" s="155"/>
    </row>
    <row r="1320" spans="3:3" customFormat="1" x14ac:dyDescent="0.35">
      <c r="C1320" s="155"/>
    </row>
    <row r="1321" spans="3:3" customFormat="1" x14ac:dyDescent="0.35">
      <c r="C1321" s="155"/>
    </row>
    <row r="1322" spans="3:3" customFormat="1" x14ac:dyDescent="0.35">
      <c r="C1322" s="155"/>
    </row>
    <row r="1323" spans="3:3" customFormat="1" x14ac:dyDescent="0.35">
      <c r="C1323" s="155"/>
    </row>
    <row r="1324" spans="3:3" customFormat="1" x14ac:dyDescent="0.35">
      <c r="C1324" s="155"/>
    </row>
    <row r="1325" spans="3:3" customFormat="1" x14ac:dyDescent="0.35">
      <c r="C1325" s="155"/>
    </row>
    <row r="1326" spans="3:3" customFormat="1" x14ac:dyDescent="0.35">
      <c r="C1326" s="155"/>
    </row>
    <row r="1327" spans="3:3" customFormat="1" x14ac:dyDescent="0.35">
      <c r="C1327" s="155"/>
    </row>
    <row r="1328" spans="3:3" customFormat="1" x14ac:dyDescent="0.35">
      <c r="C1328" s="155"/>
    </row>
    <row r="1329" spans="3:3" customFormat="1" x14ac:dyDescent="0.35">
      <c r="C1329" s="155"/>
    </row>
    <row r="1330" spans="3:3" customFormat="1" x14ac:dyDescent="0.35">
      <c r="C1330" s="155"/>
    </row>
    <row r="1331" spans="3:3" customFormat="1" x14ac:dyDescent="0.35">
      <c r="C1331" s="155"/>
    </row>
    <row r="1332" spans="3:3" customFormat="1" x14ac:dyDescent="0.35">
      <c r="C1332" s="155"/>
    </row>
    <row r="1333" spans="3:3" customFormat="1" x14ac:dyDescent="0.35">
      <c r="C1333" s="155"/>
    </row>
    <row r="1334" spans="3:3" customFormat="1" x14ac:dyDescent="0.35">
      <c r="C1334" s="155"/>
    </row>
    <row r="1335" spans="3:3" customFormat="1" x14ac:dyDescent="0.35">
      <c r="C1335" s="155"/>
    </row>
    <row r="1336" spans="3:3" customFormat="1" x14ac:dyDescent="0.35">
      <c r="C1336" s="155"/>
    </row>
    <row r="1337" spans="3:3" customFormat="1" x14ac:dyDescent="0.35">
      <c r="C1337" s="155"/>
    </row>
    <row r="1338" spans="3:3" customFormat="1" x14ac:dyDescent="0.35">
      <c r="C1338" s="155"/>
    </row>
    <row r="1339" spans="3:3" customFormat="1" x14ac:dyDescent="0.35">
      <c r="C1339" s="155"/>
    </row>
    <row r="1340" spans="3:3" customFormat="1" x14ac:dyDescent="0.35">
      <c r="C1340" s="155"/>
    </row>
    <row r="1341" spans="3:3" customFormat="1" x14ac:dyDescent="0.35">
      <c r="C1341" s="155"/>
    </row>
    <row r="1342" spans="3:3" customFormat="1" x14ac:dyDescent="0.35">
      <c r="C1342" s="155"/>
    </row>
    <row r="1343" spans="3:3" customFormat="1" x14ac:dyDescent="0.35">
      <c r="C1343" s="155"/>
    </row>
    <row r="1344" spans="3:3" customFormat="1" x14ac:dyDescent="0.35">
      <c r="C1344" s="155"/>
    </row>
    <row r="1345" spans="3:3" customFormat="1" x14ac:dyDescent="0.35">
      <c r="C1345" s="155"/>
    </row>
    <row r="1346" spans="3:3" customFormat="1" x14ac:dyDescent="0.35">
      <c r="C1346" s="155"/>
    </row>
    <row r="1347" spans="3:3" customFormat="1" x14ac:dyDescent="0.35">
      <c r="C1347" s="155"/>
    </row>
    <row r="1348" spans="3:3" customFormat="1" x14ac:dyDescent="0.35">
      <c r="C1348" s="155"/>
    </row>
    <row r="1349" spans="3:3" customFormat="1" x14ac:dyDescent="0.35">
      <c r="C1349" s="155"/>
    </row>
    <row r="1350" spans="3:3" customFormat="1" x14ac:dyDescent="0.35">
      <c r="C1350" s="155"/>
    </row>
    <row r="1351" spans="3:3" customFormat="1" x14ac:dyDescent="0.35">
      <c r="C1351" s="155"/>
    </row>
    <row r="1352" spans="3:3" customFormat="1" x14ac:dyDescent="0.35">
      <c r="C1352" s="155"/>
    </row>
    <row r="1353" spans="3:3" customFormat="1" x14ac:dyDescent="0.35">
      <c r="C1353" s="155"/>
    </row>
    <row r="1354" spans="3:3" customFormat="1" x14ac:dyDescent="0.35">
      <c r="C1354" s="155"/>
    </row>
    <row r="1355" spans="3:3" customFormat="1" x14ac:dyDescent="0.35">
      <c r="C1355" s="155"/>
    </row>
    <row r="1356" spans="3:3" customFormat="1" x14ac:dyDescent="0.35">
      <c r="C1356" s="155"/>
    </row>
    <row r="1357" spans="3:3" customFormat="1" x14ac:dyDescent="0.35">
      <c r="C1357" s="155"/>
    </row>
    <row r="1358" spans="3:3" customFormat="1" x14ac:dyDescent="0.35">
      <c r="C1358" s="155"/>
    </row>
    <row r="1359" spans="3:3" customFormat="1" x14ac:dyDescent="0.35">
      <c r="C1359" s="155"/>
    </row>
    <row r="1360" spans="3:3" customFormat="1" x14ac:dyDescent="0.35">
      <c r="C1360" s="155"/>
    </row>
    <row r="1361" spans="3:3" customFormat="1" x14ac:dyDescent="0.35">
      <c r="C1361" s="155"/>
    </row>
    <row r="1362" spans="3:3" customFormat="1" x14ac:dyDescent="0.35">
      <c r="C1362" s="155"/>
    </row>
    <row r="1363" spans="3:3" customFormat="1" x14ac:dyDescent="0.35">
      <c r="C1363" s="155"/>
    </row>
    <row r="1364" spans="3:3" customFormat="1" x14ac:dyDescent="0.35">
      <c r="C1364" s="155"/>
    </row>
    <row r="1365" spans="3:3" customFormat="1" x14ac:dyDescent="0.35">
      <c r="C1365" s="155"/>
    </row>
    <row r="1366" spans="3:3" customFormat="1" x14ac:dyDescent="0.35">
      <c r="C1366" s="155"/>
    </row>
    <row r="1367" spans="3:3" customFormat="1" x14ac:dyDescent="0.35">
      <c r="C1367" s="155"/>
    </row>
    <row r="1368" spans="3:3" customFormat="1" x14ac:dyDescent="0.35">
      <c r="C1368" s="155"/>
    </row>
    <row r="1369" spans="3:3" customFormat="1" x14ac:dyDescent="0.35">
      <c r="C1369" s="155"/>
    </row>
    <row r="1370" spans="3:3" customFormat="1" x14ac:dyDescent="0.35">
      <c r="C1370" s="155"/>
    </row>
    <row r="1371" spans="3:3" customFormat="1" x14ac:dyDescent="0.35">
      <c r="C1371" s="155"/>
    </row>
    <row r="1372" spans="3:3" customFormat="1" x14ac:dyDescent="0.35">
      <c r="C1372" s="155"/>
    </row>
    <row r="1373" spans="3:3" customFormat="1" x14ac:dyDescent="0.35">
      <c r="C1373" s="155"/>
    </row>
    <row r="1374" spans="3:3" customFormat="1" x14ac:dyDescent="0.35">
      <c r="C1374" s="155"/>
    </row>
    <row r="1375" spans="3:3" customFormat="1" x14ac:dyDescent="0.35">
      <c r="C1375" s="155"/>
    </row>
    <row r="1376" spans="3:3" customFormat="1" x14ac:dyDescent="0.35">
      <c r="C1376" s="155"/>
    </row>
    <row r="1377" spans="3:3" customFormat="1" x14ac:dyDescent="0.35">
      <c r="C1377" s="155"/>
    </row>
    <row r="1378" spans="3:3" customFormat="1" x14ac:dyDescent="0.35">
      <c r="C1378" s="155"/>
    </row>
    <row r="1379" spans="3:3" customFormat="1" x14ac:dyDescent="0.35">
      <c r="C1379" s="155"/>
    </row>
    <row r="1380" spans="3:3" customFormat="1" x14ac:dyDescent="0.35">
      <c r="C1380" s="155"/>
    </row>
    <row r="1381" spans="3:3" customFormat="1" x14ac:dyDescent="0.35">
      <c r="C1381" s="155"/>
    </row>
    <row r="1382" spans="3:3" customFormat="1" x14ac:dyDescent="0.35">
      <c r="C1382" s="155"/>
    </row>
    <row r="1383" spans="3:3" customFormat="1" x14ac:dyDescent="0.35">
      <c r="C1383" s="155"/>
    </row>
    <row r="1384" spans="3:3" customFormat="1" x14ac:dyDescent="0.35">
      <c r="C1384" s="155"/>
    </row>
    <row r="1385" spans="3:3" customFormat="1" x14ac:dyDescent="0.35">
      <c r="C1385" s="155"/>
    </row>
    <row r="1386" spans="3:3" customFormat="1" x14ac:dyDescent="0.35">
      <c r="C1386" s="155"/>
    </row>
    <row r="1387" spans="3:3" customFormat="1" x14ac:dyDescent="0.35">
      <c r="C1387" s="155"/>
    </row>
    <row r="1388" spans="3:3" customFormat="1" x14ac:dyDescent="0.35">
      <c r="C1388" s="155"/>
    </row>
    <row r="1389" spans="3:3" customFormat="1" x14ac:dyDescent="0.35">
      <c r="C1389" s="155"/>
    </row>
    <row r="1390" spans="3:3" customFormat="1" x14ac:dyDescent="0.35">
      <c r="C1390" s="155"/>
    </row>
    <row r="1391" spans="3:3" customFormat="1" x14ac:dyDescent="0.35">
      <c r="C1391" s="155"/>
    </row>
    <row r="1392" spans="3:3" customFormat="1" x14ac:dyDescent="0.35">
      <c r="C1392" s="155"/>
    </row>
    <row r="1393" spans="3:3" customFormat="1" x14ac:dyDescent="0.35">
      <c r="C1393" s="155"/>
    </row>
    <row r="1394" spans="3:3" customFormat="1" x14ac:dyDescent="0.35">
      <c r="C1394" s="155"/>
    </row>
    <row r="1395" spans="3:3" customFormat="1" x14ac:dyDescent="0.35">
      <c r="C1395" s="155"/>
    </row>
    <row r="1396" spans="3:3" customFormat="1" x14ac:dyDescent="0.35">
      <c r="C1396" s="155"/>
    </row>
    <row r="1397" spans="3:3" customFormat="1" x14ac:dyDescent="0.35">
      <c r="C1397" s="155"/>
    </row>
    <row r="1398" spans="3:3" customFormat="1" x14ac:dyDescent="0.35">
      <c r="C1398" s="155"/>
    </row>
    <row r="1399" spans="3:3" customFormat="1" x14ac:dyDescent="0.35">
      <c r="C1399" s="155"/>
    </row>
    <row r="1400" spans="3:3" customFormat="1" x14ac:dyDescent="0.35">
      <c r="C1400" s="155"/>
    </row>
    <row r="1401" spans="3:3" customFormat="1" x14ac:dyDescent="0.35">
      <c r="C1401" s="155"/>
    </row>
    <row r="1402" spans="3:3" customFormat="1" x14ac:dyDescent="0.35">
      <c r="C1402" s="155"/>
    </row>
    <row r="1403" spans="3:3" customFormat="1" x14ac:dyDescent="0.35">
      <c r="C1403" s="155"/>
    </row>
    <row r="1404" spans="3:3" customFormat="1" x14ac:dyDescent="0.35">
      <c r="C1404" s="155"/>
    </row>
    <row r="1405" spans="3:3" customFormat="1" x14ac:dyDescent="0.35">
      <c r="C1405" s="155"/>
    </row>
    <row r="1406" spans="3:3" customFormat="1" x14ac:dyDescent="0.35">
      <c r="C1406" s="155"/>
    </row>
    <row r="1407" spans="3:3" customFormat="1" x14ac:dyDescent="0.35">
      <c r="C1407" s="155"/>
    </row>
    <row r="1408" spans="3:3" customFormat="1" x14ac:dyDescent="0.35">
      <c r="C1408" s="155"/>
    </row>
    <row r="1409" spans="3:3" customFormat="1" x14ac:dyDescent="0.35">
      <c r="C1409" s="155"/>
    </row>
    <row r="1410" spans="3:3" customFormat="1" x14ac:dyDescent="0.35">
      <c r="C1410" s="155"/>
    </row>
    <row r="1411" spans="3:3" customFormat="1" x14ac:dyDescent="0.35">
      <c r="C1411" s="155"/>
    </row>
    <row r="1412" spans="3:3" customFormat="1" x14ac:dyDescent="0.35">
      <c r="C1412" s="155"/>
    </row>
    <row r="1413" spans="3:3" customFormat="1" x14ac:dyDescent="0.35">
      <c r="C1413" s="155"/>
    </row>
    <row r="1414" spans="3:3" customFormat="1" x14ac:dyDescent="0.35">
      <c r="C1414" s="155"/>
    </row>
    <row r="1415" spans="3:3" customFormat="1" x14ac:dyDescent="0.35">
      <c r="C1415" s="155"/>
    </row>
    <row r="1416" spans="3:3" customFormat="1" x14ac:dyDescent="0.35">
      <c r="C1416" s="155"/>
    </row>
    <row r="1417" spans="3:3" customFormat="1" x14ac:dyDescent="0.35">
      <c r="C1417" s="155"/>
    </row>
    <row r="1418" spans="3:3" customFormat="1" x14ac:dyDescent="0.35">
      <c r="C1418" s="155"/>
    </row>
    <row r="1419" spans="3:3" customFormat="1" x14ac:dyDescent="0.35">
      <c r="C1419" s="155"/>
    </row>
    <row r="1420" spans="3:3" customFormat="1" x14ac:dyDescent="0.35">
      <c r="C1420" s="155"/>
    </row>
    <row r="1421" spans="3:3" customFormat="1" x14ac:dyDescent="0.35">
      <c r="C1421" s="155"/>
    </row>
    <row r="1422" spans="3:3" customFormat="1" x14ac:dyDescent="0.35">
      <c r="C1422" s="155"/>
    </row>
    <row r="1423" spans="3:3" customFormat="1" x14ac:dyDescent="0.35">
      <c r="C1423" s="155"/>
    </row>
    <row r="1424" spans="3:3" customFormat="1" x14ac:dyDescent="0.35">
      <c r="C1424" s="155"/>
    </row>
    <row r="1425" spans="3:3" customFormat="1" x14ac:dyDescent="0.35">
      <c r="C1425" s="155"/>
    </row>
    <row r="1426" spans="3:3" customFormat="1" x14ac:dyDescent="0.35">
      <c r="C1426" s="155"/>
    </row>
    <row r="1427" spans="3:3" customFormat="1" x14ac:dyDescent="0.35">
      <c r="C1427" s="155"/>
    </row>
    <row r="1428" spans="3:3" customFormat="1" x14ac:dyDescent="0.35">
      <c r="C1428" s="155"/>
    </row>
    <row r="1429" spans="3:3" customFormat="1" x14ac:dyDescent="0.35">
      <c r="C1429" s="155"/>
    </row>
    <row r="1430" spans="3:3" customFormat="1" x14ac:dyDescent="0.35">
      <c r="C1430" s="155"/>
    </row>
    <row r="1431" spans="3:3" customFormat="1" x14ac:dyDescent="0.35">
      <c r="C1431" s="155"/>
    </row>
    <row r="1432" spans="3:3" customFormat="1" x14ac:dyDescent="0.35">
      <c r="C1432" s="155"/>
    </row>
    <row r="1433" spans="3:3" customFormat="1" x14ac:dyDescent="0.35">
      <c r="C1433" s="155"/>
    </row>
    <row r="1434" spans="3:3" customFormat="1" x14ac:dyDescent="0.35">
      <c r="C1434" s="155"/>
    </row>
    <row r="1435" spans="3:3" customFormat="1" x14ac:dyDescent="0.35">
      <c r="C1435" s="155"/>
    </row>
    <row r="1436" spans="3:3" customFormat="1" x14ac:dyDescent="0.35">
      <c r="C1436" s="155"/>
    </row>
    <row r="1437" spans="3:3" customFormat="1" x14ac:dyDescent="0.35">
      <c r="C1437" s="155"/>
    </row>
    <row r="1438" spans="3:3" customFormat="1" x14ac:dyDescent="0.35">
      <c r="C1438" s="155"/>
    </row>
    <row r="1439" spans="3:3" customFormat="1" x14ac:dyDescent="0.35">
      <c r="C1439" s="155"/>
    </row>
    <row r="1440" spans="3:3" customFormat="1" x14ac:dyDescent="0.35">
      <c r="C1440" s="155"/>
    </row>
    <row r="1441" spans="3:3" customFormat="1" x14ac:dyDescent="0.35">
      <c r="C1441" s="155"/>
    </row>
    <row r="1442" spans="3:3" customFormat="1" x14ac:dyDescent="0.35">
      <c r="C1442" s="155"/>
    </row>
    <row r="1443" spans="3:3" customFormat="1" x14ac:dyDescent="0.35">
      <c r="C1443" s="155"/>
    </row>
    <row r="1444" spans="3:3" customFormat="1" x14ac:dyDescent="0.35">
      <c r="C1444" s="155"/>
    </row>
    <row r="1445" spans="3:3" customFormat="1" x14ac:dyDescent="0.35">
      <c r="C1445" s="155"/>
    </row>
    <row r="1446" spans="3:3" customFormat="1" x14ac:dyDescent="0.35">
      <c r="C1446" s="155"/>
    </row>
    <row r="1447" spans="3:3" customFormat="1" x14ac:dyDescent="0.35">
      <c r="C1447" s="155"/>
    </row>
    <row r="1448" spans="3:3" customFormat="1" x14ac:dyDescent="0.35">
      <c r="C1448" s="155"/>
    </row>
    <row r="1449" spans="3:3" customFormat="1" x14ac:dyDescent="0.35">
      <c r="C1449" s="155"/>
    </row>
    <row r="1450" spans="3:3" customFormat="1" x14ac:dyDescent="0.35">
      <c r="C1450" s="155"/>
    </row>
    <row r="1451" spans="3:3" customFormat="1" x14ac:dyDescent="0.35">
      <c r="C1451" s="155"/>
    </row>
    <row r="1452" spans="3:3" customFormat="1" x14ac:dyDescent="0.35">
      <c r="C1452" s="155"/>
    </row>
    <row r="1453" spans="3:3" customFormat="1" x14ac:dyDescent="0.35">
      <c r="C1453" s="155"/>
    </row>
    <row r="1454" spans="3:3" customFormat="1" x14ac:dyDescent="0.35">
      <c r="C1454" s="155"/>
    </row>
    <row r="1455" spans="3:3" customFormat="1" x14ac:dyDescent="0.35">
      <c r="C1455" s="155"/>
    </row>
    <row r="1456" spans="3:3" customFormat="1" x14ac:dyDescent="0.35">
      <c r="C1456" s="155"/>
    </row>
    <row r="1457" spans="3:3" customFormat="1" x14ac:dyDescent="0.35">
      <c r="C1457" s="155"/>
    </row>
    <row r="1458" spans="3:3" customFormat="1" x14ac:dyDescent="0.35">
      <c r="C1458" s="155"/>
    </row>
    <row r="1459" spans="3:3" customFormat="1" x14ac:dyDescent="0.35">
      <c r="C1459" s="155"/>
    </row>
    <row r="1460" spans="3:3" customFormat="1" x14ac:dyDescent="0.35">
      <c r="C1460" s="155"/>
    </row>
    <row r="1461" spans="3:3" customFormat="1" x14ac:dyDescent="0.35">
      <c r="C1461" s="155"/>
    </row>
    <row r="1462" spans="3:3" customFormat="1" x14ac:dyDescent="0.35">
      <c r="C1462" s="155"/>
    </row>
    <row r="1463" spans="3:3" customFormat="1" x14ac:dyDescent="0.35">
      <c r="C1463" s="155"/>
    </row>
    <row r="1464" spans="3:3" customFormat="1" x14ac:dyDescent="0.35">
      <c r="C1464" s="155"/>
    </row>
    <row r="1465" spans="3:3" customFormat="1" x14ac:dyDescent="0.35">
      <c r="C1465" s="155"/>
    </row>
    <row r="1466" spans="3:3" customFormat="1" x14ac:dyDescent="0.35">
      <c r="C1466" s="155"/>
    </row>
    <row r="1467" spans="3:3" customFormat="1" x14ac:dyDescent="0.35">
      <c r="C1467" s="155"/>
    </row>
    <row r="1468" spans="3:3" customFormat="1" x14ac:dyDescent="0.35">
      <c r="C1468" s="155"/>
    </row>
    <row r="1469" spans="3:3" customFormat="1" x14ac:dyDescent="0.35">
      <c r="C1469" s="155"/>
    </row>
    <row r="1470" spans="3:3" customFormat="1" x14ac:dyDescent="0.35">
      <c r="C1470" s="155"/>
    </row>
    <row r="1471" spans="3:3" customFormat="1" x14ac:dyDescent="0.35">
      <c r="C1471" s="155"/>
    </row>
    <row r="1472" spans="3:3" customFormat="1" x14ac:dyDescent="0.35">
      <c r="C1472" s="155"/>
    </row>
    <row r="1473" spans="3:3" customFormat="1" x14ac:dyDescent="0.35">
      <c r="C1473" s="155"/>
    </row>
    <row r="1474" spans="3:3" customFormat="1" x14ac:dyDescent="0.35">
      <c r="C1474" s="155"/>
    </row>
    <row r="1475" spans="3:3" customFormat="1" x14ac:dyDescent="0.35">
      <c r="C1475" s="155"/>
    </row>
    <row r="1476" spans="3:3" customFormat="1" x14ac:dyDescent="0.35">
      <c r="C1476" s="155"/>
    </row>
    <row r="1477" spans="3:3" customFormat="1" x14ac:dyDescent="0.35">
      <c r="C1477" s="155"/>
    </row>
    <row r="1478" spans="3:3" customFormat="1" x14ac:dyDescent="0.35">
      <c r="C1478" s="155"/>
    </row>
    <row r="1479" spans="3:3" customFormat="1" x14ac:dyDescent="0.35">
      <c r="C1479" s="155"/>
    </row>
    <row r="1480" spans="3:3" customFormat="1" x14ac:dyDescent="0.35">
      <c r="C1480" s="155"/>
    </row>
    <row r="1481" spans="3:3" customFormat="1" x14ac:dyDescent="0.35">
      <c r="C1481" s="155"/>
    </row>
    <row r="1482" spans="3:3" customFormat="1" x14ac:dyDescent="0.35">
      <c r="C1482" s="155"/>
    </row>
    <row r="1483" spans="3:3" customFormat="1" x14ac:dyDescent="0.35">
      <c r="C1483" s="155"/>
    </row>
    <row r="1484" spans="3:3" customFormat="1" x14ac:dyDescent="0.35">
      <c r="C1484" s="155"/>
    </row>
    <row r="1485" spans="3:3" customFormat="1" x14ac:dyDescent="0.35">
      <c r="C1485" s="155"/>
    </row>
    <row r="1486" spans="3:3" customFormat="1" x14ac:dyDescent="0.35">
      <c r="C1486" s="155"/>
    </row>
    <row r="1487" spans="3:3" customFormat="1" x14ac:dyDescent="0.35">
      <c r="C1487" s="155"/>
    </row>
    <row r="1488" spans="3:3" customFormat="1" x14ac:dyDescent="0.35">
      <c r="C1488" s="155"/>
    </row>
    <row r="1489" spans="3:3" customFormat="1" x14ac:dyDescent="0.35">
      <c r="C1489" s="155"/>
    </row>
    <row r="1490" spans="3:3" customFormat="1" x14ac:dyDescent="0.35">
      <c r="C1490" s="155"/>
    </row>
    <row r="1491" spans="3:3" customFormat="1" x14ac:dyDescent="0.35">
      <c r="C1491" s="155"/>
    </row>
    <row r="1492" spans="3:3" customFormat="1" x14ac:dyDescent="0.35">
      <c r="C1492" s="155"/>
    </row>
    <row r="1493" spans="3:3" customFormat="1" x14ac:dyDescent="0.35">
      <c r="C1493" s="155"/>
    </row>
    <row r="1494" spans="3:3" customFormat="1" x14ac:dyDescent="0.35">
      <c r="C1494" s="155"/>
    </row>
    <row r="1495" spans="3:3" customFormat="1" x14ac:dyDescent="0.35">
      <c r="C1495" s="155"/>
    </row>
    <row r="1496" spans="3:3" customFormat="1" x14ac:dyDescent="0.35">
      <c r="C1496" s="155"/>
    </row>
    <row r="1497" spans="3:3" customFormat="1" x14ac:dyDescent="0.35">
      <c r="C1497" s="155"/>
    </row>
    <row r="1498" spans="3:3" customFormat="1" x14ac:dyDescent="0.35">
      <c r="C1498" s="155"/>
    </row>
    <row r="1499" spans="3:3" customFormat="1" x14ac:dyDescent="0.35">
      <c r="C1499" s="155"/>
    </row>
    <row r="1500" spans="3:3" customFormat="1" x14ac:dyDescent="0.35">
      <c r="C1500" s="155"/>
    </row>
    <row r="1501" spans="3:3" customFormat="1" x14ac:dyDescent="0.35">
      <c r="C1501" s="155"/>
    </row>
    <row r="1502" spans="3:3" customFormat="1" x14ac:dyDescent="0.35">
      <c r="C1502" s="155"/>
    </row>
    <row r="1503" spans="3:3" customFormat="1" x14ac:dyDescent="0.35">
      <c r="C1503" s="155"/>
    </row>
    <row r="1504" spans="3:3" customFormat="1" x14ac:dyDescent="0.35">
      <c r="C1504" s="155"/>
    </row>
    <row r="1505" spans="3:3" customFormat="1" x14ac:dyDescent="0.35">
      <c r="C1505" s="155"/>
    </row>
    <row r="1506" spans="3:3" customFormat="1" x14ac:dyDescent="0.35">
      <c r="C1506" s="155"/>
    </row>
    <row r="1507" spans="3:3" customFormat="1" x14ac:dyDescent="0.35">
      <c r="C1507" s="155"/>
    </row>
    <row r="1508" spans="3:3" customFormat="1" x14ac:dyDescent="0.35">
      <c r="C1508" s="155"/>
    </row>
    <row r="1509" spans="3:3" customFormat="1" x14ac:dyDescent="0.35">
      <c r="C1509" s="155"/>
    </row>
    <row r="1510" spans="3:3" customFormat="1" x14ac:dyDescent="0.35">
      <c r="C1510" s="155"/>
    </row>
    <row r="1511" spans="3:3" customFormat="1" x14ac:dyDescent="0.35">
      <c r="C1511" s="155"/>
    </row>
    <row r="1512" spans="3:3" customFormat="1" x14ac:dyDescent="0.35">
      <c r="C1512" s="155"/>
    </row>
    <row r="1513" spans="3:3" customFormat="1" x14ac:dyDescent="0.35">
      <c r="C1513" s="155"/>
    </row>
    <row r="1514" spans="3:3" customFormat="1" x14ac:dyDescent="0.35">
      <c r="C1514" s="155"/>
    </row>
    <row r="1515" spans="3:3" customFormat="1" x14ac:dyDescent="0.35">
      <c r="C1515" s="155"/>
    </row>
    <row r="1516" spans="3:3" customFormat="1" x14ac:dyDescent="0.35">
      <c r="C1516" s="155"/>
    </row>
    <row r="1517" spans="3:3" customFormat="1" x14ac:dyDescent="0.35">
      <c r="C1517" s="155"/>
    </row>
    <row r="1518" spans="3:3" customFormat="1" x14ac:dyDescent="0.35">
      <c r="C1518" s="155"/>
    </row>
    <row r="1519" spans="3:3" customFormat="1" x14ac:dyDescent="0.35">
      <c r="C1519" s="155"/>
    </row>
    <row r="1520" spans="3:3" customFormat="1" x14ac:dyDescent="0.35">
      <c r="C1520" s="155"/>
    </row>
    <row r="1521" spans="3:3" customFormat="1" x14ac:dyDescent="0.35">
      <c r="C1521" s="155"/>
    </row>
    <row r="1522" spans="3:3" customFormat="1" x14ac:dyDescent="0.35">
      <c r="C1522" s="155"/>
    </row>
    <row r="1523" spans="3:3" customFormat="1" x14ac:dyDescent="0.35">
      <c r="C1523" s="155"/>
    </row>
    <row r="1524" spans="3:3" customFormat="1" x14ac:dyDescent="0.35">
      <c r="C1524" s="155"/>
    </row>
    <row r="1525" spans="3:3" customFormat="1" x14ac:dyDescent="0.35">
      <c r="C1525" s="155"/>
    </row>
    <row r="1526" spans="3:3" customFormat="1" x14ac:dyDescent="0.35">
      <c r="C1526" s="155"/>
    </row>
    <row r="1527" spans="3:3" customFormat="1" x14ac:dyDescent="0.35">
      <c r="C1527" s="155"/>
    </row>
    <row r="1528" spans="3:3" customFormat="1" x14ac:dyDescent="0.35">
      <c r="C1528" s="155"/>
    </row>
    <row r="1529" spans="3:3" customFormat="1" x14ac:dyDescent="0.35">
      <c r="C1529" s="155"/>
    </row>
    <row r="1530" spans="3:3" customFormat="1" x14ac:dyDescent="0.35">
      <c r="C1530" s="155"/>
    </row>
    <row r="1531" spans="3:3" customFormat="1" x14ac:dyDescent="0.35">
      <c r="C1531" s="155"/>
    </row>
    <row r="1532" spans="3:3" customFormat="1" x14ac:dyDescent="0.35">
      <c r="C1532" s="155"/>
    </row>
    <row r="1533" spans="3:3" customFormat="1" x14ac:dyDescent="0.35">
      <c r="C1533" s="155"/>
    </row>
    <row r="1534" spans="3:3" customFormat="1" x14ac:dyDescent="0.35">
      <c r="C1534" s="155"/>
    </row>
    <row r="1535" spans="3:3" customFormat="1" x14ac:dyDescent="0.35">
      <c r="C1535" s="155"/>
    </row>
    <row r="1536" spans="3:3" customFormat="1" x14ac:dyDescent="0.35">
      <c r="C1536" s="155"/>
    </row>
    <row r="1537" spans="3:3" customFormat="1" x14ac:dyDescent="0.35">
      <c r="C1537" s="155"/>
    </row>
    <row r="1538" spans="3:3" customFormat="1" x14ac:dyDescent="0.35">
      <c r="C1538" s="155"/>
    </row>
    <row r="1539" spans="3:3" customFormat="1" x14ac:dyDescent="0.35">
      <c r="C1539" s="155"/>
    </row>
    <row r="1540" spans="3:3" customFormat="1" x14ac:dyDescent="0.35">
      <c r="C1540" s="155"/>
    </row>
    <row r="1541" spans="3:3" customFormat="1" x14ac:dyDescent="0.35">
      <c r="C1541" s="155"/>
    </row>
    <row r="1542" spans="3:3" customFormat="1" x14ac:dyDescent="0.35">
      <c r="C1542" s="155"/>
    </row>
    <row r="1543" spans="3:3" customFormat="1" x14ac:dyDescent="0.35">
      <c r="C1543" s="155"/>
    </row>
    <row r="1544" spans="3:3" customFormat="1" x14ac:dyDescent="0.35">
      <c r="C1544" s="155"/>
    </row>
    <row r="1545" spans="3:3" customFormat="1" x14ac:dyDescent="0.35">
      <c r="C1545" s="155"/>
    </row>
    <row r="1546" spans="3:3" customFormat="1" x14ac:dyDescent="0.35">
      <c r="C1546" s="155"/>
    </row>
    <row r="1547" spans="3:3" customFormat="1" x14ac:dyDescent="0.35">
      <c r="C1547" s="155"/>
    </row>
    <row r="1548" spans="3:3" customFormat="1" x14ac:dyDescent="0.35">
      <c r="C1548" s="155"/>
    </row>
    <row r="1549" spans="3:3" customFormat="1" x14ac:dyDescent="0.35">
      <c r="C1549" s="155"/>
    </row>
    <row r="1550" spans="3:3" customFormat="1" x14ac:dyDescent="0.35">
      <c r="C1550" s="155"/>
    </row>
    <row r="1551" spans="3:3" customFormat="1" x14ac:dyDescent="0.35">
      <c r="C1551" s="155"/>
    </row>
    <row r="1552" spans="3:3" customFormat="1" x14ac:dyDescent="0.35">
      <c r="C1552" s="155"/>
    </row>
    <row r="1553" spans="3:3" customFormat="1" x14ac:dyDescent="0.35">
      <c r="C1553" s="155"/>
    </row>
    <row r="1554" spans="3:3" customFormat="1" x14ac:dyDescent="0.35">
      <c r="C1554" s="155"/>
    </row>
    <row r="1555" spans="3:3" customFormat="1" x14ac:dyDescent="0.35">
      <c r="C1555" s="155"/>
    </row>
    <row r="1556" spans="3:3" customFormat="1" x14ac:dyDescent="0.35">
      <c r="C1556" s="155"/>
    </row>
    <row r="1557" spans="3:3" customFormat="1" x14ac:dyDescent="0.35">
      <c r="C1557" s="155"/>
    </row>
    <row r="1558" spans="3:3" customFormat="1" x14ac:dyDescent="0.35">
      <c r="C1558" s="155"/>
    </row>
    <row r="1559" spans="3:3" customFormat="1" x14ac:dyDescent="0.35">
      <c r="C1559" s="155"/>
    </row>
    <row r="1560" spans="3:3" customFormat="1" x14ac:dyDescent="0.35">
      <c r="C1560" s="155"/>
    </row>
    <row r="1561" spans="3:3" customFormat="1" x14ac:dyDescent="0.35">
      <c r="C1561" s="155"/>
    </row>
    <row r="1562" spans="3:3" customFormat="1" x14ac:dyDescent="0.35">
      <c r="C1562" s="155"/>
    </row>
    <row r="1563" spans="3:3" customFormat="1" x14ac:dyDescent="0.35">
      <c r="C1563" s="155"/>
    </row>
    <row r="1564" spans="3:3" customFormat="1" x14ac:dyDescent="0.35">
      <c r="C1564" s="155"/>
    </row>
    <row r="1565" spans="3:3" customFormat="1" x14ac:dyDescent="0.35">
      <c r="C1565" s="155"/>
    </row>
    <row r="1566" spans="3:3" customFormat="1" x14ac:dyDescent="0.35">
      <c r="C1566" s="155"/>
    </row>
    <row r="1567" spans="3:3" customFormat="1" x14ac:dyDescent="0.35">
      <c r="C1567" s="155"/>
    </row>
    <row r="1568" spans="3:3" customFormat="1" x14ac:dyDescent="0.35">
      <c r="C1568" s="155"/>
    </row>
    <row r="1569" spans="3:3" customFormat="1" x14ac:dyDescent="0.35">
      <c r="C1569" s="155"/>
    </row>
    <row r="1570" spans="3:3" customFormat="1" x14ac:dyDescent="0.35">
      <c r="C1570" s="155"/>
    </row>
    <row r="1571" spans="3:3" customFormat="1" x14ac:dyDescent="0.35">
      <c r="C1571" s="155"/>
    </row>
    <row r="1572" spans="3:3" customFormat="1" x14ac:dyDescent="0.35">
      <c r="C1572" s="155"/>
    </row>
    <row r="1573" spans="3:3" customFormat="1" x14ac:dyDescent="0.35">
      <c r="C1573" s="155"/>
    </row>
    <row r="1574" spans="3:3" customFormat="1" x14ac:dyDescent="0.35">
      <c r="C1574" s="155"/>
    </row>
    <row r="1575" spans="3:3" customFormat="1" x14ac:dyDescent="0.35">
      <c r="C1575" s="155"/>
    </row>
    <row r="1576" spans="3:3" customFormat="1" x14ac:dyDescent="0.35">
      <c r="C1576" s="155"/>
    </row>
    <row r="1577" spans="3:3" customFormat="1" x14ac:dyDescent="0.35">
      <c r="C1577" s="155"/>
    </row>
    <row r="1578" spans="3:3" customFormat="1" x14ac:dyDescent="0.35">
      <c r="C1578" s="155"/>
    </row>
    <row r="1579" spans="3:3" customFormat="1" x14ac:dyDescent="0.35">
      <c r="C1579" s="155"/>
    </row>
    <row r="1580" spans="3:3" customFormat="1" x14ac:dyDescent="0.35">
      <c r="C1580" s="155"/>
    </row>
    <row r="1581" spans="3:3" customFormat="1" x14ac:dyDescent="0.35">
      <c r="C1581" s="155"/>
    </row>
    <row r="1582" spans="3:3" customFormat="1" x14ac:dyDescent="0.35">
      <c r="C1582" s="155"/>
    </row>
    <row r="1583" spans="3:3" customFormat="1" x14ac:dyDescent="0.35">
      <c r="C1583" s="155"/>
    </row>
    <row r="1584" spans="3:3" customFormat="1" x14ac:dyDescent="0.35">
      <c r="C1584" s="155"/>
    </row>
    <row r="1585" spans="3:3" customFormat="1" x14ac:dyDescent="0.35">
      <c r="C1585" s="155"/>
    </row>
    <row r="1586" spans="3:3" customFormat="1" x14ac:dyDescent="0.35">
      <c r="C1586" s="155"/>
    </row>
    <row r="1587" spans="3:3" customFormat="1" x14ac:dyDescent="0.35">
      <c r="C1587" s="155"/>
    </row>
    <row r="1588" spans="3:3" customFormat="1" x14ac:dyDescent="0.35">
      <c r="C1588" s="155"/>
    </row>
    <row r="1589" spans="3:3" customFormat="1" x14ac:dyDescent="0.35">
      <c r="C1589" s="155"/>
    </row>
    <row r="1590" spans="3:3" customFormat="1" x14ac:dyDescent="0.35">
      <c r="C1590" s="155"/>
    </row>
    <row r="1591" spans="3:3" customFormat="1" x14ac:dyDescent="0.35">
      <c r="C1591" s="155"/>
    </row>
    <row r="1592" spans="3:3" customFormat="1" x14ac:dyDescent="0.35">
      <c r="C1592" s="155"/>
    </row>
    <row r="1593" spans="3:3" customFormat="1" x14ac:dyDescent="0.35">
      <c r="C1593" s="155"/>
    </row>
    <row r="1594" spans="3:3" customFormat="1" x14ac:dyDescent="0.35">
      <c r="C1594" s="155"/>
    </row>
    <row r="1595" spans="3:3" customFormat="1" x14ac:dyDescent="0.35">
      <c r="C1595" s="155"/>
    </row>
    <row r="1596" spans="3:3" customFormat="1" x14ac:dyDescent="0.35">
      <c r="C1596" s="155"/>
    </row>
    <row r="1597" spans="3:3" customFormat="1" x14ac:dyDescent="0.35">
      <c r="C1597" s="155"/>
    </row>
    <row r="1598" spans="3:3" customFormat="1" x14ac:dyDescent="0.35">
      <c r="C1598" s="155"/>
    </row>
    <row r="1599" spans="3:3" customFormat="1" x14ac:dyDescent="0.35">
      <c r="C1599" s="155"/>
    </row>
    <row r="1600" spans="3:3" customFormat="1" x14ac:dyDescent="0.35">
      <c r="C1600" s="155"/>
    </row>
    <row r="1601" spans="3:3" customFormat="1" x14ac:dyDescent="0.35">
      <c r="C1601" s="155"/>
    </row>
    <row r="1602" spans="3:3" customFormat="1" x14ac:dyDescent="0.35">
      <c r="C1602" s="155"/>
    </row>
    <row r="1603" spans="3:3" customFormat="1" x14ac:dyDescent="0.35">
      <c r="C1603" s="155"/>
    </row>
    <row r="1604" spans="3:3" customFormat="1" x14ac:dyDescent="0.35">
      <c r="C1604" s="155"/>
    </row>
    <row r="1605" spans="3:3" customFormat="1" x14ac:dyDescent="0.35">
      <c r="C1605" s="155"/>
    </row>
    <row r="1606" spans="3:3" customFormat="1" x14ac:dyDescent="0.35">
      <c r="C1606" s="155"/>
    </row>
    <row r="1607" spans="3:3" customFormat="1" x14ac:dyDescent="0.35">
      <c r="C1607" s="155"/>
    </row>
    <row r="1608" spans="3:3" customFormat="1" x14ac:dyDescent="0.35">
      <c r="C1608" s="155"/>
    </row>
    <row r="1609" spans="3:3" customFormat="1" x14ac:dyDescent="0.35">
      <c r="C1609" s="155"/>
    </row>
    <row r="1610" spans="3:3" customFormat="1" x14ac:dyDescent="0.35">
      <c r="C1610" s="155"/>
    </row>
    <row r="1611" spans="3:3" customFormat="1" x14ac:dyDescent="0.35">
      <c r="C1611" s="155"/>
    </row>
    <row r="1612" spans="3:3" customFormat="1" x14ac:dyDescent="0.35">
      <c r="C1612" s="155"/>
    </row>
    <row r="1613" spans="3:3" customFormat="1" x14ac:dyDescent="0.35">
      <c r="C1613" s="155"/>
    </row>
    <row r="1614" spans="3:3" customFormat="1" x14ac:dyDescent="0.35">
      <c r="C1614" s="155"/>
    </row>
    <row r="1615" spans="3:3" customFormat="1" x14ac:dyDescent="0.35">
      <c r="C1615" s="155"/>
    </row>
    <row r="1616" spans="3:3" customFormat="1" x14ac:dyDescent="0.35">
      <c r="C1616" s="155"/>
    </row>
    <row r="1617" spans="3:3" customFormat="1" x14ac:dyDescent="0.35">
      <c r="C1617" s="155"/>
    </row>
    <row r="1618" spans="3:3" customFormat="1" x14ac:dyDescent="0.35">
      <c r="C1618" s="155"/>
    </row>
    <row r="1619" spans="3:3" customFormat="1" x14ac:dyDescent="0.35">
      <c r="C1619" s="155"/>
    </row>
    <row r="1620" spans="3:3" customFormat="1" x14ac:dyDescent="0.35">
      <c r="C1620" s="155"/>
    </row>
    <row r="1621" spans="3:3" customFormat="1" x14ac:dyDescent="0.35">
      <c r="C1621" s="155"/>
    </row>
    <row r="1622" spans="3:3" customFormat="1" x14ac:dyDescent="0.35">
      <c r="C1622" s="155"/>
    </row>
    <row r="1623" spans="3:3" customFormat="1" x14ac:dyDescent="0.35">
      <c r="C1623" s="155"/>
    </row>
    <row r="1624" spans="3:3" customFormat="1" x14ac:dyDescent="0.35">
      <c r="C1624" s="155"/>
    </row>
    <row r="1625" spans="3:3" customFormat="1" x14ac:dyDescent="0.35">
      <c r="C1625" s="155"/>
    </row>
    <row r="1626" spans="3:3" customFormat="1" x14ac:dyDescent="0.35">
      <c r="C1626" s="155"/>
    </row>
    <row r="1627" spans="3:3" customFormat="1" x14ac:dyDescent="0.35">
      <c r="C1627" s="155"/>
    </row>
    <row r="1628" spans="3:3" customFormat="1" x14ac:dyDescent="0.35">
      <c r="C1628" s="155"/>
    </row>
    <row r="1629" spans="3:3" customFormat="1" x14ac:dyDescent="0.35">
      <c r="C1629" s="155"/>
    </row>
    <row r="1630" spans="3:3" customFormat="1" x14ac:dyDescent="0.35">
      <c r="C1630" s="155"/>
    </row>
    <row r="1631" spans="3:3" customFormat="1" x14ac:dyDescent="0.35">
      <c r="C1631" s="155"/>
    </row>
    <row r="1632" spans="3:3" customFormat="1" x14ac:dyDescent="0.35">
      <c r="C1632" s="155"/>
    </row>
    <row r="1633" spans="3:3" customFormat="1" x14ac:dyDescent="0.35">
      <c r="C1633" s="155"/>
    </row>
    <row r="1634" spans="3:3" customFormat="1" x14ac:dyDescent="0.35">
      <c r="C1634" s="155"/>
    </row>
    <row r="1635" spans="3:3" customFormat="1" x14ac:dyDescent="0.35">
      <c r="C1635" s="155"/>
    </row>
    <row r="1636" spans="3:3" customFormat="1" x14ac:dyDescent="0.35">
      <c r="C1636" s="155"/>
    </row>
    <row r="1637" spans="3:3" customFormat="1" x14ac:dyDescent="0.35">
      <c r="C1637" s="155"/>
    </row>
    <row r="1638" spans="3:3" customFormat="1" x14ac:dyDescent="0.35">
      <c r="C1638" s="155"/>
    </row>
    <row r="1639" spans="3:3" customFormat="1" x14ac:dyDescent="0.35">
      <c r="C1639" s="155"/>
    </row>
    <row r="1640" spans="3:3" customFormat="1" x14ac:dyDescent="0.35">
      <c r="C1640" s="155"/>
    </row>
    <row r="1641" spans="3:3" customFormat="1" x14ac:dyDescent="0.35">
      <c r="C1641" s="155"/>
    </row>
    <row r="1642" spans="3:3" customFormat="1" x14ac:dyDescent="0.35">
      <c r="C1642" s="155"/>
    </row>
    <row r="1643" spans="3:3" customFormat="1" x14ac:dyDescent="0.35">
      <c r="C1643" s="155"/>
    </row>
    <row r="1644" spans="3:3" customFormat="1" x14ac:dyDescent="0.35">
      <c r="C1644" s="155"/>
    </row>
    <row r="1645" spans="3:3" customFormat="1" x14ac:dyDescent="0.35">
      <c r="C1645" s="155"/>
    </row>
    <row r="1646" spans="3:3" customFormat="1" x14ac:dyDescent="0.35">
      <c r="C1646" s="155"/>
    </row>
    <row r="1647" spans="3:3" customFormat="1" x14ac:dyDescent="0.35">
      <c r="C1647" s="155"/>
    </row>
    <row r="1648" spans="3:3" customFormat="1" x14ac:dyDescent="0.35">
      <c r="C1648" s="155"/>
    </row>
    <row r="1649" spans="3:3" customFormat="1" x14ac:dyDescent="0.35">
      <c r="C1649" s="155"/>
    </row>
    <row r="1650" spans="3:3" customFormat="1" x14ac:dyDescent="0.35">
      <c r="C1650" s="155"/>
    </row>
    <row r="1651" spans="3:3" customFormat="1" x14ac:dyDescent="0.35">
      <c r="C1651" s="155"/>
    </row>
    <row r="1652" spans="3:3" customFormat="1" x14ac:dyDescent="0.35">
      <c r="C1652" s="155"/>
    </row>
    <row r="1653" spans="3:3" customFormat="1" x14ac:dyDescent="0.35">
      <c r="C1653" s="155"/>
    </row>
    <row r="1654" spans="3:3" customFormat="1" x14ac:dyDescent="0.35">
      <c r="C1654" s="155"/>
    </row>
    <row r="1655" spans="3:3" customFormat="1" x14ac:dyDescent="0.35">
      <c r="C1655" s="155"/>
    </row>
    <row r="1656" spans="3:3" customFormat="1" x14ac:dyDescent="0.35">
      <c r="C1656" s="155"/>
    </row>
    <row r="1657" spans="3:3" customFormat="1" x14ac:dyDescent="0.35">
      <c r="C1657" s="155"/>
    </row>
    <row r="1658" spans="3:3" customFormat="1" x14ac:dyDescent="0.35">
      <c r="C1658" s="155"/>
    </row>
    <row r="1659" spans="3:3" customFormat="1" x14ac:dyDescent="0.35">
      <c r="C1659" s="155"/>
    </row>
    <row r="1660" spans="3:3" customFormat="1" x14ac:dyDescent="0.35">
      <c r="C1660" s="155"/>
    </row>
    <row r="1661" spans="3:3" customFormat="1" x14ac:dyDescent="0.35">
      <c r="C1661" s="155"/>
    </row>
    <row r="1662" spans="3:3" customFormat="1" x14ac:dyDescent="0.35">
      <c r="C1662" s="155"/>
    </row>
    <row r="1663" spans="3:3" customFormat="1" x14ac:dyDescent="0.35">
      <c r="C1663" s="155"/>
    </row>
    <row r="1664" spans="3:3" customFormat="1" x14ac:dyDescent="0.35">
      <c r="C1664" s="155"/>
    </row>
    <row r="1665" spans="3:3" customFormat="1" x14ac:dyDescent="0.35">
      <c r="C1665" s="155"/>
    </row>
    <row r="1666" spans="3:3" customFormat="1" x14ac:dyDescent="0.35">
      <c r="C1666" s="155"/>
    </row>
    <row r="1667" spans="3:3" customFormat="1" x14ac:dyDescent="0.35">
      <c r="C1667" s="155"/>
    </row>
    <row r="1668" spans="3:3" customFormat="1" x14ac:dyDescent="0.35">
      <c r="C1668" s="155"/>
    </row>
    <row r="1669" spans="3:3" customFormat="1" x14ac:dyDescent="0.35">
      <c r="C1669" s="155"/>
    </row>
    <row r="1670" spans="3:3" customFormat="1" x14ac:dyDescent="0.35">
      <c r="C1670" s="155"/>
    </row>
    <row r="1671" spans="3:3" customFormat="1" x14ac:dyDescent="0.35">
      <c r="C1671" s="155"/>
    </row>
    <row r="1672" spans="3:3" customFormat="1" x14ac:dyDescent="0.35">
      <c r="C1672" s="155"/>
    </row>
    <row r="1673" spans="3:3" customFormat="1" x14ac:dyDescent="0.35">
      <c r="C1673" s="155"/>
    </row>
    <row r="1674" spans="3:3" customFormat="1" x14ac:dyDescent="0.35">
      <c r="C1674" s="155"/>
    </row>
    <row r="1675" spans="3:3" customFormat="1" x14ac:dyDescent="0.35">
      <c r="C1675" s="155"/>
    </row>
    <row r="1676" spans="3:3" customFormat="1" x14ac:dyDescent="0.35">
      <c r="C1676" s="155"/>
    </row>
    <row r="1677" spans="3:3" customFormat="1" x14ac:dyDescent="0.35">
      <c r="C1677" s="155"/>
    </row>
    <row r="1678" spans="3:3" customFormat="1" x14ac:dyDescent="0.35">
      <c r="C1678" s="155"/>
    </row>
    <row r="1679" spans="3:3" customFormat="1" x14ac:dyDescent="0.35">
      <c r="C1679" s="155"/>
    </row>
    <row r="1680" spans="3:3" customFormat="1" x14ac:dyDescent="0.35">
      <c r="C1680" s="155"/>
    </row>
    <row r="1681" spans="3:3" customFormat="1" x14ac:dyDescent="0.35">
      <c r="C1681" s="155"/>
    </row>
    <row r="1682" spans="3:3" customFormat="1" x14ac:dyDescent="0.35">
      <c r="C1682" s="155"/>
    </row>
    <row r="1683" spans="3:3" customFormat="1" x14ac:dyDescent="0.35">
      <c r="C1683" s="155"/>
    </row>
    <row r="1684" spans="3:3" customFormat="1" x14ac:dyDescent="0.35">
      <c r="C1684" s="155"/>
    </row>
    <row r="1685" spans="3:3" customFormat="1" x14ac:dyDescent="0.35">
      <c r="C1685" s="155"/>
    </row>
    <row r="1686" spans="3:3" customFormat="1" x14ac:dyDescent="0.35">
      <c r="C1686" s="155"/>
    </row>
    <row r="1687" spans="3:3" customFormat="1" x14ac:dyDescent="0.35">
      <c r="C1687" s="155"/>
    </row>
    <row r="1688" spans="3:3" customFormat="1" x14ac:dyDescent="0.35">
      <c r="C1688" s="155"/>
    </row>
    <row r="1689" spans="3:3" customFormat="1" x14ac:dyDescent="0.35">
      <c r="C1689" s="155"/>
    </row>
    <row r="1690" spans="3:3" customFormat="1" x14ac:dyDescent="0.35">
      <c r="C1690" s="155"/>
    </row>
    <row r="1691" spans="3:3" customFormat="1" x14ac:dyDescent="0.35">
      <c r="C1691" s="155"/>
    </row>
    <row r="1692" spans="3:3" customFormat="1" x14ac:dyDescent="0.35">
      <c r="C1692" s="155"/>
    </row>
    <row r="1693" spans="3:3" customFormat="1" x14ac:dyDescent="0.35">
      <c r="C1693" s="155"/>
    </row>
    <row r="1694" spans="3:3" customFormat="1" x14ac:dyDescent="0.35">
      <c r="C1694" s="155"/>
    </row>
    <row r="1695" spans="3:3" customFormat="1" x14ac:dyDescent="0.35">
      <c r="C1695" s="155"/>
    </row>
    <row r="1696" spans="3:3" customFormat="1" x14ac:dyDescent="0.35">
      <c r="C1696" s="155"/>
    </row>
    <row r="1697" spans="3:3" customFormat="1" x14ac:dyDescent="0.35">
      <c r="C1697" s="155"/>
    </row>
    <row r="1698" spans="3:3" customFormat="1" x14ac:dyDescent="0.35">
      <c r="C1698" s="155"/>
    </row>
    <row r="1699" spans="3:3" customFormat="1" x14ac:dyDescent="0.35">
      <c r="C1699" s="155"/>
    </row>
    <row r="1700" spans="3:3" customFormat="1" x14ac:dyDescent="0.35">
      <c r="C1700" s="155"/>
    </row>
    <row r="1701" spans="3:3" customFormat="1" x14ac:dyDescent="0.35">
      <c r="C1701" s="155"/>
    </row>
    <row r="1702" spans="3:3" customFormat="1" x14ac:dyDescent="0.35">
      <c r="C1702" s="155"/>
    </row>
    <row r="1703" spans="3:3" customFormat="1" x14ac:dyDescent="0.35">
      <c r="C1703" s="155"/>
    </row>
    <row r="1704" spans="3:3" customFormat="1" x14ac:dyDescent="0.35">
      <c r="C1704" s="155"/>
    </row>
    <row r="1705" spans="3:3" customFormat="1" x14ac:dyDescent="0.35">
      <c r="C1705" s="155"/>
    </row>
    <row r="1706" spans="3:3" customFormat="1" x14ac:dyDescent="0.35">
      <c r="C1706" s="155"/>
    </row>
    <row r="1707" spans="3:3" customFormat="1" x14ac:dyDescent="0.35">
      <c r="C1707" s="155"/>
    </row>
    <row r="1708" spans="3:3" customFormat="1" x14ac:dyDescent="0.35">
      <c r="C1708" s="155"/>
    </row>
    <row r="1709" spans="3:3" customFormat="1" x14ac:dyDescent="0.35">
      <c r="C1709" s="155"/>
    </row>
    <row r="1710" spans="3:3" customFormat="1" x14ac:dyDescent="0.35">
      <c r="C1710" s="155"/>
    </row>
    <row r="1711" spans="3:3" customFormat="1" x14ac:dyDescent="0.35">
      <c r="C1711" s="155"/>
    </row>
    <row r="1712" spans="3:3" customFormat="1" x14ac:dyDescent="0.35">
      <c r="C1712" s="155"/>
    </row>
    <row r="1713" spans="3:3" customFormat="1" x14ac:dyDescent="0.35">
      <c r="C1713" s="155"/>
    </row>
    <row r="1714" spans="3:3" customFormat="1" x14ac:dyDescent="0.35">
      <c r="C1714" s="155"/>
    </row>
    <row r="1715" spans="3:3" customFormat="1" x14ac:dyDescent="0.35">
      <c r="C1715" s="155"/>
    </row>
    <row r="1716" spans="3:3" customFormat="1" x14ac:dyDescent="0.35">
      <c r="C1716" s="155"/>
    </row>
    <row r="1717" spans="3:3" customFormat="1" x14ac:dyDescent="0.35">
      <c r="C1717" s="155"/>
    </row>
    <row r="1718" spans="3:3" customFormat="1" x14ac:dyDescent="0.35">
      <c r="C1718" s="155"/>
    </row>
    <row r="1719" spans="3:3" customFormat="1" x14ac:dyDescent="0.35">
      <c r="C1719" s="155"/>
    </row>
    <row r="1720" spans="3:3" customFormat="1" x14ac:dyDescent="0.35">
      <c r="C1720" s="155"/>
    </row>
    <row r="1721" spans="3:3" customFormat="1" x14ac:dyDescent="0.35">
      <c r="C1721" s="155"/>
    </row>
    <row r="1722" spans="3:3" customFormat="1" x14ac:dyDescent="0.35">
      <c r="C1722" s="155"/>
    </row>
    <row r="1723" spans="3:3" customFormat="1" x14ac:dyDescent="0.35">
      <c r="C1723" s="155"/>
    </row>
    <row r="1724" spans="3:3" customFormat="1" x14ac:dyDescent="0.35">
      <c r="C1724" s="155"/>
    </row>
    <row r="1725" spans="3:3" customFormat="1" x14ac:dyDescent="0.35">
      <c r="C1725" s="155"/>
    </row>
    <row r="1726" spans="3:3" customFormat="1" x14ac:dyDescent="0.35">
      <c r="C1726" s="155"/>
    </row>
    <row r="1727" spans="3:3" customFormat="1" x14ac:dyDescent="0.35">
      <c r="C1727" s="155"/>
    </row>
    <row r="1728" spans="3:3" customFormat="1" x14ac:dyDescent="0.35">
      <c r="C1728" s="155"/>
    </row>
    <row r="1729" spans="3:3" customFormat="1" x14ac:dyDescent="0.35">
      <c r="C1729" s="155"/>
    </row>
    <row r="1730" spans="3:3" customFormat="1" x14ac:dyDescent="0.35">
      <c r="C1730" s="155"/>
    </row>
    <row r="1731" spans="3:3" customFormat="1" x14ac:dyDescent="0.35">
      <c r="C1731" s="155"/>
    </row>
    <row r="1732" spans="3:3" customFormat="1" x14ac:dyDescent="0.35">
      <c r="C1732" s="155"/>
    </row>
    <row r="1733" spans="3:3" customFormat="1" x14ac:dyDescent="0.35">
      <c r="C1733" s="155"/>
    </row>
    <row r="1734" spans="3:3" customFormat="1" x14ac:dyDescent="0.35">
      <c r="C1734" s="155"/>
    </row>
    <row r="1735" spans="3:3" customFormat="1" x14ac:dyDescent="0.35">
      <c r="C1735" s="155"/>
    </row>
    <row r="1736" spans="3:3" customFormat="1" x14ac:dyDescent="0.35">
      <c r="C1736" s="155"/>
    </row>
    <row r="1737" spans="3:3" customFormat="1" x14ac:dyDescent="0.35">
      <c r="C1737" s="155"/>
    </row>
    <row r="1738" spans="3:3" customFormat="1" x14ac:dyDescent="0.35">
      <c r="C1738" s="155"/>
    </row>
  </sheetData>
  <mergeCells count="3">
    <mergeCell ref="K1:L1"/>
    <mergeCell ref="K8:K15"/>
    <mergeCell ref="L8:L15"/>
  </mergeCells>
  <conditionalFormatting sqref="L8">
    <cfRule type="containsBlanks" dxfId="195" priority="21">
      <formula>LEN(TRIM(L8))=0</formula>
    </cfRule>
  </conditionalFormatting>
  <conditionalFormatting sqref="C1">
    <cfRule type="cellIs" dxfId="194" priority="6" operator="equal">
      <formula>1</formula>
    </cfRule>
    <cfRule type="cellIs" dxfId="193" priority="7" operator="equal">
      <formula>9</formula>
    </cfRule>
    <cfRule type="cellIs" dxfId="192" priority="8" operator="equal">
      <formula>4</formula>
    </cfRule>
    <cfRule type="cellIs" dxfId="191" priority="9" operator="equal">
      <formula>3</formula>
    </cfRule>
    <cfRule type="cellIs" dxfId="190" priority="10" operator="equal">
      <formula>2</formula>
    </cfRule>
  </conditionalFormatting>
  <conditionalFormatting sqref="C1:C1048576">
    <cfRule type="cellIs" dxfId="189" priority="1" operator="equal">
      <formula>9</formula>
    </cfRule>
    <cfRule type="cellIs" dxfId="188" priority="2" operator="equal">
      <formula>4</formula>
    </cfRule>
    <cfRule type="cellIs" dxfId="187" priority="3" operator="equal">
      <formula>3</formula>
    </cfRule>
    <cfRule type="cellIs" dxfId="186" priority="4" operator="equal">
      <formula>2</formula>
    </cfRule>
    <cfRule type="cellIs" dxfId="185" priority="5" operator="equal">
      <formula>1</formula>
    </cfRule>
  </conditionalFormatting>
  <pageMargins left="0.7" right="0.7" top="0.75" bottom="0.75" header="0.3" footer="0.3"/>
  <pageSetup paperSize="8" scale="76" orientation="landscape" r:id="rId2"/>
  <headerFooter>
    <oddFooter>&amp;L_x000D_&amp;1#&amp;"Calibri"&amp;10&amp;K000000 Intern gebruik</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E1163"/>
  <sheetViews>
    <sheetView showGridLines="0" topLeftCell="A9" workbookViewId="0">
      <selection activeCell="B6" sqref="B6"/>
    </sheetView>
  </sheetViews>
  <sheetFormatPr defaultRowHeight="14.5" x14ac:dyDescent="0.35"/>
  <cols>
    <col min="1" max="1" width="50.7265625" style="84" customWidth="1"/>
    <col min="2" max="2" width="40.7265625" style="84" customWidth="1"/>
    <col min="3" max="3" width="10.7265625" customWidth="1"/>
    <col min="4" max="4" width="40.7265625" customWidth="1"/>
    <col min="5" max="5" width="70.7265625" style="31" customWidth="1"/>
    <col min="6" max="6" width="18.54296875" bestFit="1" customWidth="1"/>
    <col min="7" max="7" width="15.7265625" bestFit="1" customWidth="1"/>
    <col min="8" max="8" width="8.54296875" customWidth="1"/>
    <col min="9" max="9" width="23.453125" bestFit="1" customWidth="1"/>
    <col min="10" max="10" width="19.1796875" bestFit="1" customWidth="1"/>
    <col min="11" max="11" width="18.7265625" bestFit="1" customWidth="1"/>
    <col min="12" max="12" width="23.453125" bestFit="1" customWidth="1"/>
    <col min="13" max="13" width="15.81640625" bestFit="1" customWidth="1"/>
    <col min="14" max="14" width="24.54296875" bestFit="1" customWidth="1"/>
    <col min="15" max="15" width="28.81640625" bestFit="1" customWidth="1"/>
    <col min="16" max="16" width="29.453125" bestFit="1" customWidth="1"/>
    <col min="17" max="17" width="19.453125" bestFit="1" customWidth="1"/>
    <col min="18" max="18" width="10.81640625" bestFit="1" customWidth="1"/>
    <col min="19" max="19" width="35.81640625" bestFit="1" customWidth="1"/>
    <col min="20" max="20" width="15.453125" bestFit="1" customWidth="1"/>
    <col min="21" max="21" width="30.453125" bestFit="1" customWidth="1"/>
    <col min="22" max="22" width="24" bestFit="1" customWidth="1"/>
    <col min="23" max="23" width="16.54296875" bestFit="1" customWidth="1"/>
    <col min="24" max="24" width="38.54296875" bestFit="1" customWidth="1"/>
    <col min="25" max="25" width="11" bestFit="1" customWidth="1"/>
    <col min="26" max="26" width="11.26953125" bestFit="1" customWidth="1"/>
    <col min="27" max="27" width="34.26953125" bestFit="1" customWidth="1"/>
    <col min="28" max="28" width="18.453125" bestFit="1" customWidth="1"/>
    <col min="29" max="29" width="19.453125" bestFit="1" customWidth="1"/>
    <col min="30" max="30" width="21.7265625" bestFit="1" customWidth="1"/>
    <col min="31" max="31" width="18.81640625" bestFit="1" customWidth="1"/>
    <col min="32" max="32" width="14.54296875" bestFit="1" customWidth="1"/>
    <col min="33" max="33" width="17.453125" bestFit="1" customWidth="1"/>
    <col min="34" max="34" width="19" bestFit="1" customWidth="1"/>
    <col min="35" max="35" width="16.453125" bestFit="1" customWidth="1"/>
    <col min="36" max="36" width="22.26953125" bestFit="1" customWidth="1"/>
    <col min="37" max="37" width="15.7265625" bestFit="1" customWidth="1"/>
    <col min="38" max="38" width="39" bestFit="1" customWidth="1"/>
    <col min="39" max="39" width="30.81640625" bestFit="1" customWidth="1"/>
    <col min="40" max="40" width="35.7265625" bestFit="1" customWidth="1"/>
    <col min="41" max="41" width="15.81640625" bestFit="1" customWidth="1"/>
    <col min="42" max="42" width="9.26953125" bestFit="1" customWidth="1"/>
    <col min="43" max="43" width="12.7265625" bestFit="1" customWidth="1"/>
    <col min="44" max="44" width="16.54296875" bestFit="1" customWidth="1"/>
    <col min="45" max="45" width="16.81640625" bestFit="1" customWidth="1"/>
    <col min="46" max="46" width="15.1796875" bestFit="1" customWidth="1"/>
    <col min="47" max="47" width="11.7265625" bestFit="1" customWidth="1"/>
    <col min="48" max="48" width="7.81640625" customWidth="1"/>
    <col min="49" max="49" width="15.1796875" bestFit="1" customWidth="1"/>
    <col min="50" max="50" width="17" bestFit="1" customWidth="1"/>
    <col min="51" max="51" width="18.7265625" bestFit="1" customWidth="1"/>
    <col min="52" max="52" width="30" bestFit="1" customWidth="1"/>
    <col min="53" max="53" width="29" bestFit="1" customWidth="1"/>
    <col min="54" max="54" width="15.1796875" bestFit="1" customWidth="1"/>
    <col min="55" max="55" width="15" bestFit="1" customWidth="1"/>
    <col min="56" max="56" width="24.7265625" bestFit="1" customWidth="1"/>
    <col min="57" max="57" width="26.7265625" bestFit="1" customWidth="1"/>
    <col min="58" max="58" width="26.1796875" bestFit="1" customWidth="1"/>
    <col min="59" max="59" width="38.453125" bestFit="1" customWidth="1"/>
    <col min="60" max="60" width="18.453125" bestFit="1" customWidth="1"/>
    <col min="61" max="61" width="17.26953125" bestFit="1" customWidth="1"/>
    <col min="62" max="62" width="26.453125" bestFit="1" customWidth="1"/>
    <col min="63" max="63" width="52.7265625" bestFit="1" customWidth="1"/>
    <col min="64" max="64" width="13.7265625" bestFit="1" customWidth="1"/>
    <col min="65" max="65" width="15.1796875" bestFit="1" customWidth="1"/>
    <col min="66" max="66" width="30.81640625" bestFit="1" customWidth="1"/>
    <col min="67" max="67" width="12.453125" bestFit="1" customWidth="1"/>
    <col min="68" max="68" width="12.26953125" bestFit="1" customWidth="1"/>
    <col min="69" max="69" width="14.81640625" bestFit="1" customWidth="1"/>
    <col min="70" max="70" width="6" customWidth="1"/>
    <col min="71" max="71" width="17.7265625" bestFit="1" customWidth="1"/>
    <col min="72" max="72" width="20" bestFit="1" customWidth="1"/>
    <col min="73" max="73" width="15.81640625" bestFit="1" customWidth="1"/>
    <col min="74" max="74" width="19.7265625" bestFit="1" customWidth="1"/>
    <col min="75" max="75" width="11.81640625" bestFit="1" customWidth="1"/>
    <col min="76" max="76" width="12.54296875" bestFit="1" customWidth="1"/>
    <col min="77" max="77" width="33.81640625" bestFit="1" customWidth="1"/>
    <col min="78" max="78" width="17.54296875" bestFit="1" customWidth="1"/>
    <col min="79" max="79" width="27.54296875" bestFit="1" customWidth="1"/>
    <col min="80" max="80" width="16" bestFit="1" customWidth="1"/>
    <col min="81" max="81" width="11.26953125" bestFit="1" customWidth="1"/>
    <col min="82" max="82" width="11.7265625" bestFit="1" customWidth="1"/>
    <col min="83" max="83" width="43.453125" bestFit="1" customWidth="1"/>
    <col min="84" max="84" width="26" bestFit="1" customWidth="1"/>
    <col min="85" max="85" width="25.7265625" bestFit="1" customWidth="1"/>
    <col min="86" max="86" width="34.81640625" bestFit="1" customWidth="1"/>
    <col min="87" max="87" width="56.7265625" bestFit="1" customWidth="1"/>
    <col min="88" max="88" width="13.1796875" bestFit="1" customWidth="1"/>
    <col min="89" max="89" width="11.1796875" bestFit="1" customWidth="1"/>
    <col min="90" max="90" width="13.1796875" bestFit="1" customWidth="1"/>
    <col min="91" max="91" width="14" bestFit="1" customWidth="1"/>
    <col min="92" max="92" width="13.453125" bestFit="1" customWidth="1"/>
    <col min="93" max="93" width="33.26953125" bestFit="1" customWidth="1"/>
    <col min="94" max="94" width="13.1796875" bestFit="1" customWidth="1"/>
    <col min="95" max="95" width="12.7265625" bestFit="1" customWidth="1"/>
    <col min="96" max="96" width="12.453125" bestFit="1" customWidth="1"/>
    <col min="97" max="97" width="13.453125" bestFit="1" customWidth="1"/>
    <col min="98" max="98" width="18.7265625" bestFit="1" customWidth="1"/>
    <col min="99" max="99" width="13.7265625" bestFit="1" customWidth="1"/>
    <col min="100" max="100" width="20.81640625" bestFit="1" customWidth="1"/>
    <col min="101" max="101" width="14.26953125" bestFit="1" customWidth="1"/>
    <col min="102" max="102" width="17.26953125" bestFit="1" customWidth="1"/>
    <col min="103" max="103" width="13.26953125" bestFit="1" customWidth="1"/>
    <col min="104" max="104" width="15.1796875" bestFit="1" customWidth="1"/>
    <col min="105" max="105" width="27.7265625" bestFit="1" customWidth="1"/>
    <col min="106" max="106" width="16.1796875" bestFit="1" customWidth="1"/>
    <col min="107" max="107" width="37.26953125" bestFit="1" customWidth="1"/>
    <col min="108" max="108" width="16.54296875" bestFit="1" customWidth="1"/>
    <col min="109" max="109" width="10.1796875" bestFit="1" customWidth="1"/>
    <col min="110" max="110" width="21.54296875" bestFit="1" customWidth="1"/>
    <col min="111" max="111" width="23.1796875" bestFit="1" customWidth="1"/>
    <col min="112" max="112" width="13.7265625" bestFit="1" customWidth="1"/>
    <col min="113" max="113" width="16.7265625" bestFit="1" customWidth="1"/>
    <col min="114" max="114" width="16.453125" bestFit="1" customWidth="1"/>
    <col min="115" max="115" width="16.7265625" bestFit="1" customWidth="1"/>
    <col min="116" max="116" width="14.7265625" bestFit="1" customWidth="1"/>
    <col min="117" max="118" width="15.7265625" bestFit="1" customWidth="1"/>
    <col min="119" max="119" width="11.26953125" bestFit="1" customWidth="1"/>
    <col min="120" max="120" width="16.1796875" bestFit="1" customWidth="1"/>
    <col min="121" max="121" width="18.7265625" bestFit="1" customWidth="1"/>
    <col min="122" max="122" width="10.81640625" bestFit="1" customWidth="1"/>
    <col min="123" max="123" width="14.453125" bestFit="1" customWidth="1"/>
    <col min="124" max="124" width="21.81640625" bestFit="1" customWidth="1"/>
    <col min="125" max="125" width="13.1796875" bestFit="1" customWidth="1"/>
    <col min="126" max="126" width="10" bestFit="1" customWidth="1"/>
    <col min="127" max="127" width="19.453125" bestFit="1" customWidth="1"/>
    <col min="128" max="128" width="23.54296875" bestFit="1" customWidth="1"/>
    <col min="129" max="129" width="18.7265625" bestFit="1" customWidth="1"/>
    <col min="130" max="130" width="31.81640625" bestFit="1" customWidth="1"/>
    <col min="131" max="131" width="21.54296875" bestFit="1" customWidth="1"/>
    <col min="132" max="132" width="35.54296875" bestFit="1" customWidth="1"/>
    <col min="133" max="133" width="25.81640625" bestFit="1" customWidth="1"/>
    <col min="134" max="134" width="21.54296875" bestFit="1" customWidth="1"/>
    <col min="135" max="135" width="17.26953125" bestFit="1" customWidth="1"/>
    <col min="136" max="136" width="17.453125" bestFit="1" customWidth="1"/>
    <col min="137" max="137" width="19.1796875" bestFit="1" customWidth="1"/>
    <col min="138" max="138" width="17.453125" bestFit="1" customWidth="1"/>
    <col min="139" max="139" width="19" bestFit="1" customWidth="1"/>
    <col min="140" max="140" width="15.1796875" bestFit="1" customWidth="1"/>
    <col min="141" max="141" width="10.26953125" bestFit="1" customWidth="1"/>
    <col min="142" max="142" width="20.81640625" bestFit="1" customWidth="1"/>
    <col min="143" max="143" width="13.81640625" bestFit="1" customWidth="1"/>
    <col min="144" max="144" width="11.7265625" bestFit="1" customWidth="1"/>
    <col min="145" max="145" width="11" bestFit="1" customWidth="1"/>
    <col min="146" max="146" width="12.54296875" bestFit="1" customWidth="1"/>
    <col min="147" max="147" width="12" bestFit="1" customWidth="1"/>
    <col min="148" max="148" width="14" bestFit="1" customWidth="1"/>
    <col min="149" max="149" width="13.81640625" bestFit="1" customWidth="1"/>
    <col min="150" max="150" width="10.26953125" bestFit="1" customWidth="1"/>
    <col min="151" max="151" width="15" bestFit="1" customWidth="1"/>
    <col min="152" max="152" width="23.81640625" bestFit="1" customWidth="1"/>
    <col min="153" max="153" width="29.7265625" bestFit="1" customWidth="1"/>
    <col min="154" max="154" width="24.453125" bestFit="1" customWidth="1"/>
    <col min="155" max="155" width="24" bestFit="1" customWidth="1"/>
    <col min="156" max="156" width="25" bestFit="1" customWidth="1"/>
    <col min="157" max="157" width="22.453125" bestFit="1" customWidth="1"/>
    <col min="158" max="158" width="27.7265625" bestFit="1" customWidth="1"/>
    <col min="159" max="159" width="16.1796875" bestFit="1" customWidth="1"/>
    <col min="160" max="160" width="29.26953125" bestFit="1" customWidth="1"/>
    <col min="161" max="161" width="16.453125" bestFit="1" customWidth="1"/>
    <col min="162" max="162" width="18.453125" bestFit="1" customWidth="1"/>
    <col min="163" max="163" width="20.1796875" bestFit="1" customWidth="1"/>
    <col min="164" max="164" width="16.26953125" bestFit="1" customWidth="1"/>
    <col min="165" max="165" width="18.453125" bestFit="1" customWidth="1"/>
    <col min="166" max="166" width="19" bestFit="1" customWidth="1"/>
    <col min="167" max="167" width="21.1796875" bestFit="1" customWidth="1"/>
    <col min="168" max="168" width="23" bestFit="1" customWidth="1"/>
    <col min="169" max="169" width="25.1796875" bestFit="1" customWidth="1"/>
    <col min="170" max="170" width="21.81640625" bestFit="1" customWidth="1"/>
    <col min="171" max="171" width="7.81640625" customWidth="1"/>
    <col min="172" max="172" width="17.453125" bestFit="1" customWidth="1"/>
    <col min="173" max="173" width="18.26953125" bestFit="1" customWidth="1"/>
    <col min="174" max="174" width="11.1796875" bestFit="1" customWidth="1"/>
    <col min="175" max="175" width="17.7265625" bestFit="1" customWidth="1"/>
    <col min="176" max="176" width="18.26953125" bestFit="1" customWidth="1"/>
    <col min="177" max="177" width="19.7265625" bestFit="1" customWidth="1"/>
    <col min="178" max="178" width="11.7265625" bestFit="1" customWidth="1"/>
    <col min="179" max="179" width="11" bestFit="1" customWidth="1"/>
    <col min="180" max="180" width="15.7265625" bestFit="1" customWidth="1"/>
    <col min="181" max="181" width="9.7265625" bestFit="1" customWidth="1"/>
    <col min="182" max="182" width="11.453125" bestFit="1" customWidth="1"/>
    <col min="183" max="183" width="22.81640625" bestFit="1" customWidth="1"/>
    <col min="184" max="184" width="12.81640625" bestFit="1" customWidth="1"/>
    <col min="185" max="185" width="21.81640625" bestFit="1" customWidth="1"/>
    <col min="186" max="186" width="14.453125" bestFit="1" customWidth="1"/>
    <col min="187" max="187" width="15.7265625" bestFit="1" customWidth="1"/>
    <col min="188" max="188" width="16.54296875" bestFit="1" customWidth="1"/>
    <col min="189" max="189" width="20.26953125" bestFit="1" customWidth="1"/>
    <col min="190" max="190" width="18.54296875" bestFit="1" customWidth="1"/>
    <col min="191" max="191" width="14.7265625" bestFit="1" customWidth="1"/>
    <col min="192" max="192" width="17.7265625" bestFit="1" customWidth="1"/>
    <col min="193" max="193" width="21.54296875" bestFit="1" customWidth="1"/>
    <col min="194" max="194" width="14.1796875" bestFit="1" customWidth="1"/>
    <col min="195" max="195" width="9.81640625" bestFit="1" customWidth="1"/>
    <col min="196" max="196" width="13.1796875" bestFit="1" customWidth="1"/>
    <col min="197" max="197" width="17.26953125" bestFit="1" customWidth="1"/>
    <col min="198" max="198" width="18.81640625" bestFit="1" customWidth="1"/>
    <col min="199" max="199" width="25.54296875" bestFit="1" customWidth="1"/>
    <col min="200" max="200" width="19.81640625" bestFit="1" customWidth="1"/>
    <col min="201" max="201" width="17.453125" bestFit="1" customWidth="1"/>
    <col min="202" max="202" width="15.54296875" bestFit="1" customWidth="1"/>
    <col min="203" max="203" width="25.1796875" bestFit="1" customWidth="1"/>
    <col min="204" max="204" width="29" bestFit="1" customWidth="1"/>
    <col min="205" max="205" width="33.81640625" bestFit="1" customWidth="1"/>
    <col min="206" max="206" width="16.1796875" bestFit="1" customWidth="1"/>
    <col min="207" max="207" width="23.1796875" bestFit="1" customWidth="1"/>
    <col min="208" max="208" width="23.81640625" bestFit="1" customWidth="1"/>
    <col min="209" max="209" width="31.7265625" bestFit="1" customWidth="1"/>
    <col min="210" max="210" width="28.1796875" bestFit="1" customWidth="1"/>
    <col min="211" max="211" width="19" bestFit="1" customWidth="1"/>
    <col min="212" max="212" width="16.81640625" bestFit="1" customWidth="1"/>
    <col min="213" max="213" width="10.26953125" bestFit="1" customWidth="1"/>
    <col min="214" max="214" width="16.26953125" bestFit="1" customWidth="1"/>
    <col min="215" max="215" width="18.1796875" bestFit="1" customWidth="1"/>
    <col min="216" max="216" width="16.54296875" bestFit="1" customWidth="1"/>
    <col min="217" max="217" width="20.26953125" bestFit="1" customWidth="1"/>
    <col min="218" max="218" width="16.81640625" bestFit="1" customWidth="1"/>
    <col min="219" max="219" width="31.81640625" bestFit="1" customWidth="1"/>
    <col min="220" max="220" width="36.7265625" bestFit="1" customWidth="1"/>
    <col min="221" max="221" width="10.453125" bestFit="1" customWidth="1"/>
    <col min="222" max="222" width="12.54296875" bestFit="1" customWidth="1"/>
    <col min="223" max="223" width="22.81640625" bestFit="1" customWidth="1"/>
    <col min="224" max="224" width="29.26953125" bestFit="1" customWidth="1"/>
    <col min="225" max="225" width="8.54296875" customWidth="1"/>
    <col min="226" max="226" width="13.26953125" bestFit="1" customWidth="1"/>
    <col min="227" max="227" width="8.81640625" customWidth="1"/>
    <col min="228" max="228" width="17.54296875" bestFit="1" customWidth="1"/>
    <col min="229" max="229" width="18.453125" bestFit="1" customWidth="1"/>
    <col min="230" max="230" width="12.81640625" bestFit="1" customWidth="1"/>
    <col min="231" max="231" width="38.1796875" bestFit="1" customWidth="1"/>
    <col min="232" max="232" width="16.7265625" bestFit="1" customWidth="1"/>
    <col min="233" max="233" width="13.7265625" bestFit="1" customWidth="1"/>
    <col min="234" max="234" width="16.1796875" bestFit="1" customWidth="1"/>
    <col min="235" max="235" width="16.81640625" bestFit="1" customWidth="1"/>
    <col min="236" max="236" width="14.54296875" bestFit="1" customWidth="1"/>
    <col min="237" max="237" width="12.7265625" bestFit="1" customWidth="1"/>
    <col min="238" max="238" width="14.7265625" bestFit="1" customWidth="1"/>
    <col min="239" max="239" width="16.453125" bestFit="1" customWidth="1"/>
    <col min="240" max="240" width="17.453125" bestFit="1" customWidth="1"/>
    <col min="241" max="241" width="14.7265625" bestFit="1" customWidth="1"/>
    <col min="242" max="242" width="17" bestFit="1" customWidth="1"/>
    <col min="243" max="243" width="16.453125" bestFit="1" customWidth="1"/>
    <col min="244" max="245" width="16.1796875" bestFit="1" customWidth="1"/>
    <col min="246" max="246" width="14.1796875" bestFit="1" customWidth="1"/>
    <col min="247" max="247" width="15.7265625" bestFit="1" customWidth="1"/>
    <col min="248" max="248" width="16.26953125" bestFit="1" customWidth="1"/>
    <col min="249" max="249" width="19.453125" bestFit="1" customWidth="1"/>
    <col min="250" max="250" width="19.81640625" bestFit="1" customWidth="1"/>
    <col min="251" max="251" width="19.1796875" bestFit="1" customWidth="1"/>
    <col min="252" max="252" width="13.26953125" bestFit="1" customWidth="1"/>
    <col min="253" max="253" width="16.453125" bestFit="1" customWidth="1"/>
    <col min="254" max="254" width="18.26953125" bestFit="1" customWidth="1"/>
    <col min="255" max="255" width="15.1796875" bestFit="1" customWidth="1"/>
    <col min="256" max="256" width="17.81640625" bestFit="1" customWidth="1"/>
    <col min="257" max="257" width="12.54296875" bestFit="1" customWidth="1"/>
    <col min="258" max="258" width="25.54296875" bestFit="1" customWidth="1"/>
    <col min="259" max="259" width="15.1796875" bestFit="1" customWidth="1"/>
    <col min="260" max="260" width="16" bestFit="1" customWidth="1"/>
    <col min="261" max="261" width="28" bestFit="1" customWidth="1"/>
    <col min="262" max="262" width="14.54296875" bestFit="1" customWidth="1"/>
    <col min="263" max="263" width="11.453125" bestFit="1" customWidth="1"/>
    <col min="264" max="264" width="16.453125" bestFit="1" customWidth="1"/>
    <col min="265" max="265" width="15.81640625" bestFit="1" customWidth="1"/>
    <col min="266" max="266" width="20.81640625" bestFit="1" customWidth="1"/>
    <col min="267" max="267" width="20.54296875" bestFit="1" customWidth="1"/>
    <col min="268" max="268" width="25.1796875" bestFit="1" customWidth="1"/>
    <col min="269" max="269" width="31.7265625" bestFit="1" customWidth="1"/>
    <col min="270" max="270" width="14.1796875" bestFit="1" customWidth="1"/>
    <col min="271" max="271" width="12.81640625" bestFit="1" customWidth="1"/>
    <col min="272" max="272" width="28.54296875" bestFit="1" customWidth="1"/>
    <col min="273" max="273" width="16.54296875" bestFit="1" customWidth="1"/>
    <col min="274" max="274" width="14.453125" bestFit="1" customWidth="1"/>
    <col min="275" max="275" width="16.81640625" bestFit="1" customWidth="1"/>
    <col min="276" max="276" width="13.81640625" bestFit="1" customWidth="1"/>
    <col min="277" max="277" width="15.81640625" bestFit="1" customWidth="1"/>
    <col min="278" max="278" width="18.81640625" bestFit="1" customWidth="1"/>
    <col min="279" max="279" width="16.1796875" bestFit="1" customWidth="1"/>
    <col min="280" max="280" width="23.54296875" bestFit="1" customWidth="1"/>
    <col min="281" max="281" width="34.1796875" bestFit="1" customWidth="1"/>
    <col min="282" max="282" width="20.54296875" bestFit="1" customWidth="1"/>
    <col min="283" max="283" width="15.54296875" bestFit="1" customWidth="1"/>
    <col min="284" max="284" width="15.1796875" bestFit="1" customWidth="1"/>
    <col min="285" max="285" width="14.453125" bestFit="1" customWidth="1"/>
    <col min="286" max="286" width="12.54296875" bestFit="1" customWidth="1"/>
    <col min="287" max="287" width="13.7265625" bestFit="1" customWidth="1"/>
    <col min="288" max="288" width="17.26953125" bestFit="1" customWidth="1"/>
    <col min="289" max="289" width="22.453125" bestFit="1" customWidth="1"/>
    <col min="290" max="290" width="22" bestFit="1" customWidth="1"/>
    <col min="291" max="292" width="17.54296875" bestFit="1" customWidth="1"/>
    <col min="293" max="293" width="16.54296875" bestFit="1" customWidth="1"/>
    <col min="294" max="294" width="16.81640625" bestFit="1" customWidth="1"/>
    <col min="295" max="295" width="16.54296875" bestFit="1" customWidth="1"/>
    <col min="296" max="296" width="15.26953125" bestFit="1" customWidth="1"/>
    <col min="297" max="297" width="17.26953125" bestFit="1" customWidth="1"/>
    <col min="298" max="298" width="27.453125" bestFit="1" customWidth="1"/>
    <col min="299" max="299" width="21.7265625" bestFit="1" customWidth="1"/>
    <col min="300" max="300" width="20.7265625" bestFit="1" customWidth="1"/>
    <col min="301" max="301" width="25.1796875" bestFit="1" customWidth="1"/>
    <col min="302" max="302" width="15.26953125" bestFit="1" customWidth="1"/>
    <col min="303" max="303" width="16" bestFit="1" customWidth="1"/>
    <col min="304" max="304" width="20.7265625" bestFit="1" customWidth="1"/>
    <col min="305" max="305" width="30.26953125" bestFit="1" customWidth="1"/>
    <col min="306" max="306" width="19.54296875" bestFit="1" customWidth="1"/>
    <col min="307" max="307" width="16.26953125" bestFit="1" customWidth="1"/>
    <col min="308" max="309" width="18.1796875" bestFit="1" customWidth="1"/>
    <col min="310" max="310" width="20.26953125" bestFit="1" customWidth="1"/>
    <col min="311" max="311" width="20.81640625" bestFit="1" customWidth="1"/>
    <col min="312" max="312" width="15.81640625" bestFit="1" customWidth="1"/>
    <col min="313" max="313" width="15.453125" bestFit="1" customWidth="1"/>
    <col min="314" max="314" width="17.81640625" bestFit="1" customWidth="1"/>
    <col min="315" max="315" width="14.54296875" bestFit="1" customWidth="1"/>
    <col min="316" max="316" width="13.81640625" bestFit="1" customWidth="1"/>
    <col min="317" max="317" width="10.81640625" bestFit="1" customWidth="1"/>
    <col min="318" max="318" width="19.453125" bestFit="1" customWidth="1"/>
    <col min="319" max="319" width="23.26953125" bestFit="1" customWidth="1"/>
    <col min="320" max="320" width="19.453125" bestFit="1" customWidth="1"/>
    <col min="321" max="321" width="19.26953125" bestFit="1" customWidth="1"/>
    <col min="322" max="322" width="17.7265625" bestFit="1" customWidth="1"/>
    <col min="323" max="323" width="28.54296875" bestFit="1" customWidth="1"/>
    <col min="324" max="324" width="17.81640625" bestFit="1" customWidth="1"/>
    <col min="325" max="325" width="19.54296875" bestFit="1" customWidth="1"/>
    <col min="326" max="326" width="19.453125" bestFit="1" customWidth="1"/>
    <col min="327" max="327" width="26.54296875" bestFit="1" customWidth="1"/>
    <col min="328" max="328" width="19.54296875" bestFit="1" customWidth="1"/>
    <col min="329" max="329" width="21.81640625" bestFit="1" customWidth="1"/>
    <col min="330" max="330" width="18.453125" bestFit="1" customWidth="1"/>
    <col min="331" max="331" width="15.26953125" bestFit="1" customWidth="1"/>
    <col min="332" max="332" width="20.81640625" bestFit="1" customWidth="1"/>
    <col min="333" max="333" width="12.81640625" bestFit="1" customWidth="1"/>
    <col min="334" max="334" width="12" bestFit="1" customWidth="1"/>
    <col min="335" max="335" width="10.26953125" bestFit="1" customWidth="1"/>
    <col min="336" max="336" width="19.54296875" bestFit="1" customWidth="1"/>
    <col min="337" max="337" width="14.26953125" bestFit="1" customWidth="1"/>
    <col min="338" max="338" width="13.81640625" bestFit="1" customWidth="1"/>
    <col min="339" max="339" width="14.81640625" bestFit="1" customWidth="1"/>
    <col min="340" max="340" width="6.26953125" customWidth="1"/>
    <col min="341" max="341" width="21.1796875" bestFit="1" customWidth="1"/>
    <col min="342" max="342" width="12.1796875" bestFit="1" customWidth="1"/>
    <col min="343" max="343" width="14" bestFit="1" customWidth="1"/>
    <col min="344" max="344" width="7" customWidth="1"/>
    <col min="345" max="345" width="25.7265625" bestFit="1" customWidth="1"/>
    <col min="346" max="346" width="26.26953125" bestFit="1" customWidth="1"/>
    <col min="347" max="347" width="17" bestFit="1" customWidth="1"/>
    <col min="348" max="348" width="11.54296875" bestFit="1" customWidth="1"/>
    <col min="349" max="349" width="13.453125" bestFit="1" customWidth="1"/>
    <col min="350" max="350" width="11.81640625" bestFit="1" customWidth="1"/>
    <col min="351" max="351" width="15.1796875" bestFit="1" customWidth="1"/>
    <col min="352" max="352" width="16.81640625" bestFit="1" customWidth="1"/>
    <col min="353" max="353" width="10.1796875" bestFit="1" customWidth="1"/>
    <col min="354" max="354" width="14.453125" bestFit="1" customWidth="1"/>
    <col min="355" max="355" width="10.7265625" bestFit="1" customWidth="1"/>
    <col min="356" max="356" width="19" bestFit="1" customWidth="1"/>
    <col min="357" max="357" width="17.81640625" bestFit="1" customWidth="1"/>
    <col min="358" max="358" width="29" bestFit="1" customWidth="1"/>
    <col min="359" max="359" width="6.26953125" customWidth="1"/>
    <col min="360" max="360" width="10" bestFit="1" customWidth="1"/>
  </cols>
  <sheetData>
    <row r="1" spans="1:5" s="54" customFormat="1" ht="18.5" x14ac:dyDescent="0.45">
      <c r="A1" s="85" t="s">
        <v>719</v>
      </c>
      <c r="B1" s="86"/>
      <c r="C1"/>
      <c r="D1" s="53" t="s">
        <v>718</v>
      </c>
      <c r="E1" s="82"/>
    </row>
    <row r="2" spans="1:5" x14ac:dyDescent="0.35">
      <c r="A2" s="87"/>
      <c r="B2" s="88"/>
      <c r="D2" s="51"/>
      <c r="E2" s="83"/>
    </row>
    <row r="3" spans="1:5" s="29" customFormat="1" x14ac:dyDescent="0.35">
      <c r="A3" s="256" t="s">
        <v>720</v>
      </c>
      <c r="B3" t="s">
        <v>938</v>
      </c>
      <c r="C3"/>
      <c r="D3" s="58" t="s">
        <v>0</v>
      </c>
      <c r="E3" s="232" t="s">
        <v>938</v>
      </c>
    </row>
    <row r="4" spans="1:5" x14ac:dyDescent="0.35">
      <c r="A4"/>
      <c r="B4" s="96" t="s">
        <v>748</v>
      </c>
      <c r="D4" s="231"/>
      <c r="E4" s="52" t="s">
        <v>749</v>
      </c>
    </row>
    <row r="5" spans="1:5" ht="15" customHeight="1" x14ac:dyDescent="0.35">
      <c r="A5" s="98" t="s">
        <v>0</v>
      </c>
      <c r="B5"/>
      <c r="D5" s="97" t="s">
        <v>720</v>
      </c>
      <c r="E5" s="263" t="e">
        <f>VLOOKUP($E$3,'Bron tekst'!$B$2:$C$189,2,FALSE)</f>
        <v>#N/A</v>
      </c>
    </row>
    <row r="6" spans="1:5" x14ac:dyDescent="0.35">
      <c r="A6" s="22"/>
      <c r="B6"/>
      <c r="D6" s="72" t="s">
        <v>184</v>
      </c>
      <c r="E6" s="263"/>
    </row>
    <row r="7" spans="1:5" x14ac:dyDescent="0.35">
      <c r="A7" s="22" t="s">
        <v>4</v>
      </c>
      <c r="B7"/>
      <c r="D7" s="73" t="s">
        <v>185</v>
      </c>
      <c r="E7" s="263"/>
    </row>
    <row r="8" spans="1:5" x14ac:dyDescent="0.35">
      <c r="A8" s="22" t="s">
        <v>688</v>
      </c>
      <c r="B8"/>
      <c r="D8" s="73" t="s">
        <v>186</v>
      </c>
      <c r="E8" s="263"/>
    </row>
    <row r="9" spans="1:5" x14ac:dyDescent="0.35">
      <c r="A9" s="22" t="s">
        <v>5</v>
      </c>
      <c r="B9"/>
      <c r="D9" s="73" t="s">
        <v>187</v>
      </c>
      <c r="E9" s="263"/>
    </row>
    <row r="10" spans="1:5" x14ac:dyDescent="0.35">
      <c r="A10" s="22" t="s">
        <v>6</v>
      </c>
      <c r="B10"/>
      <c r="D10" s="73" t="s">
        <v>188</v>
      </c>
      <c r="E10" s="263"/>
    </row>
    <row r="11" spans="1:5" x14ac:dyDescent="0.35">
      <c r="A11" s="22" t="s">
        <v>689</v>
      </c>
      <c r="B11"/>
      <c r="D11" s="73" t="s">
        <v>189</v>
      </c>
      <c r="E11" s="263"/>
    </row>
    <row r="12" spans="1:5" x14ac:dyDescent="0.35">
      <c r="A12" s="22" t="s">
        <v>7</v>
      </c>
      <c r="B12"/>
      <c r="D12" s="73" t="s">
        <v>190</v>
      </c>
      <c r="E12" s="263"/>
    </row>
    <row r="13" spans="1:5" x14ac:dyDescent="0.35">
      <c r="A13" s="22" t="s">
        <v>9</v>
      </c>
      <c r="B13"/>
      <c r="D13" s="73" t="s">
        <v>191</v>
      </c>
      <c r="E13" s="263"/>
    </row>
    <row r="14" spans="1:5" x14ac:dyDescent="0.35">
      <c r="A14" s="22" t="s">
        <v>852</v>
      </c>
      <c r="B14"/>
      <c r="D14" s="73" t="s">
        <v>192</v>
      </c>
      <c r="E14" s="263"/>
    </row>
    <row r="15" spans="1:5" x14ac:dyDescent="0.35">
      <c r="A15" s="22" t="s">
        <v>853</v>
      </c>
      <c r="B15"/>
      <c r="D15" s="73" t="s">
        <v>193</v>
      </c>
      <c r="E15" s="263"/>
    </row>
    <row r="16" spans="1:5" x14ac:dyDescent="0.35">
      <c r="A16" s="22" t="s">
        <v>692</v>
      </c>
      <c r="B16"/>
      <c r="D16" s="73" t="s">
        <v>194</v>
      </c>
      <c r="E16" s="263"/>
    </row>
    <row r="17" spans="1:5" x14ac:dyDescent="0.35">
      <c r="A17" s="22" t="s">
        <v>14</v>
      </c>
      <c r="B17"/>
      <c r="D17" s="73" t="s">
        <v>195</v>
      </c>
      <c r="E17" s="263"/>
    </row>
    <row r="18" spans="1:5" x14ac:dyDescent="0.35">
      <c r="A18" s="22" t="s">
        <v>15</v>
      </c>
      <c r="B18"/>
      <c r="D18" s="73" t="s">
        <v>196</v>
      </c>
      <c r="E18" s="263"/>
    </row>
    <row r="19" spans="1:5" x14ac:dyDescent="0.35">
      <c r="A19" s="22" t="s">
        <v>16</v>
      </c>
      <c r="B19"/>
      <c r="D19" s="73" t="s">
        <v>197</v>
      </c>
      <c r="E19" s="263"/>
    </row>
    <row r="20" spans="1:5" x14ac:dyDescent="0.35">
      <c r="A20" s="22" t="s">
        <v>860</v>
      </c>
      <c r="B20"/>
      <c r="D20" s="73" t="s">
        <v>198</v>
      </c>
      <c r="E20" s="263"/>
    </row>
    <row r="21" spans="1:5" x14ac:dyDescent="0.35">
      <c r="A21" s="22" t="s">
        <v>17</v>
      </c>
      <c r="D21" s="73" t="s">
        <v>199</v>
      </c>
      <c r="E21" s="263"/>
    </row>
    <row r="22" spans="1:5" x14ac:dyDescent="0.35">
      <c r="A22" s="22" t="s">
        <v>19</v>
      </c>
      <c r="D22" s="73" t="s">
        <v>200</v>
      </c>
      <c r="E22" s="263"/>
    </row>
    <row r="23" spans="1:5" x14ac:dyDescent="0.35">
      <c r="A23" s="22" t="s">
        <v>693</v>
      </c>
      <c r="D23" s="73" t="s">
        <v>201</v>
      </c>
      <c r="E23" s="263"/>
    </row>
    <row r="24" spans="1:5" x14ac:dyDescent="0.35">
      <c r="A24" s="22" t="s">
        <v>23</v>
      </c>
      <c r="D24" s="73" t="s">
        <v>202</v>
      </c>
    </row>
    <row r="25" spans="1:5" x14ac:dyDescent="0.35">
      <c r="A25" s="22" t="s">
        <v>24</v>
      </c>
      <c r="D25" s="73" t="s">
        <v>203</v>
      </c>
    </row>
    <row r="26" spans="1:5" x14ac:dyDescent="0.35">
      <c r="A26" s="22" t="s">
        <v>25</v>
      </c>
      <c r="D26" s="73" t="s">
        <v>204</v>
      </c>
    </row>
    <row r="27" spans="1:5" x14ac:dyDescent="0.35">
      <c r="A27" s="22" t="s">
        <v>26</v>
      </c>
      <c r="D27" s="73" t="s">
        <v>205</v>
      </c>
    </row>
    <row r="28" spans="1:5" x14ac:dyDescent="0.35">
      <c r="A28" s="22" t="s">
        <v>28</v>
      </c>
      <c r="D28" s="73" t="s">
        <v>206</v>
      </c>
    </row>
    <row r="29" spans="1:5" x14ac:dyDescent="0.35">
      <c r="A29" s="22" t="s">
        <v>29</v>
      </c>
      <c r="D29" s="73" t="s">
        <v>207</v>
      </c>
    </row>
    <row r="30" spans="1:5" x14ac:dyDescent="0.35">
      <c r="A30" s="22" t="s">
        <v>30</v>
      </c>
      <c r="D30" s="73" t="s">
        <v>208</v>
      </c>
    </row>
    <row r="31" spans="1:5" x14ac:dyDescent="0.35">
      <c r="A31" s="22" t="s">
        <v>31</v>
      </c>
      <c r="D31" s="73" t="s">
        <v>209</v>
      </c>
    </row>
    <row r="32" spans="1:5" x14ac:dyDescent="0.35">
      <c r="A32" s="22" t="s">
        <v>33</v>
      </c>
      <c r="D32" s="73" t="s">
        <v>213</v>
      </c>
    </row>
    <row r="33" spans="1:4" x14ac:dyDescent="0.35">
      <c r="A33" s="22" t="s">
        <v>694</v>
      </c>
      <c r="D33" s="73" t="s">
        <v>211</v>
      </c>
    </row>
    <row r="34" spans="1:4" x14ac:dyDescent="0.35">
      <c r="A34" s="22" t="s">
        <v>695</v>
      </c>
      <c r="D34" s="73" t="s">
        <v>210</v>
      </c>
    </row>
    <row r="35" spans="1:4" x14ac:dyDescent="0.35">
      <c r="A35" s="22" t="s">
        <v>34</v>
      </c>
      <c r="D35" s="73" t="s">
        <v>212</v>
      </c>
    </row>
    <row r="36" spans="1:4" x14ac:dyDescent="0.35">
      <c r="A36" s="22" t="s">
        <v>696</v>
      </c>
      <c r="D36" s="73" t="s">
        <v>214</v>
      </c>
    </row>
    <row r="37" spans="1:4" x14ac:dyDescent="0.35">
      <c r="A37" s="22" t="s">
        <v>36</v>
      </c>
      <c r="D37" s="73" t="s">
        <v>215</v>
      </c>
    </row>
    <row r="38" spans="1:4" x14ac:dyDescent="0.35">
      <c r="A38" s="22" t="s">
        <v>37</v>
      </c>
      <c r="D38" s="73" t="s">
        <v>216</v>
      </c>
    </row>
    <row r="39" spans="1:4" x14ac:dyDescent="0.35">
      <c r="A39" s="22" t="s">
        <v>698</v>
      </c>
      <c r="D39" s="73" t="s">
        <v>217</v>
      </c>
    </row>
    <row r="40" spans="1:4" x14ac:dyDescent="0.35">
      <c r="A40" s="22" t="s">
        <v>699</v>
      </c>
      <c r="D40" s="73" t="s">
        <v>218</v>
      </c>
    </row>
    <row r="41" spans="1:4" x14ac:dyDescent="0.35">
      <c r="A41" s="22" t="s">
        <v>700</v>
      </c>
      <c r="D41" s="73" t="s">
        <v>219</v>
      </c>
    </row>
    <row r="42" spans="1:4" x14ac:dyDescent="0.35">
      <c r="A42" s="22" t="s">
        <v>701</v>
      </c>
      <c r="D42" s="73" t="s">
        <v>220</v>
      </c>
    </row>
    <row r="43" spans="1:4" x14ac:dyDescent="0.35">
      <c r="A43" s="22" t="s">
        <v>702</v>
      </c>
      <c r="D43" s="73" t="s">
        <v>221</v>
      </c>
    </row>
    <row r="44" spans="1:4" x14ac:dyDescent="0.35">
      <c r="A44" s="22" t="s">
        <v>703</v>
      </c>
      <c r="D44" s="73" t="s">
        <v>222</v>
      </c>
    </row>
    <row r="45" spans="1:4" x14ac:dyDescent="0.35">
      <c r="A45" s="22" t="s">
        <v>873</v>
      </c>
      <c r="D45" s="73" t="s">
        <v>223</v>
      </c>
    </row>
    <row r="46" spans="1:4" x14ac:dyDescent="0.35">
      <c r="A46" s="22" t="s">
        <v>42</v>
      </c>
      <c r="D46" s="73" t="s">
        <v>224</v>
      </c>
    </row>
    <row r="47" spans="1:4" x14ac:dyDescent="0.35">
      <c r="A47" s="22" t="s">
        <v>854</v>
      </c>
      <c r="D47" s="73" t="s">
        <v>225</v>
      </c>
    </row>
    <row r="48" spans="1:4" x14ac:dyDescent="0.35">
      <c r="A48" s="22" t="s">
        <v>855</v>
      </c>
      <c r="D48" s="73" t="s">
        <v>226</v>
      </c>
    </row>
    <row r="49" spans="1:4" x14ac:dyDescent="0.35">
      <c r="A49" s="22" t="s">
        <v>856</v>
      </c>
      <c r="D49" s="73" t="s">
        <v>227</v>
      </c>
    </row>
    <row r="50" spans="1:4" x14ac:dyDescent="0.35">
      <c r="A50" s="22" t="s">
        <v>43</v>
      </c>
      <c r="D50" s="73" t="s">
        <v>228</v>
      </c>
    </row>
    <row r="51" spans="1:4" x14ac:dyDescent="0.35">
      <c r="A51" s="22" t="s">
        <v>705</v>
      </c>
      <c r="D51" s="73" t="s">
        <v>229</v>
      </c>
    </row>
    <row r="52" spans="1:4" x14ac:dyDescent="0.35">
      <c r="A52" s="22" t="s">
        <v>45</v>
      </c>
      <c r="D52" s="73" t="s">
        <v>230</v>
      </c>
    </row>
    <row r="53" spans="1:4" x14ac:dyDescent="0.35">
      <c r="A53" s="22" t="s">
        <v>47</v>
      </c>
      <c r="D53" s="73" t="s">
        <v>231</v>
      </c>
    </row>
    <row r="54" spans="1:4" x14ac:dyDescent="0.35">
      <c r="A54" s="22" t="s">
        <v>49</v>
      </c>
      <c r="D54" s="73" t="s">
        <v>232</v>
      </c>
    </row>
    <row r="55" spans="1:4" x14ac:dyDescent="0.35">
      <c r="A55" s="22" t="s">
        <v>706</v>
      </c>
      <c r="D55" s="73" t="s">
        <v>233</v>
      </c>
    </row>
    <row r="56" spans="1:4" x14ac:dyDescent="0.35">
      <c r="A56" s="22" t="s">
        <v>707</v>
      </c>
      <c r="D56" s="73" t="s">
        <v>234</v>
      </c>
    </row>
    <row r="57" spans="1:4" x14ac:dyDescent="0.35">
      <c r="A57" s="22" t="s">
        <v>708</v>
      </c>
      <c r="D57" s="73" t="s">
        <v>235</v>
      </c>
    </row>
    <row r="58" spans="1:4" x14ac:dyDescent="0.35">
      <c r="A58" s="22" t="s">
        <v>709</v>
      </c>
      <c r="D58" s="73" t="s">
        <v>236</v>
      </c>
    </row>
    <row r="59" spans="1:4" x14ac:dyDescent="0.35">
      <c r="A59" s="22" t="s">
        <v>710</v>
      </c>
      <c r="D59" s="73" t="s">
        <v>237</v>
      </c>
    </row>
    <row r="60" spans="1:4" x14ac:dyDescent="0.35">
      <c r="A60" s="22" t="s">
        <v>53</v>
      </c>
      <c r="D60" s="73" t="s">
        <v>238</v>
      </c>
    </row>
    <row r="61" spans="1:4" x14ac:dyDescent="0.35">
      <c r="A61" s="22" t="s">
        <v>55</v>
      </c>
      <c r="D61" s="73" t="s">
        <v>239</v>
      </c>
    </row>
    <row r="62" spans="1:4" x14ac:dyDescent="0.35">
      <c r="A62" s="22" t="s">
        <v>56</v>
      </c>
      <c r="D62" s="73" t="s">
        <v>240</v>
      </c>
    </row>
    <row r="63" spans="1:4" x14ac:dyDescent="0.35">
      <c r="A63" s="22" t="s">
        <v>711</v>
      </c>
      <c r="D63" s="73" t="s">
        <v>241</v>
      </c>
    </row>
    <row r="64" spans="1:4" x14ac:dyDescent="0.35">
      <c r="A64" s="22" t="s">
        <v>59</v>
      </c>
      <c r="D64" s="73" t="s">
        <v>242</v>
      </c>
    </row>
    <row r="65" spans="1:4" x14ac:dyDescent="0.35">
      <c r="A65" s="22" t="s">
        <v>712</v>
      </c>
      <c r="D65" s="73" t="s">
        <v>243</v>
      </c>
    </row>
    <row r="66" spans="1:4" x14ac:dyDescent="0.35">
      <c r="A66" s="22" t="s">
        <v>713</v>
      </c>
      <c r="D66" s="73" t="s">
        <v>244</v>
      </c>
    </row>
    <row r="67" spans="1:4" x14ac:dyDescent="0.35">
      <c r="A67" s="22" t="s">
        <v>60</v>
      </c>
      <c r="D67" s="73" t="s">
        <v>245</v>
      </c>
    </row>
    <row r="68" spans="1:4" x14ac:dyDescent="0.35">
      <c r="A68" s="22" t="s">
        <v>864</v>
      </c>
      <c r="D68" s="73" t="s">
        <v>246</v>
      </c>
    </row>
    <row r="69" spans="1:4" x14ac:dyDescent="0.35">
      <c r="A69"/>
      <c r="D69" s="73" t="s">
        <v>247</v>
      </c>
    </row>
    <row r="70" spans="1:4" x14ac:dyDescent="0.35">
      <c r="A70"/>
      <c r="D70" s="73" t="s">
        <v>248</v>
      </c>
    </row>
    <row r="71" spans="1:4" x14ac:dyDescent="0.35">
      <c r="A71"/>
      <c r="D71" s="73" t="s">
        <v>249</v>
      </c>
    </row>
    <row r="72" spans="1:4" x14ac:dyDescent="0.35">
      <c r="A72"/>
      <c r="D72" s="73" t="s">
        <v>250</v>
      </c>
    </row>
    <row r="73" spans="1:4" x14ac:dyDescent="0.35">
      <c r="A73"/>
      <c r="D73" s="73" t="s">
        <v>251</v>
      </c>
    </row>
    <row r="74" spans="1:4" x14ac:dyDescent="0.35">
      <c r="A74"/>
      <c r="D74" s="73" t="s">
        <v>252</v>
      </c>
    </row>
    <row r="75" spans="1:4" x14ac:dyDescent="0.35">
      <c r="A75"/>
      <c r="D75" s="73" t="s">
        <v>253</v>
      </c>
    </row>
    <row r="76" spans="1:4" x14ac:dyDescent="0.35">
      <c r="A76"/>
      <c r="D76" s="73" t="s">
        <v>254</v>
      </c>
    </row>
    <row r="77" spans="1:4" x14ac:dyDescent="0.35">
      <c r="A77"/>
      <c r="D77" s="73" t="s">
        <v>255</v>
      </c>
    </row>
    <row r="78" spans="1:4" x14ac:dyDescent="0.35">
      <c r="A78"/>
      <c r="D78" s="73" t="s">
        <v>256</v>
      </c>
    </row>
    <row r="79" spans="1:4" x14ac:dyDescent="0.35">
      <c r="A79"/>
      <c r="D79" s="73" t="s">
        <v>257</v>
      </c>
    </row>
    <row r="80" spans="1:4" x14ac:dyDescent="0.35">
      <c r="A80"/>
      <c r="D80" s="73" t="s">
        <v>258</v>
      </c>
    </row>
    <row r="81" spans="1:4" x14ac:dyDescent="0.35">
      <c r="A81"/>
      <c r="D81" s="73" t="s">
        <v>259</v>
      </c>
    </row>
    <row r="82" spans="1:4" x14ac:dyDescent="0.35">
      <c r="A82"/>
      <c r="D82" s="73" t="s">
        <v>260</v>
      </c>
    </row>
    <row r="83" spans="1:4" x14ac:dyDescent="0.35">
      <c r="A83"/>
      <c r="D83" s="73" t="s">
        <v>261</v>
      </c>
    </row>
    <row r="84" spans="1:4" x14ac:dyDescent="0.35">
      <c r="A84"/>
      <c r="D84" s="73" t="s">
        <v>262</v>
      </c>
    </row>
    <row r="85" spans="1:4" x14ac:dyDescent="0.35">
      <c r="A85"/>
      <c r="D85" s="73" t="s">
        <v>263</v>
      </c>
    </row>
    <row r="86" spans="1:4" x14ac:dyDescent="0.35">
      <c r="A86"/>
      <c r="D86" s="73" t="s">
        <v>264</v>
      </c>
    </row>
    <row r="87" spans="1:4" x14ac:dyDescent="0.35">
      <c r="A87"/>
      <c r="D87" s="73" t="s">
        <v>265</v>
      </c>
    </row>
    <row r="88" spans="1:4" x14ac:dyDescent="0.35">
      <c r="A88"/>
      <c r="D88" s="73" t="s">
        <v>266</v>
      </c>
    </row>
    <row r="89" spans="1:4" x14ac:dyDescent="0.35">
      <c r="A89"/>
      <c r="D89" s="73" t="s">
        <v>267</v>
      </c>
    </row>
    <row r="90" spans="1:4" x14ac:dyDescent="0.35">
      <c r="A90"/>
      <c r="D90" s="73" t="s">
        <v>268</v>
      </c>
    </row>
    <row r="91" spans="1:4" x14ac:dyDescent="0.35">
      <c r="A91"/>
      <c r="D91" s="73" t="s">
        <v>269</v>
      </c>
    </row>
    <row r="92" spans="1:4" x14ac:dyDescent="0.35">
      <c r="A92"/>
      <c r="D92" s="73" t="s">
        <v>270</v>
      </c>
    </row>
    <row r="93" spans="1:4" x14ac:dyDescent="0.35">
      <c r="A93"/>
      <c r="D93" s="73" t="s">
        <v>271</v>
      </c>
    </row>
    <row r="94" spans="1:4" x14ac:dyDescent="0.35">
      <c r="A94"/>
      <c r="D94" s="73" t="s">
        <v>272</v>
      </c>
    </row>
    <row r="95" spans="1:4" x14ac:dyDescent="0.35">
      <c r="A95"/>
      <c r="D95" s="73" t="s">
        <v>273</v>
      </c>
    </row>
    <row r="96" spans="1:4" x14ac:dyDescent="0.35">
      <c r="A96"/>
      <c r="D96" s="73" t="s">
        <v>274</v>
      </c>
    </row>
    <row r="97" spans="1:4" x14ac:dyDescent="0.35">
      <c r="A97"/>
      <c r="D97" s="73" t="s">
        <v>275</v>
      </c>
    </row>
    <row r="98" spans="1:4" x14ac:dyDescent="0.35">
      <c r="A98"/>
      <c r="D98" s="73" t="s">
        <v>276</v>
      </c>
    </row>
    <row r="99" spans="1:4" x14ac:dyDescent="0.35">
      <c r="A99"/>
      <c r="D99" s="73" t="s">
        <v>278</v>
      </c>
    </row>
    <row r="100" spans="1:4" x14ac:dyDescent="0.35">
      <c r="A100"/>
      <c r="D100" s="73" t="s">
        <v>279</v>
      </c>
    </row>
    <row r="101" spans="1:4" x14ac:dyDescent="0.35">
      <c r="A101"/>
      <c r="D101" s="73" t="s">
        <v>280</v>
      </c>
    </row>
    <row r="102" spans="1:4" x14ac:dyDescent="0.35">
      <c r="A102"/>
      <c r="D102" s="73" t="s">
        <v>281</v>
      </c>
    </row>
    <row r="103" spans="1:4" x14ac:dyDescent="0.35">
      <c r="A103"/>
      <c r="D103" s="73" t="s">
        <v>282</v>
      </c>
    </row>
    <row r="104" spans="1:4" x14ac:dyDescent="0.35">
      <c r="A104"/>
      <c r="D104" s="73" t="s">
        <v>283</v>
      </c>
    </row>
    <row r="105" spans="1:4" x14ac:dyDescent="0.35">
      <c r="A105"/>
      <c r="D105" s="73" t="s">
        <v>284</v>
      </c>
    </row>
    <row r="106" spans="1:4" x14ac:dyDescent="0.35">
      <c r="A106"/>
      <c r="D106" s="73" t="s">
        <v>277</v>
      </c>
    </row>
    <row r="107" spans="1:4" x14ac:dyDescent="0.35">
      <c r="A107"/>
      <c r="D107" s="73" t="s">
        <v>285</v>
      </c>
    </row>
    <row r="108" spans="1:4" x14ac:dyDescent="0.35">
      <c r="A108"/>
      <c r="D108" s="73" t="s">
        <v>286</v>
      </c>
    </row>
    <row r="109" spans="1:4" x14ac:dyDescent="0.35">
      <c r="A109"/>
      <c r="D109" s="73" t="s">
        <v>287</v>
      </c>
    </row>
    <row r="110" spans="1:4" x14ac:dyDescent="0.35">
      <c r="A110"/>
      <c r="D110" s="73" t="s">
        <v>288</v>
      </c>
    </row>
    <row r="111" spans="1:4" x14ac:dyDescent="0.35">
      <c r="A111"/>
      <c r="D111" s="73" t="s">
        <v>289</v>
      </c>
    </row>
    <row r="112" spans="1:4" x14ac:dyDescent="0.35">
      <c r="A112"/>
      <c r="D112" s="73" t="s">
        <v>290</v>
      </c>
    </row>
    <row r="113" spans="1:4" x14ac:dyDescent="0.35">
      <c r="A113"/>
      <c r="D113" s="73" t="s">
        <v>291</v>
      </c>
    </row>
    <row r="114" spans="1:4" x14ac:dyDescent="0.35">
      <c r="A114"/>
      <c r="D114" s="73" t="s">
        <v>292</v>
      </c>
    </row>
    <row r="115" spans="1:4" x14ac:dyDescent="0.35">
      <c r="A115"/>
      <c r="D115" s="73" t="s">
        <v>293</v>
      </c>
    </row>
    <row r="116" spans="1:4" x14ac:dyDescent="0.35">
      <c r="A116"/>
      <c r="D116" s="73" t="s">
        <v>294</v>
      </c>
    </row>
    <row r="117" spans="1:4" x14ac:dyDescent="0.35">
      <c r="A117"/>
      <c r="D117" s="73" t="s">
        <v>295</v>
      </c>
    </row>
    <row r="118" spans="1:4" x14ac:dyDescent="0.35">
      <c r="A118"/>
      <c r="D118" s="73" t="s">
        <v>296</v>
      </c>
    </row>
    <row r="119" spans="1:4" x14ac:dyDescent="0.35">
      <c r="A119"/>
      <c r="D119" s="73" t="s">
        <v>297</v>
      </c>
    </row>
    <row r="120" spans="1:4" x14ac:dyDescent="0.35">
      <c r="A120"/>
      <c r="D120" s="73" t="s">
        <v>298</v>
      </c>
    </row>
    <row r="121" spans="1:4" x14ac:dyDescent="0.35">
      <c r="A121"/>
      <c r="D121" s="73" t="s">
        <v>299</v>
      </c>
    </row>
    <row r="122" spans="1:4" x14ac:dyDescent="0.35">
      <c r="A122"/>
      <c r="D122" s="73" t="s">
        <v>300</v>
      </c>
    </row>
    <row r="123" spans="1:4" x14ac:dyDescent="0.35">
      <c r="A123"/>
      <c r="D123" s="73" t="s">
        <v>301</v>
      </c>
    </row>
    <row r="124" spans="1:4" x14ac:dyDescent="0.35">
      <c r="A124"/>
      <c r="D124" s="73" t="s">
        <v>302</v>
      </c>
    </row>
    <row r="125" spans="1:4" x14ac:dyDescent="0.35">
      <c r="A125"/>
      <c r="D125" s="73" t="s">
        <v>303</v>
      </c>
    </row>
    <row r="126" spans="1:4" x14ac:dyDescent="0.35">
      <c r="A126"/>
      <c r="D126" s="73" t="s">
        <v>305</v>
      </c>
    </row>
    <row r="127" spans="1:4" x14ac:dyDescent="0.35">
      <c r="A127"/>
      <c r="D127" s="73" t="s">
        <v>306</v>
      </c>
    </row>
    <row r="128" spans="1:4" x14ac:dyDescent="0.35">
      <c r="A128"/>
      <c r="D128" s="73" t="s">
        <v>307</v>
      </c>
    </row>
    <row r="129" spans="1:4" x14ac:dyDescent="0.35">
      <c r="A129"/>
      <c r="D129" s="73" t="s">
        <v>308</v>
      </c>
    </row>
    <row r="130" spans="1:4" x14ac:dyDescent="0.35">
      <c r="A130"/>
      <c r="D130" s="73" t="s">
        <v>309</v>
      </c>
    </row>
    <row r="131" spans="1:4" x14ac:dyDescent="0.35">
      <c r="A131"/>
      <c r="D131" s="73" t="s">
        <v>310</v>
      </c>
    </row>
    <row r="132" spans="1:4" x14ac:dyDescent="0.35">
      <c r="A132"/>
      <c r="D132" s="73" t="s">
        <v>311</v>
      </c>
    </row>
    <row r="133" spans="1:4" x14ac:dyDescent="0.35">
      <c r="A133"/>
      <c r="D133" s="73" t="s">
        <v>312</v>
      </c>
    </row>
    <row r="134" spans="1:4" x14ac:dyDescent="0.35">
      <c r="A134"/>
      <c r="D134" s="73" t="s">
        <v>313</v>
      </c>
    </row>
    <row r="135" spans="1:4" x14ac:dyDescent="0.35">
      <c r="A135"/>
      <c r="D135" s="73" t="s">
        <v>315</v>
      </c>
    </row>
    <row r="136" spans="1:4" x14ac:dyDescent="0.35">
      <c r="A136"/>
      <c r="D136" s="73" t="s">
        <v>316</v>
      </c>
    </row>
    <row r="137" spans="1:4" x14ac:dyDescent="0.35">
      <c r="A137"/>
      <c r="D137" s="73" t="s">
        <v>317</v>
      </c>
    </row>
    <row r="138" spans="1:4" x14ac:dyDescent="0.35">
      <c r="A138"/>
      <c r="D138" s="73" t="s">
        <v>318</v>
      </c>
    </row>
    <row r="139" spans="1:4" x14ac:dyDescent="0.35">
      <c r="A139"/>
      <c r="D139" s="73" t="s">
        <v>319</v>
      </c>
    </row>
    <row r="140" spans="1:4" x14ac:dyDescent="0.35">
      <c r="A140"/>
      <c r="D140" s="73" t="s">
        <v>320</v>
      </c>
    </row>
    <row r="141" spans="1:4" x14ac:dyDescent="0.35">
      <c r="A141"/>
      <c r="D141" s="73" t="s">
        <v>321</v>
      </c>
    </row>
    <row r="142" spans="1:4" x14ac:dyDescent="0.35">
      <c r="A142"/>
      <c r="D142" s="73" t="s">
        <v>322</v>
      </c>
    </row>
    <row r="143" spans="1:4" x14ac:dyDescent="0.35">
      <c r="A143"/>
      <c r="D143" s="73" t="s">
        <v>323</v>
      </c>
    </row>
    <row r="144" spans="1:4" x14ac:dyDescent="0.35">
      <c r="A144"/>
      <c r="D144" s="73" t="s">
        <v>324</v>
      </c>
    </row>
    <row r="145" spans="1:4" x14ac:dyDescent="0.35">
      <c r="A145"/>
      <c r="D145" s="73" t="s">
        <v>325</v>
      </c>
    </row>
    <row r="146" spans="1:4" x14ac:dyDescent="0.35">
      <c r="A146"/>
      <c r="D146" s="73" t="s">
        <v>326</v>
      </c>
    </row>
    <row r="147" spans="1:4" x14ac:dyDescent="0.35">
      <c r="A147"/>
      <c r="D147" s="73" t="s">
        <v>327</v>
      </c>
    </row>
    <row r="148" spans="1:4" x14ac:dyDescent="0.35">
      <c r="A148"/>
      <c r="D148" s="73" t="s">
        <v>328</v>
      </c>
    </row>
    <row r="149" spans="1:4" x14ac:dyDescent="0.35">
      <c r="A149"/>
      <c r="D149" s="73" t="s">
        <v>329</v>
      </c>
    </row>
    <row r="150" spans="1:4" x14ac:dyDescent="0.35">
      <c r="A150"/>
      <c r="D150" s="73" t="s">
        <v>330</v>
      </c>
    </row>
    <row r="151" spans="1:4" x14ac:dyDescent="0.35">
      <c r="A151"/>
      <c r="D151" s="73" t="s">
        <v>331</v>
      </c>
    </row>
    <row r="152" spans="1:4" x14ac:dyDescent="0.35">
      <c r="A152"/>
      <c r="D152" s="73" t="s">
        <v>332</v>
      </c>
    </row>
    <row r="153" spans="1:4" x14ac:dyDescent="0.35">
      <c r="A153"/>
      <c r="D153" s="73" t="s">
        <v>333</v>
      </c>
    </row>
    <row r="154" spans="1:4" x14ac:dyDescent="0.35">
      <c r="A154"/>
      <c r="D154" s="73" t="s">
        <v>334</v>
      </c>
    </row>
    <row r="155" spans="1:4" x14ac:dyDescent="0.35">
      <c r="A155"/>
      <c r="D155" s="73" t="s">
        <v>335</v>
      </c>
    </row>
    <row r="156" spans="1:4" x14ac:dyDescent="0.35">
      <c r="A156"/>
      <c r="D156" s="73" t="s">
        <v>336</v>
      </c>
    </row>
    <row r="157" spans="1:4" x14ac:dyDescent="0.35">
      <c r="A157"/>
      <c r="D157" s="73" t="s">
        <v>337</v>
      </c>
    </row>
    <row r="158" spans="1:4" x14ac:dyDescent="0.35">
      <c r="A158"/>
      <c r="D158" s="73" t="s">
        <v>338</v>
      </c>
    </row>
    <row r="159" spans="1:4" x14ac:dyDescent="0.35">
      <c r="A159"/>
      <c r="D159" s="73" t="s">
        <v>339</v>
      </c>
    </row>
    <row r="160" spans="1:4" x14ac:dyDescent="0.35">
      <c r="A160"/>
      <c r="D160" s="73" t="s">
        <v>340</v>
      </c>
    </row>
    <row r="161" spans="1:4" x14ac:dyDescent="0.35">
      <c r="A161"/>
      <c r="D161" s="73" t="s">
        <v>341</v>
      </c>
    </row>
    <row r="162" spans="1:4" x14ac:dyDescent="0.35">
      <c r="A162"/>
      <c r="D162" s="73" t="s">
        <v>342</v>
      </c>
    </row>
    <row r="163" spans="1:4" x14ac:dyDescent="0.35">
      <c r="A163"/>
      <c r="D163" s="73" t="s">
        <v>343</v>
      </c>
    </row>
    <row r="164" spans="1:4" x14ac:dyDescent="0.35">
      <c r="A164"/>
      <c r="D164" s="73" t="s">
        <v>344</v>
      </c>
    </row>
    <row r="165" spans="1:4" x14ac:dyDescent="0.35">
      <c r="A165"/>
      <c r="D165" s="73" t="s">
        <v>345</v>
      </c>
    </row>
    <row r="166" spans="1:4" x14ac:dyDescent="0.35">
      <c r="A166"/>
      <c r="D166" s="73" t="s">
        <v>346</v>
      </c>
    </row>
    <row r="167" spans="1:4" x14ac:dyDescent="0.35">
      <c r="A167"/>
      <c r="D167" s="73" t="s">
        <v>347</v>
      </c>
    </row>
    <row r="168" spans="1:4" x14ac:dyDescent="0.35">
      <c r="A168"/>
      <c r="D168" s="73" t="s">
        <v>348</v>
      </c>
    </row>
    <row r="169" spans="1:4" x14ac:dyDescent="0.35">
      <c r="A169"/>
      <c r="D169" s="73" t="s">
        <v>350</v>
      </c>
    </row>
    <row r="170" spans="1:4" x14ac:dyDescent="0.35">
      <c r="A170"/>
      <c r="D170" s="73" t="s">
        <v>351</v>
      </c>
    </row>
    <row r="171" spans="1:4" x14ac:dyDescent="0.35">
      <c r="A171"/>
      <c r="D171" s="73" t="s">
        <v>349</v>
      </c>
    </row>
    <row r="172" spans="1:4" x14ac:dyDescent="0.35">
      <c r="A172"/>
      <c r="D172" s="73" t="s">
        <v>352</v>
      </c>
    </row>
    <row r="173" spans="1:4" x14ac:dyDescent="0.35">
      <c r="A173"/>
      <c r="D173" s="73" t="s">
        <v>353</v>
      </c>
    </row>
    <row r="174" spans="1:4" x14ac:dyDescent="0.35">
      <c r="A174"/>
      <c r="D174" s="73" t="s">
        <v>354</v>
      </c>
    </row>
    <row r="175" spans="1:4" x14ac:dyDescent="0.35">
      <c r="A175"/>
      <c r="D175" s="73" t="s">
        <v>355</v>
      </c>
    </row>
    <row r="176" spans="1:4" x14ac:dyDescent="0.35">
      <c r="A176"/>
      <c r="D176" s="73" t="s">
        <v>356</v>
      </c>
    </row>
    <row r="177" spans="1:4" x14ac:dyDescent="0.35">
      <c r="A177"/>
      <c r="D177" s="73" t="s">
        <v>357</v>
      </c>
    </row>
    <row r="178" spans="1:4" x14ac:dyDescent="0.35">
      <c r="A178"/>
      <c r="D178" s="73" t="s">
        <v>358</v>
      </c>
    </row>
    <row r="179" spans="1:4" x14ac:dyDescent="0.35">
      <c r="A179"/>
      <c r="D179" s="73" t="s">
        <v>359</v>
      </c>
    </row>
    <row r="180" spans="1:4" x14ac:dyDescent="0.35">
      <c r="A180"/>
      <c r="D180" s="73" t="s">
        <v>360</v>
      </c>
    </row>
    <row r="181" spans="1:4" x14ac:dyDescent="0.35">
      <c r="A181"/>
      <c r="D181" s="73" t="s">
        <v>361</v>
      </c>
    </row>
    <row r="182" spans="1:4" x14ac:dyDescent="0.35">
      <c r="A182"/>
      <c r="D182" s="73" t="s">
        <v>362</v>
      </c>
    </row>
    <row r="183" spans="1:4" x14ac:dyDescent="0.35">
      <c r="A183"/>
      <c r="D183" s="73" t="s">
        <v>363</v>
      </c>
    </row>
    <row r="184" spans="1:4" x14ac:dyDescent="0.35">
      <c r="A184"/>
      <c r="D184" s="73" t="s">
        <v>364</v>
      </c>
    </row>
    <row r="185" spans="1:4" x14ac:dyDescent="0.35">
      <c r="A185"/>
      <c r="D185" s="73" t="s">
        <v>365</v>
      </c>
    </row>
    <row r="186" spans="1:4" x14ac:dyDescent="0.35">
      <c r="A186"/>
      <c r="D186" s="73" t="s">
        <v>366</v>
      </c>
    </row>
    <row r="187" spans="1:4" x14ac:dyDescent="0.35">
      <c r="A187"/>
      <c r="D187" s="73" t="s">
        <v>367</v>
      </c>
    </row>
    <row r="188" spans="1:4" x14ac:dyDescent="0.35">
      <c r="A188"/>
      <c r="D188" s="73" t="s">
        <v>368</v>
      </c>
    </row>
    <row r="189" spans="1:4" x14ac:dyDescent="0.35">
      <c r="A189"/>
      <c r="D189" s="73" t="s">
        <v>369</v>
      </c>
    </row>
    <row r="190" spans="1:4" x14ac:dyDescent="0.35">
      <c r="A190"/>
      <c r="D190" s="73" t="s">
        <v>370</v>
      </c>
    </row>
    <row r="191" spans="1:4" x14ac:dyDescent="0.35">
      <c r="A191"/>
      <c r="D191" s="73" t="s">
        <v>371</v>
      </c>
    </row>
    <row r="192" spans="1:4" x14ac:dyDescent="0.35">
      <c r="A192"/>
      <c r="D192" s="73" t="s">
        <v>372</v>
      </c>
    </row>
    <row r="193" spans="1:4" x14ac:dyDescent="0.35">
      <c r="A193"/>
      <c r="D193" s="73" t="s">
        <v>373</v>
      </c>
    </row>
    <row r="194" spans="1:4" x14ac:dyDescent="0.35">
      <c r="A194"/>
      <c r="D194" s="73" t="s">
        <v>374</v>
      </c>
    </row>
    <row r="195" spans="1:4" x14ac:dyDescent="0.35">
      <c r="A195"/>
      <c r="D195" s="73" t="s">
        <v>375</v>
      </c>
    </row>
    <row r="196" spans="1:4" x14ac:dyDescent="0.35">
      <c r="A196"/>
      <c r="D196" s="73" t="s">
        <v>376</v>
      </c>
    </row>
    <row r="197" spans="1:4" x14ac:dyDescent="0.35">
      <c r="A197"/>
      <c r="D197" s="73" t="s">
        <v>377</v>
      </c>
    </row>
    <row r="198" spans="1:4" x14ac:dyDescent="0.35">
      <c r="A198"/>
      <c r="D198" s="73" t="s">
        <v>378</v>
      </c>
    </row>
    <row r="199" spans="1:4" x14ac:dyDescent="0.35">
      <c r="A199"/>
      <c r="D199" s="73" t="s">
        <v>379</v>
      </c>
    </row>
    <row r="200" spans="1:4" x14ac:dyDescent="0.35">
      <c r="A200"/>
      <c r="D200" s="73" t="s">
        <v>380</v>
      </c>
    </row>
    <row r="201" spans="1:4" x14ac:dyDescent="0.35">
      <c r="A201"/>
      <c r="D201" s="73" t="s">
        <v>381</v>
      </c>
    </row>
    <row r="202" spans="1:4" x14ac:dyDescent="0.35">
      <c r="A202"/>
      <c r="D202" s="73" t="s">
        <v>382</v>
      </c>
    </row>
    <row r="203" spans="1:4" x14ac:dyDescent="0.35">
      <c r="A203"/>
      <c r="D203" s="73" t="s">
        <v>383</v>
      </c>
    </row>
    <row r="204" spans="1:4" x14ac:dyDescent="0.35">
      <c r="A204"/>
      <c r="D204" s="73" t="s">
        <v>384</v>
      </c>
    </row>
    <row r="205" spans="1:4" x14ac:dyDescent="0.35">
      <c r="A205"/>
      <c r="D205" s="73" t="s">
        <v>385</v>
      </c>
    </row>
    <row r="206" spans="1:4" x14ac:dyDescent="0.35">
      <c r="A206"/>
      <c r="D206" s="73" t="s">
        <v>386</v>
      </c>
    </row>
    <row r="207" spans="1:4" x14ac:dyDescent="0.35">
      <c r="A207"/>
      <c r="D207" s="73" t="s">
        <v>387</v>
      </c>
    </row>
    <row r="208" spans="1:4" x14ac:dyDescent="0.35">
      <c r="A208"/>
      <c r="D208" s="73" t="s">
        <v>388</v>
      </c>
    </row>
    <row r="209" spans="1:4" x14ac:dyDescent="0.35">
      <c r="A209"/>
      <c r="D209" s="73" t="s">
        <v>389</v>
      </c>
    </row>
    <row r="210" spans="1:4" x14ac:dyDescent="0.35">
      <c r="A210"/>
      <c r="D210" s="73" t="s">
        <v>390</v>
      </c>
    </row>
    <row r="211" spans="1:4" x14ac:dyDescent="0.35">
      <c r="A211"/>
      <c r="D211" s="73" t="s">
        <v>392</v>
      </c>
    </row>
    <row r="212" spans="1:4" x14ac:dyDescent="0.35">
      <c r="A212"/>
      <c r="D212" s="73" t="s">
        <v>393</v>
      </c>
    </row>
    <row r="213" spans="1:4" x14ac:dyDescent="0.35">
      <c r="A213"/>
      <c r="D213" s="73" t="s">
        <v>394</v>
      </c>
    </row>
    <row r="214" spans="1:4" x14ac:dyDescent="0.35">
      <c r="A214"/>
      <c r="D214" s="73" t="s">
        <v>395</v>
      </c>
    </row>
    <row r="215" spans="1:4" x14ac:dyDescent="0.35">
      <c r="A215"/>
      <c r="D215" s="73" t="s">
        <v>396</v>
      </c>
    </row>
    <row r="216" spans="1:4" x14ac:dyDescent="0.35">
      <c r="A216"/>
      <c r="D216" s="73" t="s">
        <v>397</v>
      </c>
    </row>
    <row r="217" spans="1:4" x14ac:dyDescent="0.35">
      <c r="A217"/>
      <c r="D217" s="73" t="s">
        <v>398</v>
      </c>
    </row>
    <row r="218" spans="1:4" x14ac:dyDescent="0.35">
      <c r="A218"/>
      <c r="D218" s="73" t="s">
        <v>399</v>
      </c>
    </row>
    <row r="219" spans="1:4" x14ac:dyDescent="0.35">
      <c r="A219"/>
      <c r="D219" s="73" t="s">
        <v>400</v>
      </c>
    </row>
    <row r="220" spans="1:4" x14ac:dyDescent="0.35">
      <c r="A220"/>
      <c r="D220" s="73" t="s">
        <v>401</v>
      </c>
    </row>
    <row r="221" spans="1:4" x14ac:dyDescent="0.35">
      <c r="A221"/>
      <c r="D221" s="73" t="s">
        <v>402</v>
      </c>
    </row>
    <row r="222" spans="1:4" x14ac:dyDescent="0.35">
      <c r="A222"/>
      <c r="D222" s="73" t="s">
        <v>403</v>
      </c>
    </row>
    <row r="223" spans="1:4" x14ac:dyDescent="0.35">
      <c r="A223"/>
      <c r="D223" s="73" t="s">
        <v>404</v>
      </c>
    </row>
    <row r="224" spans="1:4" x14ac:dyDescent="0.35">
      <c r="A224"/>
      <c r="D224" s="73" t="s">
        <v>405</v>
      </c>
    </row>
    <row r="225" spans="1:4" x14ac:dyDescent="0.35">
      <c r="A225"/>
      <c r="D225" s="73" t="s">
        <v>406</v>
      </c>
    </row>
    <row r="226" spans="1:4" x14ac:dyDescent="0.35">
      <c r="A226"/>
      <c r="D226" s="73" t="s">
        <v>407</v>
      </c>
    </row>
    <row r="227" spans="1:4" x14ac:dyDescent="0.35">
      <c r="A227"/>
      <c r="D227" s="73" t="s">
        <v>408</v>
      </c>
    </row>
    <row r="228" spans="1:4" x14ac:dyDescent="0.35">
      <c r="A228"/>
      <c r="D228" s="73" t="s">
        <v>409</v>
      </c>
    </row>
    <row r="229" spans="1:4" x14ac:dyDescent="0.35">
      <c r="A229"/>
      <c r="D229" s="73" t="s">
        <v>410</v>
      </c>
    </row>
    <row r="230" spans="1:4" x14ac:dyDescent="0.35">
      <c r="A230"/>
      <c r="D230" s="73" t="s">
        <v>411</v>
      </c>
    </row>
    <row r="231" spans="1:4" x14ac:dyDescent="0.35">
      <c r="A231"/>
      <c r="D231" s="73" t="s">
        <v>412</v>
      </c>
    </row>
    <row r="232" spans="1:4" x14ac:dyDescent="0.35">
      <c r="A232"/>
      <c r="D232" s="73" t="s">
        <v>413</v>
      </c>
    </row>
    <row r="233" spans="1:4" x14ac:dyDescent="0.35">
      <c r="A233"/>
      <c r="D233" s="73" t="s">
        <v>414</v>
      </c>
    </row>
    <row r="234" spans="1:4" x14ac:dyDescent="0.35">
      <c r="A234"/>
      <c r="D234" s="73" t="s">
        <v>415</v>
      </c>
    </row>
    <row r="235" spans="1:4" x14ac:dyDescent="0.35">
      <c r="A235"/>
      <c r="D235" s="73" t="s">
        <v>416</v>
      </c>
    </row>
    <row r="236" spans="1:4" x14ac:dyDescent="0.35">
      <c r="A236"/>
      <c r="D236" s="73" t="s">
        <v>417</v>
      </c>
    </row>
    <row r="237" spans="1:4" x14ac:dyDescent="0.35">
      <c r="A237"/>
      <c r="D237" s="73" t="s">
        <v>418</v>
      </c>
    </row>
    <row r="238" spans="1:4" x14ac:dyDescent="0.35">
      <c r="A238"/>
      <c r="D238" s="73" t="s">
        <v>419</v>
      </c>
    </row>
    <row r="239" spans="1:4" x14ac:dyDescent="0.35">
      <c r="A239"/>
      <c r="D239" s="73" t="s">
        <v>420</v>
      </c>
    </row>
    <row r="240" spans="1:4" x14ac:dyDescent="0.35">
      <c r="A240"/>
      <c r="D240" s="73" t="s">
        <v>421</v>
      </c>
    </row>
    <row r="241" spans="1:4" x14ac:dyDescent="0.35">
      <c r="A241"/>
      <c r="D241" s="73" t="s">
        <v>422</v>
      </c>
    </row>
    <row r="242" spans="1:4" x14ac:dyDescent="0.35">
      <c r="A242"/>
      <c r="D242" s="73" t="s">
        <v>423</v>
      </c>
    </row>
    <row r="243" spans="1:4" x14ac:dyDescent="0.35">
      <c r="A243"/>
      <c r="D243" s="73" t="s">
        <v>424</v>
      </c>
    </row>
    <row r="244" spans="1:4" x14ac:dyDescent="0.35">
      <c r="A244"/>
      <c r="D244" s="73" t="s">
        <v>425</v>
      </c>
    </row>
    <row r="245" spans="1:4" x14ac:dyDescent="0.35">
      <c r="A245"/>
      <c r="D245" s="73" t="s">
        <v>426</v>
      </c>
    </row>
    <row r="246" spans="1:4" x14ac:dyDescent="0.35">
      <c r="A246"/>
      <c r="D246" s="73" t="s">
        <v>427</v>
      </c>
    </row>
    <row r="247" spans="1:4" x14ac:dyDescent="0.35">
      <c r="A247"/>
      <c r="D247" s="73" t="s">
        <v>428</v>
      </c>
    </row>
    <row r="248" spans="1:4" x14ac:dyDescent="0.35">
      <c r="A248"/>
      <c r="D248" s="73" t="s">
        <v>429</v>
      </c>
    </row>
    <row r="249" spans="1:4" x14ac:dyDescent="0.35">
      <c r="A249"/>
      <c r="D249" s="73" t="s">
        <v>430</v>
      </c>
    </row>
    <row r="250" spans="1:4" x14ac:dyDescent="0.35">
      <c r="A250"/>
      <c r="D250" s="73" t="s">
        <v>431</v>
      </c>
    </row>
    <row r="251" spans="1:4" x14ac:dyDescent="0.35">
      <c r="A251"/>
      <c r="D251" s="73" t="s">
        <v>432</v>
      </c>
    </row>
    <row r="252" spans="1:4" x14ac:dyDescent="0.35">
      <c r="A252"/>
      <c r="D252" s="73" t="s">
        <v>433</v>
      </c>
    </row>
    <row r="253" spans="1:4" x14ac:dyDescent="0.35">
      <c r="A253"/>
      <c r="D253" s="73" t="s">
        <v>434</v>
      </c>
    </row>
    <row r="254" spans="1:4" x14ac:dyDescent="0.35">
      <c r="A254"/>
      <c r="D254" s="73" t="s">
        <v>435</v>
      </c>
    </row>
    <row r="255" spans="1:4" x14ac:dyDescent="0.35">
      <c r="A255"/>
      <c r="D255" s="73" t="s">
        <v>436</v>
      </c>
    </row>
    <row r="256" spans="1:4" x14ac:dyDescent="0.35">
      <c r="A256"/>
      <c r="D256" s="73" t="s">
        <v>437</v>
      </c>
    </row>
    <row r="257" spans="1:4" x14ac:dyDescent="0.35">
      <c r="A257"/>
      <c r="D257" s="73" t="s">
        <v>438</v>
      </c>
    </row>
    <row r="258" spans="1:4" x14ac:dyDescent="0.35">
      <c r="A258"/>
      <c r="D258" s="73" t="s">
        <v>439</v>
      </c>
    </row>
    <row r="259" spans="1:4" x14ac:dyDescent="0.35">
      <c r="A259"/>
      <c r="D259" s="73" t="s">
        <v>440</v>
      </c>
    </row>
    <row r="260" spans="1:4" x14ac:dyDescent="0.35">
      <c r="A260"/>
      <c r="D260" s="73" t="s">
        <v>441</v>
      </c>
    </row>
    <row r="261" spans="1:4" x14ac:dyDescent="0.35">
      <c r="A261"/>
      <c r="D261" s="73" t="s">
        <v>442</v>
      </c>
    </row>
    <row r="262" spans="1:4" x14ac:dyDescent="0.35">
      <c r="A262"/>
      <c r="D262" s="73" t="s">
        <v>443</v>
      </c>
    </row>
    <row r="263" spans="1:4" x14ac:dyDescent="0.35">
      <c r="A263"/>
      <c r="D263" s="73" t="s">
        <v>444</v>
      </c>
    </row>
    <row r="264" spans="1:4" x14ac:dyDescent="0.35">
      <c r="A264"/>
      <c r="D264" s="73" t="s">
        <v>445</v>
      </c>
    </row>
    <row r="265" spans="1:4" x14ac:dyDescent="0.35">
      <c r="A265"/>
      <c r="D265" s="73" t="s">
        <v>446</v>
      </c>
    </row>
    <row r="266" spans="1:4" x14ac:dyDescent="0.35">
      <c r="A266"/>
      <c r="D266" s="73" t="s">
        <v>447</v>
      </c>
    </row>
    <row r="267" spans="1:4" x14ac:dyDescent="0.35">
      <c r="A267"/>
      <c r="D267" s="73" t="s">
        <v>448</v>
      </c>
    </row>
    <row r="268" spans="1:4" x14ac:dyDescent="0.35">
      <c r="A268"/>
      <c r="D268" s="73" t="s">
        <v>449</v>
      </c>
    </row>
    <row r="269" spans="1:4" x14ac:dyDescent="0.35">
      <c r="A269"/>
      <c r="D269" s="73" t="s">
        <v>450</v>
      </c>
    </row>
    <row r="270" spans="1:4" x14ac:dyDescent="0.35">
      <c r="A270"/>
      <c r="D270" s="73" t="s">
        <v>451</v>
      </c>
    </row>
    <row r="271" spans="1:4" x14ac:dyDescent="0.35">
      <c r="A271"/>
      <c r="D271" s="73" t="s">
        <v>452</v>
      </c>
    </row>
    <row r="272" spans="1:4" x14ac:dyDescent="0.35">
      <c r="A272"/>
      <c r="D272" s="73" t="s">
        <v>453</v>
      </c>
    </row>
    <row r="273" spans="1:4" x14ac:dyDescent="0.35">
      <c r="A273"/>
      <c r="D273" s="73" t="s">
        <v>454</v>
      </c>
    </row>
    <row r="274" spans="1:4" x14ac:dyDescent="0.35">
      <c r="A274"/>
      <c r="D274" s="73" t="s">
        <v>455</v>
      </c>
    </row>
    <row r="275" spans="1:4" x14ac:dyDescent="0.35">
      <c r="A275"/>
      <c r="D275" s="73" t="s">
        <v>456</v>
      </c>
    </row>
    <row r="276" spans="1:4" x14ac:dyDescent="0.35">
      <c r="A276"/>
      <c r="D276" s="73" t="s">
        <v>457</v>
      </c>
    </row>
    <row r="277" spans="1:4" x14ac:dyDescent="0.35">
      <c r="A277"/>
      <c r="D277" s="73" t="s">
        <v>458</v>
      </c>
    </row>
    <row r="278" spans="1:4" x14ac:dyDescent="0.35">
      <c r="A278"/>
      <c r="D278" s="73" t="s">
        <v>459</v>
      </c>
    </row>
    <row r="279" spans="1:4" x14ac:dyDescent="0.35">
      <c r="A279"/>
      <c r="D279" s="73" t="s">
        <v>460</v>
      </c>
    </row>
    <row r="280" spans="1:4" x14ac:dyDescent="0.35">
      <c r="A280"/>
      <c r="D280" s="73" t="s">
        <v>461</v>
      </c>
    </row>
    <row r="281" spans="1:4" x14ac:dyDescent="0.35">
      <c r="A281"/>
      <c r="D281" s="73" t="s">
        <v>462</v>
      </c>
    </row>
    <row r="282" spans="1:4" x14ac:dyDescent="0.35">
      <c r="A282"/>
      <c r="D282" s="73" t="s">
        <v>463</v>
      </c>
    </row>
    <row r="283" spans="1:4" x14ac:dyDescent="0.35">
      <c r="A283"/>
      <c r="D283" s="73" t="s">
        <v>464</v>
      </c>
    </row>
    <row r="284" spans="1:4" x14ac:dyDescent="0.35">
      <c r="A284"/>
      <c r="D284" s="73" t="s">
        <v>465</v>
      </c>
    </row>
    <row r="285" spans="1:4" x14ac:dyDescent="0.35">
      <c r="A285"/>
      <c r="D285" s="73" t="s">
        <v>466</v>
      </c>
    </row>
    <row r="286" spans="1:4" x14ac:dyDescent="0.35">
      <c r="A286"/>
      <c r="D286" s="73" t="s">
        <v>467</v>
      </c>
    </row>
    <row r="287" spans="1:4" x14ac:dyDescent="0.35">
      <c r="A287"/>
      <c r="D287" s="73" t="s">
        <v>468</v>
      </c>
    </row>
    <row r="288" spans="1:4" x14ac:dyDescent="0.35">
      <c r="A288"/>
      <c r="D288" s="73" t="s">
        <v>469</v>
      </c>
    </row>
    <row r="289" spans="1:4" x14ac:dyDescent="0.35">
      <c r="A289"/>
      <c r="D289" s="73" t="s">
        <v>470</v>
      </c>
    </row>
    <row r="290" spans="1:4" x14ac:dyDescent="0.35">
      <c r="A290"/>
      <c r="D290" s="73" t="s">
        <v>471</v>
      </c>
    </row>
    <row r="291" spans="1:4" x14ac:dyDescent="0.35">
      <c r="A291"/>
      <c r="D291" s="73" t="s">
        <v>472</v>
      </c>
    </row>
    <row r="292" spans="1:4" x14ac:dyDescent="0.35">
      <c r="A292"/>
      <c r="D292" s="73" t="s">
        <v>473</v>
      </c>
    </row>
    <row r="293" spans="1:4" x14ac:dyDescent="0.35">
      <c r="A293"/>
      <c r="D293" s="73" t="s">
        <v>474</v>
      </c>
    </row>
    <row r="294" spans="1:4" x14ac:dyDescent="0.35">
      <c r="A294"/>
      <c r="D294" s="73" t="s">
        <v>475</v>
      </c>
    </row>
    <row r="295" spans="1:4" x14ac:dyDescent="0.35">
      <c r="A295"/>
      <c r="D295" s="73" t="s">
        <v>476</v>
      </c>
    </row>
    <row r="296" spans="1:4" x14ac:dyDescent="0.35">
      <c r="A296"/>
      <c r="D296" s="73" t="s">
        <v>477</v>
      </c>
    </row>
    <row r="297" spans="1:4" x14ac:dyDescent="0.35">
      <c r="A297"/>
      <c r="D297" s="73" t="s">
        <v>478</v>
      </c>
    </row>
    <row r="298" spans="1:4" x14ac:dyDescent="0.35">
      <c r="A298"/>
      <c r="D298" s="73" t="s">
        <v>479</v>
      </c>
    </row>
    <row r="299" spans="1:4" x14ac:dyDescent="0.35">
      <c r="A299"/>
      <c r="D299" s="73" t="s">
        <v>480</v>
      </c>
    </row>
    <row r="300" spans="1:4" x14ac:dyDescent="0.35">
      <c r="A300"/>
      <c r="D300" s="73" t="s">
        <v>481</v>
      </c>
    </row>
    <row r="301" spans="1:4" x14ac:dyDescent="0.35">
      <c r="A301"/>
      <c r="D301" s="73" t="s">
        <v>482</v>
      </c>
    </row>
    <row r="302" spans="1:4" x14ac:dyDescent="0.35">
      <c r="A302"/>
      <c r="D302" s="73" t="s">
        <v>483</v>
      </c>
    </row>
    <row r="303" spans="1:4" x14ac:dyDescent="0.35">
      <c r="A303"/>
      <c r="D303" s="73" t="s">
        <v>484</v>
      </c>
    </row>
    <row r="304" spans="1:4" x14ac:dyDescent="0.35">
      <c r="A304"/>
      <c r="D304" s="73" t="s">
        <v>485</v>
      </c>
    </row>
    <row r="305" spans="1:4" x14ac:dyDescent="0.35">
      <c r="A305"/>
      <c r="D305" s="73" t="s">
        <v>486</v>
      </c>
    </row>
    <row r="306" spans="1:4" x14ac:dyDescent="0.35">
      <c r="A306"/>
      <c r="D306" s="73" t="s">
        <v>487</v>
      </c>
    </row>
    <row r="307" spans="1:4" x14ac:dyDescent="0.35">
      <c r="A307"/>
      <c r="D307" s="73" t="s">
        <v>488</v>
      </c>
    </row>
    <row r="308" spans="1:4" x14ac:dyDescent="0.35">
      <c r="A308"/>
      <c r="D308" s="73" t="s">
        <v>489</v>
      </c>
    </row>
    <row r="309" spans="1:4" x14ac:dyDescent="0.35">
      <c r="A309"/>
      <c r="D309" s="73" t="s">
        <v>490</v>
      </c>
    </row>
    <row r="310" spans="1:4" x14ac:dyDescent="0.35">
      <c r="A310"/>
      <c r="D310" s="73" t="s">
        <v>491</v>
      </c>
    </row>
    <row r="311" spans="1:4" x14ac:dyDescent="0.35">
      <c r="A311"/>
      <c r="D311" s="73" t="s">
        <v>492</v>
      </c>
    </row>
    <row r="312" spans="1:4" x14ac:dyDescent="0.35">
      <c r="A312"/>
      <c r="D312" s="73" t="s">
        <v>493</v>
      </c>
    </row>
    <row r="313" spans="1:4" x14ac:dyDescent="0.35">
      <c r="A313"/>
      <c r="D313" s="73" t="s">
        <v>494</v>
      </c>
    </row>
    <row r="314" spans="1:4" x14ac:dyDescent="0.35">
      <c r="A314"/>
      <c r="D314" s="73" t="s">
        <v>495</v>
      </c>
    </row>
    <row r="315" spans="1:4" x14ac:dyDescent="0.35">
      <c r="A315"/>
      <c r="D315" s="73" t="s">
        <v>496</v>
      </c>
    </row>
    <row r="316" spans="1:4" x14ac:dyDescent="0.35">
      <c r="A316"/>
      <c r="D316" s="73" t="s">
        <v>497</v>
      </c>
    </row>
    <row r="317" spans="1:4" x14ac:dyDescent="0.35">
      <c r="A317"/>
      <c r="D317" s="73" t="s">
        <v>498</v>
      </c>
    </row>
    <row r="318" spans="1:4" x14ac:dyDescent="0.35">
      <c r="A318"/>
      <c r="D318" s="73" t="s">
        <v>499</v>
      </c>
    </row>
    <row r="319" spans="1:4" x14ac:dyDescent="0.35">
      <c r="A319"/>
      <c r="D319" s="73" t="s">
        <v>500</v>
      </c>
    </row>
    <row r="320" spans="1:4" x14ac:dyDescent="0.35">
      <c r="A320"/>
      <c r="D320" s="73" t="s">
        <v>501</v>
      </c>
    </row>
    <row r="321" spans="1:4" x14ac:dyDescent="0.35">
      <c r="A321"/>
      <c r="D321" s="73" t="s">
        <v>502</v>
      </c>
    </row>
    <row r="322" spans="1:4" x14ac:dyDescent="0.35">
      <c r="A322"/>
      <c r="D322" s="73" t="s">
        <v>503</v>
      </c>
    </row>
    <row r="323" spans="1:4" x14ac:dyDescent="0.35">
      <c r="A323"/>
      <c r="D323" s="73" t="s">
        <v>504</v>
      </c>
    </row>
    <row r="324" spans="1:4" x14ac:dyDescent="0.35">
      <c r="A324"/>
      <c r="D324" s="73" t="s">
        <v>505</v>
      </c>
    </row>
    <row r="325" spans="1:4" x14ac:dyDescent="0.35">
      <c r="A325"/>
      <c r="D325" s="73" t="s">
        <v>506</v>
      </c>
    </row>
    <row r="326" spans="1:4" x14ac:dyDescent="0.35">
      <c r="A326"/>
      <c r="D326" s="73" t="s">
        <v>507</v>
      </c>
    </row>
    <row r="327" spans="1:4" x14ac:dyDescent="0.35">
      <c r="A327"/>
      <c r="D327" s="73" t="s">
        <v>508</v>
      </c>
    </row>
    <row r="328" spans="1:4" x14ac:dyDescent="0.35">
      <c r="A328"/>
      <c r="D328" s="73" t="s">
        <v>509</v>
      </c>
    </row>
    <row r="329" spans="1:4" x14ac:dyDescent="0.35">
      <c r="A329"/>
      <c r="D329" s="73" t="s">
        <v>510</v>
      </c>
    </row>
    <row r="330" spans="1:4" x14ac:dyDescent="0.35">
      <c r="A330"/>
      <c r="D330" s="73" t="s">
        <v>511</v>
      </c>
    </row>
    <row r="331" spans="1:4" x14ac:dyDescent="0.35">
      <c r="A331"/>
      <c r="D331" s="73" t="s">
        <v>512</v>
      </c>
    </row>
    <row r="332" spans="1:4" x14ac:dyDescent="0.35">
      <c r="A332"/>
      <c r="D332" s="73" t="s">
        <v>513</v>
      </c>
    </row>
    <row r="333" spans="1:4" x14ac:dyDescent="0.35">
      <c r="A333"/>
      <c r="D333" s="73" t="s">
        <v>514</v>
      </c>
    </row>
    <row r="334" spans="1:4" x14ac:dyDescent="0.35">
      <c r="A334"/>
      <c r="D334" s="73" t="s">
        <v>515</v>
      </c>
    </row>
    <row r="335" spans="1:4" x14ac:dyDescent="0.35">
      <c r="A335"/>
      <c r="D335" s="73" t="s">
        <v>516</v>
      </c>
    </row>
    <row r="336" spans="1:4" x14ac:dyDescent="0.35">
      <c r="A336"/>
      <c r="D336" s="73" t="s">
        <v>517</v>
      </c>
    </row>
    <row r="337" spans="1:4" x14ac:dyDescent="0.35">
      <c r="A337"/>
      <c r="D337" s="73" t="s">
        <v>518</v>
      </c>
    </row>
    <row r="338" spans="1:4" x14ac:dyDescent="0.35">
      <c r="A338"/>
      <c r="D338" s="73" t="s">
        <v>519</v>
      </c>
    </row>
    <row r="339" spans="1:4" x14ac:dyDescent="0.35">
      <c r="A339"/>
      <c r="D339" s="73" t="s">
        <v>520</v>
      </c>
    </row>
    <row r="340" spans="1:4" x14ac:dyDescent="0.35">
      <c r="A340"/>
      <c r="D340" s="73" t="s">
        <v>521</v>
      </c>
    </row>
    <row r="341" spans="1:4" x14ac:dyDescent="0.35">
      <c r="A341"/>
      <c r="D341" s="73" t="s">
        <v>522</v>
      </c>
    </row>
    <row r="342" spans="1:4" x14ac:dyDescent="0.35">
      <c r="A342"/>
      <c r="D342" s="73" t="s">
        <v>523</v>
      </c>
    </row>
    <row r="343" spans="1:4" x14ac:dyDescent="0.35">
      <c r="A343"/>
      <c r="D343" s="73" t="s">
        <v>524</v>
      </c>
    </row>
    <row r="344" spans="1:4" x14ac:dyDescent="0.35">
      <c r="A344"/>
      <c r="D344" s="73" t="s">
        <v>525</v>
      </c>
    </row>
    <row r="345" spans="1:4" x14ac:dyDescent="0.35">
      <c r="A345"/>
      <c r="D345" s="73" t="s">
        <v>526</v>
      </c>
    </row>
    <row r="346" spans="1:4" x14ac:dyDescent="0.35">
      <c r="A346"/>
      <c r="D346" s="73" t="s">
        <v>527</v>
      </c>
    </row>
    <row r="347" spans="1:4" x14ac:dyDescent="0.35">
      <c r="A347"/>
      <c r="D347" s="73" t="s">
        <v>528</v>
      </c>
    </row>
    <row r="348" spans="1:4" x14ac:dyDescent="0.35">
      <c r="A348"/>
      <c r="D348" s="73" t="s">
        <v>529</v>
      </c>
    </row>
    <row r="349" spans="1:4" x14ac:dyDescent="0.35">
      <c r="A349"/>
      <c r="D349" s="73" t="s">
        <v>530</v>
      </c>
    </row>
    <row r="350" spans="1:4" x14ac:dyDescent="0.35">
      <c r="A350"/>
      <c r="D350" s="73" t="s">
        <v>531</v>
      </c>
    </row>
    <row r="351" spans="1:4" x14ac:dyDescent="0.35">
      <c r="A351"/>
      <c r="D351" s="73" t="s">
        <v>532</v>
      </c>
    </row>
    <row r="352" spans="1:4" x14ac:dyDescent="0.35">
      <c r="A352"/>
      <c r="D352" s="73" t="s">
        <v>533</v>
      </c>
    </row>
    <row r="353" spans="1:4" x14ac:dyDescent="0.35">
      <c r="A353"/>
      <c r="D353" s="73" t="s">
        <v>534</v>
      </c>
    </row>
    <row r="354" spans="1:4" x14ac:dyDescent="0.35">
      <c r="A354"/>
      <c r="D354" s="73" t="s">
        <v>535</v>
      </c>
    </row>
    <row r="355" spans="1:4" x14ac:dyDescent="0.35">
      <c r="A355"/>
      <c r="D355" s="73" t="s">
        <v>536</v>
      </c>
    </row>
    <row r="356" spans="1:4" x14ac:dyDescent="0.35">
      <c r="A356"/>
      <c r="D356" s="73" t="s">
        <v>537</v>
      </c>
    </row>
    <row r="357" spans="1:4" x14ac:dyDescent="0.35">
      <c r="A357"/>
      <c r="D357" s="73" t="s">
        <v>538</v>
      </c>
    </row>
    <row r="358" spans="1:4" x14ac:dyDescent="0.35">
      <c r="A358"/>
      <c r="D358" s="73" t="s">
        <v>539</v>
      </c>
    </row>
    <row r="359" spans="1:4" x14ac:dyDescent="0.35">
      <c r="A359"/>
      <c r="D359" s="73" t="s">
        <v>540</v>
      </c>
    </row>
    <row r="360" spans="1:4" x14ac:dyDescent="0.35">
      <c r="A360"/>
      <c r="D360" s="73" t="s">
        <v>864</v>
      </c>
    </row>
    <row r="361" spans="1:4" x14ac:dyDescent="0.35">
      <c r="A361"/>
      <c r="D361" s="73" t="s">
        <v>759</v>
      </c>
    </row>
    <row r="362" spans="1:4" x14ac:dyDescent="0.35">
      <c r="A362"/>
      <c r="D362" s="73" t="s">
        <v>758</v>
      </c>
    </row>
    <row r="363" spans="1:4" x14ac:dyDescent="0.35">
      <c r="A363"/>
      <c r="D363" s="73" t="s">
        <v>755</v>
      </c>
    </row>
    <row r="364" spans="1:4" x14ac:dyDescent="0.35">
      <c r="A364"/>
      <c r="D364" s="73" t="s">
        <v>761</v>
      </c>
    </row>
    <row r="365" spans="1:4" x14ac:dyDescent="0.35">
      <c r="A365"/>
      <c r="D365" s="73" t="s">
        <v>754</v>
      </c>
    </row>
    <row r="366" spans="1:4" x14ac:dyDescent="0.35">
      <c r="A366"/>
      <c r="D366" s="73" t="s">
        <v>757</v>
      </c>
    </row>
    <row r="367" spans="1:4" x14ac:dyDescent="0.35">
      <c r="A367"/>
      <c r="D367" s="73" t="s">
        <v>760</v>
      </c>
    </row>
    <row r="368" spans="1:4" x14ac:dyDescent="0.35">
      <c r="A368"/>
      <c r="D368" s="73" t="s">
        <v>756</v>
      </c>
    </row>
    <row r="369" spans="1:4" x14ac:dyDescent="0.35">
      <c r="A369"/>
      <c r="D369" s="74" t="s">
        <v>910</v>
      </c>
    </row>
    <row r="370" spans="1:4" x14ac:dyDescent="0.35">
      <c r="A370"/>
    </row>
    <row r="371" spans="1:4" x14ac:dyDescent="0.35">
      <c r="A371"/>
    </row>
    <row r="372" spans="1:4" x14ac:dyDescent="0.35">
      <c r="A372"/>
    </row>
    <row r="373" spans="1:4" x14ac:dyDescent="0.35">
      <c r="A373"/>
    </row>
    <row r="374" spans="1:4" x14ac:dyDescent="0.35">
      <c r="A374"/>
    </row>
    <row r="375" spans="1:4" x14ac:dyDescent="0.35">
      <c r="A375"/>
    </row>
    <row r="376" spans="1:4" x14ac:dyDescent="0.35">
      <c r="A376"/>
    </row>
    <row r="377" spans="1:4" x14ac:dyDescent="0.35">
      <c r="A377"/>
    </row>
    <row r="378" spans="1:4" x14ac:dyDescent="0.35">
      <c r="A378"/>
    </row>
    <row r="379" spans="1:4" x14ac:dyDescent="0.35">
      <c r="A379"/>
    </row>
    <row r="380" spans="1:4" x14ac:dyDescent="0.35">
      <c r="A380"/>
    </row>
    <row r="381" spans="1:4" x14ac:dyDescent="0.35">
      <c r="A381"/>
    </row>
    <row r="382" spans="1:4" x14ac:dyDescent="0.35">
      <c r="A382"/>
    </row>
    <row r="383" spans="1:4" x14ac:dyDescent="0.35">
      <c r="A383"/>
    </row>
    <row r="384" spans="1:4" x14ac:dyDescent="0.35">
      <c r="A384"/>
    </row>
    <row r="385" spans="1:1" x14ac:dyDescent="0.35">
      <c r="A385"/>
    </row>
    <row r="386" spans="1:1" x14ac:dyDescent="0.35">
      <c r="A386"/>
    </row>
    <row r="387" spans="1:1" x14ac:dyDescent="0.35">
      <c r="A387"/>
    </row>
    <row r="388" spans="1:1" x14ac:dyDescent="0.35">
      <c r="A388"/>
    </row>
    <row r="389" spans="1:1" x14ac:dyDescent="0.35">
      <c r="A389"/>
    </row>
    <row r="390" spans="1:1" x14ac:dyDescent="0.35">
      <c r="A390"/>
    </row>
    <row r="391" spans="1:1" x14ac:dyDescent="0.35">
      <c r="A391"/>
    </row>
    <row r="392" spans="1:1" x14ac:dyDescent="0.35">
      <c r="A392"/>
    </row>
    <row r="393" spans="1:1" x14ac:dyDescent="0.35">
      <c r="A393"/>
    </row>
    <row r="394" spans="1:1" x14ac:dyDescent="0.35">
      <c r="A394"/>
    </row>
    <row r="395" spans="1:1" x14ac:dyDescent="0.35">
      <c r="A395"/>
    </row>
    <row r="396" spans="1:1" x14ac:dyDescent="0.35">
      <c r="A396"/>
    </row>
    <row r="397" spans="1:1" x14ac:dyDescent="0.35">
      <c r="A397"/>
    </row>
    <row r="398" spans="1:1" x14ac:dyDescent="0.35">
      <c r="A398"/>
    </row>
    <row r="399" spans="1:1" x14ac:dyDescent="0.35">
      <c r="A399"/>
    </row>
    <row r="400" spans="1:1" x14ac:dyDescent="0.35">
      <c r="A400"/>
    </row>
    <row r="401" spans="1:1" x14ac:dyDescent="0.35">
      <c r="A401"/>
    </row>
    <row r="402" spans="1:1" x14ac:dyDescent="0.35">
      <c r="A402"/>
    </row>
    <row r="403" spans="1:1" x14ac:dyDescent="0.35">
      <c r="A403"/>
    </row>
    <row r="404" spans="1:1" x14ac:dyDescent="0.35">
      <c r="A404"/>
    </row>
    <row r="405" spans="1:1" x14ac:dyDescent="0.35">
      <c r="A405"/>
    </row>
    <row r="406" spans="1:1" x14ac:dyDescent="0.35">
      <c r="A406"/>
    </row>
    <row r="407" spans="1:1" x14ac:dyDescent="0.35">
      <c r="A407"/>
    </row>
    <row r="408" spans="1:1" x14ac:dyDescent="0.35">
      <c r="A408"/>
    </row>
    <row r="409" spans="1:1" x14ac:dyDescent="0.35">
      <c r="A409"/>
    </row>
    <row r="410" spans="1:1" x14ac:dyDescent="0.35">
      <c r="A410"/>
    </row>
    <row r="411" spans="1:1" x14ac:dyDescent="0.35">
      <c r="A411"/>
    </row>
    <row r="412" spans="1:1" x14ac:dyDescent="0.35">
      <c r="A412"/>
    </row>
    <row r="413" spans="1:1" x14ac:dyDescent="0.35">
      <c r="A413"/>
    </row>
    <row r="414" spans="1:1" x14ac:dyDescent="0.35">
      <c r="A414"/>
    </row>
    <row r="415" spans="1:1" x14ac:dyDescent="0.35">
      <c r="A415"/>
    </row>
    <row r="416" spans="1:1" x14ac:dyDescent="0.35">
      <c r="A416"/>
    </row>
    <row r="417" spans="1:1" x14ac:dyDescent="0.35">
      <c r="A417"/>
    </row>
    <row r="418" spans="1:1" x14ac:dyDescent="0.35">
      <c r="A418"/>
    </row>
    <row r="419" spans="1:1" x14ac:dyDescent="0.35">
      <c r="A419"/>
    </row>
    <row r="420" spans="1:1" x14ac:dyDescent="0.35">
      <c r="A420"/>
    </row>
    <row r="421" spans="1:1" x14ac:dyDescent="0.35">
      <c r="A421"/>
    </row>
    <row r="422" spans="1:1" x14ac:dyDescent="0.35">
      <c r="A422"/>
    </row>
    <row r="423" spans="1:1" x14ac:dyDescent="0.35">
      <c r="A423"/>
    </row>
    <row r="424" spans="1:1" x14ac:dyDescent="0.35">
      <c r="A424"/>
    </row>
    <row r="425" spans="1:1" x14ac:dyDescent="0.35">
      <c r="A425"/>
    </row>
    <row r="426" spans="1:1" x14ac:dyDescent="0.35">
      <c r="A426"/>
    </row>
    <row r="427" spans="1:1" x14ac:dyDescent="0.35">
      <c r="A427"/>
    </row>
    <row r="428" spans="1:1" x14ac:dyDescent="0.35">
      <c r="A428"/>
    </row>
    <row r="429" spans="1:1" x14ac:dyDescent="0.35">
      <c r="A429"/>
    </row>
    <row r="430" spans="1:1" x14ac:dyDescent="0.35">
      <c r="A430"/>
    </row>
    <row r="431" spans="1:1" x14ac:dyDescent="0.35">
      <c r="A431"/>
    </row>
    <row r="432" spans="1:1" x14ac:dyDescent="0.35">
      <c r="A432"/>
    </row>
    <row r="433" spans="1:1" x14ac:dyDescent="0.35">
      <c r="A433"/>
    </row>
    <row r="434" spans="1:1" x14ac:dyDescent="0.35">
      <c r="A434"/>
    </row>
    <row r="435" spans="1:1" x14ac:dyDescent="0.35">
      <c r="A435"/>
    </row>
    <row r="436" spans="1:1" x14ac:dyDescent="0.35">
      <c r="A436"/>
    </row>
    <row r="437" spans="1:1" x14ac:dyDescent="0.35">
      <c r="A437"/>
    </row>
    <row r="438" spans="1:1" x14ac:dyDescent="0.35">
      <c r="A438"/>
    </row>
    <row r="439" spans="1:1" x14ac:dyDescent="0.35">
      <c r="A439"/>
    </row>
    <row r="440" spans="1:1" x14ac:dyDescent="0.35">
      <c r="A440"/>
    </row>
    <row r="441" spans="1:1" x14ac:dyDescent="0.35">
      <c r="A441"/>
    </row>
    <row r="442" spans="1:1" x14ac:dyDescent="0.35">
      <c r="A442"/>
    </row>
    <row r="443" spans="1:1" x14ac:dyDescent="0.35">
      <c r="A443"/>
    </row>
    <row r="444" spans="1:1" x14ac:dyDescent="0.35">
      <c r="A444"/>
    </row>
    <row r="445" spans="1:1" x14ac:dyDescent="0.35">
      <c r="A445"/>
    </row>
    <row r="446" spans="1:1" x14ac:dyDescent="0.35">
      <c r="A446"/>
    </row>
    <row r="447" spans="1:1" x14ac:dyDescent="0.35">
      <c r="A447"/>
    </row>
    <row r="448" spans="1:1" x14ac:dyDescent="0.35">
      <c r="A448"/>
    </row>
    <row r="449" spans="1:1" x14ac:dyDescent="0.35">
      <c r="A449"/>
    </row>
    <row r="450" spans="1:1" x14ac:dyDescent="0.35">
      <c r="A450"/>
    </row>
    <row r="451" spans="1:1" x14ac:dyDescent="0.35">
      <c r="A451"/>
    </row>
    <row r="452" spans="1:1" x14ac:dyDescent="0.35">
      <c r="A452"/>
    </row>
    <row r="453" spans="1:1" x14ac:dyDescent="0.35">
      <c r="A453"/>
    </row>
    <row r="454" spans="1:1" x14ac:dyDescent="0.35">
      <c r="A454"/>
    </row>
    <row r="455" spans="1:1" x14ac:dyDescent="0.35">
      <c r="A455"/>
    </row>
    <row r="456" spans="1:1" x14ac:dyDescent="0.35">
      <c r="A456"/>
    </row>
    <row r="457" spans="1:1" x14ac:dyDescent="0.35">
      <c r="A457"/>
    </row>
    <row r="458" spans="1:1" x14ac:dyDescent="0.35">
      <c r="A458"/>
    </row>
    <row r="459" spans="1:1" x14ac:dyDescent="0.35">
      <c r="A459"/>
    </row>
    <row r="460" spans="1:1" x14ac:dyDescent="0.35">
      <c r="A460"/>
    </row>
    <row r="461" spans="1:1" x14ac:dyDescent="0.35">
      <c r="A461"/>
    </row>
    <row r="462" spans="1:1" x14ac:dyDescent="0.35">
      <c r="A462"/>
    </row>
    <row r="463" spans="1:1" x14ac:dyDescent="0.35">
      <c r="A463"/>
    </row>
    <row r="464" spans="1:1" x14ac:dyDescent="0.35">
      <c r="A464"/>
    </row>
    <row r="465" spans="1:1" x14ac:dyDescent="0.35">
      <c r="A465"/>
    </row>
    <row r="466" spans="1:1" x14ac:dyDescent="0.35">
      <c r="A466"/>
    </row>
    <row r="467" spans="1:1" x14ac:dyDescent="0.35">
      <c r="A467"/>
    </row>
    <row r="468" spans="1:1" x14ac:dyDescent="0.35">
      <c r="A468"/>
    </row>
    <row r="469" spans="1:1" x14ac:dyDescent="0.35">
      <c r="A469"/>
    </row>
    <row r="470" spans="1:1" x14ac:dyDescent="0.35">
      <c r="A470"/>
    </row>
    <row r="471" spans="1:1" x14ac:dyDescent="0.35">
      <c r="A471"/>
    </row>
    <row r="472" spans="1:1" x14ac:dyDescent="0.35">
      <c r="A472"/>
    </row>
    <row r="473" spans="1:1" x14ac:dyDescent="0.35">
      <c r="A473"/>
    </row>
    <row r="474" spans="1:1" x14ac:dyDescent="0.35">
      <c r="A474"/>
    </row>
    <row r="475" spans="1:1" x14ac:dyDescent="0.35">
      <c r="A475"/>
    </row>
    <row r="476" spans="1:1" x14ac:dyDescent="0.35">
      <c r="A476"/>
    </row>
    <row r="477" spans="1:1" x14ac:dyDescent="0.35">
      <c r="A477"/>
    </row>
    <row r="478" spans="1:1" x14ac:dyDescent="0.35">
      <c r="A478"/>
    </row>
    <row r="479" spans="1:1" x14ac:dyDescent="0.35">
      <c r="A479"/>
    </row>
    <row r="480" spans="1:1" x14ac:dyDescent="0.35">
      <c r="A480"/>
    </row>
    <row r="481" spans="1:1" x14ac:dyDescent="0.35">
      <c r="A481"/>
    </row>
    <row r="482" spans="1:1" x14ac:dyDescent="0.35">
      <c r="A482"/>
    </row>
    <row r="483" spans="1:1" x14ac:dyDescent="0.35">
      <c r="A483"/>
    </row>
    <row r="484" spans="1:1" x14ac:dyDescent="0.35">
      <c r="A484"/>
    </row>
    <row r="485" spans="1:1" x14ac:dyDescent="0.35">
      <c r="A485"/>
    </row>
    <row r="486" spans="1:1" x14ac:dyDescent="0.35">
      <c r="A486"/>
    </row>
    <row r="487" spans="1:1" x14ac:dyDescent="0.35">
      <c r="A487"/>
    </row>
    <row r="488" spans="1:1" x14ac:dyDescent="0.35">
      <c r="A488"/>
    </row>
    <row r="489" spans="1:1" x14ac:dyDescent="0.35">
      <c r="A489"/>
    </row>
    <row r="490" spans="1:1" x14ac:dyDescent="0.35">
      <c r="A490"/>
    </row>
    <row r="491" spans="1:1" x14ac:dyDescent="0.35">
      <c r="A491"/>
    </row>
    <row r="492" spans="1:1" x14ac:dyDescent="0.35">
      <c r="A492"/>
    </row>
    <row r="493" spans="1:1" x14ac:dyDescent="0.35">
      <c r="A493"/>
    </row>
    <row r="494" spans="1:1" x14ac:dyDescent="0.35">
      <c r="A494"/>
    </row>
    <row r="495" spans="1:1" x14ac:dyDescent="0.35">
      <c r="A495"/>
    </row>
    <row r="496" spans="1:1" x14ac:dyDescent="0.35">
      <c r="A496"/>
    </row>
    <row r="497" spans="1:1" x14ac:dyDescent="0.35">
      <c r="A497"/>
    </row>
    <row r="498" spans="1:1" x14ac:dyDescent="0.35">
      <c r="A498"/>
    </row>
    <row r="499" spans="1:1" x14ac:dyDescent="0.35">
      <c r="A499"/>
    </row>
    <row r="500" spans="1:1" x14ac:dyDescent="0.35">
      <c r="A500"/>
    </row>
    <row r="501" spans="1:1" x14ac:dyDescent="0.35">
      <c r="A501"/>
    </row>
    <row r="502" spans="1:1" x14ac:dyDescent="0.35">
      <c r="A502"/>
    </row>
    <row r="503" spans="1:1" x14ac:dyDescent="0.35">
      <c r="A503"/>
    </row>
    <row r="504" spans="1:1" x14ac:dyDescent="0.35">
      <c r="A504"/>
    </row>
    <row r="505" spans="1:1" x14ac:dyDescent="0.35">
      <c r="A505"/>
    </row>
    <row r="506" spans="1:1" x14ac:dyDescent="0.35">
      <c r="A506"/>
    </row>
    <row r="507" spans="1:1" x14ac:dyDescent="0.35">
      <c r="A507"/>
    </row>
    <row r="508" spans="1:1" x14ac:dyDescent="0.35">
      <c r="A508"/>
    </row>
    <row r="509" spans="1:1" x14ac:dyDescent="0.35">
      <c r="A509"/>
    </row>
    <row r="510" spans="1:1" x14ac:dyDescent="0.35">
      <c r="A510"/>
    </row>
    <row r="511" spans="1:1" x14ac:dyDescent="0.35">
      <c r="A511"/>
    </row>
    <row r="512" spans="1:1" x14ac:dyDescent="0.35">
      <c r="A512"/>
    </row>
    <row r="513" spans="1:1" x14ac:dyDescent="0.35">
      <c r="A513"/>
    </row>
    <row r="514" spans="1:1" x14ac:dyDescent="0.35">
      <c r="A514"/>
    </row>
    <row r="515" spans="1:1" x14ac:dyDescent="0.35">
      <c r="A515"/>
    </row>
    <row r="516" spans="1:1" x14ac:dyDescent="0.35">
      <c r="A516"/>
    </row>
    <row r="517" spans="1:1" x14ac:dyDescent="0.35">
      <c r="A517"/>
    </row>
    <row r="518" spans="1:1" x14ac:dyDescent="0.35">
      <c r="A518"/>
    </row>
    <row r="519" spans="1:1" x14ac:dyDescent="0.35">
      <c r="A519"/>
    </row>
    <row r="520" spans="1:1" x14ac:dyDescent="0.35">
      <c r="A520"/>
    </row>
    <row r="521" spans="1:1" x14ac:dyDescent="0.35">
      <c r="A521"/>
    </row>
    <row r="522" spans="1:1" x14ac:dyDescent="0.35">
      <c r="A522"/>
    </row>
    <row r="523" spans="1:1" x14ac:dyDescent="0.35">
      <c r="A523"/>
    </row>
    <row r="524" spans="1:1" x14ac:dyDescent="0.35">
      <c r="A524"/>
    </row>
    <row r="525" spans="1:1" x14ac:dyDescent="0.35">
      <c r="A525"/>
    </row>
    <row r="526" spans="1:1" x14ac:dyDescent="0.35">
      <c r="A526"/>
    </row>
    <row r="527" spans="1:1" x14ac:dyDescent="0.35">
      <c r="A527"/>
    </row>
    <row r="528" spans="1:1" x14ac:dyDescent="0.35">
      <c r="A528"/>
    </row>
    <row r="529" spans="1:1" x14ac:dyDescent="0.35">
      <c r="A529"/>
    </row>
    <row r="530" spans="1:1" x14ac:dyDescent="0.35">
      <c r="A530"/>
    </row>
    <row r="531" spans="1:1" x14ac:dyDescent="0.35">
      <c r="A531"/>
    </row>
    <row r="532" spans="1:1" x14ac:dyDescent="0.35">
      <c r="A532"/>
    </row>
    <row r="533" spans="1:1" x14ac:dyDescent="0.35">
      <c r="A533"/>
    </row>
    <row r="534" spans="1:1" x14ac:dyDescent="0.35">
      <c r="A534"/>
    </row>
    <row r="535" spans="1:1" x14ac:dyDescent="0.35">
      <c r="A535"/>
    </row>
    <row r="536" spans="1:1" x14ac:dyDescent="0.35">
      <c r="A536"/>
    </row>
    <row r="537" spans="1:1" x14ac:dyDescent="0.35">
      <c r="A537"/>
    </row>
    <row r="538" spans="1:1" x14ac:dyDescent="0.35">
      <c r="A538"/>
    </row>
    <row r="539" spans="1:1" x14ac:dyDescent="0.35">
      <c r="A539"/>
    </row>
    <row r="540" spans="1:1" x14ac:dyDescent="0.35">
      <c r="A540"/>
    </row>
    <row r="541" spans="1:1" x14ac:dyDescent="0.35">
      <c r="A541"/>
    </row>
    <row r="542" spans="1:1" x14ac:dyDescent="0.35">
      <c r="A542"/>
    </row>
    <row r="543" spans="1:1" x14ac:dyDescent="0.35">
      <c r="A543"/>
    </row>
    <row r="544" spans="1:1" x14ac:dyDescent="0.35">
      <c r="A544"/>
    </row>
    <row r="545" spans="1:1" x14ac:dyDescent="0.35">
      <c r="A545"/>
    </row>
    <row r="546" spans="1:1" x14ac:dyDescent="0.35">
      <c r="A546"/>
    </row>
    <row r="547" spans="1:1" x14ac:dyDescent="0.35">
      <c r="A547"/>
    </row>
    <row r="548" spans="1:1" x14ac:dyDescent="0.35">
      <c r="A548"/>
    </row>
    <row r="549" spans="1:1" x14ac:dyDescent="0.35">
      <c r="A549"/>
    </row>
    <row r="550" spans="1:1" x14ac:dyDescent="0.35">
      <c r="A550"/>
    </row>
    <row r="551" spans="1:1" x14ac:dyDescent="0.35">
      <c r="A551"/>
    </row>
    <row r="552" spans="1:1" x14ac:dyDescent="0.35">
      <c r="A552"/>
    </row>
    <row r="553" spans="1:1" x14ac:dyDescent="0.35">
      <c r="A553"/>
    </row>
    <row r="554" spans="1:1" x14ac:dyDescent="0.35">
      <c r="A554"/>
    </row>
    <row r="555" spans="1:1" x14ac:dyDescent="0.35">
      <c r="A555"/>
    </row>
    <row r="556" spans="1:1" x14ac:dyDescent="0.35">
      <c r="A556"/>
    </row>
    <row r="557" spans="1:1" x14ac:dyDescent="0.35">
      <c r="A557"/>
    </row>
    <row r="558" spans="1:1" x14ac:dyDescent="0.35">
      <c r="A558"/>
    </row>
    <row r="559" spans="1:1" x14ac:dyDescent="0.35">
      <c r="A559"/>
    </row>
    <row r="560" spans="1:1" x14ac:dyDescent="0.35">
      <c r="A560"/>
    </row>
    <row r="561" spans="1:1" x14ac:dyDescent="0.35">
      <c r="A561"/>
    </row>
    <row r="562" spans="1:1" x14ac:dyDescent="0.35">
      <c r="A562"/>
    </row>
    <row r="563" spans="1:1" x14ac:dyDescent="0.35">
      <c r="A563"/>
    </row>
    <row r="564" spans="1:1" x14ac:dyDescent="0.35">
      <c r="A564"/>
    </row>
    <row r="565" spans="1:1" x14ac:dyDescent="0.35">
      <c r="A565"/>
    </row>
    <row r="566" spans="1:1" x14ac:dyDescent="0.35">
      <c r="A566"/>
    </row>
    <row r="567" spans="1:1" x14ac:dyDescent="0.35">
      <c r="A567"/>
    </row>
    <row r="568" spans="1:1" x14ac:dyDescent="0.35">
      <c r="A568"/>
    </row>
    <row r="569" spans="1:1" x14ac:dyDescent="0.35">
      <c r="A569"/>
    </row>
    <row r="570" spans="1:1" x14ac:dyDescent="0.35">
      <c r="A570"/>
    </row>
    <row r="571" spans="1:1" x14ac:dyDescent="0.35">
      <c r="A571"/>
    </row>
    <row r="572" spans="1:1" x14ac:dyDescent="0.35">
      <c r="A572"/>
    </row>
    <row r="573" spans="1:1" x14ac:dyDescent="0.35">
      <c r="A573"/>
    </row>
    <row r="574" spans="1:1" x14ac:dyDescent="0.35">
      <c r="A574"/>
    </row>
    <row r="575" spans="1:1" x14ac:dyDescent="0.35">
      <c r="A575"/>
    </row>
    <row r="576" spans="1:1" x14ac:dyDescent="0.35">
      <c r="A576"/>
    </row>
    <row r="577" spans="1:1" x14ac:dyDescent="0.35">
      <c r="A577"/>
    </row>
    <row r="578" spans="1:1" x14ac:dyDescent="0.35">
      <c r="A578"/>
    </row>
    <row r="579" spans="1:1" x14ac:dyDescent="0.35">
      <c r="A579"/>
    </row>
    <row r="580" spans="1:1" x14ac:dyDescent="0.35">
      <c r="A580"/>
    </row>
    <row r="581" spans="1:1" x14ac:dyDescent="0.35">
      <c r="A581"/>
    </row>
    <row r="582" spans="1:1" x14ac:dyDescent="0.35">
      <c r="A582"/>
    </row>
    <row r="583" spans="1:1" x14ac:dyDescent="0.35">
      <c r="A583"/>
    </row>
    <row r="584" spans="1:1" x14ac:dyDescent="0.35">
      <c r="A584"/>
    </row>
    <row r="585" spans="1:1" x14ac:dyDescent="0.35">
      <c r="A585"/>
    </row>
    <row r="586" spans="1:1" x14ac:dyDescent="0.35">
      <c r="A586"/>
    </row>
    <row r="587" spans="1:1" x14ac:dyDescent="0.35">
      <c r="A587"/>
    </row>
    <row r="588" spans="1:1" x14ac:dyDescent="0.35">
      <c r="A588"/>
    </row>
    <row r="589" spans="1:1" x14ac:dyDescent="0.35">
      <c r="A589"/>
    </row>
    <row r="590" spans="1:1" x14ac:dyDescent="0.35">
      <c r="A590"/>
    </row>
    <row r="591" spans="1:1" x14ac:dyDescent="0.35">
      <c r="A591"/>
    </row>
    <row r="592" spans="1:1" x14ac:dyDescent="0.35">
      <c r="A592"/>
    </row>
    <row r="593" spans="1:1" x14ac:dyDescent="0.35">
      <c r="A593"/>
    </row>
    <row r="594" spans="1:1" x14ac:dyDescent="0.35">
      <c r="A594"/>
    </row>
    <row r="595" spans="1:1" x14ac:dyDescent="0.35">
      <c r="A595"/>
    </row>
    <row r="596" spans="1:1" x14ac:dyDescent="0.35">
      <c r="A596"/>
    </row>
    <row r="597" spans="1:1" x14ac:dyDescent="0.35">
      <c r="A597"/>
    </row>
    <row r="598" spans="1:1" x14ac:dyDescent="0.35">
      <c r="A598"/>
    </row>
    <row r="599" spans="1:1" x14ac:dyDescent="0.35">
      <c r="A599"/>
    </row>
    <row r="600" spans="1:1" x14ac:dyDescent="0.35">
      <c r="A600"/>
    </row>
    <row r="601" spans="1:1" x14ac:dyDescent="0.35">
      <c r="A601"/>
    </row>
    <row r="602" spans="1:1" x14ac:dyDescent="0.35">
      <c r="A602"/>
    </row>
    <row r="603" spans="1:1" x14ac:dyDescent="0.35">
      <c r="A603"/>
    </row>
    <row r="604" spans="1:1" x14ac:dyDescent="0.35">
      <c r="A604"/>
    </row>
    <row r="605" spans="1:1" x14ac:dyDescent="0.35">
      <c r="A605"/>
    </row>
    <row r="606" spans="1:1" x14ac:dyDescent="0.35">
      <c r="A606"/>
    </row>
    <row r="607" spans="1:1" x14ac:dyDescent="0.35">
      <c r="A607"/>
    </row>
    <row r="608" spans="1:1" x14ac:dyDescent="0.35">
      <c r="A608"/>
    </row>
    <row r="609" spans="1:1" x14ac:dyDescent="0.35">
      <c r="A609"/>
    </row>
    <row r="610" spans="1:1" x14ac:dyDescent="0.35">
      <c r="A610"/>
    </row>
    <row r="611" spans="1:1" x14ac:dyDescent="0.35">
      <c r="A611"/>
    </row>
    <row r="612" spans="1:1" x14ac:dyDescent="0.35">
      <c r="A612"/>
    </row>
    <row r="613" spans="1:1" x14ac:dyDescent="0.35">
      <c r="A613"/>
    </row>
    <row r="614" spans="1:1" x14ac:dyDescent="0.35">
      <c r="A614"/>
    </row>
    <row r="615" spans="1:1" x14ac:dyDescent="0.35">
      <c r="A615"/>
    </row>
    <row r="616" spans="1:1" x14ac:dyDescent="0.35">
      <c r="A616"/>
    </row>
    <row r="617" spans="1:1" x14ac:dyDescent="0.35">
      <c r="A617"/>
    </row>
    <row r="618" spans="1:1" x14ac:dyDescent="0.35">
      <c r="A618"/>
    </row>
    <row r="619" spans="1:1" x14ac:dyDescent="0.35">
      <c r="A619"/>
    </row>
    <row r="620" spans="1:1" x14ac:dyDescent="0.35">
      <c r="A620"/>
    </row>
    <row r="621" spans="1:1" x14ac:dyDescent="0.35">
      <c r="A621"/>
    </row>
    <row r="622" spans="1:1" x14ac:dyDescent="0.35">
      <c r="A622"/>
    </row>
    <row r="623" spans="1:1" x14ac:dyDescent="0.35">
      <c r="A623"/>
    </row>
    <row r="624" spans="1:1" x14ac:dyDescent="0.35">
      <c r="A624"/>
    </row>
    <row r="625" spans="1:1" x14ac:dyDescent="0.35">
      <c r="A625"/>
    </row>
    <row r="626" spans="1:1" x14ac:dyDescent="0.35">
      <c r="A626"/>
    </row>
    <row r="627" spans="1:1" x14ac:dyDescent="0.35">
      <c r="A627"/>
    </row>
    <row r="628" spans="1:1" x14ac:dyDescent="0.35">
      <c r="A628"/>
    </row>
    <row r="629" spans="1:1" x14ac:dyDescent="0.35">
      <c r="A629"/>
    </row>
    <row r="630" spans="1:1" x14ac:dyDescent="0.35">
      <c r="A630"/>
    </row>
    <row r="631" spans="1:1" x14ac:dyDescent="0.35">
      <c r="A631"/>
    </row>
    <row r="632" spans="1:1" x14ac:dyDescent="0.35">
      <c r="A632"/>
    </row>
    <row r="633" spans="1:1" x14ac:dyDescent="0.35">
      <c r="A633"/>
    </row>
    <row r="634" spans="1:1" x14ac:dyDescent="0.35">
      <c r="A634"/>
    </row>
    <row r="635" spans="1:1" x14ac:dyDescent="0.35">
      <c r="A635"/>
    </row>
    <row r="636" spans="1:1" x14ac:dyDescent="0.35">
      <c r="A636"/>
    </row>
    <row r="637" spans="1:1" x14ac:dyDescent="0.35">
      <c r="A637"/>
    </row>
    <row r="638" spans="1:1" x14ac:dyDescent="0.35">
      <c r="A638"/>
    </row>
    <row r="639" spans="1:1" x14ac:dyDescent="0.35">
      <c r="A639"/>
    </row>
    <row r="640" spans="1:1" x14ac:dyDescent="0.35">
      <c r="A640"/>
    </row>
    <row r="641" spans="1:1" x14ac:dyDescent="0.35">
      <c r="A641"/>
    </row>
    <row r="642" spans="1:1" x14ac:dyDescent="0.35">
      <c r="A642"/>
    </row>
    <row r="643" spans="1:1" x14ac:dyDescent="0.35">
      <c r="A643"/>
    </row>
    <row r="644" spans="1:1" x14ac:dyDescent="0.35">
      <c r="A644"/>
    </row>
    <row r="645" spans="1:1" x14ac:dyDescent="0.35">
      <c r="A645"/>
    </row>
    <row r="646" spans="1:1" x14ac:dyDescent="0.35">
      <c r="A646"/>
    </row>
    <row r="647" spans="1:1" x14ac:dyDescent="0.35">
      <c r="A647"/>
    </row>
    <row r="648" spans="1:1" x14ac:dyDescent="0.35">
      <c r="A648"/>
    </row>
    <row r="649" spans="1:1" x14ac:dyDescent="0.35">
      <c r="A649"/>
    </row>
    <row r="650" spans="1:1" x14ac:dyDescent="0.35">
      <c r="A650"/>
    </row>
    <row r="651" spans="1:1" x14ac:dyDescent="0.35">
      <c r="A651"/>
    </row>
    <row r="652" spans="1:1" x14ac:dyDescent="0.35">
      <c r="A652"/>
    </row>
    <row r="653" spans="1:1" x14ac:dyDescent="0.35">
      <c r="A653"/>
    </row>
    <row r="654" spans="1:1" x14ac:dyDescent="0.35">
      <c r="A654"/>
    </row>
    <row r="655" spans="1:1" x14ac:dyDescent="0.35">
      <c r="A655"/>
    </row>
    <row r="656" spans="1:1" x14ac:dyDescent="0.35">
      <c r="A656"/>
    </row>
    <row r="657" spans="1:1" x14ac:dyDescent="0.35">
      <c r="A657"/>
    </row>
    <row r="658" spans="1:1" x14ac:dyDescent="0.35">
      <c r="A658"/>
    </row>
    <row r="659" spans="1:1" x14ac:dyDescent="0.35">
      <c r="A659"/>
    </row>
    <row r="660" spans="1:1" x14ac:dyDescent="0.35">
      <c r="A660"/>
    </row>
    <row r="661" spans="1:1" x14ac:dyDescent="0.35">
      <c r="A661"/>
    </row>
    <row r="662" spans="1:1" x14ac:dyDescent="0.35">
      <c r="A662"/>
    </row>
    <row r="663" spans="1:1" x14ac:dyDescent="0.35">
      <c r="A663"/>
    </row>
    <row r="664" spans="1:1" x14ac:dyDescent="0.35">
      <c r="A664"/>
    </row>
    <row r="665" spans="1:1" x14ac:dyDescent="0.35">
      <c r="A665"/>
    </row>
    <row r="666" spans="1:1" x14ac:dyDescent="0.35">
      <c r="A666"/>
    </row>
    <row r="667" spans="1:1" x14ac:dyDescent="0.35">
      <c r="A667"/>
    </row>
    <row r="668" spans="1:1" x14ac:dyDescent="0.35">
      <c r="A668"/>
    </row>
    <row r="669" spans="1:1" x14ac:dyDescent="0.35">
      <c r="A669"/>
    </row>
    <row r="670" spans="1:1" x14ac:dyDescent="0.35">
      <c r="A670"/>
    </row>
    <row r="671" spans="1:1" x14ac:dyDescent="0.35">
      <c r="A671"/>
    </row>
    <row r="672" spans="1:1" x14ac:dyDescent="0.35">
      <c r="A672"/>
    </row>
    <row r="673" spans="1:1" x14ac:dyDescent="0.35">
      <c r="A673"/>
    </row>
    <row r="674" spans="1:1" x14ac:dyDescent="0.35">
      <c r="A674"/>
    </row>
    <row r="675" spans="1:1" x14ac:dyDescent="0.35">
      <c r="A675"/>
    </row>
    <row r="676" spans="1:1" x14ac:dyDescent="0.35">
      <c r="A676"/>
    </row>
    <row r="677" spans="1:1" x14ac:dyDescent="0.35">
      <c r="A677"/>
    </row>
    <row r="678" spans="1:1" x14ac:dyDescent="0.35">
      <c r="A678"/>
    </row>
    <row r="679" spans="1:1" x14ac:dyDescent="0.35">
      <c r="A679"/>
    </row>
    <row r="680" spans="1:1" x14ac:dyDescent="0.35">
      <c r="A680"/>
    </row>
    <row r="681" spans="1:1" x14ac:dyDescent="0.35">
      <c r="A681"/>
    </row>
    <row r="682" spans="1:1" x14ac:dyDescent="0.35">
      <c r="A682"/>
    </row>
    <row r="683" spans="1:1" x14ac:dyDescent="0.35">
      <c r="A683"/>
    </row>
    <row r="684" spans="1:1" x14ac:dyDescent="0.35">
      <c r="A684"/>
    </row>
    <row r="685" spans="1:1" x14ac:dyDescent="0.35">
      <c r="A685"/>
    </row>
    <row r="686" spans="1:1" x14ac:dyDescent="0.35">
      <c r="A686"/>
    </row>
    <row r="687" spans="1:1" x14ac:dyDescent="0.35">
      <c r="A687"/>
    </row>
    <row r="688" spans="1:1" x14ac:dyDescent="0.35">
      <c r="A688"/>
    </row>
    <row r="689" spans="1:1" x14ac:dyDescent="0.35">
      <c r="A689"/>
    </row>
    <row r="690" spans="1:1" x14ac:dyDescent="0.35">
      <c r="A690"/>
    </row>
    <row r="691" spans="1:1" x14ac:dyDescent="0.35">
      <c r="A691"/>
    </row>
    <row r="692" spans="1:1" x14ac:dyDescent="0.35">
      <c r="A692"/>
    </row>
    <row r="693" spans="1:1" x14ac:dyDescent="0.35">
      <c r="A693"/>
    </row>
    <row r="694" spans="1:1" x14ac:dyDescent="0.35">
      <c r="A694"/>
    </row>
    <row r="695" spans="1:1" x14ac:dyDescent="0.35">
      <c r="A695"/>
    </row>
    <row r="696" spans="1:1" x14ac:dyDescent="0.35">
      <c r="A696"/>
    </row>
    <row r="697" spans="1:1" x14ac:dyDescent="0.35">
      <c r="A697"/>
    </row>
    <row r="698" spans="1:1" x14ac:dyDescent="0.35">
      <c r="A698"/>
    </row>
    <row r="699" spans="1:1" x14ac:dyDescent="0.35">
      <c r="A699"/>
    </row>
    <row r="700" spans="1:1" x14ac:dyDescent="0.35">
      <c r="A700"/>
    </row>
    <row r="701" spans="1:1" x14ac:dyDescent="0.35">
      <c r="A701"/>
    </row>
    <row r="702" spans="1:1" x14ac:dyDescent="0.35">
      <c r="A702"/>
    </row>
    <row r="703" spans="1:1" x14ac:dyDescent="0.35">
      <c r="A703"/>
    </row>
    <row r="704" spans="1:1" x14ac:dyDescent="0.35">
      <c r="A704"/>
    </row>
    <row r="705" spans="1:1" x14ac:dyDescent="0.35">
      <c r="A705"/>
    </row>
    <row r="706" spans="1:1" x14ac:dyDescent="0.35">
      <c r="A706"/>
    </row>
    <row r="707" spans="1:1" x14ac:dyDescent="0.35">
      <c r="A707"/>
    </row>
    <row r="708" spans="1:1" x14ac:dyDescent="0.35">
      <c r="A708"/>
    </row>
    <row r="709" spans="1:1" x14ac:dyDescent="0.35">
      <c r="A709"/>
    </row>
    <row r="710" spans="1:1" x14ac:dyDescent="0.35">
      <c r="A710"/>
    </row>
    <row r="711" spans="1:1" x14ac:dyDescent="0.35">
      <c r="A711"/>
    </row>
    <row r="712" spans="1:1" x14ac:dyDescent="0.35">
      <c r="A712"/>
    </row>
    <row r="713" spans="1:1" x14ac:dyDescent="0.35">
      <c r="A713"/>
    </row>
    <row r="714" spans="1:1" x14ac:dyDescent="0.35">
      <c r="A714"/>
    </row>
    <row r="715" spans="1:1" x14ac:dyDescent="0.35">
      <c r="A715"/>
    </row>
    <row r="716" spans="1:1" x14ac:dyDescent="0.35">
      <c r="A716"/>
    </row>
    <row r="717" spans="1:1" x14ac:dyDescent="0.35">
      <c r="A717"/>
    </row>
    <row r="718" spans="1:1" x14ac:dyDescent="0.35">
      <c r="A718"/>
    </row>
    <row r="719" spans="1:1" x14ac:dyDescent="0.35">
      <c r="A719"/>
    </row>
    <row r="720" spans="1:1" x14ac:dyDescent="0.35">
      <c r="A720"/>
    </row>
    <row r="721" spans="1:1" x14ac:dyDescent="0.35">
      <c r="A721"/>
    </row>
    <row r="722" spans="1:1" x14ac:dyDescent="0.35">
      <c r="A722"/>
    </row>
    <row r="723" spans="1:1" x14ac:dyDescent="0.35">
      <c r="A723"/>
    </row>
    <row r="724" spans="1:1" x14ac:dyDescent="0.35">
      <c r="A724"/>
    </row>
    <row r="725" spans="1:1" x14ac:dyDescent="0.35">
      <c r="A725"/>
    </row>
    <row r="726" spans="1:1" x14ac:dyDescent="0.35">
      <c r="A726"/>
    </row>
    <row r="727" spans="1:1" x14ac:dyDescent="0.35">
      <c r="A727"/>
    </row>
    <row r="728" spans="1:1" x14ac:dyDescent="0.35">
      <c r="A728"/>
    </row>
    <row r="729" spans="1:1" x14ac:dyDescent="0.35">
      <c r="A729"/>
    </row>
    <row r="730" spans="1:1" x14ac:dyDescent="0.35">
      <c r="A730"/>
    </row>
    <row r="731" spans="1:1" x14ac:dyDescent="0.35">
      <c r="A731"/>
    </row>
    <row r="732" spans="1:1" x14ac:dyDescent="0.35">
      <c r="A732"/>
    </row>
    <row r="733" spans="1:1" x14ac:dyDescent="0.35">
      <c r="A733"/>
    </row>
    <row r="734" spans="1:1" x14ac:dyDescent="0.35">
      <c r="A734"/>
    </row>
    <row r="735" spans="1:1" x14ac:dyDescent="0.35">
      <c r="A735"/>
    </row>
    <row r="736" spans="1:1" x14ac:dyDescent="0.35">
      <c r="A736"/>
    </row>
    <row r="737" spans="1:1" x14ac:dyDescent="0.35">
      <c r="A737"/>
    </row>
    <row r="738" spans="1:1" x14ac:dyDescent="0.35">
      <c r="A738"/>
    </row>
    <row r="739" spans="1:1" x14ac:dyDescent="0.35">
      <c r="A739"/>
    </row>
    <row r="740" spans="1:1" x14ac:dyDescent="0.35">
      <c r="A740"/>
    </row>
    <row r="741" spans="1:1" x14ac:dyDescent="0.35">
      <c r="A741"/>
    </row>
    <row r="742" spans="1:1" x14ac:dyDescent="0.35">
      <c r="A742"/>
    </row>
    <row r="743" spans="1:1" x14ac:dyDescent="0.35">
      <c r="A743"/>
    </row>
    <row r="744" spans="1:1" x14ac:dyDescent="0.35">
      <c r="A744"/>
    </row>
    <row r="745" spans="1:1" x14ac:dyDescent="0.35">
      <c r="A745"/>
    </row>
    <row r="746" spans="1:1" x14ac:dyDescent="0.35">
      <c r="A746"/>
    </row>
    <row r="747" spans="1:1" x14ac:dyDescent="0.35">
      <c r="A747"/>
    </row>
    <row r="748" spans="1:1" x14ac:dyDescent="0.35">
      <c r="A748"/>
    </row>
    <row r="749" spans="1:1" x14ac:dyDescent="0.35">
      <c r="A749"/>
    </row>
    <row r="750" spans="1:1" x14ac:dyDescent="0.35">
      <c r="A750"/>
    </row>
    <row r="751" spans="1:1" x14ac:dyDescent="0.35">
      <c r="A751"/>
    </row>
    <row r="752" spans="1:1" x14ac:dyDescent="0.35">
      <c r="A752"/>
    </row>
    <row r="753" spans="1:1" x14ac:dyDescent="0.35">
      <c r="A753"/>
    </row>
    <row r="754" spans="1:1" x14ac:dyDescent="0.35">
      <c r="A754"/>
    </row>
    <row r="755" spans="1:1" x14ac:dyDescent="0.35">
      <c r="A755"/>
    </row>
    <row r="756" spans="1:1" x14ac:dyDescent="0.35">
      <c r="A756"/>
    </row>
    <row r="757" spans="1:1" x14ac:dyDescent="0.35">
      <c r="A757"/>
    </row>
    <row r="758" spans="1:1" x14ac:dyDescent="0.35">
      <c r="A758"/>
    </row>
    <row r="759" spans="1:1" x14ac:dyDescent="0.35">
      <c r="A759"/>
    </row>
    <row r="760" spans="1:1" x14ac:dyDescent="0.35">
      <c r="A760"/>
    </row>
    <row r="761" spans="1:1" x14ac:dyDescent="0.35">
      <c r="A761"/>
    </row>
    <row r="762" spans="1:1" x14ac:dyDescent="0.35">
      <c r="A762"/>
    </row>
    <row r="763" spans="1:1" x14ac:dyDescent="0.35">
      <c r="A763"/>
    </row>
    <row r="764" spans="1:1" x14ac:dyDescent="0.35">
      <c r="A764"/>
    </row>
    <row r="765" spans="1:1" x14ac:dyDescent="0.35">
      <c r="A765"/>
    </row>
    <row r="766" spans="1:1" x14ac:dyDescent="0.35">
      <c r="A766"/>
    </row>
    <row r="767" spans="1:1" x14ac:dyDescent="0.35">
      <c r="A767"/>
    </row>
    <row r="768" spans="1:1" x14ac:dyDescent="0.35">
      <c r="A768"/>
    </row>
    <row r="769" spans="1:1" x14ac:dyDescent="0.35">
      <c r="A769"/>
    </row>
    <row r="770" spans="1:1" x14ac:dyDescent="0.35">
      <c r="A770"/>
    </row>
    <row r="771" spans="1:1" x14ac:dyDescent="0.35">
      <c r="A771"/>
    </row>
    <row r="772" spans="1:1" x14ac:dyDescent="0.35">
      <c r="A772"/>
    </row>
    <row r="773" spans="1:1" x14ac:dyDescent="0.35">
      <c r="A773"/>
    </row>
    <row r="774" spans="1:1" x14ac:dyDescent="0.35">
      <c r="A774"/>
    </row>
    <row r="775" spans="1:1" x14ac:dyDescent="0.35">
      <c r="A775"/>
    </row>
    <row r="776" spans="1:1" x14ac:dyDescent="0.35">
      <c r="A776"/>
    </row>
    <row r="777" spans="1:1" x14ac:dyDescent="0.35">
      <c r="A777"/>
    </row>
    <row r="778" spans="1:1" x14ac:dyDescent="0.35">
      <c r="A778"/>
    </row>
    <row r="779" spans="1:1" x14ac:dyDescent="0.35">
      <c r="A779"/>
    </row>
    <row r="780" spans="1:1" x14ac:dyDescent="0.35">
      <c r="A780"/>
    </row>
    <row r="781" spans="1:1" x14ac:dyDescent="0.35">
      <c r="A781"/>
    </row>
    <row r="782" spans="1:1" x14ac:dyDescent="0.35">
      <c r="A782"/>
    </row>
    <row r="783" spans="1:1" x14ac:dyDescent="0.35">
      <c r="A783"/>
    </row>
    <row r="784" spans="1:1" x14ac:dyDescent="0.35">
      <c r="A784"/>
    </row>
    <row r="785" spans="1:1" x14ac:dyDescent="0.35">
      <c r="A785"/>
    </row>
    <row r="786" spans="1:1" x14ac:dyDescent="0.35">
      <c r="A786"/>
    </row>
    <row r="787" spans="1:1" x14ac:dyDescent="0.35">
      <c r="A787"/>
    </row>
    <row r="788" spans="1:1" x14ac:dyDescent="0.35">
      <c r="A788"/>
    </row>
    <row r="789" spans="1:1" x14ac:dyDescent="0.35">
      <c r="A789"/>
    </row>
    <row r="790" spans="1:1" x14ac:dyDescent="0.35">
      <c r="A790"/>
    </row>
    <row r="791" spans="1:1" x14ac:dyDescent="0.35">
      <c r="A791"/>
    </row>
    <row r="792" spans="1:1" x14ac:dyDescent="0.35">
      <c r="A792"/>
    </row>
    <row r="793" spans="1:1" x14ac:dyDescent="0.35">
      <c r="A793"/>
    </row>
    <row r="794" spans="1:1" x14ac:dyDescent="0.35">
      <c r="A794"/>
    </row>
    <row r="795" spans="1:1" x14ac:dyDescent="0.35">
      <c r="A795"/>
    </row>
    <row r="796" spans="1:1" x14ac:dyDescent="0.35">
      <c r="A796"/>
    </row>
    <row r="797" spans="1:1" x14ac:dyDescent="0.35">
      <c r="A797"/>
    </row>
    <row r="798" spans="1:1" x14ac:dyDescent="0.35">
      <c r="A798"/>
    </row>
    <row r="799" spans="1:1" x14ac:dyDescent="0.35">
      <c r="A799"/>
    </row>
    <row r="800" spans="1:1" x14ac:dyDescent="0.35">
      <c r="A800"/>
    </row>
    <row r="801" spans="1:1" x14ac:dyDescent="0.35">
      <c r="A801"/>
    </row>
    <row r="802" spans="1:1" x14ac:dyDescent="0.35">
      <c r="A802"/>
    </row>
    <row r="803" spans="1:1" x14ac:dyDescent="0.35">
      <c r="A803"/>
    </row>
    <row r="804" spans="1:1" x14ac:dyDescent="0.35">
      <c r="A804"/>
    </row>
    <row r="805" spans="1:1" x14ac:dyDescent="0.35">
      <c r="A805"/>
    </row>
    <row r="806" spans="1:1" x14ac:dyDescent="0.35">
      <c r="A806"/>
    </row>
    <row r="807" spans="1:1" x14ac:dyDescent="0.35">
      <c r="A807"/>
    </row>
    <row r="808" spans="1:1" x14ac:dyDescent="0.35">
      <c r="A808"/>
    </row>
    <row r="809" spans="1:1" x14ac:dyDescent="0.35">
      <c r="A809"/>
    </row>
    <row r="810" spans="1:1" x14ac:dyDescent="0.35">
      <c r="A810"/>
    </row>
    <row r="811" spans="1:1" x14ac:dyDescent="0.35">
      <c r="A811"/>
    </row>
    <row r="812" spans="1:1" x14ac:dyDescent="0.35">
      <c r="A812"/>
    </row>
    <row r="813" spans="1:1" x14ac:dyDescent="0.35">
      <c r="A813"/>
    </row>
    <row r="814" spans="1:1" x14ac:dyDescent="0.35">
      <c r="A814"/>
    </row>
    <row r="815" spans="1:1" x14ac:dyDescent="0.35">
      <c r="A815"/>
    </row>
    <row r="816" spans="1:1" x14ac:dyDescent="0.35">
      <c r="A816"/>
    </row>
    <row r="817" spans="1:1" x14ac:dyDescent="0.35">
      <c r="A817"/>
    </row>
    <row r="818" spans="1:1" x14ac:dyDescent="0.35">
      <c r="A818"/>
    </row>
    <row r="819" spans="1:1" x14ac:dyDescent="0.35">
      <c r="A819"/>
    </row>
    <row r="820" spans="1:1" x14ac:dyDescent="0.35">
      <c r="A820"/>
    </row>
    <row r="821" spans="1:1" x14ac:dyDescent="0.35">
      <c r="A821"/>
    </row>
    <row r="822" spans="1:1" x14ac:dyDescent="0.35">
      <c r="A822"/>
    </row>
    <row r="823" spans="1:1" x14ac:dyDescent="0.35">
      <c r="A823"/>
    </row>
    <row r="824" spans="1:1" x14ac:dyDescent="0.35">
      <c r="A824"/>
    </row>
    <row r="825" spans="1:1" x14ac:dyDescent="0.35">
      <c r="A825"/>
    </row>
    <row r="826" spans="1:1" x14ac:dyDescent="0.35">
      <c r="A826"/>
    </row>
    <row r="827" spans="1:1" x14ac:dyDescent="0.35">
      <c r="A827"/>
    </row>
    <row r="828" spans="1:1" x14ac:dyDescent="0.35">
      <c r="A828"/>
    </row>
    <row r="829" spans="1:1" x14ac:dyDescent="0.35">
      <c r="A829"/>
    </row>
    <row r="830" spans="1:1" x14ac:dyDescent="0.35">
      <c r="A830"/>
    </row>
    <row r="831" spans="1:1" x14ac:dyDescent="0.35">
      <c r="A831"/>
    </row>
    <row r="832" spans="1:1" x14ac:dyDescent="0.35">
      <c r="A832"/>
    </row>
    <row r="833" spans="1:1" x14ac:dyDescent="0.35">
      <c r="A833"/>
    </row>
    <row r="834" spans="1:1" x14ac:dyDescent="0.35">
      <c r="A834"/>
    </row>
    <row r="835" spans="1:1" x14ac:dyDescent="0.35">
      <c r="A835"/>
    </row>
    <row r="836" spans="1:1" x14ac:dyDescent="0.35">
      <c r="A836"/>
    </row>
    <row r="837" spans="1:1" x14ac:dyDescent="0.35">
      <c r="A837"/>
    </row>
    <row r="838" spans="1:1" x14ac:dyDescent="0.35">
      <c r="A838"/>
    </row>
    <row r="839" spans="1:1" x14ac:dyDescent="0.35">
      <c r="A839"/>
    </row>
    <row r="840" spans="1:1" x14ac:dyDescent="0.35">
      <c r="A840"/>
    </row>
    <row r="841" spans="1:1" x14ac:dyDescent="0.35">
      <c r="A841"/>
    </row>
    <row r="842" spans="1:1" x14ac:dyDescent="0.35">
      <c r="A842"/>
    </row>
    <row r="843" spans="1:1" x14ac:dyDescent="0.35">
      <c r="A843"/>
    </row>
    <row r="844" spans="1:1" x14ac:dyDescent="0.35">
      <c r="A844"/>
    </row>
    <row r="845" spans="1:1" x14ac:dyDescent="0.35">
      <c r="A845"/>
    </row>
    <row r="846" spans="1:1" x14ac:dyDescent="0.35">
      <c r="A846"/>
    </row>
    <row r="847" spans="1:1" x14ac:dyDescent="0.35">
      <c r="A847"/>
    </row>
    <row r="848" spans="1:1" x14ac:dyDescent="0.35">
      <c r="A848"/>
    </row>
    <row r="849" spans="1:1" x14ac:dyDescent="0.35">
      <c r="A849"/>
    </row>
    <row r="850" spans="1:1" x14ac:dyDescent="0.35">
      <c r="A850"/>
    </row>
    <row r="851" spans="1:1" x14ac:dyDescent="0.35">
      <c r="A851"/>
    </row>
    <row r="852" spans="1:1" x14ac:dyDescent="0.35">
      <c r="A852"/>
    </row>
    <row r="853" spans="1:1" x14ac:dyDescent="0.35">
      <c r="A853"/>
    </row>
    <row r="854" spans="1:1" x14ac:dyDescent="0.35">
      <c r="A854"/>
    </row>
    <row r="855" spans="1:1" x14ac:dyDescent="0.35">
      <c r="A855"/>
    </row>
    <row r="856" spans="1:1" x14ac:dyDescent="0.35">
      <c r="A856"/>
    </row>
    <row r="857" spans="1:1" x14ac:dyDescent="0.35">
      <c r="A857"/>
    </row>
    <row r="858" spans="1:1" x14ac:dyDescent="0.35">
      <c r="A858"/>
    </row>
    <row r="859" spans="1:1" x14ac:dyDescent="0.35">
      <c r="A859"/>
    </row>
    <row r="860" spans="1:1" x14ac:dyDescent="0.35">
      <c r="A860"/>
    </row>
    <row r="861" spans="1:1" x14ac:dyDescent="0.35">
      <c r="A861"/>
    </row>
    <row r="862" spans="1:1" x14ac:dyDescent="0.35">
      <c r="A862"/>
    </row>
    <row r="863" spans="1:1" x14ac:dyDescent="0.35">
      <c r="A863"/>
    </row>
    <row r="864" spans="1:1" x14ac:dyDescent="0.35">
      <c r="A864"/>
    </row>
    <row r="865" spans="1:1" x14ac:dyDescent="0.35">
      <c r="A865"/>
    </row>
    <row r="866" spans="1:1" x14ac:dyDescent="0.35">
      <c r="A866"/>
    </row>
    <row r="867" spans="1:1" x14ac:dyDescent="0.35">
      <c r="A867"/>
    </row>
    <row r="868" spans="1:1" x14ac:dyDescent="0.35">
      <c r="A868"/>
    </row>
    <row r="869" spans="1:1" x14ac:dyDescent="0.35">
      <c r="A869"/>
    </row>
    <row r="870" spans="1:1" x14ac:dyDescent="0.35">
      <c r="A870"/>
    </row>
    <row r="871" spans="1:1" x14ac:dyDescent="0.35">
      <c r="A871"/>
    </row>
    <row r="872" spans="1:1" x14ac:dyDescent="0.35">
      <c r="A872"/>
    </row>
    <row r="873" spans="1:1" x14ac:dyDescent="0.35">
      <c r="A873"/>
    </row>
    <row r="874" spans="1:1" x14ac:dyDescent="0.35">
      <c r="A874"/>
    </row>
    <row r="875" spans="1:1" x14ac:dyDescent="0.35">
      <c r="A875"/>
    </row>
    <row r="876" spans="1:1" x14ac:dyDescent="0.35">
      <c r="A876"/>
    </row>
    <row r="877" spans="1:1" x14ac:dyDescent="0.35">
      <c r="A877"/>
    </row>
    <row r="878" spans="1:1" x14ac:dyDescent="0.35">
      <c r="A878"/>
    </row>
    <row r="879" spans="1:1" x14ac:dyDescent="0.35">
      <c r="A879"/>
    </row>
    <row r="880" spans="1:1" x14ac:dyDescent="0.35">
      <c r="A880"/>
    </row>
    <row r="881" spans="1:1" x14ac:dyDescent="0.35">
      <c r="A881"/>
    </row>
    <row r="882" spans="1:1" x14ac:dyDescent="0.35">
      <c r="A882"/>
    </row>
    <row r="883" spans="1:1" x14ac:dyDescent="0.35">
      <c r="A883"/>
    </row>
    <row r="884" spans="1:1" x14ac:dyDescent="0.35">
      <c r="A884"/>
    </row>
    <row r="885" spans="1:1" x14ac:dyDescent="0.35">
      <c r="A885"/>
    </row>
    <row r="886" spans="1:1" x14ac:dyDescent="0.35">
      <c r="A886"/>
    </row>
    <row r="887" spans="1:1" x14ac:dyDescent="0.35">
      <c r="A887"/>
    </row>
    <row r="888" spans="1:1" x14ac:dyDescent="0.35">
      <c r="A888"/>
    </row>
    <row r="889" spans="1:1" x14ac:dyDescent="0.35">
      <c r="A889"/>
    </row>
    <row r="890" spans="1:1" x14ac:dyDescent="0.35">
      <c r="A890"/>
    </row>
    <row r="891" spans="1:1" x14ac:dyDescent="0.35">
      <c r="A891"/>
    </row>
    <row r="892" spans="1:1" x14ac:dyDescent="0.35">
      <c r="A892"/>
    </row>
    <row r="893" spans="1:1" x14ac:dyDescent="0.35">
      <c r="A893"/>
    </row>
    <row r="894" spans="1:1" x14ac:dyDescent="0.35">
      <c r="A894"/>
    </row>
    <row r="895" spans="1:1" x14ac:dyDescent="0.35">
      <c r="A895"/>
    </row>
    <row r="896" spans="1:1" x14ac:dyDescent="0.35">
      <c r="A896"/>
    </row>
    <row r="897" spans="1:1" x14ac:dyDescent="0.35">
      <c r="A897"/>
    </row>
    <row r="898" spans="1:1" x14ac:dyDescent="0.35">
      <c r="A898"/>
    </row>
    <row r="899" spans="1:1" x14ac:dyDescent="0.35">
      <c r="A899"/>
    </row>
    <row r="900" spans="1:1" x14ac:dyDescent="0.35">
      <c r="A900"/>
    </row>
    <row r="901" spans="1:1" x14ac:dyDescent="0.35">
      <c r="A901"/>
    </row>
    <row r="902" spans="1:1" x14ac:dyDescent="0.35">
      <c r="A902"/>
    </row>
    <row r="903" spans="1:1" x14ac:dyDescent="0.35">
      <c r="A903"/>
    </row>
    <row r="904" spans="1:1" x14ac:dyDescent="0.35">
      <c r="A904"/>
    </row>
    <row r="905" spans="1:1" x14ac:dyDescent="0.35">
      <c r="A905"/>
    </row>
    <row r="906" spans="1:1" x14ac:dyDescent="0.35">
      <c r="A906"/>
    </row>
    <row r="907" spans="1:1" x14ac:dyDescent="0.35">
      <c r="A907"/>
    </row>
    <row r="908" spans="1:1" x14ac:dyDescent="0.35">
      <c r="A908"/>
    </row>
    <row r="909" spans="1:1" x14ac:dyDescent="0.35">
      <c r="A909"/>
    </row>
    <row r="910" spans="1:1" x14ac:dyDescent="0.35">
      <c r="A910"/>
    </row>
    <row r="911" spans="1:1" x14ac:dyDescent="0.35">
      <c r="A911"/>
    </row>
    <row r="912" spans="1:1" x14ac:dyDescent="0.35">
      <c r="A912"/>
    </row>
    <row r="913" spans="1:1" x14ac:dyDescent="0.35">
      <c r="A913"/>
    </row>
    <row r="914" spans="1:1" x14ac:dyDescent="0.35">
      <c r="A914"/>
    </row>
    <row r="915" spans="1:1" x14ac:dyDescent="0.35">
      <c r="A915"/>
    </row>
    <row r="916" spans="1:1" x14ac:dyDescent="0.35">
      <c r="A916"/>
    </row>
    <row r="917" spans="1:1" x14ac:dyDescent="0.35">
      <c r="A917"/>
    </row>
    <row r="918" spans="1:1" x14ac:dyDescent="0.35">
      <c r="A918"/>
    </row>
    <row r="919" spans="1:1" x14ac:dyDescent="0.35">
      <c r="A919"/>
    </row>
    <row r="920" spans="1:1" x14ac:dyDescent="0.35">
      <c r="A920"/>
    </row>
    <row r="921" spans="1:1" x14ac:dyDescent="0.35">
      <c r="A921"/>
    </row>
    <row r="922" spans="1:1" x14ac:dyDescent="0.35">
      <c r="A922"/>
    </row>
    <row r="923" spans="1:1" x14ac:dyDescent="0.35">
      <c r="A923"/>
    </row>
    <row r="924" spans="1:1" x14ac:dyDescent="0.35">
      <c r="A924"/>
    </row>
    <row r="925" spans="1:1" x14ac:dyDescent="0.35">
      <c r="A925"/>
    </row>
    <row r="926" spans="1:1" x14ac:dyDescent="0.35">
      <c r="A926"/>
    </row>
    <row r="927" spans="1:1" x14ac:dyDescent="0.35">
      <c r="A927"/>
    </row>
    <row r="928" spans="1:1" x14ac:dyDescent="0.35">
      <c r="A928"/>
    </row>
    <row r="929" spans="1:1" x14ac:dyDescent="0.35">
      <c r="A929"/>
    </row>
    <row r="930" spans="1:1" x14ac:dyDescent="0.35">
      <c r="A930"/>
    </row>
    <row r="931" spans="1:1" x14ac:dyDescent="0.35">
      <c r="A931"/>
    </row>
    <row r="932" spans="1:1" x14ac:dyDescent="0.35">
      <c r="A932"/>
    </row>
    <row r="933" spans="1:1" x14ac:dyDescent="0.35">
      <c r="A933"/>
    </row>
    <row r="934" spans="1:1" x14ac:dyDescent="0.35">
      <c r="A934"/>
    </row>
    <row r="935" spans="1:1" x14ac:dyDescent="0.35">
      <c r="A935"/>
    </row>
    <row r="936" spans="1:1" x14ac:dyDescent="0.35">
      <c r="A936"/>
    </row>
    <row r="937" spans="1:1" x14ac:dyDescent="0.35">
      <c r="A937"/>
    </row>
    <row r="938" spans="1:1" x14ac:dyDescent="0.35">
      <c r="A938"/>
    </row>
    <row r="939" spans="1:1" x14ac:dyDescent="0.35">
      <c r="A939"/>
    </row>
    <row r="940" spans="1:1" x14ac:dyDescent="0.35">
      <c r="A940"/>
    </row>
    <row r="941" spans="1:1" x14ac:dyDescent="0.35">
      <c r="A941"/>
    </row>
    <row r="942" spans="1:1" x14ac:dyDescent="0.35">
      <c r="A942"/>
    </row>
    <row r="943" spans="1:1" x14ac:dyDescent="0.35">
      <c r="A943"/>
    </row>
    <row r="944" spans="1:1" x14ac:dyDescent="0.35">
      <c r="A944"/>
    </row>
    <row r="945" spans="1:1" x14ac:dyDescent="0.35">
      <c r="A945"/>
    </row>
    <row r="946" spans="1:1" x14ac:dyDescent="0.35">
      <c r="A946"/>
    </row>
    <row r="947" spans="1:1" x14ac:dyDescent="0.35">
      <c r="A947"/>
    </row>
    <row r="948" spans="1:1" x14ac:dyDescent="0.35">
      <c r="A948"/>
    </row>
    <row r="949" spans="1:1" x14ac:dyDescent="0.35">
      <c r="A949"/>
    </row>
    <row r="950" spans="1:1" x14ac:dyDescent="0.35">
      <c r="A950"/>
    </row>
    <row r="951" spans="1:1" x14ac:dyDescent="0.35">
      <c r="A951"/>
    </row>
    <row r="952" spans="1:1" x14ac:dyDescent="0.35">
      <c r="A952"/>
    </row>
    <row r="953" spans="1:1" x14ac:dyDescent="0.35">
      <c r="A953"/>
    </row>
    <row r="954" spans="1:1" x14ac:dyDescent="0.35">
      <c r="A954"/>
    </row>
    <row r="955" spans="1:1" x14ac:dyDescent="0.35">
      <c r="A955"/>
    </row>
    <row r="956" spans="1:1" x14ac:dyDescent="0.35">
      <c r="A956"/>
    </row>
    <row r="957" spans="1:1" x14ac:dyDescent="0.35">
      <c r="A957"/>
    </row>
    <row r="958" spans="1:1" x14ac:dyDescent="0.35">
      <c r="A958"/>
    </row>
    <row r="959" spans="1:1" x14ac:dyDescent="0.35">
      <c r="A959"/>
    </row>
    <row r="960" spans="1:1" x14ac:dyDescent="0.35">
      <c r="A960"/>
    </row>
    <row r="961" spans="1:1" x14ac:dyDescent="0.35">
      <c r="A961"/>
    </row>
    <row r="962" spans="1:1" x14ac:dyDescent="0.35">
      <c r="A962"/>
    </row>
    <row r="963" spans="1:1" x14ac:dyDescent="0.35">
      <c r="A963"/>
    </row>
    <row r="964" spans="1:1" x14ac:dyDescent="0.35">
      <c r="A964"/>
    </row>
    <row r="965" spans="1:1" x14ac:dyDescent="0.35">
      <c r="A965"/>
    </row>
    <row r="966" spans="1:1" x14ac:dyDescent="0.35">
      <c r="A966"/>
    </row>
    <row r="967" spans="1:1" x14ac:dyDescent="0.35">
      <c r="A967"/>
    </row>
    <row r="968" spans="1:1" x14ac:dyDescent="0.35">
      <c r="A968"/>
    </row>
    <row r="969" spans="1:1" x14ac:dyDescent="0.35">
      <c r="A969"/>
    </row>
    <row r="970" spans="1:1" x14ac:dyDescent="0.35">
      <c r="A970"/>
    </row>
    <row r="971" spans="1:1" x14ac:dyDescent="0.35">
      <c r="A971"/>
    </row>
    <row r="972" spans="1:1" x14ac:dyDescent="0.35">
      <c r="A972"/>
    </row>
    <row r="973" spans="1:1" x14ac:dyDescent="0.35">
      <c r="A973"/>
    </row>
    <row r="974" spans="1:1" x14ac:dyDescent="0.35">
      <c r="A974"/>
    </row>
    <row r="975" spans="1:1" x14ac:dyDescent="0.35">
      <c r="A975"/>
    </row>
    <row r="976" spans="1:1" x14ac:dyDescent="0.35">
      <c r="A976"/>
    </row>
    <row r="977" spans="1:1" x14ac:dyDescent="0.35">
      <c r="A977"/>
    </row>
    <row r="978" spans="1:1" x14ac:dyDescent="0.35">
      <c r="A978"/>
    </row>
    <row r="979" spans="1:1" x14ac:dyDescent="0.35">
      <c r="A979"/>
    </row>
    <row r="980" spans="1:1" x14ac:dyDescent="0.35">
      <c r="A980"/>
    </row>
    <row r="981" spans="1:1" x14ac:dyDescent="0.35">
      <c r="A981"/>
    </row>
    <row r="982" spans="1:1" x14ac:dyDescent="0.35">
      <c r="A982"/>
    </row>
    <row r="983" spans="1:1" x14ac:dyDescent="0.35">
      <c r="A983"/>
    </row>
    <row r="984" spans="1:1" x14ac:dyDescent="0.35">
      <c r="A984"/>
    </row>
    <row r="985" spans="1:1" x14ac:dyDescent="0.35">
      <c r="A985"/>
    </row>
    <row r="986" spans="1:1" x14ac:dyDescent="0.35">
      <c r="A986"/>
    </row>
    <row r="987" spans="1:1" x14ac:dyDescent="0.35">
      <c r="A987"/>
    </row>
    <row r="988" spans="1:1" x14ac:dyDescent="0.35">
      <c r="A988"/>
    </row>
    <row r="989" spans="1:1" x14ac:dyDescent="0.35">
      <c r="A989"/>
    </row>
    <row r="990" spans="1:1" x14ac:dyDescent="0.35">
      <c r="A990"/>
    </row>
    <row r="991" spans="1:1" x14ac:dyDescent="0.35">
      <c r="A991"/>
    </row>
    <row r="992" spans="1:1" x14ac:dyDescent="0.35">
      <c r="A992"/>
    </row>
    <row r="993" spans="1:1" x14ac:dyDescent="0.35">
      <c r="A993"/>
    </row>
    <row r="994" spans="1:1" x14ac:dyDescent="0.35">
      <c r="A994"/>
    </row>
    <row r="995" spans="1:1" x14ac:dyDescent="0.35">
      <c r="A995"/>
    </row>
    <row r="996" spans="1:1" x14ac:dyDescent="0.35">
      <c r="A996"/>
    </row>
    <row r="997" spans="1:1" x14ac:dyDescent="0.35">
      <c r="A997"/>
    </row>
    <row r="998" spans="1:1" x14ac:dyDescent="0.35">
      <c r="A998"/>
    </row>
    <row r="999" spans="1:1" x14ac:dyDescent="0.35">
      <c r="A999"/>
    </row>
    <row r="1000" spans="1:1" x14ac:dyDescent="0.35">
      <c r="A1000"/>
    </row>
    <row r="1001" spans="1:1" x14ac:dyDescent="0.35">
      <c r="A1001"/>
    </row>
    <row r="1002" spans="1:1" x14ac:dyDescent="0.35">
      <c r="A1002"/>
    </row>
    <row r="1003" spans="1:1" x14ac:dyDescent="0.35">
      <c r="A1003"/>
    </row>
    <row r="1004" spans="1:1" x14ac:dyDescent="0.35">
      <c r="A1004"/>
    </row>
    <row r="1005" spans="1:1" x14ac:dyDescent="0.35">
      <c r="A1005"/>
    </row>
    <row r="1006" spans="1:1" x14ac:dyDescent="0.35">
      <c r="A1006"/>
    </row>
    <row r="1007" spans="1:1" x14ac:dyDescent="0.35">
      <c r="A1007"/>
    </row>
    <row r="1008" spans="1:1" x14ac:dyDescent="0.35">
      <c r="A1008"/>
    </row>
    <row r="1009" spans="1:1" x14ac:dyDescent="0.35">
      <c r="A1009"/>
    </row>
    <row r="1010" spans="1:1" x14ac:dyDescent="0.35">
      <c r="A1010"/>
    </row>
    <row r="1011" spans="1:1" x14ac:dyDescent="0.35">
      <c r="A1011"/>
    </row>
    <row r="1012" spans="1:1" x14ac:dyDescent="0.35">
      <c r="A1012"/>
    </row>
    <row r="1013" spans="1:1" x14ac:dyDescent="0.35">
      <c r="A1013"/>
    </row>
    <row r="1014" spans="1:1" x14ac:dyDescent="0.35">
      <c r="A1014"/>
    </row>
    <row r="1015" spans="1:1" x14ac:dyDescent="0.35">
      <c r="A1015"/>
    </row>
    <row r="1016" spans="1:1" x14ac:dyDescent="0.35">
      <c r="A1016"/>
    </row>
    <row r="1017" spans="1:1" x14ac:dyDescent="0.35">
      <c r="A1017"/>
    </row>
    <row r="1018" spans="1:1" x14ac:dyDescent="0.35">
      <c r="A1018"/>
    </row>
    <row r="1019" spans="1:1" x14ac:dyDescent="0.35">
      <c r="A1019"/>
    </row>
    <row r="1020" spans="1:1" x14ac:dyDescent="0.35">
      <c r="A1020"/>
    </row>
    <row r="1021" spans="1:1" x14ac:dyDescent="0.35">
      <c r="A1021"/>
    </row>
    <row r="1022" spans="1:1" x14ac:dyDescent="0.35">
      <c r="A1022"/>
    </row>
    <row r="1023" spans="1:1" x14ac:dyDescent="0.35">
      <c r="A1023"/>
    </row>
    <row r="1024" spans="1:1" x14ac:dyDescent="0.35">
      <c r="A1024"/>
    </row>
    <row r="1025" spans="1:1" x14ac:dyDescent="0.35">
      <c r="A1025"/>
    </row>
    <row r="1026" spans="1:1" x14ac:dyDescent="0.35">
      <c r="A1026"/>
    </row>
    <row r="1027" spans="1:1" x14ac:dyDescent="0.35">
      <c r="A1027"/>
    </row>
    <row r="1028" spans="1:1" x14ac:dyDescent="0.35">
      <c r="A1028"/>
    </row>
    <row r="1029" spans="1:1" x14ac:dyDescent="0.35">
      <c r="A1029"/>
    </row>
    <row r="1030" spans="1:1" x14ac:dyDescent="0.35">
      <c r="A1030"/>
    </row>
    <row r="1031" spans="1:1" x14ac:dyDescent="0.35">
      <c r="A1031"/>
    </row>
    <row r="1032" spans="1:1" x14ac:dyDescent="0.35">
      <c r="A1032"/>
    </row>
    <row r="1033" spans="1:1" x14ac:dyDescent="0.35">
      <c r="A1033"/>
    </row>
    <row r="1034" spans="1:1" x14ac:dyDescent="0.35">
      <c r="A1034"/>
    </row>
    <row r="1035" spans="1:1" x14ac:dyDescent="0.35">
      <c r="A1035"/>
    </row>
    <row r="1036" spans="1:1" x14ac:dyDescent="0.35">
      <c r="A1036"/>
    </row>
    <row r="1037" spans="1:1" x14ac:dyDescent="0.35">
      <c r="A1037"/>
    </row>
    <row r="1038" spans="1:1" x14ac:dyDescent="0.35">
      <c r="A1038"/>
    </row>
    <row r="1039" spans="1:1" x14ac:dyDescent="0.35">
      <c r="A1039"/>
    </row>
    <row r="1040" spans="1:1" x14ac:dyDescent="0.35">
      <c r="A1040"/>
    </row>
    <row r="1041" spans="1:1" x14ac:dyDescent="0.35">
      <c r="A1041"/>
    </row>
    <row r="1042" spans="1:1" x14ac:dyDescent="0.35">
      <c r="A1042"/>
    </row>
    <row r="1043" spans="1:1" x14ac:dyDescent="0.35">
      <c r="A1043"/>
    </row>
    <row r="1044" spans="1:1" x14ac:dyDescent="0.35">
      <c r="A1044"/>
    </row>
    <row r="1045" spans="1:1" x14ac:dyDescent="0.35">
      <c r="A1045"/>
    </row>
    <row r="1046" spans="1:1" x14ac:dyDescent="0.35">
      <c r="A1046"/>
    </row>
    <row r="1047" spans="1:1" x14ac:dyDescent="0.35">
      <c r="A1047"/>
    </row>
    <row r="1048" spans="1:1" x14ac:dyDescent="0.35">
      <c r="A1048"/>
    </row>
    <row r="1049" spans="1:1" x14ac:dyDescent="0.35">
      <c r="A1049"/>
    </row>
    <row r="1050" spans="1:1" x14ac:dyDescent="0.35">
      <c r="A1050"/>
    </row>
    <row r="1051" spans="1:1" x14ac:dyDescent="0.35">
      <c r="A1051"/>
    </row>
    <row r="1052" spans="1:1" x14ac:dyDescent="0.35">
      <c r="A1052"/>
    </row>
    <row r="1053" spans="1:1" x14ac:dyDescent="0.35">
      <c r="A1053"/>
    </row>
    <row r="1054" spans="1:1" x14ac:dyDescent="0.35">
      <c r="A1054"/>
    </row>
    <row r="1055" spans="1:1" x14ac:dyDescent="0.35">
      <c r="A1055"/>
    </row>
    <row r="1056" spans="1:1" x14ac:dyDescent="0.35">
      <c r="A1056"/>
    </row>
    <row r="1057" spans="1:1" x14ac:dyDescent="0.35">
      <c r="A1057"/>
    </row>
    <row r="1058" spans="1:1" x14ac:dyDescent="0.35">
      <c r="A1058"/>
    </row>
    <row r="1059" spans="1:1" x14ac:dyDescent="0.35">
      <c r="A1059"/>
    </row>
    <row r="1060" spans="1:1" x14ac:dyDescent="0.35">
      <c r="A1060"/>
    </row>
    <row r="1061" spans="1:1" x14ac:dyDescent="0.35">
      <c r="A1061"/>
    </row>
    <row r="1062" spans="1:1" x14ac:dyDescent="0.35">
      <c r="A1062"/>
    </row>
    <row r="1063" spans="1:1" x14ac:dyDescent="0.35">
      <c r="A1063"/>
    </row>
    <row r="1064" spans="1:1" x14ac:dyDescent="0.35">
      <c r="A1064"/>
    </row>
    <row r="1065" spans="1:1" x14ac:dyDescent="0.35">
      <c r="A1065"/>
    </row>
    <row r="1066" spans="1:1" x14ac:dyDescent="0.35">
      <c r="A1066"/>
    </row>
    <row r="1067" spans="1:1" x14ac:dyDescent="0.35">
      <c r="A1067"/>
    </row>
    <row r="1068" spans="1:1" x14ac:dyDescent="0.35">
      <c r="A1068"/>
    </row>
    <row r="1069" spans="1:1" x14ac:dyDescent="0.35">
      <c r="A1069"/>
    </row>
    <row r="1070" spans="1:1" x14ac:dyDescent="0.35">
      <c r="A1070"/>
    </row>
    <row r="1071" spans="1:1" x14ac:dyDescent="0.35">
      <c r="A1071"/>
    </row>
    <row r="1072" spans="1:1" x14ac:dyDescent="0.35">
      <c r="A1072"/>
    </row>
    <row r="1073" spans="1:1" x14ac:dyDescent="0.35">
      <c r="A1073"/>
    </row>
    <row r="1074" spans="1:1" x14ac:dyDescent="0.35">
      <c r="A1074"/>
    </row>
    <row r="1075" spans="1:1" x14ac:dyDescent="0.35">
      <c r="A1075"/>
    </row>
    <row r="1076" spans="1:1" x14ac:dyDescent="0.35">
      <c r="A1076"/>
    </row>
    <row r="1077" spans="1:1" x14ac:dyDescent="0.35">
      <c r="A1077"/>
    </row>
    <row r="1078" spans="1:1" x14ac:dyDescent="0.35">
      <c r="A1078"/>
    </row>
    <row r="1079" spans="1:1" x14ac:dyDescent="0.35">
      <c r="A1079"/>
    </row>
    <row r="1080" spans="1:1" x14ac:dyDescent="0.35">
      <c r="A1080"/>
    </row>
    <row r="1081" spans="1:1" x14ac:dyDescent="0.35">
      <c r="A1081"/>
    </row>
    <row r="1082" spans="1:1" x14ac:dyDescent="0.35">
      <c r="A1082"/>
    </row>
    <row r="1083" spans="1:1" x14ac:dyDescent="0.35">
      <c r="A1083"/>
    </row>
    <row r="1084" spans="1:1" x14ac:dyDescent="0.35">
      <c r="A1084"/>
    </row>
    <row r="1085" spans="1:1" x14ac:dyDescent="0.35">
      <c r="A1085"/>
    </row>
    <row r="1086" spans="1:1" x14ac:dyDescent="0.35">
      <c r="A1086"/>
    </row>
    <row r="1087" spans="1:1" x14ac:dyDescent="0.35">
      <c r="A1087"/>
    </row>
    <row r="1088" spans="1:1" x14ac:dyDescent="0.35">
      <c r="A1088"/>
    </row>
    <row r="1089" spans="1:1" x14ac:dyDescent="0.35">
      <c r="A1089"/>
    </row>
    <row r="1090" spans="1:1" x14ac:dyDescent="0.35">
      <c r="A1090"/>
    </row>
    <row r="1091" spans="1:1" x14ac:dyDescent="0.35">
      <c r="A1091"/>
    </row>
    <row r="1092" spans="1:1" x14ac:dyDescent="0.35">
      <c r="A1092"/>
    </row>
    <row r="1093" spans="1:1" x14ac:dyDescent="0.35">
      <c r="A1093"/>
    </row>
    <row r="1094" spans="1:1" x14ac:dyDescent="0.35">
      <c r="A1094"/>
    </row>
    <row r="1095" spans="1:1" x14ac:dyDescent="0.35">
      <c r="A1095"/>
    </row>
    <row r="1096" spans="1:1" x14ac:dyDescent="0.35">
      <c r="A1096"/>
    </row>
    <row r="1097" spans="1:1" x14ac:dyDescent="0.35">
      <c r="A1097"/>
    </row>
    <row r="1098" spans="1:1" x14ac:dyDescent="0.35">
      <c r="A1098"/>
    </row>
    <row r="1099" spans="1:1" x14ac:dyDescent="0.35">
      <c r="A1099"/>
    </row>
    <row r="1100" spans="1:1" x14ac:dyDescent="0.35">
      <c r="A1100"/>
    </row>
    <row r="1101" spans="1:1" x14ac:dyDescent="0.35">
      <c r="A1101"/>
    </row>
    <row r="1102" spans="1:1" x14ac:dyDescent="0.35">
      <c r="A1102"/>
    </row>
    <row r="1103" spans="1:1" x14ac:dyDescent="0.35">
      <c r="A1103"/>
    </row>
    <row r="1104" spans="1:1" x14ac:dyDescent="0.35">
      <c r="A1104"/>
    </row>
    <row r="1105" spans="1:1" x14ac:dyDescent="0.35">
      <c r="A1105"/>
    </row>
    <row r="1106" spans="1:1" x14ac:dyDescent="0.35">
      <c r="A1106"/>
    </row>
    <row r="1107" spans="1:1" x14ac:dyDescent="0.35">
      <c r="A1107"/>
    </row>
    <row r="1108" spans="1:1" x14ac:dyDescent="0.35">
      <c r="A1108"/>
    </row>
    <row r="1109" spans="1:1" x14ac:dyDescent="0.35">
      <c r="A1109"/>
    </row>
    <row r="1110" spans="1:1" x14ac:dyDescent="0.35">
      <c r="A1110"/>
    </row>
    <row r="1111" spans="1:1" x14ac:dyDescent="0.35">
      <c r="A1111"/>
    </row>
    <row r="1112" spans="1:1" x14ac:dyDescent="0.35">
      <c r="A1112"/>
    </row>
    <row r="1113" spans="1:1" x14ac:dyDescent="0.35">
      <c r="A1113"/>
    </row>
    <row r="1114" spans="1:1" x14ac:dyDescent="0.35">
      <c r="A1114"/>
    </row>
    <row r="1115" spans="1:1" x14ac:dyDescent="0.35">
      <c r="A1115"/>
    </row>
    <row r="1116" spans="1:1" x14ac:dyDescent="0.35">
      <c r="A1116"/>
    </row>
    <row r="1117" spans="1:1" x14ac:dyDescent="0.35">
      <c r="A1117"/>
    </row>
    <row r="1118" spans="1:1" x14ac:dyDescent="0.35">
      <c r="A1118"/>
    </row>
    <row r="1119" spans="1:1" x14ac:dyDescent="0.35">
      <c r="A1119"/>
    </row>
    <row r="1120" spans="1:1" x14ac:dyDescent="0.35">
      <c r="A1120"/>
    </row>
    <row r="1121" spans="1:1" x14ac:dyDescent="0.35">
      <c r="A1121"/>
    </row>
    <row r="1122" spans="1:1" x14ac:dyDescent="0.35">
      <c r="A1122"/>
    </row>
    <row r="1123" spans="1:1" x14ac:dyDescent="0.35">
      <c r="A1123"/>
    </row>
    <row r="1124" spans="1:1" x14ac:dyDescent="0.35">
      <c r="A1124"/>
    </row>
    <row r="1125" spans="1:1" x14ac:dyDescent="0.35">
      <c r="A1125"/>
    </row>
    <row r="1126" spans="1:1" x14ac:dyDescent="0.35">
      <c r="A1126"/>
    </row>
    <row r="1127" spans="1:1" x14ac:dyDescent="0.35">
      <c r="A1127"/>
    </row>
    <row r="1128" spans="1:1" x14ac:dyDescent="0.35">
      <c r="A1128"/>
    </row>
    <row r="1129" spans="1:1" x14ac:dyDescent="0.35">
      <c r="A1129"/>
    </row>
    <row r="1130" spans="1:1" x14ac:dyDescent="0.35">
      <c r="A1130"/>
    </row>
    <row r="1131" spans="1:1" x14ac:dyDescent="0.35">
      <c r="A1131"/>
    </row>
    <row r="1132" spans="1:1" x14ac:dyDescent="0.35">
      <c r="A1132"/>
    </row>
    <row r="1133" spans="1:1" x14ac:dyDescent="0.35">
      <c r="A1133"/>
    </row>
    <row r="1134" spans="1:1" x14ac:dyDescent="0.35">
      <c r="A1134"/>
    </row>
    <row r="1135" spans="1:1" x14ac:dyDescent="0.35">
      <c r="A1135"/>
    </row>
    <row r="1136" spans="1:1" x14ac:dyDescent="0.35">
      <c r="A1136"/>
    </row>
    <row r="1137" spans="1:1" x14ac:dyDescent="0.35">
      <c r="A1137"/>
    </row>
    <row r="1138" spans="1:1" x14ac:dyDescent="0.35">
      <c r="A1138"/>
    </row>
    <row r="1139" spans="1:1" x14ac:dyDescent="0.35">
      <c r="A1139"/>
    </row>
    <row r="1140" spans="1:1" x14ac:dyDescent="0.35">
      <c r="A1140"/>
    </row>
    <row r="1141" spans="1:1" x14ac:dyDescent="0.35">
      <c r="A1141"/>
    </row>
    <row r="1142" spans="1:1" x14ac:dyDescent="0.35">
      <c r="A1142"/>
    </row>
    <row r="1143" spans="1:1" x14ac:dyDescent="0.35">
      <c r="A1143"/>
    </row>
    <row r="1144" spans="1:1" x14ac:dyDescent="0.35">
      <c r="A1144"/>
    </row>
    <row r="1145" spans="1:1" x14ac:dyDescent="0.35">
      <c r="A1145"/>
    </row>
    <row r="1146" spans="1:1" x14ac:dyDescent="0.35">
      <c r="A1146"/>
    </row>
    <row r="1147" spans="1:1" x14ac:dyDescent="0.35">
      <c r="A1147"/>
    </row>
    <row r="1148" spans="1:1" x14ac:dyDescent="0.35">
      <c r="A1148"/>
    </row>
    <row r="1149" spans="1:1" x14ac:dyDescent="0.35">
      <c r="A1149"/>
    </row>
    <row r="1150" spans="1:1" x14ac:dyDescent="0.35">
      <c r="A1150"/>
    </row>
    <row r="1151" spans="1:1" x14ac:dyDescent="0.35">
      <c r="A1151"/>
    </row>
    <row r="1152" spans="1:1" x14ac:dyDescent="0.35">
      <c r="A1152"/>
    </row>
    <row r="1153" spans="1:1" x14ac:dyDescent="0.35">
      <c r="A1153"/>
    </row>
    <row r="1154" spans="1:1" x14ac:dyDescent="0.35">
      <c r="A1154"/>
    </row>
    <row r="1155" spans="1:1" x14ac:dyDescent="0.35">
      <c r="A1155"/>
    </row>
    <row r="1156" spans="1:1" x14ac:dyDescent="0.35">
      <c r="A1156"/>
    </row>
    <row r="1157" spans="1:1" x14ac:dyDescent="0.35">
      <c r="A1157"/>
    </row>
    <row r="1158" spans="1:1" x14ac:dyDescent="0.35">
      <c r="A1158"/>
    </row>
    <row r="1159" spans="1:1" x14ac:dyDescent="0.35">
      <c r="A1159"/>
    </row>
    <row r="1160" spans="1:1" x14ac:dyDescent="0.35">
      <c r="A1160"/>
    </row>
    <row r="1161" spans="1:1" x14ac:dyDescent="0.35">
      <c r="A1161"/>
    </row>
    <row r="1162" spans="1:1" x14ac:dyDescent="0.35">
      <c r="A1162"/>
    </row>
    <row r="1163" spans="1:1" x14ac:dyDescent="0.35">
      <c r="A1163"/>
    </row>
  </sheetData>
  <mergeCells count="1">
    <mergeCell ref="E5:E23"/>
  </mergeCells>
  <conditionalFormatting sqref="E5">
    <cfRule type="containsBlanks" dxfId="176" priority="1">
      <formula>LEN(TRIM(E5))=0</formula>
    </cfRule>
  </conditionalFormatting>
  <pageMargins left="0.7" right="0.7" top="0.75" bottom="0.75" header="0.3" footer="0.3"/>
  <pageSetup paperSize="9" scale="47" fitToHeight="0" orientation="landscape" r:id="rId3"/>
  <headerFooter>
    <oddFooter>&amp;L_x000D_&amp;1#&amp;"Calibri"&amp;10&amp;K000000 Intern gebruik</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C6390-FC98-401C-873B-1E6B76F3169F}">
  <dimension ref="A1:J1769"/>
  <sheetViews>
    <sheetView workbookViewId="0">
      <selection activeCell="C5" sqref="C5"/>
    </sheetView>
  </sheetViews>
  <sheetFormatPr defaultRowHeight="14.5" x14ac:dyDescent="0.35"/>
  <cols>
    <col min="1" max="1" width="10.453125" style="17" bestFit="1" customWidth="1"/>
    <col min="2" max="2" width="16" style="17" bestFit="1" customWidth="1"/>
    <col min="3" max="3" width="11.26953125" style="13" bestFit="1" customWidth="1"/>
    <col min="4" max="4" width="37.453125" customWidth="1"/>
    <col min="5" max="6" width="11.26953125" style="14" customWidth="1"/>
    <col min="7" max="7" width="52.54296875" customWidth="1"/>
    <col min="8" max="8" width="2" bestFit="1" customWidth="1"/>
    <col min="9" max="9" width="255.7265625" bestFit="1" customWidth="1"/>
    <col min="10" max="10" width="49.54296875" customWidth="1"/>
  </cols>
  <sheetData>
    <row r="1" spans="1:9" ht="15" thickBot="1" x14ac:dyDescent="0.4">
      <c r="A1" s="6" t="s">
        <v>69</v>
      </c>
      <c r="B1" s="6" t="s">
        <v>70</v>
      </c>
      <c r="C1" s="7" t="s">
        <v>71</v>
      </c>
      <c r="D1" s="5" t="s">
        <v>0</v>
      </c>
      <c r="E1" s="8" t="s">
        <v>72</v>
      </c>
      <c r="F1" s="9" t="s">
        <v>73</v>
      </c>
      <c r="G1" s="5" t="s">
        <v>74</v>
      </c>
      <c r="H1" s="5" t="s">
        <v>831</v>
      </c>
      <c r="I1" s="5" t="s">
        <v>832</v>
      </c>
    </row>
    <row r="2" spans="1:9" ht="15" thickBot="1" x14ac:dyDescent="0.4">
      <c r="A2" s="11" t="s">
        <v>75</v>
      </c>
      <c r="B2" s="12" t="s">
        <v>76</v>
      </c>
      <c r="C2" s="13">
        <v>3</v>
      </c>
      <c r="D2" s="10" t="str">
        <f>IFERROR(VLOOKUP($A2,VLookup!$B$3:$C$481,2,FALSE),"")</f>
        <v>1.1.1 INFORMATIEARCHITECTUUR</v>
      </c>
      <c r="E2" s="14" t="str">
        <f t="shared" ref="E2:E65" si="0">IFERROR(IF(D2&lt;&gt;"",CONCATENATE(B2,"x",C2),""),"")</f>
        <v>A.05x3</v>
      </c>
      <c r="F2" s="14" t="str">
        <f>IFERROR(VLOOKUP(E2,'Bron competenties'!$A$1:$F$19978,5,FALSE),"")</f>
        <v>het gebruikmaken van specifieke kennis om relevante IV-technologie en -specificaties te definiëren die kunnen worden ingezet bij de bouw van meerdere IV-projecten, toepassingen en/of infrastructuurverbeteringen</v>
      </c>
      <c r="G2" s="15" t="str">
        <f>IFERROR(CONCATENATE(B2," ",(VLOOKUP($B2,'Bron competenties'!$B$1:$C$1978,2,FALSE))),"")</f>
        <v xml:space="preserve">A.05 Ontwerpen van Architectuur </v>
      </c>
      <c r="H2">
        <f t="shared" ref="H2:H65" si="1">IF($G2="","",C2)</f>
        <v>3</v>
      </c>
      <c r="I2" t="str">
        <f t="shared" ref="I2:I65" si="2">IF($G2="","",F2)</f>
        <v>het gebruikmaken van specifieke kennis om relevante IV-technologie en -specificaties te definiëren die kunnen worden ingezet bij de bouw van meerdere IV-projecten, toepassingen en/of infrastructuurverbeteringen</v>
      </c>
    </row>
    <row r="3" spans="1:9" ht="15" thickBot="1" x14ac:dyDescent="0.4">
      <c r="A3" s="11" t="s">
        <v>75</v>
      </c>
      <c r="B3" s="12" t="s">
        <v>76</v>
      </c>
      <c r="C3" s="13">
        <v>4</v>
      </c>
      <c r="D3" s="10" t="str">
        <f>IFERROR(VLOOKUP($A3,VLookup!$B$3:$C$481,2,FALSE),"")</f>
        <v>1.1.1 INFORMATIEARCHITECTUUR</v>
      </c>
      <c r="E3" s="14" t="str">
        <f t="shared" si="0"/>
        <v>A.05x4</v>
      </c>
      <c r="F3" s="14" t="str">
        <f>IFERROR(VLOOKUP(E3,'Bron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3" s="15" t="str">
        <f>IFERROR(CONCATENATE(B3," ",(VLOOKUP($B3,'Bron competenties'!$B$1:$C$1978,2,FALSE))),"")</f>
        <v xml:space="preserve">A.05 Ontwerpen van Architectuur </v>
      </c>
      <c r="H3">
        <f t="shared" si="1"/>
        <v>4</v>
      </c>
      <c r="I3"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4" spans="1:9" ht="15" thickBot="1" x14ac:dyDescent="0.4">
      <c r="A4" s="16" t="s">
        <v>75</v>
      </c>
      <c r="B4" s="17" t="s">
        <v>93</v>
      </c>
      <c r="C4" s="13">
        <v>1</v>
      </c>
      <c r="D4" s="10" t="str">
        <f>IFERROR(VLOOKUP($A4,VLookup!$B$3:$C$481,2,FALSE),"")</f>
        <v>1.1.1 INFORMATIEARCHITECTUUR</v>
      </c>
      <c r="E4" s="14" t="str">
        <f t="shared" si="0"/>
        <v>A.06x1</v>
      </c>
      <c r="F4" s="14" t="str">
        <f>IFERROR(VLOOKUP(E4,'Bron competenties'!$A$1:$F$19978,5,FALSE),"")</f>
        <v>het bijdragen aan het ontwerp van applicaties, aan generieke functionele specificaties en aan koppelvlakken</v>
      </c>
      <c r="G4" s="15" t="str">
        <f>IFERROR(CONCATENATE(B4," ",(VLOOKUP($B4,'Bron competenties'!$B$1:$C$1978,2,FALSE))),"")</f>
        <v xml:space="preserve">A.06 Ontwerp van Applicaties </v>
      </c>
      <c r="H4">
        <f t="shared" si="1"/>
        <v>1</v>
      </c>
      <c r="I4" t="str">
        <f t="shared" si="2"/>
        <v>het bijdragen aan het ontwerp van applicaties, aan generieke functionele specificaties en aan koppelvlakken</v>
      </c>
    </row>
    <row r="5" spans="1:9" ht="15" thickBot="1" x14ac:dyDescent="0.4">
      <c r="A5" s="16" t="s">
        <v>75</v>
      </c>
      <c r="B5" s="17" t="s">
        <v>93</v>
      </c>
      <c r="C5" s="13">
        <v>2</v>
      </c>
      <c r="D5" s="10" t="str">
        <f>IFERROR(VLOOKUP($A5,VLookup!$B$3:$C$481,2,FALSE),"")</f>
        <v>1.1.1 INFORMATIEARCHITECTUUR</v>
      </c>
      <c r="E5" s="14" t="str">
        <f t="shared" si="0"/>
        <v>A.06x2</v>
      </c>
      <c r="F5" s="14" t="str">
        <f>IFERROR(VLOOKUP(E5,'Bron competenties'!$A$1:$F$19978,5,FALSE),"")</f>
        <v>het organiseren van de totale planning van het ontwerp van de applicatie</v>
      </c>
      <c r="G5" s="15" t="str">
        <f>IFERROR(CONCATENATE(B5," ",(VLOOKUP($B5,'Bron competenties'!$B$1:$C$1978,2,FALSE))),"")</f>
        <v xml:space="preserve">A.06 Ontwerp van Applicaties </v>
      </c>
      <c r="H5">
        <f t="shared" si="1"/>
        <v>2</v>
      </c>
      <c r="I5" t="str">
        <f t="shared" si="2"/>
        <v>het organiseren van de totale planning van het ontwerp van de applicatie</v>
      </c>
    </row>
    <row r="6" spans="1:9" ht="15" thickBot="1" x14ac:dyDescent="0.4">
      <c r="A6" s="16" t="s">
        <v>75</v>
      </c>
      <c r="B6" s="17" t="s">
        <v>93</v>
      </c>
      <c r="C6" s="13">
        <v>3</v>
      </c>
      <c r="D6" s="10" t="str">
        <f>IFERROR(VLOOKUP($A6,VLookup!$B$3:$C$481,2,FALSE),"")</f>
        <v>1.1.1 INFORMATIEARCHITECTUUR</v>
      </c>
      <c r="E6" s="14" t="str">
        <f t="shared" si="0"/>
        <v>A.06x3</v>
      </c>
      <c r="F6" s="14" t="str">
        <f>IFERROR(VLOOKUP(E6,'Bron competenties'!$A$1:$F$19978,5,FALSE),"")</f>
        <v xml:space="preserve">de verantwoordelijkheid nemen voor eigen acties en die van anderen om te garanderen dat de applicatie op een correcte manier is geïntegreerd in een complexe omgeving en voldoet aan de behoeften van gebruikers / klanten </v>
      </c>
      <c r="G6" s="15" t="str">
        <f>IFERROR(CONCATENATE(B6," ",(VLOOKUP($B6,'Bron competenties'!$B$1:$C$1978,2,FALSE))),"")</f>
        <v xml:space="preserve">A.06 Ontwerp van Applicaties </v>
      </c>
      <c r="H6">
        <f t="shared" si="1"/>
        <v>3</v>
      </c>
      <c r="I6" t="str">
        <f t="shared" si="2"/>
        <v xml:space="preserve">de verantwoordelijkheid nemen voor eigen acties en die van anderen om te garanderen dat de applicatie op een correcte manier is geïntegreerd in een complexe omgeving en voldoet aan de behoeften van gebruikers / klanten </v>
      </c>
    </row>
    <row r="7" spans="1:9" ht="15" thickBot="1" x14ac:dyDescent="0.4">
      <c r="A7" s="11" t="s">
        <v>75</v>
      </c>
      <c r="B7" s="12" t="s">
        <v>102</v>
      </c>
      <c r="C7" s="13">
        <v>4</v>
      </c>
      <c r="D7" s="10" t="str">
        <f>IFERROR(VLOOKUP($A7,VLookup!$B$3:$C$481,2,FALSE),"")</f>
        <v>1.1.1 INFORMATIEARCHITECTUUR</v>
      </c>
      <c r="E7" s="14" t="str">
        <f t="shared" si="0"/>
        <v>A.07x4</v>
      </c>
      <c r="F7" s="14" t="str">
        <f>IFERROR(VLOOKUP(E7,'Bron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7" s="15" t="str">
        <f>IFERROR(CONCATENATE(B7," ",(VLOOKUP($B7,'Bron competenties'!$B$1:$C$1978,2,FALSE))),"")</f>
        <v xml:space="preserve">A.07 Monitoren technologische ontwikkelingen </v>
      </c>
      <c r="H7">
        <f t="shared" si="1"/>
        <v>4</v>
      </c>
      <c r="I7" t="str">
        <f t="shared" si="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 spans="1:9" ht="15" thickBot="1" x14ac:dyDescent="0.4">
      <c r="A8" s="11" t="s">
        <v>75</v>
      </c>
      <c r="B8" s="12" t="s">
        <v>103</v>
      </c>
      <c r="C8" s="13">
        <v>4</v>
      </c>
      <c r="D8" s="10" t="str">
        <f>IFERROR(VLOOKUP($A8,VLookup!$B$3:$C$481,2,FALSE),"")</f>
        <v>1.1.1 INFORMATIEARCHITECTUUR</v>
      </c>
      <c r="E8" s="14" t="str">
        <f t="shared" si="0"/>
        <v>A.09x4</v>
      </c>
      <c r="F8" s="14" t="str">
        <f>IFERROR(VLOOKUP(E8,'Bron competenties'!$A$1:$F$19978,5,FALSE),"")</f>
        <v>het inzetten van onafhankelijk denken en technologische kennis om verschillende concepten te integreren, zodat unieke oplossingen ontstaan</v>
      </c>
      <c r="G8" s="15" t="str">
        <f>IFERROR(CONCATENATE(B8," ",(VLOOKUP($B8,'Bron competenties'!$B$1:$C$1978,2,FALSE))),"")</f>
        <v xml:space="preserve">A.09 Innoveren </v>
      </c>
      <c r="H8">
        <f t="shared" si="1"/>
        <v>4</v>
      </c>
      <c r="I8" t="str">
        <f t="shared" si="2"/>
        <v>het inzetten van onafhankelijk denken en technologische kennis om verschillende concepten te integreren, zodat unieke oplossingen ontstaan</v>
      </c>
    </row>
    <row r="9" spans="1:9" ht="15" thickBot="1" x14ac:dyDescent="0.4">
      <c r="A9" s="11" t="s">
        <v>75</v>
      </c>
      <c r="B9" s="12" t="s">
        <v>98</v>
      </c>
      <c r="C9" s="13">
        <v>2</v>
      </c>
      <c r="D9" s="10" t="str">
        <f>IFERROR(VLOOKUP($A9,VLookup!$B$3:$C$481,2,FALSE),"")</f>
        <v>1.1.1 INFORMATIEARCHITECTUUR</v>
      </c>
      <c r="E9" s="14" t="str">
        <f t="shared" si="0"/>
        <v>B.02x2</v>
      </c>
      <c r="F9" s="14" t="str">
        <f>IFERROR(VLOOKUP(E9,'Bron competenties'!$A$1:$F$19978,5,FALSE),"")</f>
        <v>het systematisch handelen om de verenigbaarheid van soft- en hardwarespecificatie te identificeren, het documenteren van alle activiteiten, afwijkingen en correcties tijdens het installeren</v>
      </c>
      <c r="G9" s="15" t="str">
        <f>IFERROR(CONCATENATE(B9," ",(VLOOKUP($B9,'Bron competenties'!$B$1:$C$1978,2,FALSE))),"")</f>
        <v xml:space="preserve">B.02 Systeemintegratie </v>
      </c>
      <c r="H9">
        <f t="shared" si="1"/>
        <v>2</v>
      </c>
      <c r="I9" t="str">
        <f t="shared" si="2"/>
        <v>het systematisch handelen om de verenigbaarheid van soft- en hardwarespecificatie te identificeren, het documenteren van alle activiteiten, afwijkingen en correcties tijdens het installeren</v>
      </c>
    </row>
    <row r="10" spans="1:9" ht="15" thickBot="1" x14ac:dyDescent="0.4">
      <c r="A10" s="11" t="s">
        <v>75</v>
      </c>
      <c r="B10" s="12" t="s">
        <v>98</v>
      </c>
      <c r="C10" s="13">
        <v>3</v>
      </c>
      <c r="D10" s="10" t="str">
        <f>IFERROR(VLOOKUP($A10,VLookup!$B$3:$C$481,2,FALSE),"")</f>
        <v>1.1.1 INFORMATIEARCHITECTUUR</v>
      </c>
      <c r="E10" s="14" t="str">
        <f t="shared" si="0"/>
        <v>B.02x3</v>
      </c>
      <c r="F10" s="14" t="str">
        <f>IFERROR(VLOOKUP(E10,'Bron competenties'!$A$1:$F$19978,5,FALSE),"")</f>
        <v>verantwoordelijk zijn voor eigen acties en die van anderen in het integratieproces, het naleven van de toepasbare normen en wijzigingsprocedures om de integriteit te bewaren van de gehele functionaliteit en betrouwbaarheid</v>
      </c>
      <c r="G10" s="15" t="str">
        <f>IFERROR(CONCATENATE(B10," ",(VLOOKUP($B10,'Bron competenties'!$B$1:$C$1978,2,FALSE))),"")</f>
        <v xml:space="preserve">B.02 Systeemintegratie </v>
      </c>
      <c r="H10">
        <f t="shared" si="1"/>
        <v>3</v>
      </c>
      <c r="I10" t="str">
        <f t="shared" si="2"/>
        <v>verantwoordelijk zijn voor eigen acties en die van anderen in het integratieproces, het naleven van de toepasbare normen en wijzigingsprocedures om de integriteit te bewaren van de gehele functionaliteit en betrouwbaarheid</v>
      </c>
    </row>
    <row r="11" spans="1:9" ht="15" thickBot="1" x14ac:dyDescent="0.4">
      <c r="A11" s="11" t="s">
        <v>75</v>
      </c>
      <c r="B11" s="12" t="s">
        <v>98</v>
      </c>
      <c r="C11" s="13">
        <v>4</v>
      </c>
      <c r="D11" s="10" t="str">
        <f>IFERROR(VLOOKUP($A11,VLookup!$B$3:$C$481,2,FALSE),"")</f>
        <v>1.1.1 INFORMATIEARCHITECTUUR</v>
      </c>
      <c r="E11" s="14" t="str">
        <f t="shared" si="0"/>
        <v>B.02x4</v>
      </c>
      <c r="F11" s="14" t="str">
        <f>IFERROR(VLOOKUP(E11,'Bron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1" s="15" t="str">
        <f>IFERROR(CONCATENATE(B11," ",(VLOOKUP($B11,'Bron competenties'!$B$1:$C$1978,2,FALSE))),"")</f>
        <v xml:space="preserve">B.02 Systeemintegratie </v>
      </c>
      <c r="H11">
        <f t="shared" si="1"/>
        <v>4</v>
      </c>
      <c r="I11" t="str">
        <f t="shared" si="2"/>
        <v xml:space="preserve">het gebruikmaken van uiteenlopende specifieke kennis voor het creëren van een proces voor de gehele integratiecyclus, inclusief het opzetten van interne standaarden; het organiseren en borgen van resources voor integratieprogramma’s </v>
      </c>
    </row>
    <row r="12" spans="1:9" ht="15" thickBot="1" x14ac:dyDescent="0.4">
      <c r="A12" s="11" t="s">
        <v>75</v>
      </c>
      <c r="B12" s="12" t="s">
        <v>123</v>
      </c>
      <c r="C12" s="13">
        <v>3</v>
      </c>
      <c r="D12" s="10" t="str">
        <f>IFERROR(VLOOKUP($A12,VLookup!$B$3:$C$481,2,FALSE),"")</f>
        <v>1.1.1 INFORMATIEARCHITECTUUR</v>
      </c>
      <c r="E12" s="14" t="str">
        <f t="shared" si="0"/>
        <v>B.06x3</v>
      </c>
      <c r="F12" s="14" t="str">
        <f>IFERROR(VLOOKUP(E12,'Bron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2" s="15" t="str">
        <f>IFERROR(CONCATENATE(B12," ",(VLOOKUP($B12,'Bron competenties'!$B$1:$C$1978,2,FALSE))),"")</f>
        <v xml:space="preserve">B.06 Systeembouw </v>
      </c>
      <c r="H12">
        <f t="shared" si="1"/>
        <v>3</v>
      </c>
      <c r="I12" t="str">
        <f t="shared" si="2"/>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3" spans="1:9" ht="15" thickBot="1" x14ac:dyDescent="0.4">
      <c r="A13" s="11" t="s">
        <v>75</v>
      </c>
      <c r="B13" s="12" t="s">
        <v>123</v>
      </c>
      <c r="C13" s="13">
        <v>4</v>
      </c>
      <c r="D13" s="10" t="str">
        <f>IFERROR(VLOOKUP($A13,VLookup!$B$3:$C$481,2,FALSE),"")</f>
        <v>1.1.1 INFORMATIEARCHITECTUUR</v>
      </c>
      <c r="E13" s="14" t="str">
        <f t="shared" si="0"/>
        <v>B.06x4</v>
      </c>
      <c r="F13" s="14" t="str">
        <f>IFERROR(VLOOKUP(E13,'Bron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3" s="15" t="str">
        <f>IFERROR(CONCATENATE(B13," ",(VLOOKUP($B13,'Bron competenties'!$B$1:$C$1978,2,FALSE))),"")</f>
        <v xml:space="preserve">B.06 Systeembouw </v>
      </c>
      <c r="H13">
        <f t="shared" si="1"/>
        <v>4</v>
      </c>
      <c r="I13" t="str">
        <f t="shared" si="2"/>
        <v>het omgaan met complexiteit door het ontwikkelen van standaarden en architectuur ter ondersteuning van samenhangende productontwikkeling; het opzetten van systeemeisen voor ontwerp en het identificeren van welke systeemeisen bij welke systeemcomponent behoren</v>
      </c>
    </row>
    <row r="14" spans="1:9" ht="15" thickBot="1" x14ac:dyDescent="0.4">
      <c r="A14" s="11" t="s">
        <v>75</v>
      </c>
      <c r="B14" s="12" t="s">
        <v>78</v>
      </c>
      <c r="C14" s="13">
        <v>3</v>
      </c>
      <c r="D14" s="10" t="str">
        <f>IFERROR(VLOOKUP($A14,VLookup!$B$3:$C$481,2,FALSE),"")</f>
        <v>1.1.1 INFORMATIEARCHITECTUUR</v>
      </c>
      <c r="E14" s="14" t="str">
        <f t="shared" si="0"/>
        <v>D.10x3</v>
      </c>
      <c r="F14" s="14" t="str">
        <f>IFERROR(VLOOKUP(E14,'Bron competenties'!$A$1:$F$19978,5,FALSE),"")</f>
        <v>het analyseren van bedrijfsprocessen en bijbehorende informatie-eisen en het daarmee voorzien in de meest geschikte informatiestructuur</v>
      </c>
      <c r="G14" s="15" t="str">
        <f>IFERROR(CONCATENATE(B14," ",(VLOOKUP($B14,'Bron competenties'!$B$1:$C$1978,2,FALSE))),"")</f>
        <v xml:space="preserve">D.10 Informatie- en kennismanagement </v>
      </c>
      <c r="H14">
        <f t="shared" si="1"/>
        <v>3</v>
      </c>
      <c r="I14" t="str">
        <f t="shared" si="2"/>
        <v>het analyseren van bedrijfsprocessen en bijbehorende informatie-eisen en het daarmee voorzien in de meest geschikte informatiestructuur</v>
      </c>
    </row>
    <row r="15" spans="1:9" ht="15" thickBot="1" x14ac:dyDescent="0.4">
      <c r="A15" s="11" t="s">
        <v>75</v>
      </c>
      <c r="B15" s="12" t="s">
        <v>78</v>
      </c>
      <c r="C15" s="13">
        <v>4</v>
      </c>
      <c r="D15" s="10" t="str">
        <f>IFERROR(VLOOKUP($A15,VLookup!$B$3:$C$481,2,FALSE),"")</f>
        <v>1.1.1 INFORMATIEARCHITECTUUR</v>
      </c>
      <c r="E15" s="14" t="str">
        <f t="shared" si="0"/>
        <v>D.10x4</v>
      </c>
      <c r="F15" s="14" t="str">
        <f>IFERROR(VLOOKUP(E15,'Bron competenties'!$A$1:$F$19978,5,FALSE),"")</f>
        <v>de juiste informatiestructuur integreren in de organisatie-omgeving</v>
      </c>
      <c r="G15" s="15" t="str">
        <f>IFERROR(CONCATENATE(B15," ",(VLOOKUP($B15,'Bron competenties'!$B$1:$C$1978,2,FALSE))),"")</f>
        <v xml:space="preserve">D.10 Informatie- en kennismanagement </v>
      </c>
      <c r="H15">
        <f t="shared" si="1"/>
        <v>4</v>
      </c>
      <c r="I15" t="str">
        <f t="shared" si="2"/>
        <v>de juiste informatiestructuur integreren in de organisatie-omgeving</v>
      </c>
    </row>
    <row r="16" spans="1:9" ht="15" thickBot="1" x14ac:dyDescent="0.4">
      <c r="A16" s="16" t="s">
        <v>75</v>
      </c>
      <c r="B16" s="17" t="s">
        <v>81</v>
      </c>
      <c r="C16" s="13">
        <v>2</v>
      </c>
      <c r="D16" s="10" t="str">
        <f>IFERROR(VLOOKUP($A16,VLookup!$B$3:$C$481,2,FALSE),"")</f>
        <v>1.1.1 INFORMATIEARCHITECTUUR</v>
      </c>
      <c r="E16" s="14" t="str">
        <f t="shared" si="0"/>
        <v>E.08x2</v>
      </c>
      <c r="F16" s="14" t="str">
        <f>IFERROR(VLOOKUP(E16,'Bron competenties'!$A$1:$F$19978,5,FALSE),"")</f>
        <v>het systematisch scannen van de omgeving om kwetsbaarheden en bedreigingen te identificeren en te bepalen, vast te leggen en het escaleren bij non-compliance</v>
      </c>
      <c r="G16" s="15" t="str">
        <f>IFERROR(CONCATENATE(B16," ",(VLOOKUP($B16,'Bron competenties'!$B$1:$C$1978,2,FALSE))),"")</f>
        <v xml:space="preserve">E.08 Informatiebeveiligingsmanagement </v>
      </c>
      <c r="H16">
        <f t="shared" si="1"/>
        <v>2</v>
      </c>
      <c r="I16" t="str">
        <f t="shared" si="2"/>
        <v>het systematisch scannen van de omgeving om kwetsbaarheden en bedreigingen te identificeren en te bepalen, vast te leggen en het escaleren bij non-compliance</v>
      </c>
    </row>
    <row r="17" spans="1:9" ht="15" thickBot="1" x14ac:dyDescent="0.4">
      <c r="A17" s="11" t="s">
        <v>75</v>
      </c>
      <c r="B17" s="17" t="s">
        <v>81</v>
      </c>
      <c r="C17" s="13">
        <v>3</v>
      </c>
      <c r="D17" s="10" t="str">
        <f>IFERROR(VLOOKUP($A17,VLookup!$B$3:$C$481,2,FALSE),"")</f>
        <v>1.1.1 INFORMATIEARCHITECTUUR</v>
      </c>
      <c r="E17" s="14" t="str">
        <f t="shared" si="0"/>
        <v>E.08x3</v>
      </c>
      <c r="F17" s="14" t="str">
        <f>IFERROR(VLOOKUP(E17,'Bron competenties'!$A$1:$F$19978,5,FALSE),"")</f>
        <v xml:space="preserve">het evalueren van indicatoren en maatregelen op het gebied van securitymanagement en bepalen of ze aan de normen voldoen; het onderzoeken van inbreuken op de beveiliging en het nemen van correctiemaatregelen </v>
      </c>
      <c r="G17" s="15" t="str">
        <f>IFERROR(CONCATENATE(B17," ",(VLOOKUP($B17,'Bron competenties'!$B$1:$C$1978,2,FALSE))),"")</f>
        <v xml:space="preserve">E.08 Informatiebeveiligingsmanagement </v>
      </c>
      <c r="H17">
        <f t="shared" si="1"/>
        <v>3</v>
      </c>
      <c r="I17" t="str">
        <f t="shared" si="2"/>
        <v xml:space="preserve">het evalueren van indicatoren en maatregelen op het gebied van securitymanagement en bepalen of ze aan de normen voldoen; het onderzoeken van inbreuken op de beveiliging en het nemen van correctiemaatregelen </v>
      </c>
    </row>
    <row r="18" spans="1:9" ht="15" thickBot="1" x14ac:dyDescent="0.4">
      <c r="A18" s="16" t="s">
        <v>75</v>
      </c>
      <c r="B18" s="17" t="s">
        <v>81</v>
      </c>
      <c r="C18" s="13">
        <v>4</v>
      </c>
      <c r="D18" s="10" t="str">
        <f>IFERROR(VLOOKUP($A18,VLookup!$B$3:$C$481,2,FALSE),"")</f>
        <v>1.1.1 INFORMATIEARCHITECTUUR</v>
      </c>
      <c r="E18" s="14" t="str">
        <f t="shared" si="0"/>
        <v>E.08x4</v>
      </c>
      <c r="F18" s="14" t="str">
        <f>IFERROR(VLOOKUP(E18,'Bron competenties'!$A$1:$F$19978,5,FALSE),"")</f>
        <v>het organiseren en borgen dat de integriteit, vertrouwelijkheid en beschikbaarheid van gegevens zijn opgeslagen in de Informatiesystemen en dat ze voldoen aan alle wettelijke vereisten</v>
      </c>
      <c r="G18" s="15" t="str">
        <f>IFERROR(CONCATENATE(B18," ",(VLOOKUP($B18,'Bron competenties'!$B$1:$C$1978,2,FALSE))),"")</f>
        <v xml:space="preserve">E.08 Informatiebeveiligingsmanagement </v>
      </c>
      <c r="H18">
        <f t="shared" si="1"/>
        <v>4</v>
      </c>
      <c r="I18" t="str">
        <f t="shared" si="2"/>
        <v>het organiseren en borgen dat de integriteit, vertrouwelijkheid en beschikbaarheid van gegevens zijn opgeslagen in de Informatiesystemen en dat ze voldoen aan alle wettelijke vereisten</v>
      </c>
    </row>
    <row r="19" spans="1:9" ht="15" thickBot="1" x14ac:dyDescent="0.4">
      <c r="A19" s="18" t="s">
        <v>75</v>
      </c>
      <c r="B19" s="17" t="s">
        <v>85</v>
      </c>
      <c r="C19" s="13">
        <v>9</v>
      </c>
      <c r="D19" s="10" t="str">
        <f>IFERROR(VLOOKUP($A19,VLookup!$B$3:$C$481,2,FALSE),"")</f>
        <v>1.1.1 INFORMATIEARCHITECTUUR</v>
      </c>
      <c r="E19" s="14" t="str">
        <f t="shared" si="0"/>
        <v>T.01x9</v>
      </c>
      <c r="F19" s="14" t="str">
        <f>IFERROR(VLOOKUP(E19,'Bron competenties'!$A$1:$F$19978,5,FALSE),"")</f>
        <v>Toegankelijkheid is van toepassing op het ontwerp van producten, apparaten, services of omgevingen om ervoor te zorgen dat ze voor iedereen bruikbaar zijn, ongeacht hun persoonlijke capaciteiten</v>
      </c>
      <c r="G19" s="15" t="str">
        <f>IFERROR(CONCATENATE(B19," ",(VLOOKUP($B19,'Bron competenties'!$B$1:$C$1978,2,FALSE))),"")</f>
        <v>T.01 Toegankelijkheid</v>
      </c>
      <c r="H19">
        <f t="shared" si="1"/>
        <v>9</v>
      </c>
      <c r="I19" t="str">
        <f t="shared" si="2"/>
        <v>Toegankelijkheid is van toepassing op het ontwerp van producten, apparaten, services of omgevingen om ervoor te zorgen dat ze voor iedereen bruikbaar zijn, ongeacht hun persoonlijke capaciteiten</v>
      </c>
    </row>
    <row r="20" spans="1:9" ht="15" thickBot="1" x14ac:dyDescent="0.4">
      <c r="A20" s="18" t="s">
        <v>75</v>
      </c>
      <c r="B20" s="17" t="s">
        <v>86</v>
      </c>
      <c r="C20" s="13">
        <v>9</v>
      </c>
      <c r="D20" s="10" t="str">
        <f>IFERROR(VLOOKUP($A20,VLookup!$B$3:$C$481,2,FALSE),"")</f>
        <v>1.1.1 INFORMATIEARCHITECTUUR</v>
      </c>
      <c r="E20" s="14" t="str">
        <f t="shared" si="0"/>
        <v>T.02x9</v>
      </c>
      <c r="F20" s="14" t="str">
        <f>IFERROR(VLOOKUP(E20,'Bron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0" s="15" t="str">
        <f>IFERROR(CONCATENATE(B20," ",(VLOOKUP($B20,'Bron competenties'!$B$1:$C$1978,2,FALSE))),"")</f>
        <v>T.02 Ethiek</v>
      </c>
      <c r="H20">
        <f t="shared" si="1"/>
        <v>9</v>
      </c>
      <c r="I20" t="str">
        <f t="shared" si="2"/>
        <v>Ethiek in ICT behandelt de procedures, waarden en praktijken die ICT en haar gerelateerde disciplines beheersen zonder de integriteit, morele waarden of overtuigingen van een individu, organisatie of de mensheid: professioneel gedrag in de ICT</v>
      </c>
    </row>
    <row r="21" spans="1:9" ht="15" thickBot="1" x14ac:dyDescent="0.4">
      <c r="A21" s="18" t="s">
        <v>75</v>
      </c>
      <c r="B21" s="17" t="s">
        <v>87</v>
      </c>
      <c r="C21" s="13">
        <v>9</v>
      </c>
      <c r="D21" s="10" t="str">
        <f>IFERROR(VLOOKUP($A21,VLookup!$B$3:$C$481,2,FALSE),"")</f>
        <v>1.1.1 INFORMATIEARCHITECTUUR</v>
      </c>
      <c r="E21" s="14" t="str">
        <f t="shared" si="0"/>
        <v>T.03x9</v>
      </c>
      <c r="F21" s="14" t="str">
        <f>IFERROR(VLOOKUP(E21,'Bron competenties'!$A$1:$F$19978,5,FALSE),"")</f>
        <v>Er zijn veel wetten die direct of indirect relevant zijn voor de ICT-industrie, zoals copyright, naleving van octrooien, voorkomen van plagiaat en bescherming van intellectueel eigendom</v>
      </c>
      <c r="G21" s="15" t="str">
        <f>IFERROR(CONCATENATE(B21," ",(VLOOKUP($B21,'Bron competenties'!$B$1:$C$1978,2,FALSE))),"")</f>
        <v>T.03 Juridische kwesties</v>
      </c>
      <c r="H21">
        <f t="shared" si="1"/>
        <v>9</v>
      </c>
      <c r="I21" t="str">
        <f t="shared" si="2"/>
        <v>Er zijn veel wetten die direct of indirect relevant zijn voor de ICT-industrie, zoals copyright, naleving van octrooien, voorkomen van plagiaat en bescherming van intellectueel eigendom</v>
      </c>
    </row>
    <row r="22" spans="1:9" ht="15" thickBot="1" x14ac:dyDescent="0.4">
      <c r="A22" s="18" t="s">
        <v>75</v>
      </c>
      <c r="B22" s="17" t="s">
        <v>88</v>
      </c>
      <c r="C22" s="13">
        <v>9</v>
      </c>
      <c r="D22" s="10" t="str">
        <f>IFERROR(VLOOKUP($A22,VLookup!$B$3:$C$481,2,FALSE),"")</f>
        <v>1.1.1 INFORMATIEARCHITECTUUR</v>
      </c>
      <c r="E22" s="14" t="str">
        <f t="shared" si="0"/>
        <v>T.04x9</v>
      </c>
      <c r="F22" s="14" t="str">
        <f>IFERROR(VLOOKUP(E22,'Bron competenties'!$A$1:$F$19978,5,FALSE),"")</f>
        <v>Privacy is het vermogen van een organisatie of individu te bepalen welke gegevens met derden kunnen worden gedeeld: bijvoorbeeld de algemene verordening gegevensbescherming (AVG) over gegevensbescherming en privacy voor alle individuen</v>
      </c>
      <c r="G22" s="15" t="str">
        <f>IFERROR(CONCATENATE(B22," ",(VLOOKUP($B22,'Bron competenties'!$B$1:$C$1978,2,FALSE))),"")</f>
        <v>T.04 Privacy</v>
      </c>
      <c r="H22">
        <f t="shared" si="1"/>
        <v>9</v>
      </c>
      <c r="I22" t="str">
        <f t="shared" si="2"/>
        <v>Privacy is het vermogen van een organisatie of individu te bepalen welke gegevens met derden kunnen worden gedeeld: bijvoorbeeld de algemene verordening gegevensbescherming (AVG) over gegevensbescherming en privacy voor alle individuen</v>
      </c>
    </row>
    <row r="23" spans="1:9" ht="15" thickBot="1" x14ac:dyDescent="0.4">
      <c r="A23" s="18" t="s">
        <v>75</v>
      </c>
      <c r="B23" s="17" t="s">
        <v>89</v>
      </c>
      <c r="C23" s="13">
        <v>9</v>
      </c>
      <c r="D23" s="10" t="str">
        <f>IFERROR(VLOOKUP($A23,VLookup!$B$3:$C$481,2,FALSE),"")</f>
        <v>1.1.1 INFORMATIEARCHITECTUUR</v>
      </c>
      <c r="E23" s="14" t="str">
        <f t="shared" si="0"/>
        <v>T.05x9</v>
      </c>
      <c r="F23" s="14" t="str">
        <f>IFERROR(VLOOKUP(E23,'Bron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3" s="15" t="str">
        <f>IFERROR(CONCATENATE(B23," ",(VLOOKUP($B23,'Bron competenties'!$B$1:$C$1978,2,FALSE))),"")</f>
        <v>T.05 Beveiliging</v>
      </c>
      <c r="H23">
        <f t="shared" si="1"/>
        <v>9</v>
      </c>
      <c r="I23"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24" spans="1:9" ht="15" thickBot="1" x14ac:dyDescent="0.4">
      <c r="A24" s="18" t="s">
        <v>75</v>
      </c>
      <c r="B24" s="17" t="s">
        <v>90</v>
      </c>
      <c r="C24" s="13">
        <v>9</v>
      </c>
      <c r="D24" s="10" t="str">
        <f>IFERROR(VLOOKUP($A24,VLookup!$B$3:$C$481,2,FALSE),"")</f>
        <v>1.1.1 INFORMATIEARCHITECTUUR</v>
      </c>
      <c r="E24" s="14" t="str">
        <f t="shared" si="0"/>
        <v>T.06x9</v>
      </c>
      <c r="F24" s="14" t="str">
        <f>IFERROR(VLOOKUP(E24,'Bron competenties'!$A$1:$F$19978,5,FALSE),"")</f>
        <v>Duurzaamheid staat voor het voldoen aan behoeften zonder de toekomst in gevaar te brengen en kan worden gecategoriseerd als ecologische, sociale of economische duurzaamheid</v>
      </c>
      <c r="G24" s="15" t="str">
        <f>IFERROR(CONCATENATE(B24," ",(VLOOKUP($B24,'Bron competenties'!$B$1:$C$1978,2,FALSE))),"")</f>
        <v>T.06 Duurzaamheid</v>
      </c>
      <c r="H24">
        <f t="shared" si="1"/>
        <v>9</v>
      </c>
      <c r="I24" t="str">
        <f t="shared" si="2"/>
        <v>Duurzaamheid staat voor het voldoen aan behoeften zonder de toekomst in gevaar te brengen en kan worden gecategoriseerd als ecologische, sociale of economische duurzaamheid</v>
      </c>
    </row>
    <row r="25" spans="1:9" ht="15" thickBot="1" x14ac:dyDescent="0.4">
      <c r="A25" s="18" t="s">
        <v>75</v>
      </c>
      <c r="B25" s="17" t="s">
        <v>91</v>
      </c>
      <c r="C25" s="13">
        <v>9</v>
      </c>
      <c r="D25" s="10" t="str">
        <f>IFERROR(VLOOKUP($A25,VLookup!$B$3:$C$481,2,FALSE),"")</f>
        <v>1.1.1 INFORMATIEARCHITECTUUR</v>
      </c>
      <c r="E25" s="14" t="str">
        <f t="shared" si="0"/>
        <v>T.07x9</v>
      </c>
      <c r="F25" s="14" t="str">
        <f>IFERROR(VLOOKUP(E25,'Bron competenties'!$A$1:$F$19978,5,FALSE),"")</f>
        <v>Bruikbaarheid is de kwaliteit van een product, dienst of systeem, zoals ervaren door eindgebruikers, voor specifiek te bereiken doelen, effectief, efficiënt en bevredigend in een vooraf bepaalde context</v>
      </c>
      <c r="G25" s="15" t="str">
        <f>IFERROR(CONCATENATE(B25," ",(VLOOKUP($B25,'Bron competenties'!$B$1:$C$1978,2,FALSE))),"")</f>
        <v>T.07 Bruikbaarheid</v>
      </c>
      <c r="H25">
        <f t="shared" si="1"/>
        <v>9</v>
      </c>
      <c r="I25" t="str">
        <f t="shared" si="2"/>
        <v>Bruikbaarheid is de kwaliteit van een product, dienst of systeem, zoals ervaren door eindgebruikers, voor specifiek te bereiken doelen, effectief, efficiënt en bevredigend in een vooraf bepaalde context</v>
      </c>
    </row>
    <row r="26" spans="1:9" ht="15" thickBot="1" x14ac:dyDescent="0.4">
      <c r="A26" s="11" t="s">
        <v>92</v>
      </c>
      <c r="B26" s="17" t="s">
        <v>76</v>
      </c>
      <c r="C26" s="13">
        <v>3</v>
      </c>
      <c r="D26" s="10" t="str">
        <f>IFERROR(VLOOKUP($A26,VLookup!$B$3:$C$481,2,FALSE),"")</f>
        <v>1.1.2 FUNCTIONEEL ONTWERP/STARTARCHITECTUUR</v>
      </c>
      <c r="E26" s="14" t="str">
        <f t="shared" si="0"/>
        <v>A.05x3</v>
      </c>
      <c r="F26" s="14" t="str">
        <f>IFERROR(VLOOKUP(E26,'Bron competenties'!$A$1:$F$19978,5,FALSE),"")</f>
        <v>het gebruikmaken van specifieke kennis om relevante IV-technologie en -specificaties te definiëren die kunnen worden ingezet bij de bouw van meerdere IV-projecten, toepassingen en/of infrastructuurverbeteringen</v>
      </c>
      <c r="G26" s="15" t="str">
        <f>IFERROR(CONCATENATE(B26," ",(VLOOKUP($B26,'Bron competenties'!$B$1:$C$1978,2,FALSE))),"")</f>
        <v xml:space="preserve">A.05 Ontwerpen van Architectuur </v>
      </c>
      <c r="H26">
        <f t="shared" si="1"/>
        <v>3</v>
      </c>
      <c r="I26" t="str">
        <f t="shared" si="2"/>
        <v>het gebruikmaken van specifieke kennis om relevante IV-technologie en -specificaties te definiëren die kunnen worden ingezet bij de bouw van meerdere IV-projecten, toepassingen en/of infrastructuurverbeteringen</v>
      </c>
    </row>
    <row r="27" spans="1:9" ht="15" thickBot="1" x14ac:dyDescent="0.4">
      <c r="A27" s="11" t="s">
        <v>92</v>
      </c>
      <c r="B27" s="17" t="s">
        <v>76</v>
      </c>
      <c r="C27" s="13">
        <v>4</v>
      </c>
      <c r="D27" s="10" t="str">
        <f>IFERROR(VLOOKUP($A27,VLookup!$B$3:$C$481,2,FALSE),"")</f>
        <v>1.1.2 FUNCTIONEEL ONTWERP/STARTARCHITECTUUR</v>
      </c>
      <c r="E27" s="14" t="str">
        <f t="shared" si="0"/>
        <v>A.05x4</v>
      </c>
      <c r="F27" s="14" t="str">
        <f>IFERROR(VLOOKUP(E27,'Bron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27" s="15" t="str">
        <f>IFERROR(CONCATENATE(B27," ",(VLOOKUP($B27,'Bron competenties'!$B$1:$C$1978,2,FALSE))),"")</f>
        <v xml:space="preserve">A.05 Ontwerpen van Architectuur </v>
      </c>
      <c r="H27">
        <f t="shared" si="1"/>
        <v>4</v>
      </c>
      <c r="I27"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28" spans="1:9" ht="15" thickBot="1" x14ac:dyDescent="0.4">
      <c r="A28" s="11" t="s">
        <v>92</v>
      </c>
      <c r="B28" s="17" t="s">
        <v>93</v>
      </c>
      <c r="C28" s="13">
        <v>1</v>
      </c>
      <c r="D28" s="10" t="str">
        <f>IFERROR(VLOOKUP($A28,VLookup!$B$3:$C$481,2,FALSE),"")</f>
        <v>1.1.2 FUNCTIONEEL ONTWERP/STARTARCHITECTUUR</v>
      </c>
      <c r="E28" s="14" t="str">
        <f t="shared" si="0"/>
        <v>A.06x1</v>
      </c>
      <c r="F28" s="14" t="str">
        <f>IFERROR(VLOOKUP(E28,'Bron competenties'!$A$1:$F$19978,5,FALSE),"")</f>
        <v>het bijdragen aan het ontwerp van applicaties, aan generieke functionele specificaties en aan koppelvlakken</v>
      </c>
      <c r="G28" s="15" t="str">
        <f>IFERROR(CONCATENATE(B28," ",(VLOOKUP($B28,'Bron competenties'!$B$1:$C$1978,2,FALSE))),"")</f>
        <v xml:space="preserve">A.06 Ontwerp van Applicaties </v>
      </c>
      <c r="H28">
        <f t="shared" si="1"/>
        <v>1</v>
      </c>
      <c r="I28" t="str">
        <f t="shared" si="2"/>
        <v>het bijdragen aan het ontwerp van applicaties, aan generieke functionele specificaties en aan koppelvlakken</v>
      </c>
    </row>
    <row r="29" spans="1:9" ht="15" thickBot="1" x14ac:dyDescent="0.4">
      <c r="A29" s="11" t="s">
        <v>92</v>
      </c>
      <c r="B29" s="17" t="s">
        <v>93</v>
      </c>
      <c r="C29" s="13">
        <v>2</v>
      </c>
      <c r="D29" s="10" t="str">
        <f>IFERROR(VLOOKUP($A29,VLookup!$B$3:$C$481,2,FALSE),"")</f>
        <v>1.1.2 FUNCTIONEEL ONTWERP/STARTARCHITECTUUR</v>
      </c>
      <c r="E29" s="14" t="str">
        <f t="shared" si="0"/>
        <v>A.06x2</v>
      </c>
      <c r="F29" s="14" t="str">
        <f>IFERROR(VLOOKUP(E29,'Bron competenties'!$A$1:$F$19978,5,FALSE),"")</f>
        <v>het organiseren van de totale planning van het ontwerp van de applicatie</v>
      </c>
      <c r="G29" s="15" t="str">
        <f>IFERROR(CONCATENATE(B29," ",(VLOOKUP($B29,'Bron competenties'!$B$1:$C$1978,2,FALSE))),"")</f>
        <v xml:space="preserve">A.06 Ontwerp van Applicaties </v>
      </c>
      <c r="H29">
        <f t="shared" si="1"/>
        <v>2</v>
      </c>
      <c r="I29" t="str">
        <f t="shared" si="2"/>
        <v>het organiseren van de totale planning van het ontwerp van de applicatie</v>
      </c>
    </row>
    <row r="30" spans="1:9" ht="15" thickBot="1" x14ac:dyDescent="0.4">
      <c r="A30" s="16" t="s">
        <v>92</v>
      </c>
      <c r="B30" s="17" t="s">
        <v>93</v>
      </c>
      <c r="C30" s="13">
        <v>3</v>
      </c>
      <c r="D30" s="10" t="str">
        <f>IFERROR(VLOOKUP($A30,VLookup!$B$3:$C$481,2,FALSE),"")</f>
        <v>1.1.2 FUNCTIONEEL ONTWERP/STARTARCHITECTUUR</v>
      </c>
      <c r="E30" s="14" t="str">
        <f t="shared" si="0"/>
        <v>A.06x3</v>
      </c>
      <c r="F30" s="14" t="str">
        <f>IFERROR(VLOOKUP(E30,'Bron competenties'!$A$1:$F$19978,5,FALSE),"")</f>
        <v xml:space="preserve">de verantwoordelijkheid nemen voor eigen acties en die van anderen om te garanderen dat de applicatie op een correcte manier is geïntegreerd in een complexe omgeving en voldoet aan de behoeften van gebruikers / klanten </v>
      </c>
      <c r="G30" s="15" t="str">
        <f>IFERROR(CONCATENATE(B30," ",(VLOOKUP($B30,'Bron competenties'!$B$1:$C$1978,2,FALSE))),"")</f>
        <v xml:space="preserve">A.06 Ontwerp van Applicaties </v>
      </c>
      <c r="H30">
        <f t="shared" si="1"/>
        <v>3</v>
      </c>
      <c r="I30" t="str">
        <f t="shared" si="2"/>
        <v xml:space="preserve">de verantwoordelijkheid nemen voor eigen acties en die van anderen om te garanderen dat de applicatie op een correcte manier is geïntegreerd in een complexe omgeving en voldoet aan de behoeften van gebruikers / klanten </v>
      </c>
    </row>
    <row r="31" spans="1:9" ht="15" thickBot="1" x14ac:dyDescent="0.4">
      <c r="A31" s="11" t="s">
        <v>92</v>
      </c>
      <c r="B31" s="17" t="s">
        <v>103</v>
      </c>
      <c r="C31" s="13">
        <v>4</v>
      </c>
      <c r="D31" s="10" t="str">
        <f>IFERROR(VLOOKUP($A31,VLookup!$B$3:$C$481,2,FALSE),"")</f>
        <v>1.1.2 FUNCTIONEEL ONTWERP/STARTARCHITECTUUR</v>
      </c>
      <c r="E31" s="14" t="str">
        <f t="shared" si="0"/>
        <v>A.09x4</v>
      </c>
      <c r="F31" s="14" t="str">
        <f>IFERROR(VLOOKUP(E31,'Bron competenties'!$A$1:$F$19978,5,FALSE),"")</f>
        <v>het inzetten van onafhankelijk denken en technologische kennis om verschillende concepten te integreren, zodat unieke oplossingen ontstaan</v>
      </c>
      <c r="G31" s="15" t="str">
        <f>IFERROR(CONCATENATE(B31," ",(VLOOKUP($B31,'Bron competenties'!$B$1:$C$1978,2,FALSE))),"")</f>
        <v xml:space="preserve">A.09 Innoveren </v>
      </c>
      <c r="H31">
        <f t="shared" si="1"/>
        <v>4</v>
      </c>
      <c r="I31" t="str">
        <f t="shared" si="2"/>
        <v>het inzetten van onafhankelijk denken en technologische kennis om verschillende concepten te integreren, zodat unieke oplossingen ontstaan</v>
      </c>
    </row>
    <row r="32" spans="1:9" ht="15" thickBot="1" x14ac:dyDescent="0.4">
      <c r="A32" s="11" t="s">
        <v>92</v>
      </c>
      <c r="B32" s="17" t="s">
        <v>77</v>
      </c>
      <c r="C32" s="13">
        <v>2</v>
      </c>
      <c r="D32" s="10" t="str">
        <f>IFERROR(VLOOKUP($A32,VLookup!$B$3:$C$481,2,FALSE),"")</f>
        <v>1.1.2 FUNCTIONEEL ONTWERP/STARTARCHITECTUUR</v>
      </c>
      <c r="E32" s="14" t="str">
        <f t="shared" si="0"/>
        <v>A.10x2</v>
      </c>
      <c r="F32" s="14" t="str">
        <f>IFERROR(VLOOKUP(E32,'Bron competenties'!$A$1:$F$19978,5,FALSE),"")</f>
        <v>het toepassen van digitale interface-opties (web, mobiel, Internet of things) en richtlijnen om bruikbaarheid voor iedereen te bereiken</v>
      </c>
      <c r="G32" s="15" t="str">
        <f>IFERROR(CONCATENATE(B32," ",(VLOOKUP($B32,'Bron competenties'!$B$1:$C$1978,2,FALSE))),"")</f>
        <v>A.10 Gebruikergedreven ontwerpen</v>
      </c>
      <c r="H32">
        <f t="shared" si="1"/>
        <v>2</v>
      </c>
      <c r="I32" t="str">
        <f t="shared" si="2"/>
        <v>het toepassen van digitale interface-opties (web, mobiel, Internet of things) en richtlijnen om bruikbaarheid voor iedereen te bereiken</v>
      </c>
    </row>
    <row r="33" spans="1:9" ht="15" thickBot="1" x14ac:dyDescent="0.4">
      <c r="A33" s="16" t="s">
        <v>92</v>
      </c>
      <c r="B33" s="17" t="s">
        <v>77</v>
      </c>
      <c r="C33" s="13">
        <v>3</v>
      </c>
      <c r="D33" s="10" t="str">
        <f>IFERROR(VLOOKUP($A33,VLookup!$B$3:$C$481,2,FALSE),"")</f>
        <v>1.1.2 FUNCTIONEEL ONTWERP/STARTARCHITECTUUR</v>
      </c>
      <c r="E33" s="14" t="str">
        <f t="shared" si="0"/>
        <v>A.10x3</v>
      </c>
      <c r="F33" s="14" t="str">
        <f>IFERROR(VLOOKUP(E33,'Bron competenties'!$A$1:$F$19978,5,FALSE),"")</f>
        <v>het bewerkstelligen en cultiveren van relaties met klanten en gebruikers om hun taken, behoeften en doelen te begrijpen; het gebruiken van een breed scala aan specialistische methoden om belangrijke gebruikersbetrokkenheid te krijgen</v>
      </c>
      <c r="G33" s="15" t="str">
        <f>IFERROR(CONCATENATE(B33," ",(VLOOKUP($B33,'Bron competenties'!$B$1:$C$1978,2,FALSE))),"")</f>
        <v>A.10 Gebruikergedreven ontwerpen</v>
      </c>
      <c r="H33">
        <f t="shared" si="1"/>
        <v>3</v>
      </c>
      <c r="I33" t="str">
        <f t="shared" si="2"/>
        <v>het bewerkstelligen en cultiveren van relaties met klanten en gebruikers om hun taken, behoeften en doelen te begrijpen; het gebruiken van een breed scala aan specialistische methoden om belangrijke gebruikersbetrokkenheid te krijgen</v>
      </c>
    </row>
    <row r="34" spans="1:9" ht="15" thickBot="1" x14ac:dyDescent="0.4">
      <c r="A34" s="16" t="s">
        <v>92</v>
      </c>
      <c r="B34" s="17" t="s">
        <v>77</v>
      </c>
      <c r="C34" s="13">
        <v>4</v>
      </c>
      <c r="D34" s="10" t="str">
        <f>IFERROR(VLOOKUP($A34,VLookup!$B$3:$C$481,2,FALSE),"")</f>
        <v>1.1.2 FUNCTIONEEL ONTWERP/STARTARCHITECTUUR</v>
      </c>
      <c r="E34" s="14" t="str">
        <f t="shared" si="0"/>
        <v>A.10x4</v>
      </c>
      <c r="F34" s="14" t="str">
        <f>IFERROR(VLOOKUP(E34,'Bron competenties'!$A$1:$F$19978,5,FALSE),"")</f>
        <v>het bieden van deskundige begeleiding om continue verbetering te garanderen en een succesvolle omnichannel gebruikerervaring te bewerkstelligen</v>
      </c>
      <c r="G34" s="15" t="str">
        <f>IFERROR(CONCATENATE(B34," ",(VLOOKUP($B34,'Bron competenties'!$B$1:$C$1978,2,FALSE))),"")</f>
        <v>A.10 Gebruikergedreven ontwerpen</v>
      </c>
      <c r="H34">
        <f t="shared" si="1"/>
        <v>4</v>
      </c>
      <c r="I34" t="str">
        <f t="shared" si="2"/>
        <v>het bieden van deskundige begeleiding om continue verbetering te garanderen en een succesvolle omnichannel gebruikerervaring te bewerkstelligen</v>
      </c>
    </row>
    <row r="35" spans="1:9" ht="15" thickBot="1" x14ac:dyDescent="0.4">
      <c r="A35" s="11" t="s">
        <v>92</v>
      </c>
      <c r="B35" s="17" t="s">
        <v>98</v>
      </c>
      <c r="C35" s="13">
        <v>2</v>
      </c>
      <c r="D35" s="10" t="str">
        <f>IFERROR(VLOOKUP($A35,VLookup!$B$3:$C$481,2,FALSE),"")</f>
        <v>1.1.2 FUNCTIONEEL ONTWERP/STARTARCHITECTUUR</v>
      </c>
      <c r="E35" s="14" t="str">
        <f t="shared" si="0"/>
        <v>B.02x2</v>
      </c>
      <c r="F35" s="14" t="str">
        <f>IFERROR(VLOOKUP(E35,'Bron competenties'!$A$1:$F$19978,5,FALSE),"")</f>
        <v>het systematisch handelen om de verenigbaarheid van soft- en hardwarespecificatie te identificeren, het documenteren van alle activiteiten, afwijkingen en correcties tijdens het installeren</v>
      </c>
      <c r="G35" s="15" t="str">
        <f>IFERROR(CONCATENATE(B35," ",(VLOOKUP($B35,'Bron competenties'!$B$1:$C$1978,2,FALSE))),"")</f>
        <v xml:space="preserve">B.02 Systeemintegratie </v>
      </c>
      <c r="H35">
        <f t="shared" si="1"/>
        <v>2</v>
      </c>
      <c r="I35" t="str">
        <f t="shared" si="2"/>
        <v>het systematisch handelen om de verenigbaarheid van soft- en hardwarespecificatie te identificeren, het documenteren van alle activiteiten, afwijkingen en correcties tijdens het installeren</v>
      </c>
    </row>
    <row r="36" spans="1:9" ht="15" thickBot="1" x14ac:dyDescent="0.4">
      <c r="A36" s="16" t="s">
        <v>92</v>
      </c>
      <c r="B36" s="17" t="s">
        <v>98</v>
      </c>
      <c r="C36" s="13">
        <v>3</v>
      </c>
      <c r="D36" s="10" t="str">
        <f>IFERROR(VLOOKUP($A36,VLookup!$B$3:$C$481,2,FALSE),"")</f>
        <v>1.1.2 FUNCTIONEEL ONTWERP/STARTARCHITECTUUR</v>
      </c>
      <c r="E36" s="14" t="str">
        <f t="shared" si="0"/>
        <v>B.02x3</v>
      </c>
      <c r="F36" s="14" t="str">
        <f>IFERROR(VLOOKUP(E36,'Bron competenties'!$A$1:$F$19978,5,FALSE),"")</f>
        <v>verantwoordelijk zijn voor eigen acties en die van anderen in het integratieproces, het naleven van de toepasbare normen en wijzigingsprocedures om de integriteit te bewaren van de gehele functionaliteit en betrouwbaarheid</v>
      </c>
      <c r="G36" s="15" t="str">
        <f>IFERROR(CONCATENATE(B36," ",(VLOOKUP($B36,'Bron competenties'!$B$1:$C$1978,2,FALSE))),"")</f>
        <v xml:space="preserve">B.02 Systeemintegratie </v>
      </c>
      <c r="H36">
        <f t="shared" si="1"/>
        <v>3</v>
      </c>
      <c r="I36" t="str">
        <f t="shared" si="2"/>
        <v>verantwoordelijk zijn voor eigen acties en die van anderen in het integratieproces, het naleven van de toepasbare normen en wijzigingsprocedures om de integriteit te bewaren van de gehele functionaliteit en betrouwbaarheid</v>
      </c>
    </row>
    <row r="37" spans="1:9" ht="15" thickBot="1" x14ac:dyDescent="0.4">
      <c r="A37" s="16" t="s">
        <v>92</v>
      </c>
      <c r="B37" s="17" t="s">
        <v>98</v>
      </c>
      <c r="C37" s="13">
        <v>4</v>
      </c>
      <c r="D37" s="10" t="str">
        <f>IFERROR(VLOOKUP($A37,VLookup!$B$3:$C$481,2,FALSE),"")</f>
        <v>1.1.2 FUNCTIONEEL ONTWERP/STARTARCHITECTUUR</v>
      </c>
      <c r="E37" s="14" t="str">
        <f t="shared" si="0"/>
        <v>B.02x4</v>
      </c>
      <c r="F37" s="14" t="str">
        <f>IFERROR(VLOOKUP(E37,'Bron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7" s="15" t="str">
        <f>IFERROR(CONCATENATE(B37," ",(VLOOKUP($B37,'Bron competenties'!$B$1:$C$1978,2,FALSE))),"")</f>
        <v xml:space="preserve">B.02 Systeemintegratie </v>
      </c>
      <c r="H37">
        <f t="shared" si="1"/>
        <v>4</v>
      </c>
      <c r="I37" t="str">
        <f t="shared" si="2"/>
        <v xml:space="preserve">het gebruikmaken van uiteenlopende specifieke kennis voor het creëren van een proces voor de gehele integratiecyclus, inclusief het opzetten van interne standaarden; het organiseren en borgen van resources voor integratieprogramma’s </v>
      </c>
    </row>
    <row r="38" spans="1:9" ht="15" thickBot="1" x14ac:dyDescent="0.4">
      <c r="A38" s="11" t="s">
        <v>92</v>
      </c>
      <c r="B38" s="17" t="s">
        <v>94</v>
      </c>
      <c r="C38" s="13">
        <v>1</v>
      </c>
      <c r="D38" s="10" t="str">
        <f>IFERROR(VLOOKUP($A38,VLookup!$B$3:$C$481,2,FALSE),"")</f>
        <v>1.1.2 FUNCTIONEEL ONTWERP/STARTARCHITECTUUR</v>
      </c>
      <c r="E38" s="14" t="str">
        <f t="shared" si="0"/>
        <v>B.03x1</v>
      </c>
      <c r="F38" s="14" t="str">
        <f>IFERROR(VLOOKUP(E38,'Bron competenties'!$A$1:$F$19978,5,FALSE),"")</f>
        <v>het uitvoeren van eenvoudige testen op basis van gedetailleerde instructies</v>
      </c>
      <c r="G38" s="15" t="str">
        <f>IFERROR(CONCATENATE(B38," ",(VLOOKUP($B38,'Bron competenties'!$B$1:$C$1978,2,FALSE))),"")</f>
        <v xml:space="preserve">B.03 Testen </v>
      </c>
      <c r="H38">
        <f t="shared" si="1"/>
        <v>1</v>
      </c>
      <c r="I38" t="str">
        <f t="shared" si="2"/>
        <v>het uitvoeren van eenvoudige testen op basis van gedetailleerde instructies</v>
      </c>
    </row>
    <row r="39" spans="1:9" ht="15" thickBot="1" x14ac:dyDescent="0.4">
      <c r="A39" s="16" t="s">
        <v>92</v>
      </c>
      <c r="B39" s="17" t="s">
        <v>94</v>
      </c>
      <c r="C39" s="13">
        <v>2</v>
      </c>
      <c r="D39" s="10" t="str">
        <f>IFERROR(VLOOKUP($A39,VLookup!$B$3:$C$481,2,FALSE),"")</f>
        <v>1.1.2 FUNCTIONEEL ONTWERP/STARTARCHITECTUUR</v>
      </c>
      <c r="E39" s="14" t="str">
        <f t="shared" si="0"/>
        <v>B.03x2</v>
      </c>
      <c r="F39" s="14" t="str">
        <f>IFERROR(VLOOKUP(E39,'Bron competenties'!$A$1:$F$19978,5,FALSE),"")</f>
        <v>opzetten van testprogramma’s en het bouwen van testscripts zodat potentiële kwetsbaarheden aan stresstests onderworpen kunnen worden; op analytische wijze documenteren en rapporteren van de uitkomsten</v>
      </c>
      <c r="G39" s="15" t="str">
        <f>IFERROR(CONCATENATE(B39," ",(VLOOKUP($B39,'Bron competenties'!$B$1:$C$1978,2,FALSE))),"")</f>
        <v xml:space="preserve">B.03 Testen </v>
      </c>
      <c r="H39">
        <f t="shared" si="1"/>
        <v>2</v>
      </c>
      <c r="I39" t="str">
        <f t="shared" si="2"/>
        <v>opzetten van testprogramma’s en het bouwen van testscripts zodat potentiële kwetsbaarheden aan stresstests onderworpen kunnen worden; op analytische wijze documenteren en rapporteren van de uitkomsten</v>
      </c>
    </row>
    <row r="40" spans="1:9" ht="15" thickBot="1" x14ac:dyDescent="0.4">
      <c r="A40" s="16" t="s">
        <v>92</v>
      </c>
      <c r="B40" s="17" t="s">
        <v>94</v>
      </c>
      <c r="C40" s="13">
        <v>3</v>
      </c>
      <c r="D40" s="10" t="str">
        <f>IFERROR(VLOOKUP($A40,VLookup!$B$3:$C$481,2,FALSE),"")</f>
        <v>1.1.2 FUNCTIONEEL ONTWERP/STARTARCHITECTUUR</v>
      </c>
      <c r="E40" s="14" t="str">
        <f t="shared" si="0"/>
        <v>B.03x3</v>
      </c>
      <c r="F40" s="14" t="str">
        <f>IFERROR(VLOOKUP(E40,'Bron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0" s="15" t="str">
        <f>IFERROR(CONCATENATE(B40," ",(VLOOKUP($B40,'Bron competenties'!$B$1:$C$1978,2,FALSE))),"")</f>
        <v xml:space="preserve">B.03 Testen </v>
      </c>
      <c r="H40">
        <f t="shared" si="1"/>
        <v>3</v>
      </c>
      <c r="I40" t="str">
        <f t="shared" si="2"/>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1" spans="1:9" ht="15" thickBot="1" x14ac:dyDescent="0.4">
      <c r="A41" s="16" t="s">
        <v>92</v>
      </c>
      <c r="B41" s="17" t="s">
        <v>94</v>
      </c>
      <c r="C41" s="13">
        <v>4</v>
      </c>
      <c r="D41" s="10" t="str">
        <f>IFERROR(VLOOKUP($A41,VLookup!$B$3:$C$481,2,FALSE),"")</f>
        <v>1.1.2 FUNCTIONEEL ONTWERP/STARTARCHITECTUUR</v>
      </c>
      <c r="E41" s="14" t="str">
        <f t="shared" si="0"/>
        <v>B.03x4</v>
      </c>
      <c r="F41" s="14" t="str">
        <f>IFERROR(VLOOKUP(E41,'Bron competenties'!$A$1:$F$19978,5,FALSE),"")</f>
        <v>het gebruikmaken van uiteenlopende specifieke kennis om een proces te ontwerpen voor het gehele testtraject, inclusief het vaststellen van interne teststandaarden en het geven van deskundige begeleiding en advies aan het testteam</v>
      </c>
      <c r="G41" s="15" t="str">
        <f>IFERROR(CONCATENATE(B41," ",(VLOOKUP($B41,'Bron competenties'!$B$1:$C$1978,2,FALSE))),"")</f>
        <v xml:space="preserve">B.03 Testen </v>
      </c>
      <c r="H41">
        <f t="shared" si="1"/>
        <v>4</v>
      </c>
      <c r="I41" t="str">
        <f t="shared" si="2"/>
        <v>het gebruikmaken van uiteenlopende specifieke kennis om een proces te ontwerpen voor het gehele testtraject, inclusief het vaststellen van interne teststandaarden en het geven van deskundige begeleiding en advies aan het testteam</v>
      </c>
    </row>
    <row r="42" spans="1:9" ht="15" thickBot="1" x14ac:dyDescent="0.4">
      <c r="A42" s="11" t="s">
        <v>92</v>
      </c>
      <c r="B42" s="17" t="s">
        <v>78</v>
      </c>
      <c r="C42" s="13">
        <v>3</v>
      </c>
      <c r="D42" s="10" t="str">
        <f>IFERROR(VLOOKUP($A42,VLookup!$B$3:$C$481,2,FALSE),"")</f>
        <v>1.1.2 FUNCTIONEEL ONTWERP/STARTARCHITECTUUR</v>
      </c>
      <c r="E42" s="14" t="str">
        <f t="shared" si="0"/>
        <v>D.10x3</v>
      </c>
      <c r="F42" s="14" t="str">
        <f>IFERROR(VLOOKUP(E42,'Bron competenties'!$A$1:$F$19978,5,FALSE),"")</f>
        <v>het analyseren van bedrijfsprocessen en bijbehorende informatie-eisen en het daarmee voorzien in de meest geschikte informatiestructuur</v>
      </c>
      <c r="G42" s="15" t="str">
        <f>IFERROR(CONCATENATE(B42," ",(VLOOKUP($B42,'Bron competenties'!$B$1:$C$1978,2,FALSE))),"")</f>
        <v xml:space="preserve">D.10 Informatie- en kennismanagement </v>
      </c>
      <c r="H42">
        <f t="shared" si="1"/>
        <v>3</v>
      </c>
      <c r="I42" t="str">
        <f t="shared" si="2"/>
        <v>het analyseren van bedrijfsprocessen en bijbehorende informatie-eisen en het daarmee voorzien in de meest geschikte informatiestructuur</v>
      </c>
    </row>
    <row r="43" spans="1:9" ht="15" thickBot="1" x14ac:dyDescent="0.4">
      <c r="A43" s="11" t="s">
        <v>92</v>
      </c>
      <c r="B43" s="17" t="s">
        <v>78</v>
      </c>
      <c r="C43" s="13">
        <v>4</v>
      </c>
      <c r="D43" s="10" t="str">
        <f>IFERROR(VLOOKUP($A43,VLookup!$B$3:$C$481,2,FALSE),"")</f>
        <v>1.1.2 FUNCTIONEEL ONTWERP/STARTARCHITECTUUR</v>
      </c>
      <c r="E43" s="14" t="str">
        <f t="shared" si="0"/>
        <v>D.10x4</v>
      </c>
      <c r="F43" s="14" t="str">
        <f>IFERROR(VLOOKUP(E43,'Bron competenties'!$A$1:$F$19978,5,FALSE),"")</f>
        <v>de juiste informatiestructuur integreren in de organisatie-omgeving</v>
      </c>
      <c r="G43" s="15" t="str">
        <f>IFERROR(CONCATENATE(B43," ",(VLOOKUP($B43,'Bron competenties'!$B$1:$C$1978,2,FALSE))),"")</f>
        <v xml:space="preserve">D.10 Informatie- en kennismanagement </v>
      </c>
      <c r="H43">
        <f t="shared" si="1"/>
        <v>4</v>
      </c>
      <c r="I43" t="str">
        <f t="shared" si="2"/>
        <v>de juiste informatiestructuur integreren in de organisatie-omgeving</v>
      </c>
    </row>
    <row r="44" spans="1:9" ht="15" thickBot="1" x14ac:dyDescent="0.4">
      <c r="A44" s="11" t="s">
        <v>92</v>
      </c>
      <c r="B44" s="17" t="s">
        <v>79</v>
      </c>
      <c r="C44" s="13">
        <v>3</v>
      </c>
      <c r="D44" s="10" t="str">
        <f>IFERROR(VLOOKUP($A44,VLookup!$B$3:$C$481,2,FALSE),"")</f>
        <v>1.1.2 FUNCTIONEEL ONTWERP/STARTARCHITECTUUR</v>
      </c>
      <c r="E44" s="14" t="str">
        <f t="shared" si="0"/>
        <v>D.11x3</v>
      </c>
      <c r="F44" s="14" t="str">
        <f>IFERROR(VLOOKUP(E44,'Bron competenties'!$A$1:$F$19978,5,FALSE),"")</f>
        <v>betrouwbare relaties met de klanten creëren en helpen in het identificeren van de klantbehoeften</v>
      </c>
      <c r="G44" s="15" t="str">
        <f>IFERROR(CONCATENATE(B44," ",(VLOOKUP($B44,'Bron competenties'!$B$1:$C$1978,2,FALSE))),"")</f>
        <v xml:space="preserve">D.11 Behoeftemanagement </v>
      </c>
      <c r="H44">
        <f t="shared" si="1"/>
        <v>3</v>
      </c>
      <c r="I44" t="str">
        <f t="shared" si="2"/>
        <v>betrouwbare relaties met de klanten creëren en helpen in het identificeren van de klantbehoeften</v>
      </c>
    </row>
    <row r="45" spans="1:9" ht="15" thickBot="1" x14ac:dyDescent="0.4">
      <c r="A45" s="11" t="s">
        <v>92</v>
      </c>
      <c r="B45" s="17" t="s">
        <v>79</v>
      </c>
      <c r="C45" s="13">
        <v>4</v>
      </c>
      <c r="D45" s="10" t="str">
        <f>IFERROR(VLOOKUP($A45,VLookup!$B$3:$C$481,2,FALSE),"")</f>
        <v>1.1.2 FUNCTIONEEL ONTWERP/STARTARCHITECTUUR</v>
      </c>
      <c r="E45" s="14" t="str">
        <f t="shared" si="0"/>
        <v>D.11x4</v>
      </c>
      <c r="F45" s="14" t="str">
        <f>IFERROR(VLOOKUP(E45,'Bron competenties'!$A$1:$F$19978,5,FALSE),"")</f>
        <v>het organiseren en ondersteunen van strategische besluiten van de organisaties, het helpen van organisaties om nieuwe IV-oplossingen te bedenken; het bevorderen van partnerschappen en het creëren van waardeproposities</v>
      </c>
      <c r="G45" s="15" t="str">
        <f>IFERROR(CONCATENATE(B45," ",(VLOOKUP($B45,'Bron competenties'!$B$1:$C$1978,2,FALSE))),"")</f>
        <v xml:space="preserve">D.11 Behoeftemanagement </v>
      </c>
      <c r="H45">
        <f t="shared" si="1"/>
        <v>4</v>
      </c>
      <c r="I45" t="str">
        <f t="shared" si="2"/>
        <v>het organiseren en ondersteunen van strategische besluiten van de organisaties, het helpen van organisaties om nieuwe IV-oplossingen te bedenken; het bevorderen van partnerschappen en het creëren van waardeproposities</v>
      </c>
    </row>
    <row r="46" spans="1:9" ht="15" thickBot="1" x14ac:dyDescent="0.4">
      <c r="A46" s="11" t="s">
        <v>92</v>
      </c>
      <c r="B46" s="17" t="s">
        <v>138</v>
      </c>
      <c r="C46" s="13">
        <v>3</v>
      </c>
      <c r="D46" s="10" t="str">
        <f>IFERROR(VLOOKUP($A46,VLookup!$B$3:$C$481,2,FALSE),"")</f>
        <v>1.1.2 FUNCTIONEEL ONTWERP/STARTARCHITECTUUR</v>
      </c>
      <c r="E46" s="14" t="str">
        <f t="shared" si="0"/>
        <v>E.07x3</v>
      </c>
      <c r="F46" s="14" t="str">
        <f>IFERROR(VLOOKUP(E46,'Bron competenties'!$A$1:$F$19978,5,FALSE),"")</f>
        <v>het evalueren van wijzigingseisen en het gebruiken van specifieke vaardigheden om potentiële methoden en standaarden te identificeren die ingezet kunnen worden</v>
      </c>
      <c r="G46" s="15" t="str">
        <f>IFERROR(CONCATENATE(B46," ",(VLOOKUP($B46,'Bron competenties'!$B$1:$C$1978,2,FALSE))),"")</f>
        <v>E.07 Management van veranderingen in bedrijfsprocessen</v>
      </c>
      <c r="H46">
        <f t="shared" si="1"/>
        <v>3</v>
      </c>
      <c r="I46" t="str">
        <f t="shared" si="2"/>
        <v>het evalueren van wijzigingseisen en het gebruiken van specifieke vaardigheden om potentiële methoden en standaarden te identificeren die ingezet kunnen worden</v>
      </c>
    </row>
    <row r="47" spans="1:9" ht="15" thickBot="1" x14ac:dyDescent="0.4">
      <c r="A47" s="16" t="s">
        <v>92</v>
      </c>
      <c r="B47" s="17" t="s">
        <v>138</v>
      </c>
      <c r="C47" s="13">
        <v>4</v>
      </c>
      <c r="D47" s="10" t="str">
        <f>IFERROR(VLOOKUP($A47,VLookup!$B$3:$C$481,2,FALSE),"")</f>
        <v>1.1.2 FUNCTIONEEL ONTWERP/STARTARCHITECTUUR</v>
      </c>
      <c r="E47" s="14" t="str">
        <f t="shared" si="0"/>
        <v>E.07x4</v>
      </c>
      <c r="F47" s="14" t="str">
        <f>IFERROR(VLOOKUP(E47,'Bron competenties'!$A$1:$F$19978,5,FALSE),"")</f>
        <v xml:space="preserve">het organiseren en borgen van het plannen, beheren en implementeren van significante IV-wijzigingen in de organisatie </v>
      </c>
      <c r="G47" s="15" t="str">
        <f>IFERROR(CONCATENATE(B47," ",(VLOOKUP($B47,'Bron competenties'!$B$1:$C$1978,2,FALSE))),"")</f>
        <v>E.07 Management van veranderingen in bedrijfsprocessen</v>
      </c>
      <c r="H47">
        <f t="shared" si="1"/>
        <v>4</v>
      </c>
      <c r="I47" t="str">
        <f t="shared" si="2"/>
        <v xml:space="preserve">het organiseren en borgen van het plannen, beheren en implementeren van significante IV-wijzigingen in de organisatie </v>
      </c>
    </row>
    <row r="48" spans="1:9" ht="15" thickBot="1" x14ac:dyDescent="0.4">
      <c r="A48" s="16" t="s">
        <v>92</v>
      </c>
      <c r="B48" s="17" t="s">
        <v>81</v>
      </c>
      <c r="C48" s="13">
        <v>3</v>
      </c>
      <c r="D48" s="10" t="str">
        <f>IFERROR(VLOOKUP($A48,VLookup!$B$3:$C$481,2,FALSE),"")</f>
        <v>1.1.2 FUNCTIONEEL ONTWERP/STARTARCHITECTUUR</v>
      </c>
      <c r="E48" s="14" t="str">
        <f t="shared" si="0"/>
        <v>E.08x3</v>
      </c>
      <c r="F48" s="14" t="str">
        <f>IFERROR(VLOOKUP(E48,'Bron competenties'!$A$1:$F$19978,5,FALSE),"")</f>
        <v xml:space="preserve">het evalueren van indicatoren en maatregelen op het gebied van securitymanagement en bepalen of ze aan de normen voldoen; het onderzoeken van inbreuken op de beveiliging en het nemen van correctiemaatregelen </v>
      </c>
      <c r="G48" s="15" t="str">
        <f>IFERROR(CONCATENATE(B48," ",(VLOOKUP($B48,'Bron competenties'!$B$1:$C$1978,2,FALSE))),"")</f>
        <v xml:space="preserve">E.08 Informatiebeveiligingsmanagement </v>
      </c>
      <c r="H48">
        <f t="shared" si="1"/>
        <v>3</v>
      </c>
      <c r="I48" t="str">
        <f t="shared" si="2"/>
        <v xml:space="preserve">het evalueren van indicatoren en maatregelen op het gebied van securitymanagement en bepalen of ze aan de normen voldoen; het onderzoeken van inbreuken op de beveiliging en het nemen van correctiemaatregelen </v>
      </c>
    </row>
    <row r="49" spans="1:9" ht="15" thickBot="1" x14ac:dyDescent="0.4">
      <c r="A49" s="16" t="s">
        <v>92</v>
      </c>
      <c r="B49" s="17" t="s">
        <v>81</v>
      </c>
      <c r="C49" s="13">
        <v>4</v>
      </c>
      <c r="D49" s="10" t="str">
        <f>IFERROR(VLOOKUP($A49,VLookup!$B$3:$C$481,2,FALSE),"")</f>
        <v>1.1.2 FUNCTIONEEL ONTWERP/STARTARCHITECTUUR</v>
      </c>
      <c r="E49" s="14" t="str">
        <f t="shared" si="0"/>
        <v>E.08x4</v>
      </c>
      <c r="F49" s="14" t="str">
        <f>IFERROR(VLOOKUP(E49,'Bron competenties'!$A$1:$F$19978,5,FALSE),"")</f>
        <v>het organiseren en borgen dat de integriteit, vertrouwelijkheid en beschikbaarheid van gegevens zijn opgeslagen in de Informatiesystemen en dat ze voldoen aan alle wettelijke vereisten</v>
      </c>
      <c r="G49" s="15" t="str">
        <f>IFERROR(CONCATENATE(B49," ",(VLOOKUP($B49,'Bron competenties'!$B$1:$C$1978,2,FALSE))),"")</f>
        <v xml:space="preserve">E.08 Informatiebeveiligingsmanagement </v>
      </c>
      <c r="H49">
        <f t="shared" si="1"/>
        <v>4</v>
      </c>
      <c r="I49" t="str">
        <f t="shared" si="2"/>
        <v>het organiseren en borgen dat de integriteit, vertrouwelijkheid en beschikbaarheid van gegevens zijn opgeslagen in de Informatiesystemen en dat ze voldoen aan alle wettelijke vereisten</v>
      </c>
    </row>
    <row r="50" spans="1:9" ht="15" thickBot="1" x14ac:dyDescent="0.4">
      <c r="A50" s="18" t="s">
        <v>92</v>
      </c>
      <c r="B50" s="17" t="s">
        <v>85</v>
      </c>
      <c r="C50" s="13">
        <v>9</v>
      </c>
      <c r="D50" s="10" t="str">
        <f>IFERROR(VLOOKUP($A50,VLookup!$B$3:$C$481,2,FALSE),"")</f>
        <v>1.1.2 FUNCTIONEEL ONTWERP/STARTARCHITECTUUR</v>
      </c>
      <c r="E50" s="14" t="str">
        <f t="shared" si="0"/>
        <v>T.01x9</v>
      </c>
      <c r="F50" s="14" t="str">
        <f>IFERROR(VLOOKUP(E50,'Bron competenties'!$A$1:$F$19978,5,FALSE),"")</f>
        <v>Toegankelijkheid is van toepassing op het ontwerp van producten, apparaten, services of omgevingen om ervoor te zorgen dat ze voor iedereen bruikbaar zijn, ongeacht hun persoonlijke capaciteiten</v>
      </c>
      <c r="G50" s="15" t="str">
        <f>IFERROR(CONCATENATE(B50," ",(VLOOKUP($B50,'Bron competenties'!$B$1:$C$1978,2,FALSE))),"")</f>
        <v>T.01 Toegankelijkheid</v>
      </c>
      <c r="H50">
        <f t="shared" si="1"/>
        <v>9</v>
      </c>
      <c r="I50" t="str">
        <f t="shared" si="2"/>
        <v>Toegankelijkheid is van toepassing op het ontwerp van producten, apparaten, services of omgevingen om ervoor te zorgen dat ze voor iedereen bruikbaar zijn, ongeacht hun persoonlijke capaciteiten</v>
      </c>
    </row>
    <row r="51" spans="1:9" ht="15" thickBot="1" x14ac:dyDescent="0.4">
      <c r="A51" s="18" t="s">
        <v>92</v>
      </c>
      <c r="B51" s="17" t="s">
        <v>86</v>
      </c>
      <c r="C51" s="13">
        <v>9</v>
      </c>
      <c r="D51" s="10" t="str">
        <f>IFERROR(VLOOKUP($A51,VLookup!$B$3:$C$481,2,FALSE),"")</f>
        <v>1.1.2 FUNCTIONEEL ONTWERP/STARTARCHITECTUUR</v>
      </c>
      <c r="E51" s="14" t="str">
        <f t="shared" si="0"/>
        <v>T.02x9</v>
      </c>
      <c r="F51" s="14" t="str">
        <f>IFERROR(VLOOKUP(E51,'Bron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1" s="15" t="str">
        <f>IFERROR(CONCATENATE(B51," ",(VLOOKUP($B51,'Bron competenties'!$B$1:$C$1978,2,FALSE))),"")</f>
        <v>T.02 Ethiek</v>
      </c>
      <c r="H51">
        <f t="shared" si="1"/>
        <v>9</v>
      </c>
      <c r="I51" t="str">
        <f t="shared" si="2"/>
        <v>Ethiek in ICT behandelt de procedures, waarden en praktijken die ICT en haar gerelateerde disciplines beheersen zonder de integriteit, morele waarden of overtuigingen van een individu, organisatie of de mensheid: professioneel gedrag in de ICT</v>
      </c>
    </row>
    <row r="52" spans="1:9" ht="15" thickBot="1" x14ac:dyDescent="0.4">
      <c r="A52" s="18" t="s">
        <v>92</v>
      </c>
      <c r="B52" s="17" t="s">
        <v>87</v>
      </c>
      <c r="C52" s="13">
        <v>9</v>
      </c>
      <c r="D52" s="10" t="str">
        <f>IFERROR(VLOOKUP($A52,VLookup!$B$3:$C$481,2,FALSE),"")</f>
        <v>1.1.2 FUNCTIONEEL ONTWERP/STARTARCHITECTUUR</v>
      </c>
      <c r="E52" s="14" t="str">
        <f t="shared" si="0"/>
        <v>T.03x9</v>
      </c>
      <c r="F52" s="14" t="str">
        <f>IFERROR(VLOOKUP(E52,'Bron competenties'!$A$1:$F$19978,5,FALSE),"")</f>
        <v>Er zijn veel wetten die direct of indirect relevant zijn voor de ICT-industrie, zoals copyright, naleving van octrooien, voorkomen van plagiaat en bescherming van intellectueel eigendom</v>
      </c>
      <c r="G52" s="15" t="str">
        <f>IFERROR(CONCATENATE(B52," ",(VLOOKUP($B52,'Bron competenties'!$B$1:$C$1978,2,FALSE))),"")</f>
        <v>T.03 Juridische kwesties</v>
      </c>
      <c r="H52">
        <f t="shared" si="1"/>
        <v>9</v>
      </c>
      <c r="I52" t="str">
        <f t="shared" si="2"/>
        <v>Er zijn veel wetten die direct of indirect relevant zijn voor de ICT-industrie, zoals copyright, naleving van octrooien, voorkomen van plagiaat en bescherming van intellectueel eigendom</v>
      </c>
    </row>
    <row r="53" spans="1:9" ht="15" thickBot="1" x14ac:dyDescent="0.4">
      <c r="A53" s="21" t="s">
        <v>92</v>
      </c>
      <c r="B53" s="17" t="s">
        <v>88</v>
      </c>
      <c r="C53" s="13">
        <v>9</v>
      </c>
      <c r="D53" s="10" t="str">
        <f>IFERROR(VLOOKUP($A53,VLookup!$B$3:$C$481,2,FALSE),"")</f>
        <v>1.1.2 FUNCTIONEEL ONTWERP/STARTARCHITECTUUR</v>
      </c>
      <c r="E53" s="14" t="str">
        <f t="shared" si="0"/>
        <v>T.04x9</v>
      </c>
      <c r="F53" s="14" t="str">
        <f>IFERROR(VLOOKUP(E53,'Bron competenties'!$A$1:$F$19978,5,FALSE),"")</f>
        <v>Privacy is het vermogen van een organisatie of individu te bepalen welke gegevens met derden kunnen worden gedeeld: bijvoorbeeld de algemene verordening gegevensbescherming (AVG) over gegevensbescherming en privacy voor alle individuen</v>
      </c>
      <c r="G53" s="15" t="str">
        <f>IFERROR(CONCATENATE(B53," ",(VLOOKUP($B53,'Bron competenties'!$B$1:$C$1978,2,FALSE))),"")</f>
        <v>T.04 Privacy</v>
      </c>
      <c r="H53">
        <f t="shared" si="1"/>
        <v>9</v>
      </c>
      <c r="I53" t="str">
        <f t="shared" si="2"/>
        <v>Privacy is het vermogen van een organisatie of individu te bepalen welke gegevens met derden kunnen worden gedeeld: bijvoorbeeld de algemene verordening gegevensbescherming (AVG) over gegevensbescherming en privacy voor alle individuen</v>
      </c>
    </row>
    <row r="54" spans="1:9" ht="15" thickBot="1" x14ac:dyDescent="0.4">
      <c r="A54" s="21" t="s">
        <v>92</v>
      </c>
      <c r="B54" s="17" t="s">
        <v>89</v>
      </c>
      <c r="C54" s="13">
        <v>9</v>
      </c>
      <c r="D54" s="10" t="str">
        <f>IFERROR(VLOOKUP($A54,VLookup!$B$3:$C$481,2,FALSE),"")</f>
        <v>1.1.2 FUNCTIONEEL ONTWERP/STARTARCHITECTUUR</v>
      </c>
      <c r="E54" s="14" t="str">
        <f t="shared" si="0"/>
        <v>T.05x9</v>
      </c>
      <c r="F54" s="14" t="str">
        <f>IFERROR(VLOOKUP(E54,'Bron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4" s="15" t="str">
        <f>IFERROR(CONCATENATE(B54," ",(VLOOKUP($B54,'Bron competenties'!$B$1:$C$1978,2,FALSE))),"")</f>
        <v>T.05 Beveiliging</v>
      </c>
      <c r="H54">
        <f t="shared" si="1"/>
        <v>9</v>
      </c>
      <c r="I54"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55" spans="1:9" ht="15" thickBot="1" x14ac:dyDescent="0.4">
      <c r="A55" s="21" t="s">
        <v>92</v>
      </c>
      <c r="B55" s="17" t="s">
        <v>90</v>
      </c>
      <c r="C55" s="13">
        <v>9</v>
      </c>
      <c r="D55" s="10" t="str">
        <f>IFERROR(VLOOKUP($A55,VLookup!$B$3:$C$481,2,FALSE),"")</f>
        <v>1.1.2 FUNCTIONEEL ONTWERP/STARTARCHITECTUUR</v>
      </c>
      <c r="E55" s="14" t="str">
        <f t="shared" si="0"/>
        <v>T.06x9</v>
      </c>
      <c r="F55" s="14" t="str">
        <f>IFERROR(VLOOKUP(E55,'Bron competenties'!$A$1:$F$19978,5,FALSE),"")</f>
        <v>Duurzaamheid staat voor het voldoen aan behoeften zonder de toekomst in gevaar te brengen en kan worden gecategoriseerd als ecologische, sociale of economische duurzaamheid</v>
      </c>
      <c r="G55" s="15" t="str">
        <f>IFERROR(CONCATENATE(B55," ",(VLOOKUP($B55,'Bron competenties'!$B$1:$C$1978,2,FALSE))),"")</f>
        <v>T.06 Duurzaamheid</v>
      </c>
      <c r="H55">
        <f t="shared" si="1"/>
        <v>9</v>
      </c>
      <c r="I55" t="str">
        <f t="shared" si="2"/>
        <v>Duurzaamheid staat voor het voldoen aan behoeften zonder de toekomst in gevaar te brengen en kan worden gecategoriseerd als ecologische, sociale of economische duurzaamheid</v>
      </c>
    </row>
    <row r="56" spans="1:9" ht="15" thickBot="1" x14ac:dyDescent="0.4">
      <c r="A56" s="21" t="s">
        <v>92</v>
      </c>
      <c r="B56" s="17" t="s">
        <v>91</v>
      </c>
      <c r="C56" s="13">
        <v>9</v>
      </c>
      <c r="D56" s="10" t="str">
        <f>IFERROR(VLOOKUP($A56,VLookup!$B$3:$C$481,2,FALSE),"")</f>
        <v>1.1.2 FUNCTIONEEL ONTWERP/STARTARCHITECTUUR</v>
      </c>
      <c r="E56" s="14" t="str">
        <f t="shared" si="0"/>
        <v>T.07x9</v>
      </c>
      <c r="F56" s="14" t="str">
        <f>IFERROR(VLOOKUP(E56,'Bron competenties'!$A$1:$F$19978,5,FALSE),"")</f>
        <v>Bruikbaarheid is de kwaliteit van een product, dienst of systeem, zoals ervaren door eindgebruikers, voor specifiek te bereiken doelen, effectief, efficiënt en bevredigend in een vooraf bepaalde context</v>
      </c>
      <c r="G56" s="15" t="str">
        <f>IFERROR(CONCATENATE(B56," ",(VLOOKUP($B56,'Bron competenties'!$B$1:$C$1978,2,FALSE))),"")</f>
        <v>T.07 Bruikbaarheid</v>
      </c>
      <c r="H56">
        <f t="shared" si="1"/>
        <v>9</v>
      </c>
      <c r="I56" t="str">
        <f t="shared" si="2"/>
        <v>Bruikbaarheid is de kwaliteit van een product, dienst of systeem, zoals ervaren door eindgebruikers, voor specifiek te bereiken doelen, effectief, efficiënt en bevredigend in een vooraf bepaalde context</v>
      </c>
    </row>
    <row r="57" spans="1:9" ht="15" thickBot="1" x14ac:dyDescent="0.4">
      <c r="A57" s="19" t="s">
        <v>97</v>
      </c>
      <c r="B57" s="12" t="s">
        <v>76</v>
      </c>
      <c r="C57" s="13">
        <v>3</v>
      </c>
      <c r="D57" s="228" t="str">
        <f>IFERROR(VLOOKUP($A57,VLookup!$B$3:$C$481,2,FALSE),"")</f>
        <v>1.1.3 APPLICATIEARCHITECTUUR</v>
      </c>
      <c r="E57" s="14" t="str">
        <f t="shared" si="0"/>
        <v>A.05x3</v>
      </c>
      <c r="F57" s="14" t="str">
        <f>IFERROR(VLOOKUP(E57,'Bron competenties'!$A$1:$F$19978,5,FALSE),"")</f>
        <v>het gebruikmaken van specifieke kennis om relevante IV-technologie en -specificaties te definiëren die kunnen worden ingezet bij de bouw van meerdere IV-projecten, toepassingen en/of infrastructuurverbeteringen</v>
      </c>
      <c r="G57" s="15" t="str">
        <f>IFERROR(CONCATENATE(B57," ",(VLOOKUP($B57,'Bron competenties'!$B$1:$C$1978,2,FALSE))),"")</f>
        <v xml:space="preserve">A.05 Ontwerpen van Architectuur </v>
      </c>
      <c r="H57">
        <f t="shared" si="1"/>
        <v>3</v>
      </c>
      <c r="I57" t="str">
        <f t="shared" si="2"/>
        <v>het gebruikmaken van specifieke kennis om relevante IV-technologie en -specificaties te definiëren die kunnen worden ingezet bij de bouw van meerdere IV-projecten, toepassingen en/of infrastructuurverbeteringen</v>
      </c>
    </row>
    <row r="58" spans="1:9" ht="15" thickBot="1" x14ac:dyDescent="0.4">
      <c r="A58" s="19" t="s">
        <v>97</v>
      </c>
      <c r="B58" s="12" t="s">
        <v>76</v>
      </c>
      <c r="C58" s="13">
        <v>4</v>
      </c>
      <c r="D58" s="228" t="str">
        <f>IFERROR(VLOOKUP($A58,VLookup!$B$3:$C$481,2,FALSE),"")</f>
        <v>1.1.3 APPLICATIEARCHITECTUUR</v>
      </c>
      <c r="E58" s="14" t="str">
        <f t="shared" si="0"/>
        <v>A.05x4</v>
      </c>
      <c r="F58" s="14" t="str">
        <f>IFERROR(VLOOKUP(E58,'Bron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58" s="15" t="str">
        <f>IFERROR(CONCATENATE(B58," ",(VLOOKUP($B58,'Bron competenties'!$B$1:$C$1978,2,FALSE))),"")</f>
        <v xml:space="preserve">A.05 Ontwerpen van Architectuur </v>
      </c>
      <c r="H58">
        <f t="shared" si="1"/>
        <v>4</v>
      </c>
      <c r="I58" t="str">
        <f t="shared" si="2"/>
        <v>het vanuit een brede verantwoordelijkheid definiëren van een strategie zodat IV-technologie conform de behoeften van de organisatie geïmplementeerd wordt, rekening houdend met de huidige IV-platformen, legacy en de laatste innovatieve ontwikkelingen</v>
      </c>
    </row>
    <row r="59" spans="1:9" ht="15" thickBot="1" x14ac:dyDescent="0.4">
      <c r="A59" s="19" t="s">
        <v>97</v>
      </c>
      <c r="B59" s="17" t="s">
        <v>93</v>
      </c>
      <c r="C59" s="13">
        <v>1</v>
      </c>
      <c r="D59" s="228" t="str">
        <f>IFERROR(VLOOKUP($A59,VLookup!$B$3:$C$481,2,FALSE),"")</f>
        <v>1.1.3 APPLICATIEARCHITECTUUR</v>
      </c>
      <c r="E59" s="14" t="str">
        <f t="shared" si="0"/>
        <v>A.06x1</v>
      </c>
      <c r="F59" s="14" t="str">
        <f>IFERROR(VLOOKUP(E59,'Bron competenties'!$A$1:$F$19978,5,FALSE),"")</f>
        <v>het bijdragen aan het ontwerp van applicaties, aan generieke functionele specificaties en aan koppelvlakken</v>
      </c>
      <c r="G59" s="15" t="str">
        <f>IFERROR(CONCATENATE(B59," ",(VLOOKUP($B59,'Bron competenties'!$B$1:$C$1978,2,FALSE))),"")</f>
        <v xml:space="preserve">A.06 Ontwerp van Applicaties </v>
      </c>
      <c r="H59">
        <f t="shared" si="1"/>
        <v>1</v>
      </c>
      <c r="I59" t="str">
        <f t="shared" si="2"/>
        <v>het bijdragen aan het ontwerp van applicaties, aan generieke functionele specificaties en aan koppelvlakken</v>
      </c>
    </row>
    <row r="60" spans="1:9" ht="15" thickBot="1" x14ac:dyDescent="0.4">
      <c r="A60" s="19" t="s">
        <v>97</v>
      </c>
      <c r="B60" s="17" t="s">
        <v>93</v>
      </c>
      <c r="C60" s="13">
        <v>2</v>
      </c>
      <c r="D60" s="228" t="str">
        <f>IFERROR(VLOOKUP($A60,VLookup!$B$3:$C$481,2,FALSE),"")</f>
        <v>1.1.3 APPLICATIEARCHITECTUUR</v>
      </c>
      <c r="E60" s="14" t="str">
        <f t="shared" si="0"/>
        <v>A.06x2</v>
      </c>
      <c r="F60" s="14" t="str">
        <f>IFERROR(VLOOKUP(E60,'Bron competenties'!$A$1:$F$19978,5,FALSE),"")</f>
        <v>het organiseren van de totale planning van het ontwerp van de applicatie</v>
      </c>
      <c r="G60" s="15" t="str">
        <f>IFERROR(CONCATENATE(B60," ",(VLOOKUP($B60,'Bron competenties'!$B$1:$C$1978,2,FALSE))),"")</f>
        <v xml:space="preserve">A.06 Ontwerp van Applicaties </v>
      </c>
      <c r="H60">
        <f t="shared" si="1"/>
        <v>2</v>
      </c>
      <c r="I60" t="str">
        <f t="shared" si="2"/>
        <v>het organiseren van de totale planning van het ontwerp van de applicatie</v>
      </c>
    </row>
    <row r="61" spans="1:9" ht="15" thickBot="1" x14ac:dyDescent="0.4">
      <c r="A61" s="17" t="s">
        <v>97</v>
      </c>
      <c r="B61" s="17" t="s">
        <v>93</v>
      </c>
      <c r="C61" s="13">
        <v>3</v>
      </c>
      <c r="D61" s="228" t="str">
        <f>IFERROR(VLOOKUP($A61,VLookup!$B$3:$C$481,2,FALSE),"")</f>
        <v>1.1.3 APPLICATIEARCHITECTUUR</v>
      </c>
      <c r="E61" s="14" t="str">
        <f t="shared" si="0"/>
        <v>A.06x3</v>
      </c>
      <c r="F61" s="14" t="str">
        <f>IFERROR(VLOOKUP(E61,'Bron competenties'!$A$1:$F$19978,5,FALSE),"")</f>
        <v xml:space="preserve">de verantwoordelijkheid nemen voor eigen acties en die van anderen om te garanderen dat de applicatie op een correcte manier is geïntegreerd in een complexe omgeving en voldoet aan de behoeften van gebruikers / klanten </v>
      </c>
      <c r="G61" s="15" t="str">
        <f>IFERROR(CONCATENATE(B61," ",(VLOOKUP($B61,'Bron competenties'!$B$1:$C$1978,2,FALSE))),"")</f>
        <v xml:space="preserve">A.06 Ontwerp van Applicaties </v>
      </c>
      <c r="H61">
        <f t="shared" si="1"/>
        <v>3</v>
      </c>
      <c r="I61" t="str">
        <f t="shared" si="2"/>
        <v xml:space="preserve">de verantwoordelijkheid nemen voor eigen acties en die van anderen om te garanderen dat de applicatie op een correcte manier is geïntegreerd in een complexe omgeving en voldoet aan de behoeften van gebruikers / klanten </v>
      </c>
    </row>
    <row r="62" spans="1:9" ht="15" thickBot="1" x14ac:dyDescent="0.4">
      <c r="A62" s="20" t="s">
        <v>97</v>
      </c>
      <c r="B62" s="12" t="s">
        <v>102</v>
      </c>
      <c r="C62" s="13">
        <v>4</v>
      </c>
      <c r="D62" s="228" t="str">
        <f>IFERROR(VLOOKUP($A62,VLookup!$B$3:$C$481,2,FALSE),"")</f>
        <v>1.1.3 APPLICATIEARCHITECTUUR</v>
      </c>
      <c r="E62" s="14" t="str">
        <f t="shared" si="0"/>
        <v>A.07x4</v>
      </c>
      <c r="F62" s="14" t="str">
        <f>IFERROR(VLOOKUP(E62,'Bron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62" s="15" t="str">
        <f>IFERROR(CONCATENATE(B62," ",(VLOOKUP($B62,'Bron competenties'!$B$1:$C$1978,2,FALSE))),"")</f>
        <v xml:space="preserve">A.07 Monitoren technologische ontwikkelingen </v>
      </c>
      <c r="H62">
        <f t="shared" si="1"/>
        <v>4</v>
      </c>
      <c r="I62" t="str">
        <f t="shared" si="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63" spans="1:9" ht="15" thickBot="1" x14ac:dyDescent="0.4">
      <c r="A63" s="19" t="s">
        <v>97</v>
      </c>
      <c r="B63" s="12" t="s">
        <v>103</v>
      </c>
      <c r="C63" s="13">
        <v>4</v>
      </c>
      <c r="D63" s="228" t="str">
        <f>IFERROR(VLOOKUP($A63,VLookup!$B$3:$C$481,2,FALSE),"")</f>
        <v>1.1.3 APPLICATIEARCHITECTUUR</v>
      </c>
      <c r="E63" s="14" t="str">
        <f t="shared" si="0"/>
        <v>A.09x4</v>
      </c>
      <c r="F63" s="14" t="str">
        <f>IFERROR(VLOOKUP(E63,'Bron competenties'!$A$1:$F$19978,5,FALSE),"")</f>
        <v>het inzetten van onafhankelijk denken en technologische kennis om verschillende concepten te integreren, zodat unieke oplossingen ontstaan</v>
      </c>
      <c r="G63" s="15" t="str">
        <f>IFERROR(CONCATENATE(B63," ",(VLOOKUP($B63,'Bron competenties'!$B$1:$C$1978,2,FALSE))),"")</f>
        <v xml:space="preserve">A.09 Innoveren </v>
      </c>
      <c r="H63">
        <f t="shared" si="1"/>
        <v>4</v>
      </c>
      <c r="I63" t="str">
        <f t="shared" si="2"/>
        <v>het inzetten van onafhankelijk denken en technologische kennis om verschillende concepten te integreren, zodat unieke oplossingen ontstaan</v>
      </c>
    </row>
    <row r="64" spans="1:9" ht="15" thickBot="1" x14ac:dyDescent="0.4">
      <c r="A64" s="19" t="s">
        <v>97</v>
      </c>
      <c r="B64" s="12" t="s">
        <v>98</v>
      </c>
      <c r="C64" s="13">
        <v>2</v>
      </c>
      <c r="D64" s="228" t="str">
        <f>IFERROR(VLOOKUP($A64,VLookup!$B$3:$C$481,2,FALSE),"")</f>
        <v>1.1.3 APPLICATIEARCHITECTUUR</v>
      </c>
      <c r="E64" s="14" t="str">
        <f t="shared" si="0"/>
        <v>B.02x2</v>
      </c>
      <c r="F64" s="14" t="str">
        <f>IFERROR(VLOOKUP(E64,'Bron competenties'!$A$1:$F$19978,5,FALSE),"")</f>
        <v>het systematisch handelen om de verenigbaarheid van soft- en hardwarespecificatie te identificeren, het documenteren van alle activiteiten, afwijkingen en correcties tijdens het installeren</v>
      </c>
      <c r="G64" s="15" t="str">
        <f>IFERROR(CONCATENATE(B64," ",(VLOOKUP($B64,'Bron competenties'!$B$1:$C$1978,2,FALSE))),"")</f>
        <v xml:space="preserve">B.02 Systeemintegratie </v>
      </c>
      <c r="H64">
        <f t="shared" si="1"/>
        <v>2</v>
      </c>
      <c r="I64" t="str">
        <f t="shared" si="2"/>
        <v>het systematisch handelen om de verenigbaarheid van soft- en hardwarespecificatie te identificeren, het documenteren van alle activiteiten, afwijkingen en correcties tijdens het installeren</v>
      </c>
    </row>
    <row r="65" spans="1:9" ht="15" thickBot="1" x14ac:dyDescent="0.4">
      <c r="A65" s="19" t="s">
        <v>97</v>
      </c>
      <c r="B65" s="12" t="s">
        <v>98</v>
      </c>
      <c r="C65" s="13">
        <v>3</v>
      </c>
      <c r="D65" s="228" t="str">
        <f>IFERROR(VLOOKUP($A65,VLookup!$B$3:$C$481,2,FALSE),"")</f>
        <v>1.1.3 APPLICATIEARCHITECTUUR</v>
      </c>
      <c r="E65" s="14" t="str">
        <f t="shared" si="0"/>
        <v>B.02x3</v>
      </c>
      <c r="F65" s="14" t="str">
        <f>IFERROR(VLOOKUP(E65,'Bron competenties'!$A$1:$F$19978,5,FALSE),"")</f>
        <v>verantwoordelijk zijn voor eigen acties en die van anderen in het integratieproces, het naleven van de toepasbare normen en wijzigingsprocedures om de integriteit te bewaren van de gehele functionaliteit en betrouwbaarheid</v>
      </c>
      <c r="G65" s="15" t="str">
        <f>IFERROR(CONCATENATE(B65," ",(VLOOKUP($B65,'Bron competenties'!$B$1:$C$1978,2,FALSE))),"")</f>
        <v xml:space="preserve">B.02 Systeemintegratie </v>
      </c>
      <c r="H65">
        <f t="shared" si="1"/>
        <v>3</v>
      </c>
      <c r="I65" t="str">
        <f t="shared" si="2"/>
        <v>verantwoordelijk zijn voor eigen acties en die van anderen in het integratieproces, het naleven van de toepasbare normen en wijzigingsprocedures om de integriteit te bewaren van de gehele functionaliteit en betrouwbaarheid</v>
      </c>
    </row>
    <row r="66" spans="1:9" ht="15" thickBot="1" x14ac:dyDescent="0.4">
      <c r="A66" s="20" t="s">
        <v>97</v>
      </c>
      <c r="B66" s="12" t="s">
        <v>98</v>
      </c>
      <c r="C66" s="13">
        <v>4</v>
      </c>
      <c r="D66" s="228" t="str">
        <f>IFERROR(VLOOKUP($A66,VLookup!$B$3:$C$481,2,FALSE),"")</f>
        <v>1.1.3 APPLICATIEARCHITECTUUR</v>
      </c>
      <c r="E66" s="14" t="str">
        <f t="shared" ref="E66:E129" si="3">IFERROR(IF(D66&lt;&gt;"",CONCATENATE(B66,"x",C66),""),"")</f>
        <v>B.02x4</v>
      </c>
      <c r="F66" s="14" t="str">
        <f>IFERROR(VLOOKUP(E66,'Bron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66" s="15" t="str">
        <f>IFERROR(CONCATENATE(B66," ",(VLOOKUP($B66,'Bron competenties'!$B$1:$C$1978,2,FALSE))),"")</f>
        <v xml:space="preserve">B.02 Systeemintegratie </v>
      </c>
      <c r="H66">
        <f t="shared" ref="H66:H129" si="4">IF($G66="","",C66)</f>
        <v>4</v>
      </c>
      <c r="I66" t="str">
        <f t="shared" ref="I66:I129" si="5">IF($G66="","",F66)</f>
        <v xml:space="preserve">het gebruikmaken van uiteenlopende specifieke kennis voor het creëren van een proces voor de gehele integratiecyclus, inclusief het opzetten van interne standaarden; het organiseren en borgen van resources voor integratieprogramma’s </v>
      </c>
    </row>
    <row r="67" spans="1:9" ht="15" thickBot="1" x14ac:dyDescent="0.4">
      <c r="A67" s="19" t="s">
        <v>97</v>
      </c>
      <c r="B67" s="12" t="s">
        <v>123</v>
      </c>
      <c r="C67" s="13">
        <v>3</v>
      </c>
      <c r="D67" s="228" t="str">
        <f>IFERROR(VLOOKUP($A67,VLookup!$B$3:$C$481,2,FALSE),"")</f>
        <v>1.1.3 APPLICATIEARCHITECTUUR</v>
      </c>
      <c r="E67" s="14" t="str">
        <f t="shared" si="3"/>
        <v>B.06x3</v>
      </c>
      <c r="F67" s="14" t="str">
        <f>IFERROR(VLOOKUP(E67,'Bron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67" s="15" t="str">
        <f>IFERROR(CONCATENATE(B67," ",(VLOOKUP($B67,'Bron competenties'!$B$1:$C$1978,2,FALSE))),"")</f>
        <v xml:space="preserve">B.06 Systeembouw </v>
      </c>
      <c r="H67">
        <f t="shared" si="4"/>
        <v>3</v>
      </c>
      <c r="I67"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68" spans="1:9" ht="15" thickBot="1" x14ac:dyDescent="0.4">
      <c r="A68" s="19" t="s">
        <v>97</v>
      </c>
      <c r="B68" s="12" t="s">
        <v>123</v>
      </c>
      <c r="C68" s="13">
        <v>4</v>
      </c>
      <c r="D68" s="228" t="str">
        <f>IFERROR(VLOOKUP($A68,VLookup!$B$3:$C$481,2,FALSE),"")</f>
        <v>1.1.3 APPLICATIEARCHITECTUUR</v>
      </c>
      <c r="E68" s="14" t="str">
        <f t="shared" si="3"/>
        <v>B.06x4</v>
      </c>
      <c r="F68" s="14" t="str">
        <f>IFERROR(VLOOKUP(E68,'Bron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68" s="15" t="str">
        <f>IFERROR(CONCATENATE(B68," ",(VLOOKUP($B68,'Bron competenties'!$B$1:$C$1978,2,FALSE))),"")</f>
        <v xml:space="preserve">B.06 Systeembouw </v>
      </c>
      <c r="H68">
        <f t="shared" si="4"/>
        <v>4</v>
      </c>
      <c r="I68" t="str">
        <f t="shared" si="5"/>
        <v>het omgaan met complexiteit door het ontwikkelen van standaarden en architectuur ter ondersteuning van samenhangende productontwikkeling; het opzetten van systeemeisen voor ontwerp en het identificeren van welke systeemeisen bij welke systeemcomponent behoren</v>
      </c>
    </row>
    <row r="69" spans="1:9" ht="15" thickBot="1" x14ac:dyDescent="0.4">
      <c r="A69" s="19" t="s">
        <v>97</v>
      </c>
      <c r="B69" s="12" t="s">
        <v>78</v>
      </c>
      <c r="C69" s="13">
        <v>3</v>
      </c>
      <c r="D69" s="228" t="str">
        <f>IFERROR(VLOOKUP($A69,VLookup!$B$3:$C$481,2,FALSE),"")</f>
        <v>1.1.3 APPLICATIEARCHITECTUUR</v>
      </c>
      <c r="E69" s="14" t="str">
        <f t="shared" si="3"/>
        <v>D.10x3</v>
      </c>
      <c r="F69" s="14" t="str">
        <f>IFERROR(VLOOKUP(E69,'Bron competenties'!$A$1:$F$19978,5,FALSE),"")</f>
        <v>het analyseren van bedrijfsprocessen en bijbehorende informatie-eisen en het daarmee voorzien in de meest geschikte informatiestructuur</v>
      </c>
      <c r="G69" s="15" t="str">
        <f>IFERROR(CONCATENATE(B69," ",(VLOOKUP($B69,'Bron competenties'!$B$1:$C$1978,2,FALSE))),"")</f>
        <v xml:space="preserve">D.10 Informatie- en kennismanagement </v>
      </c>
      <c r="H69">
        <f t="shared" si="4"/>
        <v>3</v>
      </c>
      <c r="I69" t="str">
        <f t="shared" si="5"/>
        <v>het analyseren van bedrijfsprocessen en bijbehorende informatie-eisen en het daarmee voorzien in de meest geschikte informatiestructuur</v>
      </c>
    </row>
    <row r="70" spans="1:9" ht="15" thickBot="1" x14ac:dyDescent="0.4">
      <c r="A70" s="19" t="s">
        <v>97</v>
      </c>
      <c r="B70" s="12" t="s">
        <v>78</v>
      </c>
      <c r="C70" s="13">
        <v>4</v>
      </c>
      <c r="D70" s="228" t="str">
        <f>IFERROR(VLOOKUP($A70,VLookup!$B$3:$C$481,2,FALSE),"")</f>
        <v>1.1.3 APPLICATIEARCHITECTUUR</v>
      </c>
      <c r="E70" s="14" t="str">
        <f t="shared" si="3"/>
        <v>D.10x4</v>
      </c>
      <c r="F70" s="14" t="str">
        <f>IFERROR(VLOOKUP(E70,'Bron competenties'!$A$1:$F$19978,5,FALSE),"")</f>
        <v>de juiste informatiestructuur integreren in de organisatie-omgeving</v>
      </c>
      <c r="G70" s="15" t="str">
        <f>IFERROR(CONCATENATE(B70," ",(VLOOKUP($B70,'Bron competenties'!$B$1:$C$1978,2,FALSE))),"")</f>
        <v xml:space="preserve">D.10 Informatie- en kennismanagement </v>
      </c>
      <c r="H70">
        <f t="shared" si="4"/>
        <v>4</v>
      </c>
      <c r="I70" t="str">
        <f t="shared" si="5"/>
        <v>de juiste informatiestructuur integreren in de organisatie-omgeving</v>
      </c>
    </row>
    <row r="71" spans="1:9" ht="15" thickBot="1" x14ac:dyDescent="0.4">
      <c r="A71" s="19" t="s">
        <v>97</v>
      </c>
      <c r="B71" s="17" t="s">
        <v>81</v>
      </c>
      <c r="C71" s="13">
        <v>2</v>
      </c>
      <c r="D71" s="228" t="str">
        <f>IFERROR(VLOOKUP($A71,VLookup!$B$3:$C$481,2,FALSE),"")</f>
        <v>1.1.3 APPLICATIEARCHITECTUUR</v>
      </c>
      <c r="E71" s="14" t="str">
        <f t="shared" si="3"/>
        <v>E.08x2</v>
      </c>
      <c r="F71" s="14" t="str">
        <f>IFERROR(VLOOKUP(E71,'Bron competenties'!$A$1:$F$19978,5,FALSE),"")</f>
        <v>het systematisch scannen van de omgeving om kwetsbaarheden en bedreigingen te identificeren en te bepalen, vast te leggen en het escaleren bij non-compliance</v>
      </c>
      <c r="G71" s="15" t="str">
        <f>IFERROR(CONCATENATE(B71," ",(VLOOKUP($B71,'Bron competenties'!$B$1:$C$1978,2,FALSE))),"")</f>
        <v xml:space="preserve">E.08 Informatiebeveiligingsmanagement </v>
      </c>
      <c r="H71">
        <f t="shared" si="4"/>
        <v>2</v>
      </c>
      <c r="I71" t="str">
        <f t="shared" si="5"/>
        <v>het systematisch scannen van de omgeving om kwetsbaarheden en bedreigingen te identificeren en te bepalen, vast te leggen en het escaleren bij non-compliance</v>
      </c>
    </row>
    <row r="72" spans="1:9" ht="15" thickBot="1" x14ac:dyDescent="0.4">
      <c r="A72" s="21" t="s">
        <v>97</v>
      </c>
      <c r="B72" s="17" t="s">
        <v>81</v>
      </c>
      <c r="C72" s="13">
        <v>3</v>
      </c>
      <c r="D72" s="228" t="str">
        <f>IFERROR(VLOOKUP($A72,VLookup!$B$3:$C$481,2,FALSE),"")</f>
        <v>1.1.3 APPLICATIEARCHITECTUUR</v>
      </c>
      <c r="E72" s="14" t="str">
        <f t="shared" si="3"/>
        <v>E.08x3</v>
      </c>
      <c r="F72" s="14" t="str">
        <f>IFERROR(VLOOKUP(E72,'Bron competenties'!$A$1:$F$19978,5,FALSE),"")</f>
        <v xml:space="preserve">het evalueren van indicatoren en maatregelen op het gebied van securitymanagement en bepalen of ze aan de normen voldoen; het onderzoeken van inbreuken op de beveiliging en het nemen van correctiemaatregelen </v>
      </c>
      <c r="G72" s="15" t="str">
        <f>IFERROR(CONCATENATE(B72," ",(VLOOKUP($B72,'Bron competenties'!$B$1:$C$1978,2,FALSE))),"")</f>
        <v xml:space="preserve">E.08 Informatiebeveiligingsmanagement </v>
      </c>
      <c r="H72">
        <f t="shared" si="4"/>
        <v>3</v>
      </c>
      <c r="I72" t="str">
        <f t="shared" si="5"/>
        <v xml:space="preserve">het evalueren van indicatoren en maatregelen op het gebied van securitymanagement en bepalen of ze aan de normen voldoen; het onderzoeken van inbreuken op de beveiliging en het nemen van correctiemaatregelen </v>
      </c>
    </row>
    <row r="73" spans="1:9" ht="15" thickBot="1" x14ac:dyDescent="0.4">
      <c r="A73" s="21" t="s">
        <v>97</v>
      </c>
      <c r="B73" s="17" t="s">
        <v>81</v>
      </c>
      <c r="C73" s="13">
        <v>4</v>
      </c>
      <c r="D73" s="228" t="str">
        <f>IFERROR(VLOOKUP($A73,VLookup!$B$3:$C$481,2,FALSE),"")</f>
        <v>1.1.3 APPLICATIEARCHITECTUUR</v>
      </c>
      <c r="E73" s="14" t="str">
        <f t="shared" si="3"/>
        <v>E.08x4</v>
      </c>
      <c r="F73" s="14" t="str">
        <f>IFERROR(VLOOKUP(E73,'Bron competenties'!$A$1:$F$19978,5,FALSE),"")</f>
        <v>het organiseren en borgen dat de integriteit, vertrouwelijkheid en beschikbaarheid van gegevens zijn opgeslagen in de Informatiesystemen en dat ze voldoen aan alle wettelijke vereisten</v>
      </c>
      <c r="G73" s="15" t="str">
        <f>IFERROR(CONCATENATE(B73," ",(VLOOKUP($B73,'Bron competenties'!$B$1:$C$1978,2,FALSE))),"")</f>
        <v xml:space="preserve">E.08 Informatiebeveiligingsmanagement </v>
      </c>
      <c r="H73">
        <f t="shared" si="4"/>
        <v>4</v>
      </c>
      <c r="I73" t="str">
        <f t="shared" si="5"/>
        <v>het organiseren en borgen dat de integriteit, vertrouwelijkheid en beschikbaarheid van gegevens zijn opgeslagen in de Informatiesystemen en dat ze voldoen aan alle wettelijke vereisten</v>
      </c>
    </row>
    <row r="74" spans="1:9" ht="15" thickBot="1" x14ac:dyDescent="0.4">
      <c r="A74" s="21" t="s">
        <v>97</v>
      </c>
      <c r="B74" s="17" t="s">
        <v>85</v>
      </c>
      <c r="C74" s="13">
        <v>9</v>
      </c>
      <c r="D74" s="228" t="str">
        <f>IFERROR(VLOOKUP($A74,VLookup!$B$3:$C$481,2,FALSE),"")</f>
        <v>1.1.3 APPLICATIEARCHITECTUUR</v>
      </c>
      <c r="E74" s="14" t="str">
        <f t="shared" si="3"/>
        <v>T.01x9</v>
      </c>
      <c r="F74" s="14" t="str">
        <f>IFERROR(VLOOKUP(E74,'Bron competenties'!$A$1:$F$19978,5,FALSE),"")</f>
        <v>Toegankelijkheid is van toepassing op het ontwerp van producten, apparaten, services of omgevingen om ervoor te zorgen dat ze voor iedereen bruikbaar zijn, ongeacht hun persoonlijke capaciteiten</v>
      </c>
      <c r="G74" s="15" t="str">
        <f>IFERROR(CONCATENATE(B74," ",(VLOOKUP($B74,'Bron competenties'!$B$1:$C$1978,2,FALSE))),"")</f>
        <v>T.01 Toegankelijkheid</v>
      </c>
      <c r="H74">
        <f t="shared" si="4"/>
        <v>9</v>
      </c>
      <c r="I74" t="str">
        <f t="shared" si="5"/>
        <v>Toegankelijkheid is van toepassing op het ontwerp van producten, apparaten, services of omgevingen om ervoor te zorgen dat ze voor iedereen bruikbaar zijn, ongeacht hun persoonlijke capaciteiten</v>
      </c>
    </row>
    <row r="75" spans="1:9" ht="15" thickBot="1" x14ac:dyDescent="0.4">
      <c r="A75" s="21" t="s">
        <v>97</v>
      </c>
      <c r="B75" s="17" t="s">
        <v>86</v>
      </c>
      <c r="C75" s="13">
        <v>9</v>
      </c>
      <c r="D75" s="228" t="str">
        <f>IFERROR(VLOOKUP($A75,VLookup!$B$3:$C$481,2,FALSE),"")</f>
        <v>1.1.3 APPLICATIEARCHITECTUUR</v>
      </c>
      <c r="E75" s="14" t="str">
        <f t="shared" si="3"/>
        <v>T.02x9</v>
      </c>
      <c r="F75" s="14" t="str">
        <f>IFERROR(VLOOKUP(E75,'Bron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5" s="15" t="str">
        <f>IFERROR(CONCATENATE(B75," ",(VLOOKUP($B75,'Bron competenties'!$B$1:$C$1978,2,FALSE))),"")</f>
        <v>T.02 Ethiek</v>
      </c>
      <c r="H75">
        <f t="shared" si="4"/>
        <v>9</v>
      </c>
      <c r="I75" t="str">
        <f t="shared" si="5"/>
        <v>Ethiek in ICT behandelt de procedures, waarden en praktijken die ICT en haar gerelateerde disciplines beheersen zonder de integriteit, morele waarden of overtuigingen van een individu, organisatie of de mensheid: professioneel gedrag in de ICT</v>
      </c>
    </row>
    <row r="76" spans="1:9" ht="15" thickBot="1" x14ac:dyDescent="0.4">
      <c r="A76" s="21" t="s">
        <v>97</v>
      </c>
      <c r="B76" s="17" t="s">
        <v>87</v>
      </c>
      <c r="C76" s="13">
        <v>9</v>
      </c>
      <c r="D76" s="228" t="str">
        <f>IFERROR(VLOOKUP($A76,VLookup!$B$3:$C$481,2,FALSE),"")</f>
        <v>1.1.3 APPLICATIEARCHITECTUUR</v>
      </c>
      <c r="E76" s="14" t="str">
        <f t="shared" si="3"/>
        <v>T.03x9</v>
      </c>
      <c r="F76" s="14" t="str">
        <f>IFERROR(VLOOKUP(E76,'Bron competenties'!$A$1:$F$19978,5,FALSE),"")</f>
        <v>Er zijn veel wetten die direct of indirect relevant zijn voor de ICT-industrie, zoals copyright, naleving van octrooien, voorkomen van plagiaat en bescherming van intellectueel eigendom</v>
      </c>
      <c r="G76" s="15" t="str">
        <f>IFERROR(CONCATENATE(B76," ",(VLOOKUP($B76,'Bron competenties'!$B$1:$C$1978,2,FALSE))),"")</f>
        <v>T.03 Juridische kwesties</v>
      </c>
      <c r="H76">
        <f t="shared" si="4"/>
        <v>9</v>
      </c>
      <c r="I76" t="str">
        <f t="shared" si="5"/>
        <v>Er zijn veel wetten die direct of indirect relevant zijn voor de ICT-industrie, zoals copyright, naleving van octrooien, voorkomen van plagiaat en bescherming van intellectueel eigendom</v>
      </c>
    </row>
    <row r="77" spans="1:9" ht="15" thickBot="1" x14ac:dyDescent="0.4">
      <c r="A77" s="21" t="s">
        <v>97</v>
      </c>
      <c r="B77" s="17" t="s">
        <v>88</v>
      </c>
      <c r="C77" s="13">
        <v>9</v>
      </c>
      <c r="D77" s="228" t="str">
        <f>IFERROR(VLOOKUP($A77,VLookup!$B$3:$C$481,2,FALSE),"")</f>
        <v>1.1.3 APPLICATIEARCHITECTUUR</v>
      </c>
      <c r="E77" s="14" t="str">
        <f t="shared" si="3"/>
        <v>T.04x9</v>
      </c>
      <c r="F77" s="14" t="str">
        <f>IFERROR(VLOOKUP(E77,'Bron competenties'!$A$1:$F$19978,5,FALSE),"")</f>
        <v>Privacy is het vermogen van een organisatie of individu te bepalen welke gegevens met derden kunnen worden gedeeld: bijvoorbeeld de algemene verordening gegevensbescherming (AVG) over gegevensbescherming en privacy voor alle individuen</v>
      </c>
      <c r="G77" s="15" t="str">
        <f>IFERROR(CONCATENATE(B77," ",(VLOOKUP($B77,'Bron competenties'!$B$1:$C$1978,2,FALSE))),"")</f>
        <v>T.04 Privacy</v>
      </c>
      <c r="H77">
        <f t="shared" si="4"/>
        <v>9</v>
      </c>
      <c r="I77" t="str">
        <f t="shared" si="5"/>
        <v>Privacy is het vermogen van een organisatie of individu te bepalen welke gegevens met derden kunnen worden gedeeld: bijvoorbeeld de algemene verordening gegevensbescherming (AVG) over gegevensbescherming en privacy voor alle individuen</v>
      </c>
    </row>
    <row r="78" spans="1:9" ht="15" thickBot="1" x14ac:dyDescent="0.4">
      <c r="A78" s="21" t="s">
        <v>97</v>
      </c>
      <c r="B78" s="17" t="s">
        <v>89</v>
      </c>
      <c r="C78" s="13">
        <v>9</v>
      </c>
      <c r="D78" s="228" t="str">
        <f>IFERROR(VLOOKUP($A78,VLookup!$B$3:$C$481,2,FALSE),"")</f>
        <v>1.1.3 APPLICATIEARCHITECTUUR</v>
      </c>
      <c r="E78" s="14" t="str">
        <f t="shared" si="3"/>
        <v>T.05x9</v>
      </c>
      <c r="F78" s="14" t="str">
        <f>IFERROR(VLOOKUP(E78,'Bron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8" s="15" t="str">
        <f>IFERROR(CONCATENATE(B78," ",(VLOOKUP($B78,'Bron competenties'!$B$1:$C$1978,2,FALSE))),"")</f>
        <v>T.05 Beveiliging</v>
      </c>
      <c r="H78">
        <f t="shared" si="4"/>
        <v>9</v>
      </c>
      <c r="I7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79" spans="1:9" ht="15" thickBot="1" x14ac:dyDescent="0.4">
      <c r="A79" s="21" t="s">
        <v>97</v>
      </c>
      <c r="B79" s="17" t="s">
        <v>90</v>
      </c>
      <c r="C79" s="13">
        <v>9</v>
      </c>
      <c r="D79" s="228" t="str">
        <f>IFERROR(VLOOKUP($A79,VLookup!$B$3:$C$481,2,FALSE),"")</f>
        <v>1.1.3 APPLICATIEARCHITECTUUR</v>
      </c>
      <c r="E79" s="14" t="str">
        <f t="shared" si="3"/>
        <v>T.06x9</v>
      </c>
      <c r="F79" s="14" t="str">
        <f>IFERROR(VLOOKUP(E79,'Bron competenties'!$A$1:$F$19978,5,FALSE),"")</f>
        <v>Duurzaamheid staat voor het voldoen aan behoeften zonder de toekomst in gevaar te brengen en kan worden gecategoriseerd als ecologische, sociale of economische duurzaamheid</v>
      </c>
      <c r="G79" s="15" t="str">
        <f>IFERROR(CONCATENATE(B79," ",(VLOOKUP($B79,'Bron competenties'!$B$1:$C$1978,2,FALSE))),"")</f>
        <v>T.06 Duurzaamheid</v>
      </c>
      <c r="H79">
        <f t="shared" si="4"/>
        <v>9</v>
      </c>
      <c r="I79" t="str">
        <f t="shared" si="5"/>
        <v>Duurzaamheid staat voor het voldoen aan behoeften zonder de toekomst in gevaar te brengen en kan worden gecategoriseerd als ecologische, sociale of economische duurzaamheid</v>
      </c>
    </row>
    <row r="80" spans="1:9" ht="15" thickBot="1" x14ac:dyDescent="0.4">
      <c r="A80" s="21" t="s">
        <v>97</v>
      </c>
      <c r="B80" s="17" t="s">
        <v>91</v>
      </c>
      <c r="C80" s="13">
        <v>9</v>
      </c>
      <c r="D80" s="228" t="str">
        <f>IFERROR(VLOOKUP($A80,VLookup!$B$3:$C$481,2,FALSE),"")</f>
        <v>1.1.3 APPLICATIEARCHITECTUUR</v>
      </c>
      <c r="E80" s="14" t="str">
        <f t="shared" si="3"/>
        <v>T.07x9</v>
      </c>
      <c r="F80" s="14" t="str">
        <f>IFERROR(VLOOKUP(E80,'Bron competenties'!$A$1:$F$19978,5,FALSE),"")</f>
        <v>Bruikbaarheid is de kwaliteit van een product, dienst of systeem, zoals ervaren door eindgebruikers, voor specifiek te bereiken doelen, effectief, efficiënt en bevredigend in een vooraf bepaalde context</v>
      </c>
      <c r="G80" s="15" t="str">
        <f>IFERROR(CONCATENATE(B80," ",(VLOOKUP($B80,'Bron competenties'!$B$1:$C$1978,2,FALSE))),"")</f>
        <v>T.07 Bruikbaarheid</v>
      </c>
      <c r="H80">
        <f t="shared" si="4"/>
        <v>9</v>
      </c>
      <c r="I80" t="str">
        <f t="shared" si="5"/>
        <v>Bruikbaarheid is de kwaliteit van een product, dienst of systeem, zoals ervaren door eindgebruikers, voor specifiek te bereiken doelen, effectief, efficiënt en bevredigend in een vooraf bepaalde context</v>
      </c>
    </row>
    <row r="81" spans="1:9" ht="15" thickBot="1" x14ac:dyDescent="0.4">
      <c r="A81" s="19" t="s">
        <v>99</v>
      </c>
      <c r="B81" s="17" t="s">
        <v>76</v>
      </c>
      <c r="C81" s="13">
        <v>3</v>
      </c>
      <c r="D81" s="10" t="str">
        <f>IFERROR(VLOOKUP($A81,VLookup!$B$3:$C$481,2,FALSE),"")</f>
        <v>1.1.4 TECHNISCHE ARCHITECTUUR</v>
      </c>
      <c r="E81" s="14" t="str">
        <f t="shared" si="3"/>
        <v>A.05x3</v>
      </c>
      <c r="F81" s="14" t="str">
        <f>IFERROR(VLOOKUP(E81,'Bron competenties'!$A$1:$F$19978,5,FALSE),"")</f>
        <v>het gebruikmaken van specifieke kennis om relevante IV-technologie en -specificaties te definiëren die kunnen worden ingezet bij de bouw van meerdere IV-projecten, toepassingen en/of infrastructuurverbeteringen</v>
      </c>
      <c r="G81" s="15" t="str">
        <f>IFERROR(CONCATENATE(B81," ",(VLOOKUP($B81,'Bron competenties'!$B$1:$C$1978,2,FALSE))),"")</f>
        <v xml:space="preserve">A.05 Ontwerpen van Architectuur </v>
      </c>
      <c r="H81">
        <f t="shared" si="4"/>
        <v>3</v>
      </c>
      <c r="I81" t="str">
        <f t="shared" si="5"/>
        <v>het gebruikmaken van specifieke kennis om relevante IV-technologie en -specificaties te definiëren die kunnen worden ingezet bij de bouw van meerdere IV-projecten, toepassingen en/of infrastructuurverbeteringen</v>
      </c>
    </row>
    <row r="82" spans="1:9" ht="15" thickBot="1" x14ac:dyDescent="0.4">
      <c r="A82" s="19" t="s">
        <v>99</v>
      </c>
      <c r="B82" s="17" t="s">
        <v>76</v>
      </c>
      <c r="C82" s="13">
        <v>4</v>
      </c>
      <c r="D82" s="10" t="str">
        <f>IFERROR(VLOOKUP($A82,VLookup!$B$3:$C$481,2,FALSE),"")</f>
        <v>1.1.4 TECHNISCHE ARCHITECTUUR</v>
      </c>
      <c r="E82" s="14" t="str">
        <f t="shared" si="3"/>
        <v>A.05x4</v>
      </c>
      <c r="F82" s="14" t="str">
        <f>IFERROR(VLOOKUP(E82,'Bron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82" s="15" t="str">
        <f>IFERROR(CONCATENATE(B82," ",(VLOOKUP($B82,'Bron competenties'!$B$1:$C$1978,2,FALSE))),"")</f>
        <v xml:space="preserve">A.05 Ontwerpen van Architectuur </v>
      </c>
      <c r="H82">
        <f t="shared" si="4"/>
        <v>4</v>
      </c>
      <c r="I82"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83" spans="1:9" ht="15" thickBot="1" x14ac:dyDescent="0.4">
      <c r="A83" s="19" t="s">
        <v>99</v>
      </c>
      <c r="B83" s="17" t="s">
        <v>102</v>
      </c>
      <c r="C83" s="13">
        <v>4</v>
      </c>
      <c r="D83" s="10" t="str">
        <f>IFERROR(VLOOKUP($A83,VLookup!$B$3:$C$481,2,FALSE),"")</f>
        <v>1.1.4 TECHNISCHE ARCHITECTUUR</v>
      </c>
      <c r="E83" s="14" t="str">
        <f t="shared" si="3"/>
        <v>A.07x4</v>
      </c>
      <c r="F83" s="14" t="str">
        <f>IFERROR(VLOOKUP(E83,'Bron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3" s="15" t="str">
        <f>IFERROR(CONCATENATE(B83," ",(VLOOKUP($B83,'Bron competenties'!$B$1:$C$1978,2,FALSE))),"")</f>
        <v xml:space="preserve">A.07 Monitoren technologische ontwikkelingen </v>
      </c>
      <c r="H83">
        <f t="shared" si="4"/>
        <v>4</v>
      </c>
      <c r="I83"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4" spans="1:9" ht="15" thickBot="1" x14ac:dyDescent="0.4">
      <c r="A84" s="19" t="s">
        <v>99</v>
      </c>
      <c r="B84" s="17" t="s">
        <v>103</v>
      </c>
      <c r="C84" s="13">
        <v>4</v>
      </c>
      <c r="D84" s="10" t="str">
        <f>IFERROR(VLOOKUP($A84,VLookup!$B$3:$C$481,2,FALSE),"")</f>
        <v>1.1.4 TECHNISCHE ARCHITECTUUR</v>
      </c>
      <c r="E84" s="14" t="str">
        <f t="shared" si="3"/>
        <v>A.09x4</v>
      </c>
      <c r="F84" s="14" t="str">
        <f>IFERROR(VLOOKUP(E84,'Bron competenties'!$A$1:$F$19978,5,FALSE),"")</f>
        <v>het inzetten van onafhankelijk denken en technologische kennis om verschillende concepten te integreren, zodat unieke oplossingen ontstaan</v>
      </c>
      <c r="G84" s="15" t="str">
        <f>IFERROR(CONCATENATE(B84," ",(VLOOKUP($B84,'Bron competenties'!$B$1:$C$1978,2,FALSE))),"")</f>
        <v xml:space="preserve">A.09 Innoveren </v>
      </c>
      <c r="H84">
        <f t="shared" si="4"/>
        <v>4</v>
      </c>
      <c r="I84" t="str">
        <f t="shared" si="5"/>
        <v>het inzetten van onafhankelijk denken en technologische kennis om verschillende concepten te integreren, zodat unieke oplossingen ontstaan</v>
      </c>
    </row>
    <row r="85" spans="1:9" ht="15" thickBot="1" x14ac:dyDescent="0.4">
      <c r="A85" s="19" t="s">
        <v>99</v>
      </c>
      <c r="B85" s="17" t="s">
        <v>98</v>
      </c>
      <c r="C85" s="13">
        <v>2</v>
      </c>
      <c r="D85" s="10" t="str">
        <f>IFERROR(VLOOKUP($A85,VLookup!$B$3:$C$481,2,FALSE),"")</f>
        <v>1.1.4 TECHNISCHE ARCHITECTUUR</v>
      </c>
      <c r="E85" s="14" t="str">
        <f t="shared" si="3"/>
        <v>B.02x2</v>
      </c>
      <c r="F85" s="14" t="str">
        <f>IFERROR(VLOOKUP(E85,'Bron competenties'!$A$1:$F$19978,5,FALSE),"")</f>
        <v>het systematisch handelen om de verenigbaarheid van soft- en hardwarespecificatie te identificeren, het documenteren van alle activiteiten, afwijkingen en correcties tijdens het installeren</v>
      </c>
      <c r="G85" s="15" t="str">
        <f>IFERROR(CONCATENATE(B85," ",(VLOOKUP($B85,'Bron competenties'!$B$1:$C$1978,2,FALSE))),"")</f>
        <v xml:space="preserve">B.02 Systeemintegratie </v>
      </c>
      <c r="H85">
        <f t="shared" si="4"/>
        <v>2</v>
      </c>
      <c r="I85" t="str">
        <f t="shared" si="5"/>
        <v>het systematisch handelen om de verenigbaarheid van soft- en hardwarespecificatie te identificeren, het documenteren van alle activiteiten, afwijkingen en correcties tijdens het installeren</v>
      </c>
    </row>
    <row r="86" spans="1:9" ht="15" thickBot="1" x14ac:dyDescent="0.4">
      <c r="A86" s="19" t="s">
        <v>99</v>
      </c>
      <c r="B86" s="17" t="s">
        <v>98</v>
      </c>
      <c r="C86" s="13">
        <v>3</v>
      </c>
      <c r="D86" s="10" t="str">
        <f>IFERROR(VLOOKUP($A86,VLookup!$B$3:$C$481,2,FALSE),"")</f>
        <v>1.1.4 TECHNISCHE ARCHITECTUUR</v>
      </c>
      <c r="E86" s="14" t="str">
        <f t="shared" si="3"/>
        <v>B.02x3</v>
      </c>
      <c r="F86" s="14" t="str">
        <f>IFERROR(VLOOKUP(E86,'Bron competenties'!$A$1:$F$19978,5,FALSE),"")</f>
        <v>verantwoordelijk zijn voor eigen acties en die van anderen in het integratieproces, het naleven van de toepasbare normen en wijzigingsprocedures om de integriteit te bewaren van de gehele functionaliteit en betrouwbaarheid</v>
      </c>
      <c r="G86" s="15" t="str">
        <f>IFERROR(CONCATENATE(B86," ",(VLOOKUP($B86,'Bron competenties'!$B$1:$C$1978,2,FALSE))),"")</f>
        <v xml:space="preserve">B.02 Systeemintegratie </v>
      </c>
      <c r="H86">
        <f t="shared" si="4"/>
        <v>3</v>
      </c>
      <c r="I86" t="str">
        <f t="shared" si="5"/>
        <v>verantwoordelijk zijn voor eigen acties en die van anderen in het integratieproces, het naleven van de toepasbare normen en wijzigingsprocedures om de integriteit te bewaren van de gehele functionaliteit en betrouwbaarheid</v>
      </c>
    </row>
    <row r="87" spans="1:9" ht="15" thickBot="1" x14ac:dyDescent="0.4">
      <c r="A87" s="19" t="s">
        <v>99</v>
      </c>
      <c r="B87" s="12" t="s">
        <v>98</v>
      </c>
      <c r="C87" s="13">
        <v>4</v>
      </c>
      <c r="D87" s="10" t="str">
        <f>IFERROR(VLOOKUP($A87,VLookup!$B$3:$C$481,2,FALSE),"")</f>
        <v>1.1.4 TECHNISCHE ARCHITECTUUR</v>
      </c>
      <c r="E87" s="14" t="str">
        <f t="shared" si="3"/>
        <v>B.02x4</v>
      </c>
      <c r="F87" s="14" t="str">
        <f>IFERROR(VLOOKUP(E87,'Bron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87" s="15" t="str">
        <f>IFERROR(CONCATENATE(B87," ",(VLOOKUP($B87,'Bron competenties'!$B$1:$C$1978,2,FALSE))),"")</f>
        <v xml:space="preserve">B.02 Systeemintegratie </v>
      </c>
      <c r="H87">
        <f t="shared" si="4"/>
        <v>4</v>
      </c>
      <c r="I87" t="str">
        <f t="shared" si="5"/>
        <v xml:space="preserve">het gebruikmaken van uiteenlopende specifieke kennis voor het creëren van een proces voor de gehele integratiecyclus, inclusief het opzetten van interne standaarden; het organiseren en borgen van resources voor integratieprogramma’s </v>
      </c>
    </row>
    <row r="88" spans="1:9" ht="15" thickBot="1" x14ac:dyDescent="0.4">
      <c r="A88" s="17" t="s">
        <v>99</v>
      </c>
      <c r="B88" s="17" t="s">
        <v>123</v>
      </c>
      <c r="C88" s="13">
        <v>3</v>
      </c>
      <c r="D88" s="10" t="str">
        <f>IFERROR(VLOOKUP($A88,VLookup!$B$3:$C$481,2,FALSE),"")</f>
        <v>1.1.4 TECHNISCHE ARCHITECTUUR</v>
      </c>
      <c r="E88" s="14" t="str">
        <f t="shared" si="3"/>
        <v>B.06x3</v>
      </c>
      <c r="F88" s="14" t="str">
        <f>IFERROR(VLOOKUP(E88,'Bron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88" s="15" t="str">
        <f>IFERROR(CONCATENATE(B88," ",(VLOOKUP($B88,'Bron competenties'!$B$1:$C$1978,2,FALSE))),"")</f>
        <v xml:space="preserve">B.06 Systeembouw </v>
      </c>
      <c r="H88">
        <f t="shared" si="4"/>
        <v>3</v>
      </c>
      <c r="I88"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89" spans="1:9" ht="15" thickBot="1" x14ac:dyDescent="0.4">
      <c r="A89" s="17" t="s">
        <v>99</v>
      </c>
      <c r="B89" s="17" t="s">
        <v>123</v>
      </c>
      <c r="C89" s="13">
        <v>4</v>
      </c>
      <c r="D89" s="10" t="str">
        <f>IFERROR(VLOOKUP($A89,VLookup!$B$3:$C$481,2,FALSE),"")</f>
        <v>1.1.4 TECHNISCHE ARCHITECTUUR</v>
      </c>
      <c r="E89" s="14" t="str">
        <f t="shared" si="3"/>
        <v>B.06x4</v>
      </c>
      <c r="F89" s="14" t="str">
        <f>IFERROR(VLOOKUP(E89,'Bron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89" s="15" t="str">
        <f>IFERROR(CONCATENATE(B89," ",(VLOOKUP($B89,'Bron competenties'!$B$1:$C$1978,2,FALSE))),"")</f>
        <v xml:space="preserve">B.06 Systeembouw </v>
      </c>
      <c r="H89">
        <f t="shared" si="4"/>
        <v>4</v>
      </c>
      <c r="I89" t="str">
        <f t="shared" si="5"/>
        <v>het omgaan met complexiteit door het ontwikkelen van standaarden en architectuur ter ondersteuning van samenhangende productontwikkeling; het opzetten van systeemeisen voor ontwerp en het identificeren van welke systeemeisen bij welke systeemcomponent behoren</v>
      </c>
    </row>
    <row r="90" spans="1:9" ht="15" thickBot="1" x14ac:dyDescent="0.4">
      <c r="A90" s="19" t="s">
        <v>99</v>
      </c>
      <c r="B90" s="17" t="s">
        <v>138</v>
      </c>
      <c r="C90" s="13">
        <v>3</v>
      </c>
      <c r="D90" s="10" t="str">
        <f>IFERROR(VLOOKUP($A90,VLookup!$B$3:$C$481,2,FALSE),"")</f>
        <v>1.1.4 TECHNISCHE ARCHITECTUUR</v>
      </c>
      <c r="E90" s="14" t="str">
        <f t="shared" si="3"/>
        <v>E.07x3</v>
      </c>
      <c r="F90" s="14" t="str">
        <f>IFERROR(VLOOKUP(E90,'Bron competenties'!$A$1:$F$19978,5,FALSE),"")</f>
        <v>het evalueren van wijzigingseisen en het gebruiken van specifieke vaardigheden om potentiële methoden en standaarden te identificeren die ingezet kunnen worden</v>
      </c>
      <c r="G90" s="15" t="str">
        <f>IFERROR(CONCATENATE(B90," ",(VLOOKUP($B90,'Bron competenties'!$B$1:$C$1978,2,FALSE))),"")</f>
        <v>E.07 Management van veranderingen in bedrijfsprocessen</v>
      </c>
      <c r="H90">
        <f t="shared" si="4"/>
        <v>3</v>
      </c>
      <c r="I90" t="str">
        <f t="shared" si="5"/>
        <v>het evalueren van wijzigingseisen en het gebruiken van specifieke vaardigheden om potentiële methoden en standaarden te identificeren die ingezet kunnen worden</v>
      </c>
    </row>
    <row r="91" spans="1:9" ht="15" thickBot="1" x14ac:dyDescent="0.4">
      <c r="A91" s="19" t="s">
        <v>99</v>
      </c>
      <c r="B91" s="17" t="s">
        <v>138</v>
      </c>
      <c r="C91" s="13">
        <v>4</v>
      </c>
      <c r="D91" s="10" t="str">
        <f>IFERROR(VLOOKUP($A91,VLookup!$B$3:$C$481,2,FALSE),"")</f>
        <v>1.1.4 TECHNISCHE ARCHITECTUUR</v>
      </c>
      <c r="E91" s="14" t="str">
        <f t="shared" si="3"/>
        <v>E.07x4</v>
      </c>
      <c r="F91" s="14" t="str">
        <f>IFERROR(VLOOKUP(E91,'Bron competenties'!$A$1:$F$19978,5,FALSE),"")</f>
        <v xml:space="preserve">het organiseren en borgen van het plannen, beheren en implementeren van significante IV-wijzigingen in de organisatie </v>
      </c>
      <c r="G91" s="15" t="str">
        <f>IFERROR(CONCATENATE(B91," ",(VLOOKUP($B91,'Bron competenties'!$B$1:$C$1978,2,FALSE))),"")</f>
        <v>E.07 Management van veranderingen in bedrijfsprocessen</v>
      </c>
      <c r="H91">
        <f t="shared" si="4"/>
        <v>4</v>
      </c>
      <c r="I91" t="str">
        <f t="shared" si="5"/>
        <v xml:space="preserve">het organiseren en borgen van het plannen, beheren en implementeren van significante IV-wijzigingen in de organisatie </v>
      </c>
    </row>
    <row r="92" spans="1:9" ht="15" thickBot="1" x14ac:dyDescent="0.4">
      <c r="A92" s="19" t="s">
        <v>99</v>
      </c>
      <c r="B92" s="17" t="s">
        <v>81</v>
      </c>
      <c r="C92" s="13">
        <v>3</v>
      </c>
      <c r="D92" s="10" t="str">
        <f>IFERROR(VLOOKUP($A92,VLookup!$B$3:$C$481,2,FALSE),"")</f>
        <v>1.1.4 TECHNISCHE ARCHITECTUUR</v>
      </c>
      <c r="E92" s="14" t="str">
        <f t="shared" si="3"/>
        <v>E.08x3</v>
      </c>
      <c r="F92" s="14" t="str">
        <f>IFERROR(VLOOKUP(E92,'Bron competenties'!$A$1:$F$19978,5,FALSE),"")</f>
        <v xml:space="preserve">het evalueren van indicatoren en maatregelen op het gebied van securitymanagement en bepalen of ze aan de normen voldoen; het onderzoeken van inbreuken op de beveiliging en het nemen van correctiemaatregelen </v>
      </c>
      <c r="G92" s="15" t="str">
        <f>IFERROR(CONCATENATE(B92," ",(VLOOKUP($B92,'Bron competenties'!$B$1:$C$1978,2,FALSE))),"")</f>
        <v xml:space="preserve">E.08 Informatiebeveiligingsmanagement </v>
      </c>
      <c r="H92">
        <f t="shared" si="4"/>
        <v>3</v>
      </c>
      <c r="I92" t="str">
        <f t="shared" si="5"/>
        <v xml:space="preserve">het evalueren van indicatoren en maatregelen op het gebied van securitymanagement en bepalen of ze aan de normen voldoen; het onderzoeken van inbreuken op de beveiliging en het nemen van correctiemaatregelen </v>
      </c>
    </row>
    <row r="93" spans="1:9" ht="15" thickBot="1" x14ac:dyDescent="0.4">
      <c r="A93" s="19" t="s">
        <v>99</v>
      </c>
      <c r="B93" s="17" t="s">
        <v>81</v>
      </c>
      <c r="C93" s="13">
        <v>4</v>
      </c>
      <c r="D93" s="10" t="str">
        <f>IFERROR(VLOOKUP($A93,VLookup!$B$3:$C$481,2,FALSE),"")</f>
        <v>1.1.4 TECHNISCHE ARCHITECTUUR</v>
      </c>
      <c r="E93" s="14" t="str">
        <f t="shared" si="3"/>
        <v>E.08x4</v>
      </c>
      <c r="F93" s="14" t="str">
        <f>IFERROR(VLOOKUP(E93,'Bron competenties'!$A$1:$F$19978,5,FALSE),"")</f>
        <v>het organiseren en borgen dat de integriteit, vertrouwelijkheid en beschikbaarheid van gegevens zijn opgeslagen in de Informatiesystemen en dat ze voldoen aan alle wettelijke vereisten</v>
      </c>
      <c r="G93" s="15" t="str">
        <f>IFERROR(CONCATENATE(B93," ",(VLOOKUP($B93,'Bron competenties'!$B$1:$C$1978,2,FALSE))),"")</f>
        <v xml:space="preserve">E.08 Informatiebeveiligingsmanagement </v>
      </c>
      <c r="H93">
        <f t="shared" si="4"/>
        <v>4</v>
      </c>
      <c r="I93" t="str">
        <f t="shared" si="5"/>
        <v>het organiseren en borgen dat de integriteit, vertrouwelijkheid en beschikbaarheid van gegevens zijn opgeslagen in de Informatiesystemen en dat ze voldoen aan alle wettelijke vereisten</v>
      </c>
    </row>
    <row r="94" spans="1:9" ht="15" thickBot="1" x14ac:dyDescent="0.4">
      <c r="A94" s="21" t="s">
        <v>99</v>
      </c>
      <c r="B94" s="17" t="s">
        <v>85</v>
      </c>
      <c r="C94" s="13">
        <v>9</v>
      </c>
      <c r="D94" s="10" t="str">
        <f>IFERROR(VLOOKUP($A94,VLookup!$B$3:$C$481,2,FALSE),"")</f>
        <v>1.1.4 TECHNISCHE ARCHITECTUUR</v>
      </c>
      <c r="E94" s="14" t="str">
        <f t="shared" si="3"/>
        <v>T.01x9</v>
      </c>
      <c r="F94" s="14" t="str">
        <f>IFERROR(VLOOKUP(E94,'Bron competenties'!$A$1:$F$19978,5,FALSE),"")</f>
        <v>Toegankelijkheid is van toepassing op het ontwerp van producten, apparaten, services of omgevingen om ervoor te zorgen dat ze voor iedereen bruikbaar zijn, ongeacht hun persoonlijke capaciteiten</v>
      </c>
      <c r="G94" s="15" t="str">
        <f>IFERROR(CONCATENATE(B94," ",(VLOOKUP($B94,'Bron competenties'!$B$1:$C$1978,2,FALSE))),"")</f>
        <v>T.01 Toegankelijkheid</v>
      </c>
      <c r="H94">
        <f t="shared" si="4"/>
        <v>9</v>
      </c>
      <c r="I94" t="str">
        <f t="shared" si="5"/>
        <v>Toegankelijkheid is van toepassing op het ontwerp van producten, apparaten, services of omgevingen om ervoor te zorgen dat ze voor iedereen bruikbaar zijn, ongeacht hun persoonlijke capaciteiten</v>
      </c>
    </row>
    <row r="95" spans="1:9" ht="15" thickBot="1" x14ac:dyDescent="0.4">
      <c r="A95" s="21" t="s">
        <v>99</v>
      </c>
      <c r="B95" s="17" t="s">
        <v>86</v>
      </c>
      <c r="C95" s="13">
        <v>9</v>
      </c>
      <c r="D95" s="10" t="str">
        <f>IFERROR(VLOOKUP($A95,VLookup!$B$3:$C$481,2,FALSE),"")</f>
        <v>1.1.4 TECHNISCHE ARCHITECTUUR</v>
      </c>
      <c r="E95" s="14" t="str">
        <f t="shared" si="3"/>
        <v>T.02x9</v>
      </c>
      <c r="F95" s="14" t="str">
        <f>IFERROR(VLOOKUP(E95,'Bron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5" s="15" t="str">
        <f>IFERROR(CONCATENATE(B95," ",(VLOOKUP($B95,'Bron competenties'!$B$1:$C$1978,2,FALSE))),"")</f>
        <v>T.02 Ethiek</v>
      </c>
      <c r="H95">
        <f t="shared" si="4"/>
        <v>9</v>
      </c>
      <c r="I95" t="str">
        <f t="shared" si="5"/>
        <v>Ethiek in ICT behandelt de procedures, waarden en praktijken die ICT en haar gerelateerde disciplines beheersen zonder de integriteit, morele waarden of overtuigingen van een individu, organisatie of de mensheid: professioneel gedrag in de ICT</v>
      </c>
    </row>
    <row r="96" spans="1:9" ht="15" thickBot="1" x14ac:dyDescent="0.4">
      <c r="A96" s="21" t="s">
        <v>99</v>
      </c>
      <c r="B96" s="17" t="s">
        <v>87</v>
      </c>
      <c r="C96" s="13">
        <v>9</v>
      </c>
      <c r="D96" s="10" t="str">
        <f>IFERROR(VLOOKUP($A96,VLookup!$B$3:$C$481,2,FALSE),"")</f>
        <v>1.1.4 TECHNISCHE ARCHITECTUUR</v>
      </c>
      <c r="E96" s="14" t="str">
        <f t="shared" si="3"/>
        <v>T.03x9</v>
      </c>
      <c r="F96" s="14" t="str">
        <f>IFERROR(VLOOKUP(E96,'Bron competenties'!$A$1:$F$19978,5,FALSE),"")</f>
        <v>Er zijn veel wetten die direct of indirect relevant zijn voor de ICT-industrie, zoals copyright, naleving van octrooien, voorkomen van plagiaat en bescherming van intellectueel eigendom</v>
      </c>
      <c r="G96" s="15" t="str">
        <f>IFERROR(CONCATENATE(B96," ",(VLOOKUP($B96,'Bron competenties'!$B$1:$C$1978,2,FALSE))),"")</f>
        <v>T.03 Juridische kwesties</v>
      </c>
      <c r="H96">
        <f t="shared" si="4"/>
        <v>9</v>
      </c>
      <c r="I96" t="str">
        <f t="shared" si="5"/>
        <v>Er zijn veel wetten die direct of indirect relevant zijn voor de ICT-industrie, zoals copyright, naleving van octrooien, voorkomen van plagiaat en bescherming van intellectueel eigendom</v>
      </c>
    </row>
    <row r="97" spans="1:9" ht="15" thickBot="1" x14ac:dyDescent="0.4">
      <c r="A97" s="21" t="s">
        <v>99</v>
      </c>
      <c r="B97" s="17" t="s">
        <v>88</v>
      </c>
      <c r="C97" s="13">
        <v>9</v>
      </c>
      <c r="D97" s="10" t="str">
        <f>IFERROR(VLOOKUP($A97,VLookup!$B$3:$C$481,2,FALSE),"")</f>
        <v>1.1.4 TECHNISCHE ARCHITECTUUR</v>
      </c>
      <c r="E97" s="14" t="str">
        <f t="shared" si="3"/>
        <v>T.04x9</v>
      </c>
      <c r="F97" s="14" t="str">
        <f>IFERROR(VLOOKUP(E97,'Bron competenties'!$A$1:$F$19978,5,FALSE),"")</f>
        <v>Privacy is het vermogen van een organisatie of individu te bepalen welke gegevens met derden kunnen worden gedeeld: bijvoorbeeld de algemene verordening gegevensbescherming (AVG) over gegevensbescherming en privacy voor alle individuen</v>
      </c>
      <c r="G97" s="15" t="str">
        <f>IFERROR(CONCATENATE(B97," ",(VLOOKUP($B97,'Bron competenties'!$B$1:$C$1978,2,FALSE))),"")</f>
        <v>T.04 Privacy</v>
      </c>
      <c r="H97">
        <f t="shared" si="4"/>
        <v>9</v>
      </c>
      <c r="I97" t="str">
        <f t="shared" si="5"/>
        <v>Privacy is het vermogen van een organisatie of individu te bepalen welke gegevens met derden kunnen worden gedeeld: bijvoorbeeld de algemene verordening gegevensbescherming (AVG) over gegevensbescherming en privacy voor alle individuen</v>
      </c>
    </row>
    <row r="98" spans="1:9" ht="15" thickBot="1" x14ac:dyDescent="0.4">
      <c r="A98" s="21" t="s">
        <v>99</v>
      </c>
      <c r="B98" s="17" t="s">
        <v>89</v>
      </c>
      <c r="C98" s="13">
        <v>9</v>
      </c>
      <c r="D98" s="10" t="str">
        <f>IFERROR(VLOOKUP($A98,VLookup!$B$3:$C$481,2,FALSE),"")</f>
        <v>1.1.4 TECHNISCHE ARCHITECTUUR</v>
      </c>
      <c r="E98" s="14" t="str">
        <f t="shared" si="3"/>
        <v>T.05x9</v>
      </c>
      <c r="F98" s="14" t="str">
        <f>IFERROR(VLOOKUP(E98,'Bron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8" s="15" t="str">
        <f>IFERROR(CONCATENATE(B98," ",(VLOOKUP($B98,'Bron competenties'!$B$1:$C$1978,2,FALSE))),"")</f>
        <v>T.05 Beveiliging</v>
      </c>
      <c r="H98">
        <f t="shared" si="4"/>
        <v>9</v>
      </c>
      <c r="I9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99" spans="1:9" ht="15" thickBot="1" x14ac:dyDescent="0.4">
      <c r="A99" s="21" t="s">
        <v>99</v>
      </c>
      <c r="B99" s="17" t="s">
        <v>90</v>
      </c>
      <c r="C99" s="13">
        <v>9</v>
      </c>
      <c r="D99" s="10" t="str">
        <f>IFERROR(VLOOKUP($A99,VLookup!$B$3:$C$481,2,FALSE),"")</f>
        <v>1.1.4 TECHNISCHE ARCHITECTUUR</v>
      </c>
      <c r="E99" s="14" t="str">
        <f t="shared" si="3"/>
        <v>T.06x9</v>
      </c>
      <c r="F99" s="14" t="str">
        <f>IFERROR(VLOOKUP(E99,'Bron competenties'!$A$1:$F$19978,5,FALSE),"")</f>
        <v>Duurzaamheid staat voor het voldoen aan behoeften zonder de toekomst in gevaar te brengen en kan worden gecategoriseerd als ecologische, sociale of economische duurzaamheid</v>
      </c>
      <c r="G99" s="15" t="str">
        <f>IFERROR(CONCATENATE(B99," ",(VLOOKUP($B99,'Bron competenties'!$B$1:$C$1978,2,FALSE))),"")</f>
        <v>T.06 Duurzaamheid</v>
      </c>
      <c r="H99">
        <f t="shared" si="4"/>
        <v>9</v>
      </c>
      <c r="I99" t="str">
        <f t="shared" si="5"/>
        <v>Duurzaamheid staat voor het voldoen aan behoeften zonder de toekomst in gevaar te brengen en kan worden gecategoriseerd als ecologische, sociale of economische duurzaamheid</v>
      </c>
    </row>
    <row r="100" spans="1:9" ht="15" thickBot="1" x14ac:dyDescent="0.4">
      <c r="A100" s="21" t="s">
        <v>99</v>
      </c>
      <c r="B100" s="17" t="s">
        <v>91</v>
      </c>
      <c r="C100" s="13">
        <v>9</v>
      </c>
      <c r="D100" s="10" t="str">
        <f>IFERROR(VLOOKUP($A100,VLookup!$B$3:$C$481,2,FALSE),"")</f>
        <v>1.1.4 TECHNISCHE ARCHITECTUUR</v>
      </c>
      <c r="E100" s="14" t="str">
        <f t="shared" si="3"/>
        <v>T.07x9</v>
      </c>
      <c r="F100" s="14" t="str">
        <f>IFERROR(VLOOKUP(E100,'Bron competenties'!$A$1:$F$19978,5,FALSE),"")</f>
        <v>Bruikbaarheid is de kwaliteit van een product, dienst of systeem, zoals ervaren door eindgebruikers, voor specifiek te bereiken doelen, effectief, efficiënt en bevredigend in een vooraf bepaalde context</v>
      </c>
      <c r="G100" s="15" t="str">
        <f>IFERROR(CONCATENATE(B100," ",(VLOOKUP($B100,'Bron competenties'!$B$1:$C$1978,2,FALSE))),"")</f>
        <v>T.07 Bruikbaarheid</v>
      </c>
      <c r="H100">
        <f t="shared" si="4"/>
        <v>9</v>
      </c>
      <c r="I100" t="str">
        <f t="shared" si="5"/>
        <v>Bruikbaarheid is de kwaliteit van een product, dienst of systeem, zoals ervaren door eindgebruikers, voor specifiek te bereiken doelen, effectief, efficiënt en bevredigend in een vooraf bepaalde context</v>
      </c>
    </row>
    <row r="101" spans="1:9" ht="15" thickBot="1" x14ac:dyDescent="0.4">
      <c r="A101" s="19" t="s">
        <v>104</v>
      </c>
      <c r="B101" s="17" t="s">
        <v>76</v>
      </c>
      <c r="C101" s="13">
        <v>3</v>
      </c>
      <c r="D101" s="228" t="str">
        <f>IFERROR(VLOOKUP($A101,VLookup!$B$3:$C$481,2,FALSE),"")</f>
        <v>1.1.5 SYSTEEMARCHITECTUUR</v>
      </c>
      <c r="E101" s="14" t="str">
        <f t="shared" si="3"/>
        <v>A.05x3</v>
      </c>
      <c r="F101" s="14" t="str">
        <f>IFERROR(VLOOKUP(E101,'Bron competenties'!$A$1:$F$19978,5,FALSE),"")</f>
        <v>het gebruikmaken van specifieke kennis om relevante IV-technologie en -specificaties te definiëren die kunnen worden ingezet bij de bouw van meerdere IV-projecten, toepassingen en/of infrastructuurverbeteringen</v>
      </c>
      <c r="G101" s="15" t="str">
        <f>IFERROR(CONCATENATE(B101," ",(VLOOKUP($B101,'Bron competenties'!$B$1:$C$1978,2,FALSE))),"")</f>
        <v xml:space="preserve">A.05 Ontwerpen van Architectuur </v>
      </c>
      <c r="H101">
        <f t="shared" si="4"/>
        <v>3</v>
      </c>
      <c r="I101" t="str">
        <f t="shared" si="5"/>
        <v>het gebruikmaken van specifieke kennis om relevante IV-technologie en -specificaties te definiëren die kunnen worden ingezet bij de bouw van meerdere IV-projecten, toepassingen en/of infrastructuurverbeteringen</v>
      </c>
    </row>
    <row r="102" spans="1:9" ht="15" thickBot="1" x14ac:dyDescent="0.4">
      <c r="A102" s="19" t="s">
        <v>104</v>
      </c>
      <c r="B102" s="17" t="s">
        <v>76</v>
      </c>
      <c r="C102" s="13">
        <v>4</v>
      </c>
      <c r="D102" s="228" t="str">
        <f>IFERROR(VLOOKUP($A102,VLookup!$B$3:$C$481,2,FALSE),"")</f>
        <v>1.1.5 SYSTEEMARCHITECTUUR</v>
      </c>
      <c r="E102" s="14" t="str">
        <f t="shared" si="3"/>
        <v>A.05x4</v>
      </c>
      <c r="F102" s="14" t="str">
        <f>IFERROR(VLOOKUP(E102,'Bron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2" s="15" t="str">
        <f>IFERROR(CONCATENATE(B102," ",(VLOOKUP($B102,'Bron competenties'!$B$1:$C$1978,2,FALSE))),"")</f>
        <v xml:space="preserve">A.05 Ontwerpen van Architectuur </v>
      </c>
      <c r="H102">
        <f t="shared" si="4"/>
        <v>4</v>
      </c>
      <c r="I102"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103" spans="1:9" ht="15" thickBot="1" x14ac:dyDescent="0.4">
      <c r="A103" s="19" t="s">
        <v>104</v>
      </c>
      <c r="B103" s="17" t="s">
        <v>102</v>
      </c>
      <c r="C103" s="13">
        <v>4</v>
      </c>
      <c r="D103" s="228" t="str">
        <f>IFERROR(VLOOKUP($A103,VLookup!$B$3:$C$481,2,FALSE),"")</f>
        <v>1.1.5 SYSTEEMARCHITECTUUR</v>
      </c>
      <c r="E103" s="14" t="str">
        <f t="shared" si="3"/>
        <v>A.07x4</v>
      </c>
      <c r="F103" s="14" t="str">
        <f>IFERROR(VLOOKUP(E103,'Bron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3" s="15" t="str">
        <f>IFERROR(CONCATENATE(B103," ",(VLOOKUP($B103,'Bron competenties'!$B$1:$C$1978,2,FALSE))),"")</f>
        <v xml:space="preserve">A.07 Monitoren technologische ontwikkelingen </v>
      </c>
      <c r="H103">
        <f t="shared" si="4"/>
        <v>4</v>
      </c>
      <c r="I103"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4" spans="1:9" ht="15" thickBot="1" x14ac:dyDescent="0.4">
      <c r="A104" s="17" t="s">
        <v>104</v>
      </c>
      <c r="B104" s="17" t="s">
        <v>103</v>
      </c>
      <c r="C104" s="13">
        <v>4</v>
      </c>
      <c r="D104" s="228" t="str">
        <f>IFERROR(VLOOKUP($A104,VLookup!$B$3:$C$481,2,FALSE),"")</f>
        <v>1.1.5 SYSTEEMARCHITECTUUR</v>
      </c>
      <c r="E104" s="14" t="str">
        <f t="shared" si="3"/>
        <v>A.09x4</v>
      </c>
      <c r="F104" s="14" t="str">
        <f>IFERROR(VLOOKUP(E104,'Bron competenties'!$A$1:$F$19978,5,FALSE),"")</f>
        <v>het inzetten van onafhankelijk denken en technologische kennis om verschillende concepten te integreren, zodat unieke oplossingen ontstaan</v>
      </c>
      <c r="G104" s="15" t="str">
        <f>IFERROR(CONCATENATE(B104," ",(VLOOKUP($B104,'Bron competenties'!$B$1:$C$1978,2,FALSE))),"")</f>
        <v xml:space="preserve">A.09 Innoveren </v>
      </c>
      <c r="H104">
        <f t="shared" si="4"/>
        <v>4</v>
      </c>
      <c r="I104" t="str">
        <f t="shared" si="5"/>
        <v>het inzetten van onafhankelijk denken en technologische kennis om verschillende concepten te integreren, zodat unieke oplossingen ontstaan</v>
      </c>
    </row>
    <row r="105" spans="1:9" ht="15" thickBot="1" x14ac:dyDescent="0.4">
      <c r="A105" s="20" t="s">
        <v>104</v>
      </c>
      <c r="B105" s="17" t="s">
        <v>98</v>
      </c>
      <c r="C105" s="13">
        <v>2</v>
      </c>
      <c r="D105" s="228" t="str">
        <f>IFERROR(VLOOKUP($A105,VLookup!$B$3:$C$481,2,FALSE),"")</f>
        <v>1.1.5 SYSTEEMARCHITECTUUR</v>
      </c>
      <c r="E105" s="14" t="str">
        <f t="shared" si="3"/>
        <v>B.02x2</v>
      </c>
      <c r="F105" s="14" t="str">
        <f>IFERROR(VLOOKUP(E105,'Bron competenties'!$A$1:$F$19978,5,FALSE),"")</f>
        <v>het systematisch handelen om de verenigbaarheid van soft- en hardwarespecificatie te identificeren, het documenteren van alle activiteiten, afwijkingen en correcties tijdens het installeren</v>
      </c>
      <c r="G105" s="15" t="str">
        <f>IFERROR(CONCATENATE(B105," ",(VLOOKUP($B105,'Bron competenties'!$B$1:$C$1978,2,FALSE))),"")</f>
        <v xml:space="preserve">B.02 Systeemintegratie </v>
      </c>
      <c r="H105">
        <f t="shared" si="4"/>
        <v>2</v>
      </c>
      <c r="I105" t="str">
        <f t="shared" si="5"/>
        <v>het systematisch handelen om de verenigbaarheid van soft- en hardwarespecificatie te identificeren, het documenteren van alle activiteiten, afwijkingen en correcties tijdens het installeren</v>
      </c>
    </row>
    <row r="106" spans="1:9" ht="15" thickBot="1" x14ac:dyDescent="0.4">
      <c r="A106" s="19" t="s">
        <v>104</v>
      </c>
      <c r="B106" s="17" t="s">
        <v>98</v>
      </c>
      <c r="C106" s="13">
        <v>3</v>
      </c>
      <c r="D106" s="228" t="str">
        <f>IFERROR(VLOOKUP($A106,VLookup!$B$3:$C$481,2,FALSE),"")</f>
        <v>1.1.5 SYSTEEMARCHITECTUUR</v>
      </c>
      <c r="E106" s="14" t="str">
        <f t="shared" si="3"/>
        <v>B.02x3</v>
      </c>
      <c r="F106" s="14" t="str">
        <f>IFERROR(VLOOKUP(E106,'Bron competenties'!$A$1:$F$19978,5,FALSE),"")</f>
        <v>verantwoordelijk zijn voor eigen acties en die van anderen in het integratieproces, het naleven van de toepasbare normen en wijzigingsprocedures om de integriteit te bewaren van de gehele functionaliteit en betrouwbaarheid</v>
      </c>
      <c r="G106" s="15" t="str">
        <f>IFERROR(CONCATENATE(B106," ",(VLOOKUP($B106,'Bron competenties'!$B$1:$C$1978,2,FALSE))),"")</f>
        <v xml:space="preserve">B.02 Systeemintegratie </v>
      </c>
      <c r="H106">
        <f t="shared" si="4"/>
        <v>3</v>
      </c>
      <c r="I106" t="str">
        <f t="shared" si="5"/>
        <v>verantwoordelijk zijn voor eigen acties en die van anderen in het integratieproces, het naleven van de toepasbare normen en wijzigingsprocedures om de integriteit te bewaren van de gehele functionaliteit en betrouwbaarheid</v>
      </c>
    </row>
    <row r="107" spans="1:9" ht="15" thickBot="1" x14ac:dyDescent="0.4">
      <c r="A107" s="19" t="s">
        <v>104</v>
      </c>
      <c r="B107" s="12" t="s">
        <v>98</v>
      </c>
      <c r="C107" s="13">
        <v>4</v>
      </c>
      <c r="D107" s="228" t="str">
        <f>IFERROR(VLOOKUP($A107,VLookup!$B$3:$C$481,2,FALSE),"")</f>
        <v>1.1.5 SYSTEEMARCHITECTUUR</v>
      </c>
      <c r="E107" s="14" t="str">
        <f t="shared" si="3"/>
        <v>B.02x4</v>
      </c>
      <c r="F107" s="14" t="str">
        <f>IFERROR(VLOOKUP(E107,'Bron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07" s="15" t="str">
        <f>IFERROR(CONCATENATE(B107," ",(VLOOKUP($B107,'Bron competenties'!$B$1:$C$1978,2,FALSE))),"")</f>
        <v xml:space="preserve">B.02 Systeemintegratie </v>
      </c>
      <c r="H107">
        <f t="shared" si="4"/>
        <v>4</v>
      </c>
      <c r="I107" t="str">
        <f t="shared" si="5"/>
        <v xml:space="preserve">het gebruikmaken van uiteenlopende specifieke kennis voor het creëren van een proces voor de gehele integratiecyclus, inclusief het opzetten van interne standaarden; het organiseren en borgen van resources voor integratieprogramma’s </v>
      </c>
    </row>
    <row r="108" spans="1:9" ht="15" thickBot="1" x14ac:dyDescent="0.4">
      <c r="A108" s="19" t="s">
        <v>104</v>
      </c>
      <c r="B108" s="17" t="s">
        <v>123</v>
      </c>
      <c r="C108" s="13">
        <v>3</v>
      </c>
      <c r="D108" s="228" t="str">
        <f>IFERROR(VLOOKUP($A108,VLookup!$B$3:$C$481,2,FALSE),"")</f>
        <v>1.1.5 SYSTEEMARCHITECTUUR</v>
      </c>
      <c r="E108" s="14" t="str">
        <f t="shared" si="3"/>
        <v>B.06x3</v>
      </c>
      <c r="F108" s="14" t="str">
        <f>IFERROR(VLOOKUP(E108,'Bron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08" s="15" t="str">
        <f>IFERROR(CONCATENATE(B108," ",(VLOOKUP($B108,'Bron competenties'!$B$1:$C$1978,2,FALSE))),"")</f>
        <v xml:space="preserve">B.06 Systeembouw </v>
      </c>
      <c r="H108">
        <f t="shared" si="4"/>
        <v>3</v>
      </c>
      <c r="I108"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09" spans="1:9" ht="15" thickBot="1" x14ac:dyDescent="0.4">
      <c r="A109" s="19" t="s">
        <v>104</v>
      </c>
      <c r="B109" s="17" t="s">
        <v>123</v>
      </c>
      <c r="C109" s="13">
        <v>4</v>
      </c>
      <c r="D109" s="228" t="str">
        <f>IFERROR(VLOOKUP($A109,VLookup!$B$3:$C$481,2,FALSE),"")</f>
        <v>1.1.5 SYSTEEMARCHITECTUUR</v>
      </c>
      <c r="E109" s="14" t="str">
        <f t="shared" si="3"/>
        <v>B.06x4</v>
      </c>
      <c r="F109" s="14" t="str">
        <f>IFERROR(VLOOKUP(E109,'Bron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09" s="15" t="str">
        <f>IFERROR(CONCATENATE(B109," ",(VLOOKUP($B109,'Bron competenties'!$B$1:$C$1978,2,FALSE))),"")</f>
        <v xml:space="preserve">B.06 Systeembouw </v>
      </c>
      <c r="H109">
        <f t="shared" si="4"/>
        <v>4</v>
      </c>
      <c r="I109" t="str">
        <f t="shared" si="5"/>
        <v>het omgaan met complexiteit door het ontwikkelen van standaarden en architectuur ter ondersteuning van samenhangende productontwikkeling; het opzetten van systeemeisen voor ontwerp en het identificeren van welke systeemeisen bij welke systeemcomponent behoren</v>
      </c>
    </row>
    <row r="110" spans="1:9" ht="15" thickBot="1" x14ac:dyDescent="0.4">
      <c r="A110" s="20" t="s">
        <v>104</v>
      </c>
      <c r="B110" s="17" t="s">
        <v>138</v>
      </c>
      <c r="C110" s="13">
        <v>3</v>
      </c>
      <c r="D110" s="228" t="str">
        <f>IFERROR(VLOOKUP($A110,VLookup!$B$3:$C$481,2,FALSE),"")</f>
        <v>1.1.5 SYSTEEMARCHITECTUUR</v>
      </c>
      <c r="E110" s="14" t="str">
        <f t="shared" si="3"/>
        <v>E.07x3</v>
      </c>
      <c r="F110" s="14" t="str">
        <f>IFERROR(VLOOKUP(E110,'Bron competenties'!$A$1:$F$19978,5,FALSE),"")</f>
        <v>het evalueren van wijzigingseisen en het gebruiken van specifieke vaardigheden om potentiële methoden en standaarden te identificeren die ingezet kunnen worden</v>
      </c>
      <c r="G110" s="15" t="str">
        <f>IFERROR(CONCATENATE(B110," ",(VLOOKUP($B110,'Bron competenties'!$B$1:$C$1978,2,FALSE))),"")</f>
        <v>E.07 Management van veranderingen in bedrijfsprocessen</v>
      </c>
      <c r="H110">
        <f t="shared" si="4"/>
        <v>3</v>
      </c>
      <c r="I110" t="str">
        <f t="shared" si="5"/>
        <v>het evalueren van wijzigingseisen en het gebruiken van specifieke vaardigheden om potentiële methoden en standaarden te identificeren die ingezet kunnen worden</v>
      </c>
    </row>
    <row r="111" spans="1:9" ht="15" thickBot="1" x14ac:dyDescent="0.4">
      <c r="A111" s="19" t="s">
        <v>104</v>
      </c>
      <c r="B111" s="17" t="s">
        <v>138</v>
      </c>
      <c r="C111" s="13">
        <v>4</v>
      </c>
      <c r="D111" s="228" t="str">
        <f>IFERROR(VLOOKUP($A111,VLookup!$B$3:$C$481,2,FALSE),"")</f>
        <v>1.1.5 SYSTEEMARCHITECTUUR</v>
      </c>
      <c r="E111" s="14" t="str">
        <f t="shared" si="3"/>
        <v>E.07x4</v>
      </c>
      <c r="F111" s="14" t="str">
        <f>IFERROR(VLOOKUP(E111,'Bron competenties'!$A$1:$F$19978,5,FALSE),"")</f>
        <v xml:space="preserve">het organiseren en borgen van het plannen, beheren en implementeren van significante IV-wijzigingen in de organisatie </v>
      </c>
      <c r="G111" s="15" t="str">
        <f>IFERROR(CONCATENATE(B111," ",(VLOOKUP($B111,'Bron competenties'!$B$1:$C$1978,2,FALSE))),"")</f>
        <v>E.07 Management van veranderingen in bedrijfsprocessen</v>
      </c>
      <c r="H111">
        <f t="shared" si="4"/>
        <v>4</v>
      </c>
      <c r="I111" t="str">
        <f t="shared" si="5"/>
        <v xml:space="preserve">het organiseren en borgen van het plannen, beheren en implementeren van significante IV-wijzigingen in de organisatie </v>
      </c>
    </row>
    <row r="112" spans="1:9" ht="15" thickBot="1" x14ac:dyDescent="0.4">
      <c r="A112" s="19" t="s">
        <v>104</v>
      </c>
      <c r="B112" s="17" t="s">
        <v>81</v>
      </c>
      <c r="C112" s="13">
        <v>3</v>
      </c>
      <c r="D112" s="228" t="str">
        <f>IFERROR(VLOOKUP($A112,VLookup!$B$3:$C$481,2,FALSE),"")</f>
        <v>1.1.5 SYSTEEMARCHITECTUUR</v>
      </c>
      <c r="E112" s="14" t="str">
        <f t="shared" si="3"/>
        <v>E.08x3</v>
      </c>
      <c r="F112" s="14" t="str">
        <f>IFERROR(VLOOKUP(E112,'Bron competenties'!$A$1:$F$19978,5,FALSE),"")</f>
        <v xml:space="preserve">het evalueren van indicatoren en maatregelen op het gebied van securitymanagement en bepalen of ze aan de normen voldoen; het onderzoeken van inbreuken op de beveiliging en het nemen van correctiemaatregelen </v>
      </c>
      <c r="G112" s="15" t="str">
        <f>IFERROR(CONCATENATE(B112," ",(VLOOKUP($B112,'Bron competenties'!$B$1:$C$1978,2,FALSE))),"")</f>
        <v xml:space="preserve">E.08 Informatiebeveiligingsmanagement </v>
      </c>
      <c r="H112">
        <f t="shared" si="4"/>
        <v>3</v>
      </c>
      <c r="I112" t="str">
        <f t="shared" si="5"/>
        <v xml:space="preserve">het evalueren van indicatoren en maatregelen op het gebied van securitymanagement en bepalen of ze aan de normen voldoen; het onderzoeken van inbreuken op de beveiliging en het nemen van correctiemaatregelen </v>
      </c>
    </row>
    <row r="113" spans="1:9" ht="15" thickBot="1" x14ac:dyDescent="0.4">
      <c r="A113" s="19" t="s">
        <v>104</v>
      </c>
      <c r="B113" s="17" t="s">
        <v>81</v>
      </c>
      <c r="C113" s="13">
        <v>4</v>
      </c>
      <c r="D113" s="228" t="str">
        <f>IFERROR(VLOOKUP($A113,VLookup!$B$3:$C$481,2,FALSE),"")</f>
        <v>1.1.5 SYSTEEMARCHITECTUUR</v>
      </c>
      <c r="E113" s="14" t="str">
        <f t="shared" si="3"/>
        <v>E.08x4</v>
      </c>
      <c r="F113" s="14" t="str">
        <f>IFERROR(VLOOKUP(E113,'Bron competenties'!$A$1:$F$19978,5,FALSE),"")</f>
        <v>het organiseren en borgen dat de integriteit, vertrouwelijkheid en beschikbaarheid van gegevens zijn opgeslagen in de Informatiesystemen en dat ze voldoen aan alle wettelijke vereisten</v>
      </c>
      <c r="G113" s="15" t="str">
        <f>IFERROR(CONCATENATE(B113," ",(VLOOKUP($B113,'Bron competenties'!$B$1:$C$1978,2,FALSE))),"")</f>
        <v xml:space="preserve">E.08 Informatiebeveiligingsmanagement </v>
      </c>
      <c r="H113">
        <f t="shared" si="4"/>
        <v>4</v>
      </c>
      <c r="I113" t="str">
        <f t="shared" si="5"/>
        <v>het organiseren en borgen dat de integriteit, vertrouwelijkheid en beschikbaarheid van gegevens zijn opgeslagen in de Informatiesystemen en dat ze voldoen aan alle wettelijke vereisten</v>
      </c>
    </row>
    <row r="114" spans="1:9" ht="15" thickBot="1" x14ac:dyDescent="0.4">
      <c r="A114" s="19" t="s">
        <v>104</v>
      </c>
      <c r="B114" s="17" t="s">
        <v>85</v>
      </c>
      <c r="C114" s="13">
        <v>9</v>
      </c>
      <c r="D114" s="228" t="str">
        <f>IFERROR(VLOOKUP($A114,VLookup!$B$3:$C$481,2,FALSE),"")</f>
        <v>1.1.5 SYSTEEMARCHITECTUUR</v>
      </c>
      <c r="E114" s="14" t="str">
        <f t="shared" si="3"/>
        <v>T.01x9</v>
      </c>
      <c r="F114" s="14" t="str">
        <f>IFERROR(VLOOKUP(E114,'Bron competenties'!$A$1:$F$19978,5,FALSE),"")</f>
        <v>Toegankelijkheid is van toepassing op het ontwerp van producten, apparaten, services of omgevingen om ervoor te zorgen dat ze voor iedereen bruikbaar zijn, ongeacht hun persoonlijke capaciteiten</v>
      </c>
      <c r="G114" s="15" t="str">
        <f>IFERROR(CONCATENATE(B114," ",(VLOOKUP($B114,'Bron competenties'!$B$1:$C$1978,2,FALSE))),"")</f>
        <v>T.01 Toegankelijkheid</v>
      </c>
      <c r="H114">
        <f t="shared" si="4"/>
        <v>9</v>
      </c>
      <c r="I114" t="str">
        <f t="shared" si="5"/>
        <v>Toegankelijkheid is van toepassing op het ontwerp van producten, apparaten, services of omgevingen om ervoor te zorgen dat ze voor iedereen bruikbaar zijn, ongeacht hun persoonlijke capaciteiten</v>
      </c>
    </row>
    <row r="115" spans="1:9" ht="15" thickBot="1" x14ac:dyDescent="0.4">
      <c r="A115" s="19" t="s">
        <v>104</v>
      </c>
      <c r="B115" s="17" t="s">
        <v>86</v>
      </c>
      <c r="C115" s="13">
        <v>9</v>
      </c>
      <c r="D115" s="228" t="str">
        <f>IFERROR(VLOOKUP($A115,VLookup!$B$3:$C$481,2,FALSE),"")</f>
        <v>1.1.5 SYSTEEMARCHITECTUUR</v>
      </c>
      <c r="E115" s="14" t="str">
        <f t="shared" si="3"/>
        <v>T.02x9</v>
      </c>
      <c r="F115" s="14" t="str">
        <f>IFERROR(VLOOKUP(E115,'Bron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5" s="15" t="str">
        <f>IFERROR(CONCATENATE(B115," ",(VLOOKUP($B115,'Bron competenties'!$B$1:$C$1978,2,FALSE))),"")</f>
        <v>T.02 Ethiek</v>
      </c>
      <c r="H115">
        <f t="shared" si="4"/>
        <v>9</v>
      </c>
      <c r="I115" t="str">
        <f t="shared" si="5"/>
        <v>Ethiek in ICT behandelt de procedures, waarden en praktijken die ICT en haar gerelateerde disciplines beheersen zonder de integriteit, morele waarden of overtuigingen van een individu, organisatie of de mensheid: professioneel gedrag in de ICT</v>
      </c>
    </row>
    <row r="116" spans="1:9" ht="15" thickBot="1" x14ac:dyDescent="0.4">
      <c r="A116" s="19" t="s">
        <v>104</v>
      </c>
      <c r="B116" s="17" t="s">
        <v>87</v>
      </c>
      <c r="C116" s="13">
        <v>9</v>
      </c>
      <c r="D116" s="228" t="str">
        <f>IFERROR(VLOOKUP($A116,VLookup!$B$3:$C$481,2,FALSE),"")</f>
        <v>1.1.5 SYSTEEMARCHITECTUUR</v>
      </c>
      <c r="E116" s="14" t="str">
        <f t="shared" si="3"/>
        <v>T.03x9</v>
      </c>
      <c r="F116" s="14" t="str">
        <f>IFERROR(VLOOKUP(E116,'Bron competenties'!$A$1:$F$19978,5,FALSE),"")</f>
        <v>Er zijn veel wetten die direct of indirect relevant zijn voor de ICT-industrie, zoals copyright, naleving van octrooien, voorkomen van plagiaat en bescherming van intellectueel eigendom</v>
      </c>
      <c r="G116" s="15" t="str">
        <f>IFERROR(CONCATENATE(B116," ",(VLOOKUP($B116,'Bron competenties'!$B$1:$C$1978,2,FALSE))),"")</f>
        <v>T.03 Juridische kwesties</v>
      </c>
      <c r="H116">
        <f t="shared" si="4"/>
        <v>9</v>
      </c>
      <c r="I116" t="str">
        <f t="shared" si="5"/>
        <v>Er zijn veel wetten die direct of indirect relevant zijn voor de ICT-industrie, zoals copyright, naleving van octrooien, voorkomen van plagiaat en bescherming van intellectueel eigendom</v>
      </c>
    </row>
    <row r="117" spans="1:9" ht="15" thickBot="1" x14ac:dyDescent="0.4">
      <c r="A117" s="21" t="s">
        <v>104</v>
      </c>
      <c r="B117" s="17" t="s">
        <v>88</v>
      </c>
      <c r="C117" s="13">
        <v>9</v>
      </c>
      <c r="D117" s="228" t="str">
        <f>IFERROR(VLOOKUP($A117,VLookup!$B$3:$C$481,2,FALSE),"")</f>
        <v>1.1.5 SYSTEEMARCHITECTUUR</v>
      </c>
      <c r="E117" s="14" t="str">
        <f t="shared" si="3"/>
        <v>T.04x9</v>
      </c>
      <c r="F117" s="14" t="str">
        <f>IFERROR(VLOOKUP(E117,'Bron competenties'!$A$1:$F$19978,5,FALSE),"")</f>
        <v>Privacy is het vermogen van een organisatie of individu te bepalen welke gegevens met derden kunnen worden gedeeld: bijvoorbeeld de algemene verordening gegevensbescherming (AVG) over gegevensbescherming en privacy voor alle individuen</v>
      </c>
      <c r="G117" s="15" t="str">
        <f>IFERROR(CONCATENATE(B117," ",(VLOOKUP($B117,'Bron competenties'!$B$1:$C$1978,2,FALSE))),"")</f>
        <v>T.04 Privacy</v>
      </c>
      <c r="H117">
        <f t="shared" si="4"/>
        <v>9</v>
      </c>
      <c r="I117" t="str">
        <f t="shared" si="5"/>
        <v>Privacy is het vermogen van een organisatie of individu te bepalen welke gegevens met derden kunnen worden gedeeld: bijvoorbeeld de algemene verordening gegevensbescherming (AVG) over gegevensbescherming en privacy voor alle individuen</v>
      </c>
    </row>
    <row r="118" spans="1:9" ht="15" thickBot="1" x14ac:dyDescent="0.4">
      <c r="A118" s="21" t="s">
        <v>104</v>
      </c>
      <c r="B118" s="17" t="s">
        <v>89</v>
      </c>
      <c r="C118" s="13">
        <v>9</v>
      </c>
      <c r="D118" s="228" t="str">
        <f>IFERROR(VLOOKUP($A118,VLookup!$B$3:$C$481,2,FALSE),"")</f>
        <v>1.1.5 SYSTEEMARCHITECTUUR</v>
      </c>
      <c r="E118" s="14" t="str">
        <f t="shared" si="3"/>
        <v>T.05x9</v>
      </c>
      <c r="F118" s="14" t="str">
        <f>IFERROR(VLOOKUP(E118,'Bron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 s="15" t="str">
        <f>IFERROR(CONCATENATE(B118," ",(VLOOKUP($B118,'Bron competenties'!$B$1:$C$1978,2,FALSE))),"")</f>
        <v>T.05 Beveiliging</v>
      </c>
      <c r="H118">
        <f t="shared" si="4"/>
        <v>9</v>
      </c>
      <c r="I11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119" spans="1:9" ht="15" thickBot="1" x14ac:dyDescent="0.4">
      <c r="A119" s="21" t="s">
        <v>104</v>
      </c>
      <c r="B119" s="17" t="s">
        <v>90</v>
      </c>
      <c r="C119" s="13">
        <v>9</v>
      </c>
      <c r="D119" s="228" t="str">
        <f>IFERROR(VLOOKUP($A119,VLookup!$B$3:$C$481,2,FALSE),"")</f>
        <v>1.1.5 SYSTEEMARCHITECTUUR</v>
      </c>
      <c r="E119" s="14" t="str">
        <f t="shared" si="3"/>
        <v>T.06x9</v>
      </c>
      <c r="F119" s="14" t="str">
        <f>IFERROR(VLOOKUP(E119,'Bron competenties'!$A$1:$F$19978,5,FALSE),"")</f>
        <v>Duurzaamheid staat voor het voldoen aan behoeften zonder de toekomst in gevaar te brengen en kan worden gecategoriseerd als ecologische, sociale of economische duurzaamheid</v>
      </c>
      <c r="G119" s="15" t="str">
        <f>IFERROR(CONCATENATE(B119," ",(VLOOKUP($B119,'Bron competenties'!$B$1:$C$1978,2,FALSE))),"")</f>
        <v>T.06 Duurzaamheid</v>
      </c>
      <c r="H119">
        <f t="shared" si="4"/>
        <v>9</v>
      </c>
      <c r="I119" t="str">
        <f t="shared" si="5"/>
        <v>Duurzaamheid staat voor het voldoen aan behoeften zonder de toekomst in gevaar te brengen en kan worden gecategoriseerd als ecologische, sociale of economische duurzaamheid</v>
      </c>
    </row>
    <row r="120" spans="1:9" ht="15" thickBot="1" x14ac:dyDescent="0.4">
      <c r="A120" s="21" t="s">
        <v>104</v>
      </c>
      <c r="B120" s="17" t="s">
        <v>91</v>
      </c>
      <c r="C120" s="13">
        <v>9</v>
      </c>
      <c r="D120" s="228" t="str">
        <f>IFERROR(VLOOKUP($A120,VLookup!$B$3:$C$481,2,FALSE),"")</f>
        <v>1.1.5 SYSTEEMARCHITECTUUR</v>
      </c>
      <c r="E120" s="14" t="str">
        <f t="shared" si="3"/>
        <v>T.07x9</v>
      </c>
      <c r="F120" s="14" t="str">
        <f>IFERROR(VLOOKUP(E120,'Bron competenties'!$A$1:$F$19978,5,FALSE),"")</f>
        <v>Bruikbaarheid is de kwaliteit van een product, dienst of systeem, zoals ervaren door eindgebruikers, voor specifiek te bereiken doelen, effectief, efficiënt en bevredigend in een vooraf bepaalde context</v>
      </c>
      <c r="G120" s="15" t="str">
        <f>IFERROR(CONCATENATE(B120," ",(VLOOKUP($B120,'Bron competenties'!$B$1:$C$1978,2,FALSE))),"")</f>
        <v>T.07 Bruikbaarheid</v>
      </c>
      <c r="H120">
        <f t="shared" si="4"/>
        <v>9</v>
      </c>
      <c r="I120" t="str">
        <f t="shared" si="5"/>
        <v>Bruikbaarheid is de kwaliteit van een product, dienst of systeem, zoals ervaren door eindgebruikers, voor specifiek te bereiken doelen, effectief, efficiënt en bevredigend in een vooraf bepaalde context</v>
      </c>
    </row>
    <row r="121" spans="1:9" ht="15" thickBot="1" x14ac:dyDescent="0.4">
      <c r="A121" s="19" t="s">
        <v>105</v>
      </c>
      <c r="B121" s="17" t="s">
        <v>82</v>
      </c>
      <c r="C121" s="13">
        <v>4</v>
      </c>
      <c r="D121" s="10" t="str">
        <f>IFERROR(VLOOKUP($A121,VLookup!$B$3:$C$481,2,FALSE),"")</f>
        <v>1.1.6 ENTERPRISE ARCHITECTUUR</v>
      </c>
      <c r="E121" s="14" t="str">
        <f t="shared" si="3"/>
        <v>A.01x4</v>
      </c>
      <c r="F121" s="14" t="str">
        <f>IFERROR(VLOOKUP(E121,'Bron competenties'!$A$1:$F$19978,5,FALSE),"")</f>
        <v>het organiseren en borgen van de bouw en implementatie van innovatieve IV oplossingen op de lange termijn</v>
      </c>
      <c r="G121" s="15" t="str">
        <f>IFERROR(CONCATENATE(B121," ",(VLOOKUP($B121,'Bron competenties'!$B$1:$C$1978,2,FALSE))),"")</f>
        <v>A.01 Afstemming informatiesysteem en bedrijfsstrategie</v>
      </c>
      <c r="H121">
        <f t="shared" si="4"/>
        <v>4</v>
      </c>
      <c r="I121" t="str">
        <f t="shared" si="5"/>
        <v>het organiseren en borgen van de bouw en implementatie van innovatieve IV oplossingen op de lange termijn</v>
      </c>
    </row>
    <row r="122" spans="1:9" ht="15" thickBot="1" x14ac:dyDescent="0.4">
      <c r="A122" s="19" t="s">
        <v>105</v>
      </c>
      <c r="B122" s="17" t="s">
        <v>115</v>
      </c>
      <c r="C122" s="13">
        <v>3</v>
      </c>
      <c r="D122" s="10" t="str">
        <f>IFERROR(VLOOKUP($A122,VLookup!$B$3:$C$481,2,FALSE),"")</f>
        <v>1.1.6 ENTERPRISE ARCHITECTUUR</v>
      </c>
      <c r="E122" s="14" t="str">
        <f t="shared" si="3"/>
        <v>A.03x3</v>
      </c>
      <c r="F122" s="14" t="str">
        <f>IFERROR(VLOOKUP(E122,'Bron competenties'!$A$1:$F$19978,5,FALSE),"")</f>
        <v>het gebruikmaken van specifieke (product)kennis voor marktanalyses</v>
      </c>
      <c r="G122" s="15" t="str">
        <f>IFERROR(CONCATENATE(B122," ",(VLOOKUP($B122,'Bron competenties'!$B$1:$C$1978,2,FALSE))),"")</f>
        <v xml:space="preserve">A.03 Ontwikkelen van bedrijfsplannen </v>
      </c>
      <c r="H122">
        <f t="shared" si="4"/>
        <v>3</v>
      </c>
      <c r="I122" t="str">
        <f t="shared" si="5"/>
        <v>het gebruikmaken van specifieke (product)kennis voor marktanalyses</v>
      </c>
    </row>
    <row r="123" spans="1:9" ht="15" thickBot="1" x14ac:dyDescent="0.4">
      <c r="A123" s="19" t="s">
        <v>105</v>
      </c>
      <c r="B123" s="17" t="s">
        <v>115</v>
      </c>
      <c r="C123" s="13">
        <v>4</v>
      </c>
      <c r="D123" s="10" t="str">
        <f>IFERROR(VLOOKUP($A123,VLookup!$B$3:$C$481,2,FALSE),"")</f>
        <v>1.1.6 ENTERPRISE ARCHITECTUUR</v>
      </c>
      <c r="E123" s="14" t="str">
        <f t="shared" si="3"/>
        <v>A.03x4</v>
      </c>
      <c r="F123" s="14" t="str">
        <f>IFERROR(VLOOKUP(E123,'Bron competenties'!$A$1:$F$19978,5,FALSE),"")</f>
        <v>het organiseren en borgen van een informatiesysteemstrategie die voldoet aan de vereisten van de organisatie, inclusief risico’s en kansen</v>
      </c>
      <c r="G123" s="15" t="str">
        <f>IFERROR(CONCATENATE(B123," ",(VLOOKUP($B123,'Bron competenties'!$B$1:$C$1978,2,FALSE))),"")</f>
        <v xml:space="preserve">A.03 Ontwikkelen van bedrijfsplannen </v>
      </c>
      <c r="H123">
        <f t="shared" si="4"/>
        <v>4</v>
      </c>
      <c r="I123" t="str">
        <f t="shared" si="5"/>
        <v>het organiseren en borgen van een informatiesysteemstrategie die voldoet aan de vereisten van de organisatie, inclusief risico’s en kansen</v>
      </c>
    </row>
    <row r="124" spans="1:9" ht="15" thickBot="1" x14ac:dyDescent="0.4">
      <c r="A124" s="19" t="s">
        <v>105</v>
      </c>
      <c r="B124" s="17" t="s">
        <v>76</v>
      </c>
      <c r="C124" s="13">
        <v>3</v>
      </c>
      <c r="D124" s="10" t="str">
        <f>IFERROR(VLOOKUP($A124,VLookup!$B$3:$C$481,2,FALSE),"")</f>
        <v>1.1.6 ENTERPRISE ARCHITECTUUR</v>
      </c>
      <c r="E124" s="14" t="str">
        <f t="shared" si="3"/>
        <v>A.05x3</v>
      </c>
      <c r="F124" s="14" t="str">
        <f>IFERROR(VLOOKUP(E124,'Bron competenties'!$A$1:$F$19978,5,FALSE),"")</f>
        <v>het gebruikmaken van specifieke kennis om relevante IV-technologie en -specificaties te definiëren die kunnen worden ingezet bij de bouw van meerdere IV-projecten, toepassingen en/of infrastructuurverbeteringen</v>
      </c>
      <c r="G124" s="15" t="str">
        <f>IFERROR(CONCATENATE(B124," ",(VLOOKUP($B124,'Bron competenties'!$B$1:$C$1978,2,FALSE))),"")</f>
        <v xml:space="preserve">A.05 Ontwerpen van Architectuur </v>
      </c>
      <c r="H124">
        <f t="shared" si="4"/>
        <v>3</v>
      </c>
      <c r="I124" t="str">
        <f t="shared" si="5"/>
        <v>het gebruikmaken van specifieke kennis om relevante IV-technologie en -specificaties te definiëren die kunnen worden ingezet bij de bouw van meerdere IV-projecten, toepassingen en/of infrastructuurverbeteringen</v>
      </c>
    </row>
    <row r="125" spans="1:9" ht="15" thickBot="1" x14ac:dyDescent="0.4">
      <c r="A125" s="19" t="s">
        <v>105</v>
      </c>
      <c r="B125" s="17" t="s">
        <v>76</v>
      </c>
      <c r="C125" s="13">
        <v>4</v>
      </c>
      <c r="D125" s="10" t="str">
        <f>IFERROR(VLOOKUP($A125,VLookup!$B$3:$C$481,2,FALSE),"")</f>
        <v>1.1.6 ENTERPRISE ARCHITECTUUR</v>
      </c>
      <c r="E125" s="14" t="str">
        <f t="shared" si="3"/>
        <v>A.05x4</v>
      </c>
      <c r="F125" s="14" t="str">
        <f>IFERROR(VLOOKUP(E125,'Bron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5" s="15" t="str">
        <f>IFERROR(CONCATENATE(B125," ",(VLOOKUP($B125,'Bron competenties'!$B$1:$C$1978,2,FALSE))),"")</f>
        <v xml:space="preserve">A.05 Ontwerpen van Architectuur </v>
      </c>
      <c r="H125">
        <f t="shared" si="4"/>
        <v>4</v>
      </c>
      <c r="I125" t="str">
        <f t="shared" si="5"/>
        <v>het vanuit een brede verantwoordelijkheid definiëren van een strategie zodat IV-technologie conform de behoeften van de organisatie geïmplementeerd wordt, rekening houdend met de huidige IV-platformen, legacy en de laatste innovatieve ontwikkelingen</v>
      </c>
    </row>
    <row r="126" spans="1:9" ht="15" thickBot="1" x14ac:dyDescent="0.4">
      <c r="A126" s="17" t="s">
        <v>105</v>
      </c>
      <c r="B126" s="17" t="s">
        <v>102</v>
      </c>
      <c r="C126" s="13">
        <v>4</v>
      </c>
      <c r="D126" s="10" t="str">
        <f>IFERROR(VLOOKUP($A126,VLookup!$B$3:$C$481,2,FALSE),"")</f>
        <v>1.1.6 ENTERPRISE ARCHITECTUUR</v>
      </c>
      <c r="E126" s="14" t="str">
        <f t="shared" si="3"/>
        <v>A.07x4</v>
      </c>
      <c r="F126" s="14" t="str">
        <f>IFERROR(VLOOKUP(E126,'Bron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26" s="15" t="str">
        <f>IFERROR(CONCATENATE(B126," ",(VLOOKUP($B126,'Bron competenties'!$B$1:$C$1978,2,FALSE))),"")</f>
        <v xml:space="preserve">A.07 Monitoren technologische ontwikkelingen </v>
      </c>
      <c r="H126">
        <f t="shared" si="4"/>
        <v>4</v>
      </c>
      <c r="I126" t="str">
        <f t="shared" si="5"/>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27" spans="1:9" ht="15" thickBot="1" x14ac:dyDescent="0.4">
      <c r="A127" s="19" t="s">
        <v>105</v>
      </c>
      <c r="B127" s="17" t="s">
        <v>98</v>
      </c>
      <c r="C127" s="13">
        <v>2</v>
      </c>
      <c r="D127" s="10" t="str">
        <f>IFERROR(VLOOKUP($A127,VLookup!$B$3:$C$481,2,FALSE),"")</f>
        <v>1.1.6 ENTERPRISE ARCHITECTUUR</v>
      </c>
      <c r="E127" s="14" t="str">
        <f t="shared" si="3"/>
        <v>B.02x2</v>
      </c>
      <c r="F127" s="14" t="str">
        <f>IFERROR(VLOOKUP(E127,'Bron competenties'!$A$1:$F$19978,5,FALSE),"")</f>
        <v>het systematisch handelen om de verenigbaarheid van soft- en hardwarespecificatie te identificeren, het documenteren van alle activiteiten, afwijkingen en correcties tijdens het installeren</v>
      </c>
      <c r="G127" s="15" t="str">
        <f>IFERROR(CONCATENATE(B127," ",(VLOOKUP($B127,'Bron competenties'!$B$1:$C$1978,2,FALSE))),"")</f>
        <v xml:space="preserve">B.02 Systeemintegratie </v>
      </c>
      <c r="H127">
        <f t="shared" si="4"/>
        <v>2</v>
      </c>
      <c r="I127" t="str">
        <f t="shared" si="5"/>
        <v>het systematisch handelen om de verenigbaarheid van soft- en hardwarespecificatie te identificeren, het documenteren van alle activiteiten, afwijkingen en correcties tijdens het installeren</v>
      </c>
    </row>
    <row r="128" spans="1:9" ht="15" thickBot="1" x14ac:dyDescent="0.4">
      <c r="A128" s="19" t="s">
        <v>105</v>
      </c>
      <c r="B128" s="17" t="s">
        <v>98</v>
      </c>
      <c r="C128" s="13">
        <v>3</v>
      </c>
      <c r="D128" s="10" t="str">
        <f>IFERROR(VLOOKUP($A128,VLookup!$B$3:$C$481,2,FALSE),"")</f>
        <v>1.1.6 ENTERPRISE ARCHITECTUUR</v>
      </c>
      <c r="E128" s="14" t="str">
        <f t="shared" si="3"/>
        <v>B.02x3</v>
      </c>
      <c r="F128" s="14" t="str">
        <f>IFERROR(VLOOKUP(E128,'Bron competenties'!$A$1:$F$19978,5,FALSE),"")</f>
        <v>verantwoordelijk zijn voor eigen acties en die van anderen in het integratieproces, het naleven van de toepasbare normen en wijzigingsprocedures om de integriteit te bewaren van de gehele functionaliteit en betrouwbaarheid</v>
      </c>
      <c r="G128" s="15" t="str">
        <f>IFERROR(CONCATENATE(B128," ",(VLOOKUP($B128,'Bron competenties'!$B$1:$C$1978,2,FALSE))),"")</f>
        <v xml:space="preserve">B.02 Systeemintegratie </v>
      </c>
      <c r="H128">
        <f t="shared" si="4"/>
        <v>3</v>
      </c>
      <c r="I128" t="str">
        <f t="shared" si="5"/>
        <v>verantwoordelijk zijn voor eigen acties en die van anderen in het integratieproces, het naleven van de toepasbare normen en wijzigingsprocedures om de integriteit te bewaren van de gehele functionaliteit en betrouwbaarheid</v>
      </c>
    </row>
    <row r="129" spans="1:9" ht="15" thickBot="1" x14ac:dyDescent="0.4">
      <c r="A129" s="19" t="s">
        <v>105</v>
      </c>
      <c r="B129" s="17" t="s">
        <v>123</v>
      </c>
      <c r="C129" s="13">
        <v>3</v>
      </c>
      <c r="D129" s="10" t="str">
        <f>IFERROR(VLOOKUP($A129,VLookup!$B$3:$C$481,2,FALSE),"")</f>
        <v>1.1.6 ENTERPRISE ARCHITECTUUR</v>
      </c>
      <c r="E129" s="14" t="str">
        <f t="shared" si="3"/>
        <v>B.06x3</v>
      </c>
      <c r="F129" s="14" t="str">
        <f>IFERROR(VLOOKUP(E129,'Bron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29" s="15" t="str">
        <f>IFERROR(CONCATENATE(B129," ",(VLOOKUP($B129,'Bron competenties'!$B$1:$C$1978,2,FALSE))),"")</f>
        <v xml:space="preserve">B.06 Systeembouw </v>
      </c>
      <c r="H129">
        <f t="shared" si="4"/>
        <v>3</v>
      </c>
      <c r="I129" t="str">
        <f t="shared" si="5"/>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30" spans="1:9" ht="15" thickBot="1" x14ac:dyDescent="0.4">
      <c r="A130" s="19" t="s">
        <v>105</v>
      </c>
      <c r="B130" s="17" t="s">
        <v>123</v>
      </c>
      <c r="C130" s="13">
        <v>4</v>
      </c>
      <c r="D130" s="10" t="str">
        <f>IFERROR(VLOOKUP($A130,VLookup!$B$3:$C$481,2,FALSE),"")</f>
        <v>1.1.6 ENTERPRISE ARCHITECTUUR</v>
      </c>
      <c r="E130" s="14" t="str">
        <f t="shared" ref="E130:E193" si="6">IFERROR(IF(D130&lt;&gt;"",CONCATENATE(B130,"x",C130),""),"")</f>
        <v>B.06x4</v>
      </c>
      <c r="F130" s="14" t="str">
        <f>IFERROR(VLOOKUP(E130,'Bron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30" s="15" t="str">
        <f>IFERROR(CONCATENATE(B130," ",(VLOOKUP($B130,'Bron competenties'!$B$1:$C$1978,2,FALSE))),"")</f>
        <v xml:space="preserve">B.06 Systeembouw </v>
      </c>
      <c r="H130">
        <f t="shared" ref="H130:H193" si="7">IF($G130="","",C130)</f>
        <v>4</v>
      </c>
      <c r="I130" t="str">
        <f t="shared" ref="I130:I193" si="8">IF($G130="","",F130)</f>
        <v>het omgaan met complexiteit door het ontwikkelen van standaarden en architectuur ter ondersteuning van samenhangende productontwikkeling; het opzetten van systeemeisen voor ontwerp en het identificeren van welke systeemeisen bij welke systeemcomponent behoren</v>
      </c>
    </row>
    <row r="131" spans="1:9" ht="15" thickBot="1" x14ac:dyDescent="0.4">
      <c r="A131" s="19" t="s">
        <v>105</v>
      </c>
      <c r="B131" s="17" t="s">
        <v>78</v>
      </c>
      <c r="C131" s="13">
        <v>3</v>
      </c>
      <c r="D131" s="10" t="str">
        <f>IFERROR(VLOOKUP($A131,VLookup!$B$3:$C$481,2,FALSE),"")</f>
        <v>1.1.6 ENTERPRISE ARCHITECTUUR</v>
      </c>
      <c r="E131" s="14" t="str">
        <f t="shared" si="6"/>
        <v>D.10x3</v>
      </c>
      <c r="F131" s="14" t="str">
        <f>IFERROR(VLOOKUP(E131,'Bron competenties'!$A$1:$F$19978,5,FALSE),"")</f>
        <v>het analyseren van bedrijfsprocessen en bijbehorende informatie-eisen en het daarmee voorzien in de meest geschikte informatiestructuur</v>
      </c>
      <c r="G131" s="15" t="str">
        <f>IFERROR(CONCATENATE(B131," ",(VLOOKUP($B131,'Bron competenties'!$B$1:$C$1978,2,FALSE))),"")</f>
        <v xml:space="preserve">D.10 Informatie- en kennismanagement </v>
      </c>
      <c r="H131">
        <f t="shared" si="7"/>
        <v>3</v>
      </c>
      <c r="I131" t="str">
        <f t="shared" si="8"/>
        <v>het analyseren van bedrijfsprocessen en bijbehorende informatie-eisen en het daarmee voorzien in de meest geschikte informatiestructuur</v>
      </c>
    </row>
    <row r="132" spans="1:9" ht="15" thickBot="1" x14ac:dyDescent="0.4">
      <c r="A132" s="19" t="s">
        <v>105</v>
      </c>
      <c r="B132" s="17" t="s">
        <v>78</v>
      </c>
      <c r="C132" s="13">
        <v>4</v>
      </c>
      <c r="D132" s="10" t="str">
        <f>IFERROR(VLOOKUP($A132,VLookup!$B$3:$C$481,2,FALSE),"")</f>
        <v>1.1.6 ENTERPRISE ARCHITECTUUR</v>
      </c>
      <c r="E132" s="14" t="str">
        <f t="shared" si="6"/>
        <v>D.10x4</v>
      </c>
      <c r="F132" s="14" t="str">
        <f>IFERROR(VLOOKUP(E132,'Bron competenties'!$A$1:$F$19978,5,FALSE),"")</f>
        <v>de juiste informatiestructuur integreren in de organisatie-omgeving</v>
      </c>
      <c r="G132" s="15" t="str">
        <f>IFERROR(CONCATENATE(B132," ",(VLOOKUP($B132,'Bron competenties'!$B$1:$C$1978,2,FALSE))),"")</f>
        <v xml:space="preserve">D.10 Informatie- en kennismanagement </v>
      </c>
      <c r="H132">
        <f t="shared" si="7"/>
        <v>4</v>
      </c>
      <c r="I132" t="str">
        <f t="shared" si="8"/>
        <v>de juiste informatiestructuur integreren in de organisatie-omgeving</v>
      </c>
    </row>
    <row r="133" spans="1:9" ht="15" thickBot="1" x14ac:dyDescent="0.4">
      <c r="A133" s="19" t="s">
        <v>105</v>
      </c>
      <c r="B133" s="17" t="s">
        <v>79</v>
      </c>
      <c r="C133" s="13">
        <v>3</v>
      </c>
      <c r="D133" s="10" t="str">
        <f>IFERROR(VLOOKUP($A133,VLookup!$B$3:$C$481,2,FALSE),"")</f>
        <v>1.1.6 ENTERPRISE ARCHITECTUUR</v>
      </c>
      <c r="E133" s="14" t="str">
        <f t="shared" si="6"/>
        <v>D.11x3</v>
      </c>
      <c r="F133" s="14" t="str">
        <f>IFERROR(VLOOKUP(E133,'Bron competenties'!$A$1:$F$19978,5,FALSE),"")</f>
        <v>betrouwbare relaties met de klanten creëren en helpen in het identificeren van de klantbehoeften</v>
      </c>
      <c r="G133" s="15" t="str">
        <f>IFERROR(CONCATENATE(B133," ",(VLOOKUP($B133,'Bron competenties'!$B$1:$C$1978,2,FALSE))),"")</f>
        <v xml:space="preserve">D.11 Behoeftemanagement </v>
      </c>
      <c r="H133">
        <f t="shared" si="7"/>
        <v>3</v>
      </c>
      <c r="I133" t="str">
        <f t="shared" si="8"/>
        <v>betrouwbare relaties met de klanten creëren en helpen in het identificeren van de klantbehoeften</v>
      </c>
    </row>
    <row r="134" spans="1:9" ht="15" thickBot="1" x14ac:dyDescent="0.4">
      <c r="A134" s="19" t="s">
        <v>105</v>
      </c>
      <c r="B134" s="17" t="s">
        <v>79</v>
      </c>
      <c r="C134" s="13">
        <v>4</v>
      </c>
      <c r="D134" s="10" t="str">
        <f>IFERROR(VLOOKUP($A134,VLookup!$B$3:$C$481,2,FALSE),"")</f>
        <v>1.1.6 ENTERPRISE ARCHITECTUUR</v>
      </c>
      <c r="E134" s="14" t="str">
        <f t="shared" si="6"/>
        <v>D.11x4</v>
      </c>
      <c r="F134" s="14" t="str">
        <f>IFERROR(VLOOKUP(E134,'Bron competenties'!$A$1:$F$19978,5,FALSE),"")</f>
        <v>het organiseren en ondersteunen van strategische besluiten van de organisaties, het helpen van organisaties om nieuwe IV-oplossingen te bedenken; het bevorderen van partnerschappen en het creëren van waardeproposities</v>
      </c>
      <c r="G134" s="15" t="str">
        <f>IFERROR(CONCATENATE(B134," ",(VLOOKUP($B134,'Bron competenties'!$B$1:$C$1978,2,FALSE))),"")</f>
        <v xml:space="preserve">D.11 Behoeftemanagement </v>
      </c>
      <c r="H134">
        <f t="shared" si="7"/>
        <v>4</v>
      </c>
      <c r="I134" t="str">
        <f t="shared" si="8"/>
        <v>het organiseren en ondersteunen van strategische besluiten van de organisaties, het helpen van organisaties om nieuwe IV-oplossingen te bedenken; het bevorderen van partnerschappen en het creëren van waardeproposities</v>
      </c>
    </row>
    <row r="135" spans="1:9" ht="15" thickBot="1" x14ac:dyDescent="0.4">
      <c r="A135" s="17" t="s">
        <v>105</v>
      </c>
      <c r="B135" s="17" t="s">
        <v>96</v>
      </c>
      <c r="C135" s="13">
        <v>2</v>
      </c>
      <c r="D135" s="10" t="str">
        <f>IFERROR(VLOOKUP($A135,VLookup!$B$3:$C$481,2,FALSE),"")</f>
        <v>1.1.6 ENTERPRISE ARCHITECTUUR</v>
      </c>
      <c r="E135" s="14" t="str">
        <f t="shared" si="6"/>
        <v>E.06x2</v>
      </c>
      <c r="F135" s="14" t="str">
        <f>IFERROR(VLOOKUP(E135,'Bron competenties'!$A$1:$F$19978,5,FALSE),"")</f>
        <v>het communiceren over en het toezicht houden op de toepassing van het kwaliteitsbeleid in de organisatie</v>
      </c>
      <c r="G135" s="15" t="str">
        <f>IFERROR(CONCATENATE(B135," ",(VLOOKUP($B135,'Bron competenties'!$B$1:$C$1978,2,FALSE))),"")</f>
        <v xml:space="preserve">E.06 ICT kwaliteitsmanagement </v>
      </c>
      <c r="H135">
        <f t="shared" si="7"/>
        <v>2</v>
      </c>
      <c r="I135" t="str">
        <f t="shared" si="8"/>
        <v>het communiceren over en het toezicht houden op de toepassing van het kwaliteitsbeleid in de organisatie</v>
      </c>
    </row>
    <row r="136" spans="1:9" ht="15" thickBot="1" x14ac:dyDescent="0.4">
      <c r="A136" s="19" t="s">
        <v>105</v>
      </c>
      <c r="B136" s="17" t="s">
        <v>96</v>
      </c>
      <c r="C136" s="13">
        <v>3</v>
      </c>
      <c r="D136" s="10" t="str">
        <f>IFERROR(VLOOKUP($A136,VLookup!$B$3:$C$481,2,FALSE),"")</f>
        <v>1.1.6 ENTERPRISE ARCHITECTUUR</v>
      </c>
      <c r="E136" s="14" t="str">
        <f t="shared" si="6"/>
        <v>E.06x3</v>
      </c>
      <c r="F136" s="14" t="str">
        <f>IFERROR(VLOOKUP(E136,'Bron competenties'!$A$1:$F$19978,5,FALSE),"")</f>
        <v>het evalueren van kwaliteitsindicatoren en processen op basis van het kwaliteitsbeleid en indien nodig het voorstellen van herstelacties</v>
      </c>
      <c r="G136" s="15" t="str">
        <f>IFERROR(CONCATENATE(B136," ",(VLOOKUP($B136,'Bron competenties'!$B$1:$C$1978,2,FALSE))),"")</f>
        <v xml:space="preserve">E.06 ICT kwaliteitsmanagement </v>
      </c>
      <c r="H136">
        <f t="shared" si="7"/>
        <v>3</v>
      </c>
      <c r="I136" t="str">
        <f t="shared" si="8"/>
        <v>het evalueren van kwaliteitsindicatoren en processen op basis van het kwaliteitsbeleid en indien nodig het voorstellen van herstelacties</v>
      </c>
    </row>
    <row r="137" spans="1:9" ht="15" thickBot="1" x14ac:dyDescent="0.4">
      <c r="A137" s="19" t="s">
        <v>105</v>
      </c>
      <c r="B137" s="17" t="s">
        <v>96</v>
      </c>
      <c r="C137" s="13">
        <v>4</v>
      </c>
      <c r="D137" s="10" t="str">
        <f>IFERROR(VLOOKUP($A137,VLookup!$B$3:$C$481,2,FALSE),"")</f>
        <v>1.1.6 ENTERPRISE ARCHITECTUUR</v>
      </c>
      <c r="E137" s="14" t="str">
        <f t="shared" si="6"/>
        <v>E.06x4</v>
      </c>
      <c r="F137" s="14" t="str">
        <f>IFERROR(VLOOKUP(E137,'Bron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7" s="15" t="str">
        <f>IFERROR(CONCATENATE(B137," ",(VLOOKUP($B137,'Bron competenties'!$B$1:$C$1978,2,FALSE))),"")</f>
        <v xml:space="preserve">E.06 ICT kwaliteitsmanagement </v>
      </c>
      <c r="H137">
        <f t="shared" si="7"/>
        <v>4</v>
      </c>
      <c r="I137" t="str">
        <f t="shared" si="8"/>
        <v>het evalueren en inschatten in hoeverre aan kwaliteitseisen is voldaan en het organiseren en borgen dat het kwaliteitsbeleid wordt geïmplementeerd; het tonen van multifunctioneel leiderschap voor het stellen en overtreffen van kwaliteitsnormen</v>
      </c>
    </row>
    <row r="138" spans="1:9" ht="15" thickBot="1" x14ac:dyDescent="0.4">
      <c r="A138" s="19" t="s">
        <v>105</v>
      </c>
      <c r="B138" s="17" t="s">
        <v>138</v>
      </c>
      <c r="C138" s="13">
        <v>3</v>
      </c>
      <c r="D138" s="10" t="str">
        <f>IFERROR(VLOOKUP($A138,VLookup!$B$3:$C$481,2,FALSE),"")</f>
        <v>1.1.6 ENTERPRISE ARCHITECTUUR</v>
      </c>
      <c r="E138" s="14" t="str">
        <f t="shared" si="6"/>
        <v>E.07x3</v>
      </c>
      <c r="F138" s="14" t="str">
        <f>IFERROR(VLOOKUP(E138,'Bron competenties'!$A$1:$F$19978,5,FALSE),"")</f>
        <v>het evalueren van wijzigingseisen en het gebruiken van specifieke vaardigheden om potentiële methoden en standaarden te identificeren die ingezet kunnen worden</v>
      </c>
      <c r="G138" s="15" t="str">
        <f>IFERROR(CONCATENATE(B138," ",(VLOOKUP($B138,'Bron competenties'!$B$1:$C$1978,2,FALSE))),"")</f>
        <v>E.07 Management van veranderingen in bedrijfsprocessen</v>
      </c>
      <c r="H138">
        <f t="shared" si="7"/>
        <v>3</v>
      </c>
      <c r="I138" t="str">
        <f t="shared" si="8"/>
        <v>het evalueren van wijzigingseisen en het gebruiken van specifieke vaardigheden om potentiële methoden en standaarden te identificeren die ingezet kunnen worden</v>
      </c>
    </row>
    <row r="139" spans="1:9" ht="15" thickBot="1" x14ac:dyDescent="0.4">
      <c r="A139" s="19" t="s">
        <v>105</v>
      </c>
      <c r="B139" s="17" t="s">
        <v>138</v>
      </c>
      <c r="C139" s="13">
        <v>4</v>
      </c>
      <c r="D139" s="10" t="str">
        <f>IFERROR(VLOOKUP($A139,VLookup!$B$3:$C$481,2,FALSE),"")</f>
        <v>1.1.6 ENTERPRISE ARCHITECTUUR</v>
      </c>
      <c r="E139" s="14" t="str">
        <f t="shared" si="6"/>
        <v>E.07x4</v>
      </c>
      <c r="F139" s="14" t="str">
        <f>IFERROR(VLOOKUP(E139,'Bron competenties'!$A$1:$F$19978,5,FALSE),"")</f>
        <v xml:space="preserve">het organiseren en borgen van het plannen, beheren en implementeren van significante IV-wijzigingen in de organisatie </v>
      </c>
      <c r="G139" s="15" t="str">
        <f>IFERROR(CONCATENATE(B139," ",(VLOOKUP($B139,'Bron competenties'!$B$1:$C$1978,2,FALSE))),"")</f>
        <v>E.07 Management van veranderingen in bedrijfsprocessen</v>
      </c>
      <c r="H139">
        <f t="shared" si="7"/>
        <v>4</v>
      </c>
      <c r="I139" t="str">
        <f t="shared" si="8"/>
        <v xml:space="preserve">het organiseren en borgen van het plannen, beheren en implementeren van significante IV-wijzigingen in de organisatie </v>
      </c>
    </row>
    <row r="140" spans="1:9" ht="15" thickBot="1" x14ac:dyDescent="0.4">
      <c r="A140" s="19" t="s">
        <v>105</v>
      </c>
      <c r="B140" s="17" t="s">
        <v>81</v>
      </c>
      <c r="C140" s="13">
        <v>3</v>
      </c>
      <c r="D140" s="10" t="str">
        <f>IFERROR(VLOOKUP($A140,VLookup!$B$3:$C$481,2,FALSE),"")</f>
        <v>1.1.6 ENTERPRISE ARCHITECTUUR</v>
      </c>
      <c r="E140" s="14" t="str">
        <f t="shared" si="6"/>
        <v>E.08x3</v>
      </c>
      <c r="F140" s="14" t="str">
        <f>IFERROR(VLOOKUP(E140,'Bron competenties'!$A$1:$F$19978,5,FALSE),"")</f>
        <v xml:space="preserve">het evalueren van indicatoren en maatregelen op het gebied van securitymanagement en bepalen of ze aan de normen voldoen; het onderzoeken van inbreuken op de beveiliging en het nemen van correctiemaatregelen </v>
      </c>
      <c r="G140" s="15" t="str">
        <f>IFERROR(CONCATENATE(B140," ",(VLOOKUP($B140,'Bron competenties'!$B$1:$C$1978,2,FALSE))),"")</f>
        <v xml:space="preserve">E.08 Informatiebeveiligingsmanagement </v>
      </c>
      <c r="H140">
        <f t="shared" si="7"/>
        <v>3</v>
      </c>
      <c r="I140" t="str">
        <f t="shared" si="8"/>
        <v xml:space="preserve">het evalueren van indicatoren en maatregelen op het gebied van securitymanagement en bepalen of ze aan de normen voldoen; het onderzoeken van inbreuken op de beveiliging en het nemen van correctiemaatregelen </v>
      </c>
    </row>
    <row r="141" spans="1:9" ht="15" thickBot="1" x14ac:dyDescent="0.4">
      <c r="A141" s="19" t="s">
        <v>105</v>
      </c>
      <c r="B141" s="17" t="s">
        <v>81</v>
      </c>
      <c r="C141" s="13">
        <v>4</v>
      </c>
      <c r="D141" s="10" t="str">
        <f>IFERROR(VLOOKUP($A141,VLookup!$B$3:$C$481,2,FALSE),"")</f>
        <v>1.1.6 ENTERPRISE ARCHITECTUUR</v>
      </c>
      <c r="E141" s="14" t="str">
        <f t="shared" si="6"/>
        <v>E.08x4</v>
      </c>
      <c r="F141" s="14" t="str">
        <f>IFERROR(VLOOKUP(E141,'Bron competenties'!$A$1:$F$19978,5,FALSE),"")</f>
        <v>het organiseren en borgen dat de integriteit, vertrouwelijkheid en beschikbaarheid van gegevens zijn opgeslagen in de Informatiesystemen en dat ze voldoen aan alle wettelijke vereisten</v>
      </c>
      <c r="G141" s="15" t="str">
        <f>IFERROR(CONCATENATE(B141," ",(VLOOKUP($B141,'Bron competenties'!$B$1:$C$1978,2,FALSE))),"")</f>
        <v xml:space="preserve">E.08 Informatiebeveiligingsmanagement </v>
      </c>
      <c r="H141">
        <f t="shared" si="7"/>
        <v>4</v>
      </c>
      <c r="I141" t="str">
        <f t="shared" si="8"/>
        <v>het organiseren en borgen dat de integriteit, vertrouwelijkheid en beschikbaarheid van gegevens zijn opgeslagen in de Informatiesystemen en dat ze voldoen aan alle wettelijke vereisten</v>
      </c>
    </row>
    <row r="142" spans="1:9" ht="15" thickBot="1" x14ac:dyDescent="0.4">
      <c r="A142" s="19" t="s">
        <v>105</v>
      </c>
      <c r="B142" s="17" t="s">
        <v>110</v>
      </c>
      <c r="C142" s="13">
        <v>4</v>
      </c>
      <c r="D142" s="10" t="str">
        <f>IFERROR(VLOOKUP($A142,VLookup!$B$3:$C$481,2,FALSE),"")</f>
        <v>1.1.6 ENTERPRISE ARCHITECTUUR</v>
      </c>
      <c r="E142" s="14" t="str">
        <f t="shared" si="6"/>
        <v>E.09x4</v>
      </c>
      <c r="F142" s="14" t="str">
        <f>IFERROR(VLOOKUP(E142,'Bron competenties'!$A$1:$F$19978,5,FALSE),"")</f>
        <v>het organiseren en borgen van governancestrategie voor informatiesystemen door relevante processen over de gehele IV-infrastructuur te communiceren, uit te dragen en te beheersen</v>
      </c>
      <c r="G142" s="15" t="str">
        <f>IFERROR(CONCATENATE(B142," ",(VLOOKUP($B142,'Bron competenties'!$B$1:$C$1978,2,FALSE))),"")</f>
        <v xml:space="preserve">E.09 IT-governance </v>
      </c>
      <c r="H142">
        <f t="shared" si="7"/>
        <v>4</v>
      </c>
      <c r="I142" t="str">
        <f t="shared" si="8"/>
        <v>het organiseren en borgen van governancestrategie voor informatiesystemen door relevante processen over de gehele IV-infrastructuur te communiceren, uit te dragen en te beheersen</v>
      </c>
    </row>
    <row r="143" spans="1:9" ht="15" thickBot="1" x14ac:dyDescent="0.4">
      <c r="A143" s="21" t="s">
        <v>105</v>
      </c>
      <c r="B143" s="17" t="s">
        <v>85</v>
      </c>
      <c r="C143" s="13">
        <v>9</v>
      </c>
      <c r="D143" s="10" t="str">
        <f>IFERROR(VLOOKUP($A143,VLookup!$B$3:$C$481,2,FALSE),"")</f>
        <v>1.1.6 ENTERPRISE ARCHITECTUUR</v>
      </c>
      <c r="E143" s="14" t="str">
        <f t="shared" si="6"/>
        <v>T.01x9</v>
      </c>
      <c r="F143" s="14" t="str">
        <f>IFERROR(VLOOKUP(E143,'Bron competenties'!$A$1:$F$19978,5,FALSE),"")</f>
        <v>Toegankelijkheid is van toepassing op het ontwerp van producten, apparaten, services of omgevingen om ervoor te zorgen dat ze voor iedereen bruikbaar zijn, ongeacht hun persoonlijke capaciteiten</v>
      </c>
      <c r="G143" s="15" t="str">
        <f>IFERROR(CONCATENATE(B143," ",(VLOOKUP($B143,'Bron competenties'!$B$1:$C$1978,2,FALSE))),"")</f>
        <v>T.01 Toegankelijkheid</v>
      </c>
      <c r="H143">
        <f t="shared" si="7"/>
        <v>9</v>
      </c>
      <c r="I143" t="str">
        <f t="shared" si="8"/>
        <v>Toegankelijkheid is van toepassing op het ontwerp van producten, apparaten, services of omgevingen om ervoor te zorgen dat ze voor iedereen bruikbaar zijn, ongeacht hun persoonlijke capaciteiten</v>
      </c>
    </row>
    <row r="144" spans="1:9" ht="15" thickBot="1" x14ac:dyDescent="0.4">
      <c r="A144" s="21" t="s">
        <v>105</v>
      </c>
      <c r="B144" s="17" t="s">
        <v>86</v>
      </c>
      <c r="C144" s="13">
        <v>9</v>
      </c>
      <c r="D144" s="10" t="str">
        <f>IFERROR(VLOOKUP($A144,VLookup!$B$3:$C$481,2,FALSE),"")</f>
        <v>1.1.6 ENTERPRISE ARCHITECTUUR</v>
      </c>
      <c r="E144" s="14" t="str">
        <f t="shared" si="6"/>
        <v>T.02x9</v>
      </c>
      <c r="F144" s="14" t="str">
        <f>IFERROR(VLOOKUP(E144,'Bron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4" s="15" t="str">
        <f>IFERROR(CONCATENATE(B144," ",(VLOOKUP($B144,'Bron competenties'!$B$1:$C$1978,2,FALSE))),"")</f>
        <v>T.02 Ethiek</v>
      </c>
      <c r="H144">
        <f t="shared" si="7"/>
        <v>9</v>
      </c>
      <c r="I144" t="str">
        <f t="shared" si="8"/>
        <v>Ethiek in ICT behandelt de procedures, waarden en praktijken die ICT en haar gerelateerde disciplines beheersen zonder de integriteit, morele waarden of overtuigingen van een individu, organisatie of de mensheid: professioneel gedrag in de ICT</v>
      </c>
    </row>
    <row r="145" spans="1:9" ht="15" thickBot="1" x14ac:dyDescent="0.4">
      <c r="A145" s="21" t="s">
        <v>105</v>
      </c>
      <c r="B145" s="17" t="s">
        <v>87</v>
      </c>
      <c r="C145" s="13">
        <v>9</v>
      </c>
      <c r="D145" s="10" t="str">
        <f>IFERROR(VLOOKUP($A145,VLookup!$B$3:$C$481,2,FALSE),"")</f>
        <v>1.1.6 ENTERPRISE ARCHITECTUUR</v>
      </c>
      <c r="E145" s="14" t="str">
        <f t="shared" si="6"/>
        <v>T.03x9</v>
      </c>
      <c r="F145" s="14" t="str">
        <f>IFERROR(VLOOKUP(E145,'Bron competenties'!$A$1:$F$19978,5,FALSE),"")</f>
        <v>Er zijn veel wetten die direct of indirect relevant zijn voor de ICT-industrie, zoals copyright, naleving van octrooien, voorkomen van plagiaat en bescherming van intellectueel eigendom</v>
      </c>
      <c r="G145" s="15" t="str">
        <f>IFERROR(CONCATENATE(B145," ",(VLOOKUP($B145,'Bron competenties'!$B$1:$C$1978,2,FALSE))),"")</f>
        <v>T.03 Juridische kwesties</v>
      </c>
      <c r="H145">
        <f t="shared" si="7"/>
        <v>9</v>
      </c>
      <c r="I145" t="str">
        <f t="shared" si="8"/>
        <v>Er zijn veel wetten die direct of indirect relevant zijn voor de ICT-industrie, zoals copyright, naleving van octrooien, voorkomen van plagiaat en bescherming van intellectueel eigendom</v>
      </c>
    </row>
    <row r="146" spans="1:9" ht="15" thickBot="1" x14ac:dyDescent="0.4">
      <c r="A146" s="21" t="s">
        <v>105</v>
      </c>
      <c r="B146" s="17" t="s">
        <v>88</v>
      </c>
      <c r="C146" s="13">
        <v>9</v>
      </c>
      <c r="D146" s="10" t="str">
        <f>IFERROR(VLOOKUP($A146,VLookup!$B$3:$C$481,2,FALSE),"")</f>
        <v>1.1.6 ENTERPRISE ARCHITECTUUR</v>
      </c>
      <c r="E146" s="14" t="str">
        <f t="shared" si="6"/>
        <v>T.04x9</v>
      </c>
      <c r="F146" s="14" t="str">
        <f>IFERROR(VLOOKUP(E146,'Bron competenties'!$A$1:$F$19978,5,FALSE),"")</f>
        <v>Privacy is het vermogen van een organisatie of individu te bepalen welke gegevens met derden kunnen worden gedeeld: bijvoorbeeld de algemene verordening gegevensbescherming (AVG) over gegevensbescherming en privacy voor alle individuen</v>
      </c>
      <c r="G146" s="15" t="str">
        <f>IFERROR(CONCATENATE(B146," ",(VLOOKUP($B146,'Bron competenties'!$B$1:$C$1978,2,FALSE))),"")</f>
        <v>T.04 Privacy</v>
      </c>
      <c r="H146">
        <f t="shared" si="7"/>
        <v>9</v>
      </c>
      <c r="I146" t="str">
        <f t="shared" si="8"/>
        <v>Privacy is het vermogen van een organisatie of individu te bepalen welke gegevens met derden kunnen worden gedeeld: bijvoorbeeld de algemene verordening gegevensbescherming (AVG) over gegevensbescherming en privacy voor alle individuen</v>
      </c>
    </row>
    <row r="147" spans="1:9" ht="15" thickBot="1" x14ac:dyDescent="0.4">
      <c r="A147" s="21" t="s">
        <v>105</v>
      </c>
      <c r="B147" s="17" t="s">
        <v>89</v>
      </c>
      <c r="C147" s="13">
        <v>9</v>
      </c>
      <c r="D147" s="10" t="str">
        <f>IFERROR(VLOOKUP($A147,VLookup!$B$3:$C$481,2,FALSE),"")</f>
        <v>1.1.6 ENTERPRISE ARCHITECTUUR</v>
      </c>
      <c r="E147" s="14" t="str">
        <f t="shared" si="6"/>
        <v>T.05x9</v>
      </c>
      <c r="F147" s="14" t="str">
        <f>IFERROR(VLOOKUP(E147,'Bron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7" s="15" t="str">
        <f>IFERROR(CONCATENATE(B147," ",(VLOOKUP($B147,'Bron competenties'!$B$1:$C$1978,2,FALSE))),"")</f>
        <v>T.05 Beveiliging</v>
      </c>
      <c r="H147">
        <f t="shared" si="7"/>
        <v>9</v>
      </c>
      <c r="I147"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48" spans="1:9" ht="15" thickBot="1" x14ac:dyDescent="0.4">
      <c r="A148" s="21" t="s">
        <v>105</v>
      </c>
      <c r="B148" s="17" t="s">
        <v>90</v>
      </c>
      <c r="C148" s="13">
        <v>9</v>
      </c>
      <c r="D148" s="10" t="str">
        <f>IFERROR(VLOOKUP($A148,VLookup!$B$3:$C$481,2,FALSE),"")</f>
        <v>1.1.6 ENTERPRISE ARCHITECTUUR</v>
      </c>
      <c r="E148" s="14" t="str">
        <f t="shared" si="6"/>
        <v>T.06x9</v>
      </c>
      <c r="F148" s="14" t="str">
        <f>IFERROR(VLOOKUP(E148,'Bron competenties'!$A$1:$F$19978,5,FALSE),"")</f>
        <v>Duurzaamheid staat voor het voldoen aan behoeften zonder de toekomst in gevaar te brengen en kan worden gecategoriseerd als ecologische, sociale of economische duurzaamheid</v>
      </c>
      <c r="G148" s="15" t="str">
        <f>IFERROR(CONCATENATE(B148," ",(VLOOKUP($B148,'Bron competenties'!$B$1:$C$1978,2,FALSE))),"")</f>
        <v>T.06 Duurzaamheid</v>
      </c>
      <c r="H148">
        <f t="shared" si="7"/>
        <v>9</v>
      </c>
      <c r="I148" t="str">
        <f t="shared" si="8"/>
        <v>Duurzaamheid staat voor het voldoen aan behoeften zonder de toekomst in gevaar te brengen en kan worden gecategoriseerd als ecologische, sociale of economische duurzaamheid</v>
      </c>
    </row>
    <row r="149" spans="1:9" ht="15" thickBot="1" x14ac:dyDescent="0.4">
      <c r="A149" s="21" t="s">
        <v>105</v>
      </c>
      <c r="B149" s="17" t="s">
        <v>91</v>
      </c>
      <c r="C149" s="13">
        <v>9</v>
      </c>
      <c r="D149" s="10" t="str">
        <f>IFERROR(VLOOKUP($A149,VLookup!$B$3:$C$481,2,FALSE),"")</f>
        <v>1.1.6 ENTERPRISE ARCHITECTUUR</v>
      </c>
      <c r="E149" s="14" t="str">
        <f t="shared" si="6"/>
        <v>T.07x9</v>
      </c>
      <c r="F149" s="14" t="str">
        <f>IFERROR(VLOOKUP(E149,'Bron competenties'!$A$1:$F$19978,5,FALSE),"")</f>
        <v>Bruikbaarheid is de kwaliteit van een product, dienst of systeem, zoals ervaren door eindgebruikers, voor specifiek te bereiken doelen, effectief, efficiënt en bevredigend in een vooraf bepaalde context</v>
      </c>
      <c r="G149" s="15" t="str">
        <f>IFERROR(CONCATENATE(B149," ",(VLOOKUP($B149,'Bron competenties'!$B$1:$C$1978,2,FALSE))),"")</f>
        <v>T.07 Bruikbaarheid</v>
      </c>
      <c r="H149">
        <f t="shared" si="7"/>
        <v>9</v>
      </c>
      <c r="I149" t="str">
        <f t="shared" si="8"/>
        <v>Bruikbaarheid is de kwaliteit van een product, dienst of systeem, zoals ervaren door eindgebruikers, voor specifiek te bereiken doelen, effectief, efficiënt en bevredigend in een vooraf bepaalde context</v>
      </c>
    </row>
    <row r="150" spans="1:9" ht="15" thickBot="1" x14ac:dyDescent="0.4">
      <c r="A150" s="17" t="s">
        <v>107</v>
      </c>
      <c r="B150" s="17" t="s">
        <v>82</v>
      </c>
      <c r="C150" s="13">
        <v>4</v>
      </c>
      <c r="D150" s="10" t="str">
        <f>IFERROR(VLOOKUP($A150,VLookup!$B$3:$C$481,2,FALSE),"")</f>
        <v>1.2.1 INFORMATIEBELEID</v>
      </c>
      <c r="E150" s="14" t="str">
        <f t="shared" si="6"/>
        <v>A.01x4</v>
      </c>
      <c r="F150" s="14" t="str">
        <f>IFERROR(VLOOKUP(E150,'Bron competenties'!$A$1:$F$19978,5,FALSE),"")</f>
        <v>het organiseren en borgen van de bouw en implementatie van innovatieve IV oplossingen op de lange termijn</v>
      </c>
      <c r="G150" s="15" t="str">
        <f>IFERROR(CONCATENATE(B150," ",(VLOOKUP($B150,'Bron competenties'!$B$1:$C$1978,2,FALSE))),"")</f>
        <v>A.01 Afstemming informatiesysteem en bedrijfsstrategie</v>
      </c>
      <c r="H150">
        <f t="shared" si="7"/>
        <v>4</v>
      </c>
      <c r="I150" t="str">
        <f t="shared" si="8"/>
        <v>het organiseren en borgen van de bouw en implementatie van innovatieve IV oplossingen op de lange termijn</v>
      </c>
    </row>
    <row r="151" spans="1:9" ht="15" thickBot="1" x14ac:dyDescent="0.4">
      <c r="A151" s="20" t="s">
        <v>107</v>
      </c>
      <c r="B151" s="17" t="s">
        <v>115</v>
      </c>
      <c r="C151" s="13">
        <v>4</v>
      </c>
      <c r="D151" s="10" t="str">
        <f>IFERROR(VLOOKUP($A151,VLookup!$B$3:$C$481,2,FALSE),"")</f>
        <v>1.2.1 INFORMATIEBELEID</v>
      </c>
      <c r="E151" s="14" t="str">
        <f t="shared" si="6"/>
        <v>A.03x4</v>
      </c>
      <c r="F151" s="14" t="str">
        <f>IFERROR(VLOOKUP(E151,'Bron competenties'!$A$1:$F$19978,5,FALSE),"")</f>
        <v>het organiseren en borgen van een informatiesysteemstrategie die voldoet aan de vereisten van de organisatie, inclusief risico’s en kansen</v>
      </c>
      <c r="G151" s="15" t="str">
        <f>IFERROR(CONCATENATE(B151," ",(VLOOKUP($B151,'Bron competenties'!$B$1:$C$1978,2,FALSE))),"")</f>
        <v xml:space="preserve">A.03 Ontwikkelen van bedrijfsplannen </v>
      </c>
      <c r="H151">
        <f t="shared" si="7"/>
        <v>4</v>
      </c>
      <c r="I151" t="str">
        <f t="shared" si="8"/>
        <v>het organiseren en borgen van een informatiesysteemstrategie die voldoet aan de vereisten van de organisatie, inclusief risico’s en kansen</v>
      </c>
    </row>
    <row r="152" spans="1:9" ht="15" thickBot="1" x14ac:dyDescent="0.4">
      <c r="A152" s="20" t="s">
        <v>107</v>
      </c>
      <c r="B152" s="17" t="s">
        <v>103</v>
      </c>
      <c r="C152" s="13">
        <v>4</v>
      </c>
      <c r="D152" s="10" t="str">
        <f>IFERROR(VLOOKUP($A152,VLookup!$B$3:$C$481,2,FALSE),"")</f>
        <v>1.2.1 INFORMATIEBELEID</v>
      </c>
      <c r="E152" s="14" t="str">
        <f t="shared" si="6"/>
        <v>A.09x4</v>
      </c>
      <c r="F152" s="14" t="str">
        <f>IFERROR(VLOOKUP(E152,'Bron competenties'!$A$1:$F$19978,5,FALSE),"")</f>
        <v>het inzetten van onafhankelijk denken en technologische kennis om verschillende concepten te integreren, zodat unieke oplossingen ontstaan</v>
      </c>
      <c r="G152" s="15" t="str">
        <f>IFERROR(CONCATENATE(B152," ",(VLOOKUP($B152,'Bron competenties'!$B$1:$C$1978,2,FALSE))),"")</f>
        <v xml:space="preserve">A.09 Innoveren </v>
      </c>
      <c r="H152">
        <f t="shared" si="7"/>
        <v>4</v>
      </c>
      <c r="I152" t="str">
        <f t="shared" si="8"/>
        <v>het inzetten van onafhankelijk denken en technologische kennis om verschillende concepten te integreren, zodat unieke oplossingen ontstaan</v>
      </c>
    </row>
    <row r="153" spans="1:9" ht="15" thickBot="1" x14ac:dyDescent="0.4">
      <c r="A153" s="20" t="s">
        <v>107</v>
      </c>
      <c r="B153" s="17" t="s">
        <v>79</v>
      </c>
      <c r="C153" s="13">
        <v>3</v>
      </c>
      <c r="D153" s="10" t="str">
        <f>IFERROR(VLOOKUP($A153,VLookup!$B$3:$C$481,2,FALSE),"")</f>
        <v>1.2.1 INFORMATIEBELEID</v>
      </c>
      <c r="E153" s="14" t="str">
        <f t="shared" si="6"/>
        <v>D.11x3</v>
      </c>
      <c r="F153" s="14" t="str">
        <f>IFERROR(VLOOKUP(E153,'Bron competenties'!$A$1:$F$19978,5,FALSE),"")</f>
        <v>betrouwbare relaties met de klanten creëren en helpen in het identificeren van de klantbehoeften</v>
      </c>
      <c r="G153" s="15" t="str">
        <f>IFERROR(CONCATENATE(B153," ",(VLOOKUP($B153,'Bron competenties'!$B$1:$C$1978,2,FALSE))),"")</f>
        <v xml:space="preserve">D.11 Behoeftemanagement </v>
      </c>
      <c r="H153">
        <f t="shared" si="7"/>
        <v>3</v>
      </c>
      <c r="I153" t="str">
        <f t="shared" si="8"/>
        <v>betrouwbare relaties met de klanten creëren en helpen in het identificeren van de klantbehoeften</v>
      </c>
    </row>
    <row r="154" spans="1:9" ht="15" thickBot="1" x14ac:dyDescent="0.4">
      <c r="A154" s="20" t="s">
        <v>107</v>
      </c>
      <c r="B154" s="17" t="s">
        <v>79</v>
      </c>
      <c r="C154" s="13">
        <v>4</v>
      </c>
      <c r="D154" s="10" t="str">
        <f>IFERROR(VLOOKUP($A154,VLookup!$B$3:$C$481,2,FALSE),"")</f>
        <v>1.2.1 INFORMATIEBELEID</v>
      </c>
      <c r="E154" s="14" t="str">
        <f t="shared" si="6"/>
        <v>D.11x4</v>
      </c>
      <c r="F154" s="14" t="str">
        <f>IFERROR(VLOOKUP(E154,'Bron competenties'!$A$1:$F$19978,5,FALSE),"")</f>
        <v>het organiseren en ondersteunen van strategische besluiten van de organisaties, het helpen van organisaties om nieuwe IV-oplossingen te bedenken; het bevorderen van partnerschappen en het creëren van waardeproposities</v>
      </c>
      <c r="G154" s="15" t="str">
        <f>IFERROR(CONCATENATE(B154," ",(VLOOKUP($B154,'Bron competenties'!$B$1:$C$1978,2,FALSE))),"")</f>
        <v xml:space="preserve">D.11 Behoeftemanagement </v>
      </c>
      <c r="H154">
        <f t="shared" si="7"/>
        <v>4</v>
      </c>
      <c r="I154" t="str">
        <f t="shared" si="8"/>
        <v>het organiseren en ondersteunen van strategische besluiten van de organisaties, het helpen van organisaties om nieuwe IV-oplossingen te bedenken; het bevorderen van partnerschappen en het creëren van waardeproposities</v>
      </c>
    </row>
    <row r="155" spans="1:9" ht="15" thickBot="1" x14ac:dyDescent="0.4">
      <c r="A155" s="20" t="s">
        <v>107</v>
      </c>
      <c r="B155" s="17" t="s">
        <v>118</v>
      </c>
      <c r="C155" s="13">
        <v>3</v>
      </c>
      <c r="D155" s="10" t="str">
        <f>IFERROR(VLOOKUP($A155,VLookup!$B$3:$C$481,2,FALSE),"")</f>
        <v>1.2.1 INFORMATIEBELEID</v>
      </c>
      <c r="E155" s="14" t="str">
        <f t="shared" si="6"/>
        <v>E.01x3</v>
      </c>
      <c r="F155" s="14" t="str">
        <f>IFERROR(VLOOKUP(E155,'Bron competenties'!$A$1:$F$19978,5,FALSE),"")</f>
        <v>het gebruikmaken van vaardigheden om kortetermijnprognoses te bieden met behulp van input uit de markt; het beoordelen van de productie- en verkoopcapaciteiten van de organisatie</v>
      </c>
      <c r="G155" s="15" t="str">
        <f>IFERROR(CONCATENATE(B155," ",(VLOOKUP($B155,'Bron competenties'!$B$1:$C$1978,2,FALSE))),"")</f>
        <v xml:space="preserve">E.01 Ontwikkelen van prognoses </v>
      </c>
      <c r="H155">
        <f t="shared" si="7"/>
        <v>3</v>
      </c>
      <c r="I155" t="str">
        <f t="shared" si="8"/>
        <v>het gebruikmaken van vaardigheden om kortetermijnprognoses te bieden met behulp van input uit de markt; het beoordelen van de productie- en verkoopcapaciteiten van de organisatie</v>
      </c>
    </row>
    <row r="156" spans="1:9" ht="15" thickBot="1" x14ac:dyDescent="0.4">
      <c r="A156" s="20" t="s">
        <v>107</v>
      </c>
      <c r="B156" s="17" t="s">
        <v>118</v>
      </c>
      <c r="C156" s="13">
        <v>4</v>
      </c>
      <c r="D156" s="10" t="str">
        <f>IFERROR(VLOOKUP($A156,VLookup!$B$3:$C$481,2,FALSE),"")</f>
        <v>1.2.1 INFORMATIEBELEID</v>
      </c>
      <c r="E156" s="14" t="str">
        <f t="shared" si="6"/>
        <v>E.01x4</v>
      </c>
      <c r="F156" s="14" t="str">
        <f>IFERROR(VLOOKUP(E156,'Bron competenties'!$A$1:$F$19978,5,FALSE),"")</f>
        <v>de verantwoordelijkheid nemen voor het ontwikkelen van langetermijnprognoses; het identificeren en evalueren van input uit de wijde omgeving, inclusief de politieke en sociale context</v>
      </c>
      <c r="G156" s="15" t="str">
        <f>IFERROR(CONCATENATE(B156," ",(VLOOKUP($B156,'Bron competenties'!$B$1:$C$1978,2,FALSE))),"")</f>
        <v xml:space="preserve">E.01 Ontwikkelen van prognoses </v>
      </c>
      <c r="H156">
        <f t="shared" si="7"/>
        <v>4</v>
      </c>
      <c r="I156" t="str">
        <f t="shared" si="8"/>
        <v>de verantwoordelijkheid nemen voor het ontwikkelen van langetermijnprognoses; het identificeren en evalueren van input uit de wijde omgeving, inclusief de politieke en sociale context</v>
      </c>
    </row>
    <row r="157" spans="1:9" ht="15" thickBot="1" x14ac:dyDescent="0.4">
      <c r="A157" s="20" t="s">
        <v>107</v>
      </c>
      <c r="B157" s="17" t="s">
        <v>100</v>
      </c>
      <c r="C157" s="13">
        <v>3</v>
      </c>
      <c r="D157" s="10" t="str">
        <f>IFERROR(VLOOKUP($A157,VLookup!$B$3:$C$481,2,FALSE),"")</f>
        <v>1.2.1 INFORMATIEBELEID</v>
      </c>
      <c r="E157" s="14" t="str">
        <f t="shared" si="6"/>
        <v>E.03x3</v>
      </c>
      <c r="F157" s="14" t="str">
        <f>IFERROR(VLOOKUP(E157,'Bron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57" s="15" t="str">
        <f>IFERROR(CONCATENATE(B157," ",(VLOOKUP($B157,'Bron competenties'!$B$1:$C$1978,2,FALSE))),"")</f>
        <v xml:space="preserve">E.03 Risicomanagement </v>
      </c>
      <c r="H157">
        <f t="shared" si="7"/>
        <v>3</v>
      </c>
      <c r="I157" t="str">
        <f t="shared" si="8"/>
        <v>het in staat zijn de juiste acties te ondernemen om de veiligheid te borgen en risicoblootstelling te vermijden; het evalueren, managen en garanderen van de validering van uitzonderingen; het uitvoeren van audits uit op IV-processen en -omgeving</v>
      </c>
    </row>
    <row r="158" spans="1:9" ht="15" thickBot="1" x14ac:dyDescent="0.4">
      <c r="A158" s="20" t="s">
        <v>107</v>
      </c>
      <c r="B158" s="17" t="s">
        <v>100</v>
      </c>
      <c r="C158" s="13">
        <v>4</v>
      </c>
      <c r="D158" s="10" t="str">
        <f>IFERROR(VLOOKUP($A158,VLookup!$B$3:$C$481,2,FALSE),"")</f>
        <v>1.2.1 INFORMATIEBELEID</v>
      </c>
      <c r="E158" s="14" t="str">
        <f t="shared" si="6"/>
        <v>E.03x4</v>
      </c>
      <c r="F158" s="14" t="str">
        <f>IFERROR(VLOOKUP(E158,'Bron competenties'!$A$1:$F$19978,5,FALSE),"")</f>
        <v>het organiseren en borgen van het definiëren en toepasbaar maken van beleid voor risicobeheer door rekening te houden met alle mogelijke beperkingen, waaronder technische, economische en politieke kwesties en daarbij taken te delegeren</v>
      </c>
      <c r="G158" s="15" t="str">
        <f>IFERROR(CONCATENATE(B158," ",(VLOOKUP($B158,'Bron competenties'!$B$1:$C$1978,2,FALSE))),"")</f>
        <v xml:space="preserve">E.03 Risicomanagement </v>
      </c>
      <c r="H158">
        <f t="shared" si="7"/>
        <v>4</v>
      </c>
      <c r="I158" t="str">
        <f t="shared" si="8"/>
        <v>het organiseren en borgen van het definiëren en toepasbaar maken van beleid voor risicobeheer door rekening te houden met alle mogelijke beperkingen, waaronder technische, economische en politieke kwesties en daarbij taken te delegeren</v>
      </c>
    </row>
    <row r="159" spans="1:9" ht="15" thickBot="1" x14ac:dyDescent="0.4">
      <c r="A159" s="20" t="s">
        <v>107</v>
      </c>
      <c r="B159" s="17" t="s">
        <v>80</v>
      </c>
      <c r="C159" s="13">
        <v>3</v>
      </c>
      <c r="D159" s="10" t="str">
        <f>IFERROR(VLOOKUP($A159,VLookup!$B$3:$C$481,2,FALSE),"")</f>
        <v>1.2.1 INFORMATIEBELEID</v>
      </c>
      <c r="E159" s="14" t="str">
        <f t="shared" si="6"/>
        <v>E.05x3</v>
      </c>
      <c r="F159" s="14" t="str">
        <f>IFERROR(VLOOKUP(E159,'Bron competenties'!$A$1:$F$19978,5,FALSE),"")</f>
        <v>het toepassen van specifieke kennis om bestaande IV-processen en oplossingen te onderzoeken, zodat potentiële verbeteringen / innovaties bepaald kunnen worden en  aanbevelingen kunnen worden opgesteld</v>
      </c>
      <c r="G159" s="15" t="str">
        <f>IFERROR(CONCATENATE(B159," ",(VLOOKUP($B159,'Bron competenties'!$B$1:$C$1978,2,FALSE))),"")</f>
        <v xml:space="preserve">E.05 Procesverbetering </v>
      </c>
      <c r="H159">
        <f t="shared" si="7"/>
        <v>3</v>
      </c>
      <c r="I159" t="str">
        <f t="shared" si="8"/>
        <v>het toepassen van specifieke kennis om bestaande IV-processen en oplossingen te onderzoeken, zodat potentiële verbeteringen / innovaties bepaald kunnen worden en  aanbevelingen kunnen worden opgesteld</v>
      </c>
    </row>
    <row r="160" spans="1:9" ht="15" thickBot="1" x14ac:dyDescent="0.4">
      <c r="A160" s="20" t="s">
        <v>107</v>
      </c>
      <c r="B160" s="17" t="s">
        <v>80</v>
      </c>
      <c r="C160" s="13">
        <v>4</v>
      </c>
      <c r="D160" s="10" t="str">
        <f>IFERROR(VLOOKUP($A160,VLookup!$B$3:$C$481,2,FALSE),"")</f>
        <v>1.2.1 INFORMATIEBELEID</v>
      </c>
      <c r="E160" s="14" t="str">
        <f t="shared" si="6"/>
        <v>E.05x4</v>
      </c>
      <c r="F160" s="14" t="str">
        <f>IFERROR(VLOOKUP(E160,'Bron competenties'!$A$1:$F$19978,5,FALSE),"")</f>
        <v>het organiseren en borgen van innovatieve implementaties / verbeteringen die bijdragen aan grotere efficiëntie; het aantonen aan de directie dat de organisatie voordeel heeft van potentiële wijzigingen</v>
      </c>
      <c r="G160" s="15" t="str">
        <f>IFERROR(CONCATENATE(B160," ",(VLOOKUP($B160,'Bron competenties'!$B$1:$C$1978,2,FALSE))),"")</f>
        <v xml:space="preserve">E.05 Procesverbetering </v>
      </c>
      <c r="H160">
        <f t="shared" si="7"/>
        <v>4</v>
      </c>
      <c r="I160" t="str">
        <f t="shared" si="8"/>
        <v>het organiseren en borgen van innovatieve implementaties / verbeteringen die bijdragen aan grotere efficiëntie; het aantonen aan de directie dat de organisatie voordeel heeft van potentiële wijzigingen</v>
      </c>
    </row>
    <row r="161" spans="1:9" ht="15" thickBot="1" x14ac:dyDescent="0.4">
      <c r="A161" s="20" t="s">
        <v>107</v>
      </c>
      <c r="B161" s="17" t="s">
        <v>96</v>
      </c>
      <c r="C161" s="13">
        <v>2</v>
      </c>
      <c r="D161" s="10" t="str">
        <f>IFERROR(VLOOKUP($A161,VLookup!$B$3:$C$481,2,FALSE),"")</f>
        <v>1.2.1 INFORMATIEBELEID</v>
      </c>
      <c r="E161" s="14" t="str">
        <f t="shared" si="6"/>
        <v>E.06x2</v>
      </c>
      <c r="F161" s="14" t="str">
        <f>IFERROR(VLOOKUP(E161,'Bron competenties'!$A$1:$F$19978,5,FALSE),"")</f>
        <v>het communiceren over en het toezicht houden op de toepassing van het kwaliteitsbeleid in de organisatie</v>
      </c>
      <c r="G161" s="15" t="str">
        <f>IFERROR(CONCATENATE(B161," ",(VLOOKUP($B161,'Bron competenties'!$B$1:$C$1978,2,FALSE))),"")</f>
        <v xml:space="preserve">E.06 ICT kwaliteitsmanagement </v>
      </c>
      <c r="H161">
        <f t="shared" si="7"/>
        <v>2</v>
      </c>
      <c r="I161" t="str">
        <f t="shared" si="8"/>
        <v>het communiceren over en het toezicht houden op de toepassing van het kwaliteitsbeleid in de organisatie</v>
      </c>
    </row>
    <row r="162" spans="1:9" ht="15" thickBot="1" x14ac:dyDescent="0.4">
      <c r="A162" s="20" t="s">
        <v>107</v>
      </c>
      <c r="B162" s="17" t="s">
        <v>96</v>
      </c>
      <c r="C162" s="13">
        <v>3</v>
      </c>
      <c r="D162" s="10" t="str">
        <f>IFERROR(VLOOKUP($A162,VLookup!$B$3:$C$481,2,FALSE),"")</f>
        <v>1.2.1 INFORMATIEBELEID</v>
      </c>
      <c r="E162" s="14" t="str">
        <f t="shared" si="6"/>
        <v>E.06x3</v>
      </c>
      <c r="F162" s="14" t="str">
        <f>IFERROR(VLOOKUP(E162,'Bron competenties'!$A$1:$F$19978,5,FALSE),"")</f>
        <v>het evalueren van kwaliteitsindicatoren en processen op basis van het kwaliteitsbeleid en indien nodig het voorstellen van herstelacties</v>
      </c>
      <c r="G162" s="15" t="str">
        <f>IFERROR(CONCATENATE(B162," ",(VLOOKUP($B162,'Bron competenties'!$B$1:$C$1978,2,FALSE))),"")</f>
        <v xml:space="preserve">E.06 ICT kwaliteitsmanagement </v>
      </c>
      <c r="H162">
        <f t="shared" si="7"/>
        <v>3</v>
      </c>
      <c r="I162" t="str">
        <f t="shared" si="8"/>
        <v>het evalueren van kwaliteitsindicatoren en processen op basis van het kwaliteitsbeleid en indien nodig het voorstellen van herstelacties</v>
      </c>
    </row>
    <row r="163" spans="1:9" ht="15" thickBot="1" x14ac:dyDescent="0.4">
      <c r="A163" s="17" t="s">
        <v>107</v>
      </c>
      <c r="B163" s="17" t="s">
        <v>96</v>
      </c>
      <c r="C163" s="13">
        <v>4</v>
      </c>
      <c r="D163" s="10" t="str">
        <f>IFERROR(VLOOKUP($A163,VLookup!$B$3:$C$481,2,FALSE),"")</f>
        <v>1.2.1 INFORMATIEBELEID</v>
      </c>
      <c r="E163" s="14" t="str">
        <f t="shared" si="6"/>
        <v>E.06x4</v>
      </c>
      <c r="F163" s="14" t="str">
        <f>IFERROR(VLOOKUP(E163,'Bron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3" s="15" t="str">
        <f>IFERROR(CONCATENATE(B163," ",(VLOOKUP($B163,'Bron competenties'!$B$1:$C$1978,2,FALSE))),"")</f>
        <v xml:space="preserve">E.06 ICT kwaliteitsmanagement </v>
      </c>
      <c r="H163">
        <f t="shared" si="7"/>
        <v>4</v>
      </c>
      <c r="I163" t="str">
        <f t="shared" si="8"/>
        <v>het evalueren en inschatten in hoeverre aan kwaliteitseisen is voldaan en het organiseren en borgen dat het kwaliteitsbeleid wordt geïmplementeerd; het tonen van multifunctioneel leiderschap voor het stellen en overtreffen van kwaliteitsnormen</v>
      </c>
    </row>
    <row r="164" spans="1:9" ht="15" thickBot="1" x14ac:dyDescent="0.4">
      <c r="A164" s="20" t="s">
        <v>107</v>
      </c>
      <c r="B164" s="17" t="s">
        <v>138</v>
      </c>
      <c r="C164" s="13">
        <v>3</v>
      </c>
      <c r="D164" s="10" t="str">
        <f>IFERROR(VLOOKUP($A164,VLookup!$B$3:$C$481,2,FALSE),"")</f>
        <v>1.2.1 INFORMATIEBELEID</v>
      </c>
      <c r="E164" s="14" t="str">
        <f t="shared" si="6"/>
        <v>E.07x3</v>
      </c>
      <c r="F164" s="14" t="str">
        <f>IFERROR(VLOOKUP(E164,'Bron competenties'!$A$1:$F$19978,5,FALSE),"")</f>
        <v>het evalueren van wijzigingseisen en het gebruiken van specifieke vaardigheden om potentiële methoden en standaarden te identificeren die ingezet kunnen worden</v>
      </c>
      <c r="G164" s="15" t="str">
        <f>IFERROR(CONCATENATE(B164," ",(VLOOKUP($B164,'Bron competenties'!$B$1:$C$1978,2,FALSE))),"")</f>
        <v>E.07 Management van veranderingen in bedrijfsprocessen</v>
      </c>
      <c r="H164">
        <f t="shared" si="7"/>
        <v>3</v>
      </c>
      <c r="I164" t="str">
        <f t="shared" si="8"/>
        <v>het evalueren van wijzigingseisen en het gebruiken van specifieke vaardigheden om potentiële methoden en standaarden te identificeren die ingezet kunnen worden</v>
      </c>
    </row>
    <row r="165" spans="1:9" ht="15" thickBot="1" x14ac:dyDescent="0.4">
      <c r="A165" s="20" t="s">
        <v>107</v>
      </c>
      <c r="B165" s="17" t="s">
        <v>138</v>
      </c>
      <c r="C165" s="13">
        <v>4</v>
      </c>
      <c r="D165" s="10" t="str">
        <f>IFERROR(VLOOKUP($A165,VLookup!$B$3:$C$481,2,FALSE),"")</f>
        <v>1.2.1 INFORMATIEBELEID</v>
      </c>
      <c r="E165" s="14" t="str">
        <f t="shared" si="6"/>
        <v>E.07x4</v>
      </c>
      <c r="F165" s="14" t="str">
        <f>IFERROR(VLOOKUP(E165,'Bron competenties'!$A$1:$F$19978,5,FALSE),"")</f>
        <v xml:space="preserve">het organiseren en borgen van het plannen, beheren en implementeren van significante IV-wijzigingen in de organisatie </v>
      </c>
      <c r="G165" s="15" t="str">
        <f>IFERROR(CONCATENATE(B165," ",(VLOOKUP($B165,'Bron competenties'!$B$1:$C$1978,2,FALSE))),"")</f>
        <v>E.07 Management van veranderingen in bedrijfsprocessen</v>
      </c>
      <c r="H165">
        <f t="shared" si="7"/>
        <v>4</v>
      </c>
      <c r="I165" t="str">
        <f t="shared" si="8"/>
        <v xml:space="preserve">het organiseren en borgen van het plannen, beheren en implementeren van significante IV-wijzigingen in de organisatie </v>
      </c>
    </row>
    <row r="166" spans="1:9" ht="15" thickBot="1" x14ac:dyDescent="0.4">
      <c r="A166" s="20" t="s">
        <v>107</v>
      </c>
      <c r="B166" s="17" t="s">
        <v>110</v>
      </c>
      <c r="C166" s="13">
        <v>4</v>
      </c>
      <c r="D166" s="10" t="str">
        <f>IFERROR(VLOOKUP($A166,VLookup!$B$3:$C$481,2,FALSE),"")</f>
        <v>1.2.1 INFORMATIEBELEID</v>
      </c>
      <c r="E166" s="14" t="str">
        <f t="shared" si="6"/>
        <v>E.09x4</v>
      </c>
      <c r="F166" s="14" t="str">
        <f>IFERROR(VLOOKUP(E166,'Bron competenties'!$A$1:$F$19978,5,FALSE),"")</f>
        <v>het organiseren en borgen van governancestrategie voor informatiesystemen door relevante processen over de gehele IV-infrastructuur te communiceren, uit te dragen en te beheersen</v>
      </c>
      <c r="G166" s="15" t="str">
        <f>IFERROR(CONCATENATE(B166," ",(VLOOKUP($B166,'Bron competenties'!$B$1:$C$1978,2,FALSE))),"")</f>
        <v xml:space="preserve">E.09 IT-governance </v>
      </c>
      <c r="H166">
        <f t="shared" si="7"/>
        <v>4</v>
      </c>
      <c r="I166" t="str">
        <f t="shared" si="8"/>
        <v>het organiseren en borgen van governancestrategie voor informatiesystemen door relevante processen over de gehele IV-infrastructuur te communiceren, uit te dragen en te beheersen</v>
      </c>
    </row>
    <row r="167" spans="1:9" ht="15" thickBot="1" x14ac:dyDescent="0.4">
      <c r="A167" s="21" t="s">
        <v>107</v>
      </c>
      <c r="B167" s="17" t="s">
        <v>85</v>
      </c>
      <c r="C167" s="13">
        <v>9</v>
      </c>
      <c r="D167" s="10" t="str">
        <f>IFERROR(VLOOKUP($A167,VLookup!$B$3:$C$481,2,FALSE),"")</f>
        <v>1.2.1 INFORMATIEBELEID</v>
      </c>
      <c r="E167" s="14" t="str">
        <f t="shared" si="6"/>
        <v>T.01x9</v>
      </c>
      <c r="F167" s="14" t="str">
        <f>IFERROR(VLOOKUP(E167,'Bron competenties'!$A$1:$F$19978,5,FALSE),"")</f>
        <v>Toegankelijkheid is van toepassing op het ontwerp van producten, apparaten, services of omgevingen om ervoor te zorgen dat ze voor iedereen bruikbaar zijn, ongeacht hun persoonlijke capaciteiten</v>
      </c>
      <c r="G167" s="15" t="str">
        <f>IFERROR(CONCATENATE(B167," ",(VLOOKUP($B167,'Bron competenties'!$B$1:$C$1978,2,FALSE))),"")</f>
        <v>T.01 Toegankelijkheid</v>
      </c>
      <c r="H167">
        <f t="shared" si="7"/>
        <v>9</v>
      </c>
      <c r="I167" t="str">
        <f t="shared" si="8"/>
        <v>Toegankelijkheid is van toepassing op het ontwerp van producten, apparaten, services of omgevingen om ervoor te zorgen dat ze voor iedereen bruikbaar zijn, ongeacht hun persoonlijke capaciteiten</v>
      </c>
    </row>
    <row r="168" spans="1:9" ht="15" thickBot="1" x14ac:dyDescent="0.4">
      <c r="A168" s="21" t="s">
        <v>107</v>
      </c>
      <c r="B168" s="17" t="s">
        <v>86</v>
      </c>
      <c r="C168" s="13">
        <v>9</v>
      </c>
      <c r="D168" s="10" t="str">
        <f>IFERROR(VLOOKUP($A168,VLookup!$B$3:$C$481,2,FALSE),"")</f>
        <v>1.2.1 INFORMATIEBELEID</v>
      </c>
      <c r="E168" s="14" t="str">
        <f t="shared" si="6"/>
        <v>T.02x9</v>
      </c>
      <c r="F168" s="14" t="str">
        <f>IFERROR(VLOOKUP(E168,'Bron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8" s="15" t="str">
        <f>IFERROR(CONCATENATE(B168," ",(VLOOKUP($B168,'Bron competenties'!$B$1:$C$1978,2,FALSE))),"")</f>
        <v>T.02 Ethiek</v>
      </c>
      <c r="H168">
        <f t="shared" si="7"/>
        <v>9</v>
      </c>
      <c r="I168" t="str">
        <f t="shared" si="8"/>
        <v>Ethiek in ICT behandelt de procedures, waarden en praktijken die ICT en haar gerelateerde disciplines beheersen zonder de integriteit, morele waarden of overtuigingen van een individu, organisatie of de mensheid: professioneel gedrag in de ICT</v>
      </c>
    </row>
    <row r="169" spans="1:9" ht="15" thickBot="1" x14ac:dyDescent="0.4">
      <c r="A169" s="21" t="s">
        <v>107</v>
      </c>
      <c r="B169" s="17" t="s">
        <v>87</v>
      </c>
      <c r="C169" s="13">
        <v>9</v>
      </c>
      <c r="D169" s="10" t="str">
        <f>IFERROR(VLOOKUP($A169,VLookup!$B$3:$C$481,2,FALSE),"")</f>
        <v>1.2.1 INFORMATIEBELEID</v>
      </c>
      <c r="E169" s="14" t="str">
        <f t="shared" si="6"/>
        <v>T.03x9</v>
      </c>
      <c r="F169" s="14" t="str">
        <f>IFERROR(VLOOKUP(E169,'Bron competenties'!$A$1:$F$19978,5,FALSE),"")</f>
        <v>Er zijn veel wetten die direct of indirect relevant zijn voor de ICT-industrie, zoals copyright, naleving van octrooien, voorkomen van plagiaat en bescherming van intellectueel eigendom</v>
      </c>
      <c r="G169" s="15" t="str">
        <f>IFERROR(CONCATENATE(B169," ",(VLOOKUP($B169,'Bron competenties'!$B$1:$C$1978,2,FALSE))),"")</f>
        <v>T.03 Juridische kwesties</v>
      </c>
      <c r="H169">
        <f t="shared" si="7"/>
        <v>9</v>
      </c>
      <c r="I169" t="str">
        <f t="shared" si="8"/>
        <v>Er zijn veel wetten die direct of indirect relevant zijn voor de ICT-industrie, zoals copyright, naleving van octrooien, voorkomen van plagiaat en bescherming van intellectueel eigendom</v>
      </c>
    </row>
    <row r="170" spans="1:9" ht="15" thickBot="1" x14ac:dyDescent="0.4">
      <c r="A170" s="21" t="s">
        <v>107</v>
      </c>
      <c r="B170" s="17" t="s">
        <v>88</v>
      </c>
      <c r="C170" s="13">
        <v>9</v>
      </c>
      <c r="D170" s="10" t="str">
        <f>IFERROR(VLOOKUP($A170,VLookup!$B$3:$C$481,2,FALSE),"")</f>
        <v>1.2.1 INFORMATIEBELEID</v>
      </c>
      <c r="E170" s="14" t="str">
        <f t="shared" si="6"/>
        <v>T.04x9</v>
      </c>
      <c r="F170" s="14" t="str">
        <f>IFERROR(VLOOKUP(E170,'Bron competenties'!$A$1:$F$19978,5,FALSE),"")</f>
        <v>Privacy is het vermogen van een organisatie of individu te bepalen welke gegevens met derden kunnen worden gedeeld: bijvoorbeeld de algemene verordening gegevensbescherming (AVG) over gegevensbescherming en privacy voor alle individuen</v>
      </c>
      <c r="G170" s="15" t="str">
        <f>IFERROR(CONCATENATE(B170," ",(VLOOKUP($B170,'Bron competenties'!$B$1:$C$1978,2,FALSE))),"")</f>
        <v>T.04 Privacy</v>
      </c>
      <c r="H170">
        <f t="shared" si="7"/>
        <v>9</v>
      </c>
      <c r="I170" t="str">
        <f t="shared" si="8"/>
        <v>Privacy is het vermogen van een organisatie of individu te bepalen welke gegevens met derden kunnen worden gedeeld: bijvoorbeeld de algemene verordening gegevensbescherming (AVG) over gegevensbescherming en privacy voor alle individuen</v>
      </c>
    </row>
    <row r="171" spans="1:9" ht="15" thickBot="1" x14ac:dyDescent="0.4">
      <c r="A171" s="21" t="s">
        <v>107</v>
      </c>
      <c r="B171" s="17" t="s">
        <v>89</v>
      </c>
      <c r="C171" s="13">
        <v>9</v>
      </c>
      <c r="D171" s="10" t="str">
        <f>IFERROR(VLOOKUP($A171,VLookup!$B$3:$C$481,2,FALSE),"")</f>
        <v>1.2.1 INFORMATIEBELEID</v>
      </c>
      <c r="E171" s="14" t="str">
        <f t="shared" si="6"/>
        <v>T.05x9</v>
      </c>
      <c r="F171" s="14" t="str">
        <f>IFERROR(VLOOKUP(E171,'Bron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71" s="15" t="str">
        <f>IFERROR(CONCATENATE(B171," ",(VLOOKUP($B171,'Bron competenties'!$B$1:$C$1978,2,FALSE))),"")</f>
        <v>T.05 Beveiliging</v>
      </c>
      <c r="H171">
        <f t="shared" si="7"/>
        <v>9</v>
      </c>
      <c r="I171"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72" spans="1:9" ht="15" thickBot="1" x14ac:dyDescent="0.4">
      <c r="A172" s="21" t="s">
        <v>107</v>
      </c>
      <c r="B172" s="17" t="s">
        <v>90</v>
      </c>
      <c r="C172" s="13">
        <v>9</v>
      </c>
      <c r="D172" s="10" t="str">
        <f>IFERROR(VLOOKUP($A172,VLookup!$B$3:$C$481,2,FALSE),"")</f>
        <v>1.2.1 INFORMATIEBELEID</v>
      </c>
      <c r="E172" s="14" t="str">
        <f t="shared" si="6"/>
        <v>T.06x9</v>
      </c>
      <c r="F172" s="14" t="str">
        <f>IFERROR(VLOOKUP(E172,'Bron competenties'!$A$1:$F$19978,5,FALSE),"")</f>
        <v>Duurzaamheid staat voor het voldoen aan behoeften zonder de toekomst in gevaar te brengen en kan worden gecategoriseerd als ecologische, sociale of economische duurzaamheid</v>
      </c>
      <c r="G172" s="15" t="str">
        <f>IFERROR(CONCATENATE(B172," ",(VLOOKUP($B172,'Bron competenties'!$B$1:$C$1978,2,FALSE))),"")</f>
        <v>T.06 Duurzaamheid</v>
      </c>
      <c r="H172">
        <f t="shared" si="7"/>
        <v>9</v>
      </c>
      <c r="I172" t="str">
        <f t="shared" si="8"/>
        <v>Duurzaamheid staat voor het voldoen aan behoeften zonder de toekomst in gevaar te brengen en kan worden gecategoriseerd als ecologische, sociale of economische duurzaamheid</v>
      </c>
    </row>
    <row r="173" spans="1:9" ht="15" thickBot="1" x14ac:dyDescent="0.4">
      <c r="A173" s="21" t="s">
        <v>107</v>
      </c>
      <c r="B173" s="17" t="s">
        <v>91</v>
      </c>
      <c r="C173" s="13">
        <v>9</v>
      </c>
      <c r="D173" s="10" t="str">
        <f>IFERROR(VLOOKUP($A173,VLookup!$B$3:$C$481,2,FALSE),"")</f>
        <v>1.2.1 INFORMATIEBELEID</v>
      </c>
      <c r="E173" s="14" t="str">
        <f t="shared" si="6"/>
        <v>T.07x9</v>
      </c>
      <c r="F173" s="14" t="str">
        <f>IFERROR(VLOOKUP(E173,'Bron competenties'!$A$1:$F$19978,5,FALSE),"")</f>
        <v>Bruikbaarheid is de kwaliteit van een product, dienst of systeem, zoals ervaren door eindgebruikers, voor specifiek te bereiken doelen, effectief, efficiënt en bevredigend in een vooraf bepaalde context</v>
      </c>
      <c r="G173" s="15" t="str">
        <f>IFERROR(CONCATENATE(B173," ",(VLOOKUP($B173,'Bron competenties'!$B$1:$C$1978,2,FALSE))),"")</f>
        <v>T.07 Bruikbaarheid</v>
      </c>
      <c r="H173">
        <f t="shared" si="7"/>
        <v>9</v>
      </c>
      <c r="I173" t="str">
        <f t="shared" si="8"/>
        <v>Bruikbaarheid is de kwaliteit van een product, dienst of systeem, zoals ervaren door eindgebruikers, voor specifiek te bereiken doelen, effectief, efficiënt en bevredigend in een vooraf bepaalde context</v>
      </c>
    </row>
    <row r="174" spans="1:9" s="225" customFormat="1" ht="15" thickBot="1" x14ac:dyDescent="0.4">
      <c r="A174" s="226" t="s">
        <v>111</v>
      </c>
      <c r="B174" s="221" t="s">
        <v>102</v>
      </c>
      <c r="C174" s="222">
        <v>4</v>
      </c>
      <c r="D174" s="220" t="str">
        <f>IFERROR(VLOOKUP($A174,VLookup!$B$3:$C$481,2,FALSE),"")</f>
        <v>1.2.2 INNOVATIEMANAGEMENT</v>
      </c>
      <c r="E174" s="223" t="str">
        <f t="shared" si="6"/>
        <v>A.07x4</v>
      </c>
      <c r="F174" s="223" t="str">
        <f>IFERROR(VLOOKUP(E174,'Bron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74" s="224" t="str">
        <f>IFERROR(CONCATENATE(B174," ",(VLOOKUP($B174,'Bron competenties'!$B$1:$C$1978,2,FALSE))),"")</f>
        <v xml:space="preserve">A.07 Monitoren technologische ontwikkelingen </v>
      </c>
      <c r="H174" s="225">
        <f t="shared" si="7"/>
        <v>4</v>
      </c>
      <c r="I174" s="225" t="str">
        <f t="shared" si="8"/>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75" spans="1:9" s="225" customFormat="1" ht="15" thickBot="1" x14ac:dyDescent="0.4">
      <c r="A175" s="226" t="s">
        <v>111</v>
      </c>
      <c r="B175" s="221" t="s">
        <v>101</v>
      </c>
      <c r="C175" s="222">
        <v>3</v>
      </c>
      <c r="D175" s="220" t="str">
        <f>IFERROR(VLOOKUP($A175,VLookup!$B$3:$C$481,2,FALSE),"")</f>
        <v>1.2.2 INNOVATIEMANAGEMENT</v>
      </c>
      <c r="E175" s="223" t="str">
        <f t="shared" si="6"/>
        <v>A.08x3</v>
      </c>
      <c r="F175" s="223" t="str">
        <f>IFERROR(VLOOKUP(E175,'Bron competenties'!$A$1:$F$19978,5,FALSE),"")</f>
        <v>het bevorderen van bewustzijn, trainingen en borging (via hulpmiddelen) voor duurzame ontwikkeling</v>
      </c>
      <c r="G175" s="224" t="str">
        <f>IFERROR(CONCATENATE(B175," ",(VLOOKUP($B175,'Bron competenties'!$B$1:$C$1978,2,FALSE))),"")</f>
        <v xml:space="preserve">A.08 Duurzame ontwikkeling </v>
      </c>
      <c r="H175" s="225">
        <f t="shared" si="7"/>
        <v>3</v>
      </c>
      <c r="I175" s="225" t="str">
        <f t="shared" si="8"/>
        <v>het bevorderen van bewustzijn, trainingen en borging (via hulpmiddelen) voor duurzame ontwikkeling</v>
      </c>
    </row>
    <row r="176" spans="1:9" s="225" customFormat="1" ht="15" thickBot="1" x14ac:dyDescent="0.4">
      <c r="A176" s="226" t="s">
        <v>111</v>
      </c>
      <c r="B176" s="221" t="s">
        <v>101</v>
      </c>
      <c r="C176" s="222">
        <v>4</v>
      </c>
      <c r="D176" s="220" t="str">
        <f>IFERROR(VLOOKUP($A176,VLookup!$B$3:$C$481,2,FALSE),"")</f>
        <v>1.2.2 INNOVATIEMANAGEMENT</v>
      </c>
      <c r="E176" s="223" t="str">
        <f t="shared" si="6"/>
        <v>A.08x4</v>
      </c>
      <c r="F176" s="223" t="str">
        <f>IFERROR(VLOOKUP(E176,'Bron competenties'!$A$1:$F$19978,5,FALSE),"")</f>
        <v>het bepalen van doel en strategie voor duurzame ontwikkeling van informatiesystemen in overeenstemming met het duurzaamheidsbeleid van de organisatie</v>
      </c>
      <c r="G176" s="224" t="str">
        <f>IFERROR(CONCATENATE(B176," ",(VLOOKUP($B176,'Bron competenties'!$B$1:$C$1978,2,FALSE))),"")</f>
        <v xml:space="preserve">A.08 Duurzame ontwikkeling </v>
      </c>
      <c r="H176" s="225">
        <f t="shared" si="7"/>
        <v>4</v>
      </c>
      <c r="I176" s="225" t="str">
        <f t="shared" si="8"/>
        <v>het bepalen van doel en strategie voor duurzame ontwikkeling van informatiesystemen in overeenstemming met het duurzaamheidsbeleid van de organisatie</v>
      </c>
    </row>
    <row r="177" spans="1:9" s="225" customFormat="1" ht="15" thickBot="1" x14ac:dyDescent="0.4">
      <c r="A177" s="226" t="s">
        <v>111</v>
      </c>
      <c r="B177" s="221" t="s">
        <v>103</v>
      </c>
      <c r="C177" s="222">
        <v>4</v>
      </c>
      <c r="D177" s="220" t="str">
        <f>IFERROR(VLOOKUP($A177,VLookup!$B$3:$C$481,2,FALSE),"")</f>
        <v>1.2.2 INNOVATIEMANAGEMENT</v>
      </c>
      <c r="E177" s="223" t="str">
        <f t="shared" si="6"/>
        <v>A.09x4</v>
      </c>
      <c r="F177" s="223" t="str">
        <f>IFERROR(VLOOKUP(E177,'Bron competenties'!$A$1:$F$19978,5,FALSE),"")</f>
        <v>het inzetten van onafhankelijk denken en technologische kennis om verschillende concepten te integreren, zodat unieke oplossingen ontstaan</v>
      </c>
      <c r="G177" s="224" t="str">
        <f>IFERROR(CONCATENATE(B177," ",(VLOOKUP($B177,'Bron competenties'!$B$1:$C$1978,2,FALSE))),"")</f>
        <v xml:space="preserve">A.09 Innoveren </v>
      </c>
      <c r="H177" s="225">
        <f t="shared" si="7"/>
        <v>4</v>
      </c>
      <c r="I177" s="225" t="str">
        <f t="shared" si="8"/>
        <v>het inzetten van onafhankelijk denken en technologische kennis om verschillende concepten te integreren, zodat unieke oplossingen ontstaan</v>
      </c>
    </row>
    <row r="178" spans="1:9" s="225" customFormat="1" ht="15" thickBot="1" x14ac:dyDescent="0.4">
      <c r="A178" s="221" t="s">
        <v>111</v>
      </c>
      <c r="B178" s="221" t="s">
        <v>77</v>
      </c>
      <c r="C178" s="222">
        <v>3</v>
      </c>
      <c r="D178" s="220" t="str">
        <f>IFERROR(VLOOKUP($A178,VLookup!$B$3:$C$481,2,FALSE),"")</f>
        <v>1.2.2 INNOVATIEMANAGEMENT</v>
      </c>
      <c r="E178" s="223" t="str">
        <f t="shared" si="6"/>
        <v>A.10x3</v>
      </c>
      <c r="F178" s="223" t="str">
        <f>IFERROR(VLOOKUP(E178,'Bron competenties'!$A$1:$F$19978,5,FALSE),"")</f>
        <v>het bewerkstelligen en cultiveren van relaties met klanten en gebruikers om hun taken, behoeften en doelen te begrijpen; het gebruiken van een breed scala aan specialistische methoden om belangrijke gebruikersbetrokkenheid te krijgen</v>
      </c>
      <c r="G178" s="224" t="str">
        <f>IFERROR(CONCATENATE(B178," ",(VLOOKUP($B178,'Bron competenties'!$B$1:$C$1978,2,FALSE))),"")</f>
        <v>A.10 Gebruikergedreven ontwerpen</v>
      </c>
      <c r="H178" s="225">
        <f t="shared" si="7"/>
        <v>3</v>
      </c>
      <c r="I178" s="225" t="str">
        <f t="shared" si="8"/>
        <v>het bewerkstelligen en cultiveren van relaties met klanten en gebruikers om hun taken, behoeften en doelen te begrijpen; het gebruiken van een breed scala aan specialistische methoden om belangrijke gebruikersbetrokkenheid te krijgen</v>
      </c>
    </row>
    <row r="179" spans="1:9" s="225" customFormat="1" ht="15" thickBot="1" x14ac:dyDescent="0.4">
      <c r="A179" s="226" t="s">
        <v>111</v>
      </c>
      <c r="B179" s="221" t="s">
        <v>77</v>
      </c>
      <c r="C179" s="222">
        <v>4</v>
      </c>
      <c r="D179" s="220" t="str">
        <f>IFERROR(VLOOKUP($A179,VLookup!$B$3:$C$481,2,FALSE),"")</f>
        <v>1.2.2 INNOVATIEMANAGEMENT</v>
      </c>
      <c r="E179" s="223" t="str">
        <f t="shared" si="6"/>
        <v>A.10x4</v>
      </c>
      <c r="F179" s="223" t="str">
        <f>IFERROR(VLOOKUP(E179,'Bron competenties'!$A$1:$F$19978,5,FALSE),"")</f>
        <v>het bieden van deskundige begeleiding om continue verbetering te garanderen en een succesvolle omnichannel gebruikerervaring te bewerkstelligen</v>
      </c>
      <c r="G179" s="224" t="str">
        <f>IFERROR(CONCATENATE(B179," ",(VLOOKUP($B179,'Bron competenties'!$B$1:$C$1978,2,FALSE))),"")</f>
        <v>A.10 Gebruikergedreven ontwerpen</v>
      </c>
      <c r="H179" s="225">
        <f t="shared" si="7"/>
        <v>4</v>
      </c>
      <c r="I179" s="225" t="str">
        <f t="shared" si="8"/>
        <v>het bieden van deskundige begeleiding om continue verbetering te garanderen en een succesvolle omnichannel gebruikerervaring te bewerkstelligen</v>
      </c>
    </row>
    <row r="180" spans="1:9" s="225" customFormat="1" ht="15" thickBot="1" x14ac:dyDescent="0.4">
      <c r="A180" s="227" t="s">
        <v>111</v>
      </c>
      <c r="B180" s="221" t="s">
        <v>112</v>
      </c>
      <c r="C180" s="222">
        <v>2</v>
      </c>
      <c r="D180" s="220" t="str">
        <f>IFERROR(VLOOKUP($A180,VLookup!$B$3:$C$481,2,FALSE),"")</f>
        <v>1.2.2 INNOVATIEMANAGEMENT</v>
      </c>
      <c r="E180" s="223" t="str">
        <f t="shared" si="6"/>
        <v>D.05x2</v>
      </c>
      <c r="F180" s="223" t="str">
        <f>IFERROR(VLOOKUP(E180,'Bron competenties'!$A$1:$F$19978,5,FALSE),"")</f>
        <v>het samenwerken in de totstandkoming van proposals/voorstellen in overeenstemming met de bedrijfscapaciteit en klantbehoeften</v>
      </c>
      <c r="G180" s="224" t="str">
        <f>IFERROR(CONCATENATE(B180," ",(VLOOKUP($B180,'Bron competenties'!$B$1:$C$1978,2,FALSE))),"")</f>
        <v>D.05 Verkoopontwikkeling</v>
      </c>
      <c r="H180" s="225">
        <f t="shared" si="7"/>
        <v>2</v>
      </c>
      <c r="I180" s="225" t="str">
        <f t="shared" si="8"/>
        <v>het samenwerken in de totstandkoming van proposals/voorstellen in overeenstemming met de bedrijfscapaciteit en klantbehoeften</v>
      </c>
    </row>
    <row r="181" spans="1:9" s="225" customFormat="1" ht="15" thickBot="1" x14ac:dyDescent="0.4">
      <c r="A181" s="227" t="s">
        <v>111</v>
      </c>
      <c r="B181" s="221" t="s">
        <v>112</v>
      </c>
      <c r="C181" s="222">
        <v>3</v>
      </c>
      <c r="D181" s="220" t="str">
        <f>IFERROR(VLOOKUP($A181,VLookup!$B$3:$C$481,2,FALSE),"")</f>
        <v>1.2.2 INNOVATIEMANAGEMENT</v>
      </c>
      <c r="E181" s="223" t="str">
        <f t="shared" si="6"/>
        <v>D.05x3</v>
      </c>
      <c r="F181" s="223" t="str">
        <f>IFERROR(VLOOKUP(E181,'Bron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81" s="224" t="str">
        <f>IFERROR(CONCATENATE(B181," ",(VLOOKUP($B181,'Bron competenties'!$B$1:$C$1978,2,FALSE))),"")</f>
        <v>D.05 Verkoopontwikkeling</v>
      </c>
      <c r="H181" s="225">
        <f t="shared" si="7"/>
        <v>3</v>
      </c>
      <c r="I181" s="225" t="str">
        <f t="shared" si="8"/>
        <v>het op creatieve wijze ontwikkelen van proposals/voorstellen in complexe situaties; het waar nodig aanpassen van oplossingen in een complexe technische en juridische omgeving, waarbij de haalbaarheid, legitimiteit en technische validiteit worden zekergesteld</v>
      </c>
    </row>
    <row r="182" spans="1:9" s="225" customFormat="1" ht="15" thickBot="1" x14ac:dyDescent="0.4">
      <c r="A182" s="227" t="s">
        <v>111</v>
      </c>
      <c r="B182" s="221" t="s">
        <v>112</v>
      </c>
      <c r="C182" s="222">
        <v>4</v>
      </c>
      <c r="D182" s="220" t="str">
        <f>IFERROR(VLOOKUP($A182,VLookup!$B$3:$C$481,2,FALSE),"")</f>
        <v>1.2.2 INNOVATIEMANAGEMENT</v>
      </c>
      <c r="E182" s="223" t="str">
        <f t="shared" si="6"/>
        <v>D.05x4</v>
      </c>
      <c r="F182" s="223" t="str">
        <f>IFERROR(VLOOKUP(E182,'Bron competenties'!$A$1:$F$19978,5,FALSE),"")</f>
        <v>het reviewen en implementeren van een passende verkoopstrategie om de organisatiedoeleinden te behalen; het bepalen en alloceren van doelen om de marktcondities aan te pakken; het coördineren van multidisciplinaire teams</v>
      </c>
      <c r="G182" s="224" t="str">
        <f>IFERROR(CONCATENATE(B182," ",(VLOOKUP($B182,'Bron competenties'!$B$1:$C$1978,2,FALSE))),"")</f>
        <v>D.05 Verkoopontwikkeling</v>
      </c>
      <c r="H182" s="225">
        <f t="shared" si="7"/>
        <v>4</v>
      </c>
      <c r="I182" s="225" t="str">
        <f t="shared" si="8"/>
        <v>het reviewen en implementeren van een passende verkoopstrategie om de organisatiedoeleinden te behalen; het bepalen en alloceren van doelen om de marktcondities aan te pakken; het coördineren van multidisciplinaire teams</v>
      </c>
    </row>
    <row r="183" spans="1:9" s="225" customFormat="1" ht="15" thickBot="1" x14ac:dyDescent="0.4">
      <c r="A183" s="227" t="s">
        <v>111</v>
      </c>
      <c r="B183" s="221" t="s">
        <v>85</v>
      </c>
      <c r="C183" s="222">
        <v>9</v>
      </c>
      <c r="D183" s="220" t="str">
        <f>IFERROR(VLOOKUP($A183,VLookup!$B$3:$C$481,2,FALSE),"")</f>
        <v>1.2.2 INNOVATIEMANAGEMENT</v>
      </c>
      <c r="E183" s="223" t="str">
        <f t="shared" si="6"/>
        <v>T.01x9</v>
      </c>
      <c r="F183" s="223" t="str">
        <f>IFERROR(VLOOKUP(E183,'Bron competenties'!$A$1:$F$19978,5,FALSE),"")</f>
        <v>Toegankelijkheid is van toepassing op het ontwerp van producten, apparaten, services of omgevingen om ervoor te zorgen dat ze voor iedereen bruikbaar zijn, ongeacht hun persoonlijke capaciteiten</v>
      </c>
      <c r="G183" s="224" t="str">
        <f>IFERROR(CONCATENATE(B183," ",(VLOOKUP($B183,'Bron competenties'!$B$1:$C$1978,2,FALSE))),"")</f>
        <v>T.01 Toegankelijkheid</v>
      </c>
      <c r="H183" s="225">
        <f t="shared" si="7"/>
        <v>9</v>
      </c>
      <c r="I183" s="225" t="str">
        <f t="shared" si="8"/>
        <v>Toegankelijkheid is van toepassing op het ontwerp van producten, apparaten, services of omgevingen om ervoor te zorgen dat ze voor iedereen bruikbaar zijn, ongeacht hun persoonlijke capaciteiten</v>
      </c>
    </row>
    <row r="184" spans="1:9" s="225" customFormat="1" ht="15" thickBot="1" x14ac:dyDescent="0.4">
      <c r="A184" s="227" t="s">
        <v>111</v>
      </c>
      <c r="B184" s="221" t="s">
        <v>86</v>
      </c>
      <c r="C184" s="222">
        <v>9</v>
      </c>
      <c r="D184" s="220" t="str">
        <f>IFERROR(VLOOKUP($A184,VLookup!$B$3:$C$481,2,FALSE),"")</f>
        <v>1.2.2 INNOVATIEMANAGEMENT</v>
      </c>
      <c r="E184" s="223" t="str">
        <f t="shared" si="6"/>
        <v>T.02x9</v>
      </c>
      <c r="F184" s="223" t="str">
        <f>IFERROR(VLOOKUP(E184,'Bron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4" s="224" t="str">
        <f>IFERROR(CONCATENATE(B184," ",(VLOOKUP($B184,'Bron competenties'!$B$1:$C$1978,2,FALSE))),"")</f>
        <v>T.02 Ethiek</v>
      </c>
      <c r="H184" s="225">
        <f t="shared" si="7"/>
        <v>9</v>
      </c>
      <c r="I184" s="225" t="str">
        <f t="shared" si="8"/>
        <v>Ethiek in ICT behandelt de procedures, waarden en praktijken die ICT en haar gerelateerde disciplines beheersen zonder de integriteit, morele waarden of overtuigingen van een individu, organisatie of de mensheid: professioneel gedrag in de ICT</v>
      </c>
    </row>
    <row r="185" spans="1:9" s="225" customFormat="1" ht="15" thickBot="1" x14ac:dyDescent="0.4">
      <c r="A185" s="227" t="s">
        <v>111</v>
      </c>
      <c r="B185" s="221" t="s">
        <v>87</v>
      </c>
      <c r="C185" s="222">
        <v>9</v>
      </c>
      <c r="D185" s="220" t="str">
        <f>IFERROR(VLOOKUP($A185,VLookup!$B$3:$C$481,2,FALSE),"")</f>
        <v>1.2.2 INNOVATIEMANAGEMENT</v>
      </c>
      <c r="E185" s="223" t="str">
        <f t="shared" si="6"/>
        <v>T.03x9</v>
      </c>
      <c r="F185" s="223" t="str">
        <f>IFERROR(VLOOKUP(E185,'Bron competenties'!$A$1:$F$19978,5,FALSE),"")</f>
        <v>Er zijn veel wetten die direct of indirect relevant zijn voor de ICT-industrie, zoals copyright, naleving van octrooien, voorkomen van plagiaat en bescherming van intellectueel eigendom</v>
      </c>
      <c r="G185" s="224" t="str">
        <f>IFERROR(CONCATENATE(B185," ",(VLOOKUP($B185,'Bron competenties'!$B$1:$C$1978,2,FALSE))),"")</f>
        <v>T.03 Juridische kwesties</v>
      </c>
      <c r="H185" s="225">
        <f t="shared" si="7"/>
        <v>9</v>
      </c>
      <c r="I185" s="225" t="str">
        <f t="shared" si="8"/>
        <v>Er zijn veel wetten die direct of indirect relevant zijn voor de ICT-industrie, zoals copyright, naleving van octrooien, voorkomen van plagiaat en bescherming van intellectueel eigendom</v>
      </c>
    </row>
    <row r="186" spans="1:9" s="225" customFormat="1" ht="15" thickBot="1" x14ac:dyDescent="0.4">
      <c r="A186" s="227" t="s">
        <v>111</v>
      </c>
      <c r="B186" s="221" t="s">
        <v>88</v>
      </c>
      <c r="C186" s="222">
        <v>9</v>
      </c>
      <c r="D186" s="220" t="str">
        <f>IFERROR(VLOOKUP($A186,VLookup!$B$3:$C$481,2,FALSE),"")</f>
        <v>1.2.2 INNOVATIEMANAGEMENT</v>
      </c>
      <c r="E186" s="223" t="str">
        <f t="shared" si="6"/>
        <v>T.04x9</v>
      </c>
      <c r="F186" s="223" t="str">
        <f>IFERROR(VLOOKUP(E186,'Bron competenties'!$A$1:$F$19978,5,FALSE),"")</f>
        <v>Privacy is het vermogen van een organisatie of individu te bepalen welke gegevens met derden kunnen worden gedeeld: bijvoorbeeld de algemene verordening gegevensbescherming (AVG) over gegevensbescherming en privacy voor alle individuen</v>
      </c>
      <c r="G186" s="224" t="str">
        <f>IFERROR(CONCATENATE(B186," ",(VLOOKUP($B186,'Bron competenties'!$B$1:$C$1978,2,FALSE))),"")</f>
        <v>T.04 Privacy</v>
      </c>
      <c r="H186" s="225">
        <f t="shared" si="7"/>
        <v>9</v>
      </c>
      <c r="I186" s="225" t="str">
        <f t="shared" si="8"/>
        <v>Privacy is het vermogen van een organisatie of individu te bepalen welke gegevens met derden kunnen worden gedeeld: bijvoorbeeld de algemene verordening gegevensbescherming (AVG) over gegevensbescherming en privacy voor alle individuen</v>
      </c>
    </row>
    <row r="187" spans="1:9" s="225" customFormat="1" ht="15" thickBot="1" x14ac:dyDescent="0.4">
      <c r="A187" s="227" t="s">
        <v>111</v>
      </c>
      <c r="B187" s="221" t="s">
        <v>89</v>
      </c>
      <c r="C187" s="222">
        <v>9</v>
      </c>
      <c r="D187" s="220" t="str">
        <f>IFERROR(VLOOKUP($A187,VLookup!$B$3:$C$481,2,FALSE),"")</f>
        <v>1.2.2 INNOVATIEMANAGEMENT</v>
      </c>
      <c r="E187" s="223" t="str">
        <f t="shared" si="6"/>
        <v>T.05x9</v>
      </c>
      <c r="F187" s="223" t="str">
        <f>IFERROR(VLOOKUP(E187,'Bron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87" s="224" t="str">
        <f>IFERROR(CONCATENATE(B187," ",(VLOOKUP($B187,'Bron competenties'!$B$1:$C$1978,2,FALSE))),"")</f>
        <v>T.05 Beveiliging</v>
      </c>
      <c r="H187" s="225">
        <f t="shared" si="7"/>
        <v>9</v>
      </c>
      <c r="I187" s="225"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88" spans="1:9" s="225" customFormat="1" ht="15" thickBot="1" x14ac:dyDescent="0.4">
      <c r="A188" s="227" t="s">
        <v>111</v>
      </c>
      <c r="B188" s="221" t="s">
        <v>90</v>
      </c>
      <c r="C188" s="222">
        <v>9</v>
      </c>
      <c r="D188" s="220" t="str">
        <f>IFERROR(VLOOKUP($A188,VLookup!$B$3:$C$481,2,FALSE),"")</f>
        <v>1.2.2 INNOVATIEMANAGEMENT</v>
      </c>
      <c r="E188" s="223" t="str">
        <f t="shared" si="6"/>
        <v>T.06x9</v>
      </c>
      <c r="F188" s="223" t="str">
        <f>IFERROR(VLOOKUP(E188,'Bron competenties'!$A$1:$F$19978,5,FALSE),"")</f>
        <v>Duurzaamheid staat voor het voldoen aan behoeften zonder de toekomst in gevaar te brengen en kan worden gecategoriseerd als ecologische, sociale of economische duurzaamheid</v>
      </c>
      <c r="G188" s="224" t="str">
        <f>IFERROR(CONCATENATE(B188," ",(VLOOKUP($B188,'Bron competenties'!$B$1:$C$1978,2,FALSE))),"")</f>
        <v>T.06 Duurzaamheid</v>
      </c>
      <c r="H188" s="225">
        <f t="shared" si="7"/>
        <v>9</v>
      </c>
      <c r="I188" s="225" t="str">
        <f t="shared" si="8"/>
        <v>Duurzaamheid staat voor het voldoen aan behoeften zonder de toekomst in gevaar te brengen en kan worden gecategoriseerd als ecologische, sociale of economische duurzaamheid</v>
      </c>
    </row>
    <row r="189" spans="1:9" s="225" customFormat="1" ht="15" thickBot="1" x14ac:dyDescent="0.4">
      <c r="A189" s="227" t="s">
        <v>111</v>
      </c>
      <c r="B189" s="221" t="s">
        <v>91</v>
      </c>
      <c r="C189" s="222">
        <v>9</v>
      </c>
      <c r="D189" s="220" t="str">
        <f>IFERROR(VLOOKUP($A189,VLookup!$B$3:$C$481,2,FALSE),"")</f>
        <v>1.2.2 INNOVATIEMANAGEMENT</v>
      </c>
      <c r="E189" s="223" t="str">
        <f t="shared" si="6"/>
        <v>T.07x9</v>
      </c>
      <c r="F189" s="223" t="str">
        <f>IFERROR(VLOOKUP(E189,'Bron competenties'!$A$1:$F$19978,5,FALSE),"")</f>
        <v>Bruikbaarheid is de kwaliteit van een product, dienst of systeem, zoals ervaren door eindgebruikers, voor specifiek te bereiken doelen, effectief, efficiënt en bevredigend in een vooraf bepaalde context</v>
      </c>
      <c r="G189" s="224" t="str">
        <f>IFERROR(CONCATENATE(B189," ",(VLOOKUP($B189,'Bron competenties'!$B$1:$C$1978,2,FALSE))),"")</f>
        <v>T.07 Bruikbaarheid</v>
      </c>
      <c r="H189" s="225">
        <f t="shared" si="7"/>
        <v>9</v>
      </c>
      <c r="I189" s="225" t="str">
        <f t="shared" si="8"/>
        <v>Bruikbaarheid is de kwaliteit van een product, dienst of systeem, zoals ervaren door eindgebruikers, voor specifiek te bereiken doelen, effectief, efficiënt en bevredigend in een vooraf bepaalde context</v>
      </c>
    </row>
    <row r="190" spans="1:9" ht="15" thickBot="1" x14ac:dyDescent="0.4">
      <c r="A190" s="20" t="s">
        <v>113</v>
      </c>
      <c r="B190" s="17" t="s">
        <v>82</v>
      </c>
      <c r="C190" s="13">
        <v>4</v>
      </c>
      <c r="D190" s="228" t="str">
        <f>IFERROR(VLOOKUP($A190,VLookup!$B$3:$C$481,2,FALSE),"")</f>
        <v>1.2.3 MANAGEMENT INFORMATIEVOORZIENING</v>
      </c>
      <c r="E190" s="14" t="str">
        <f t="shared" si="6"/>
        <v>A.01x4</v>
      </c>
      <c r="F190" s="14" t="str">
        <f>IFERROR(VLOOKUP(E190,'Bron competenties'!$A$1:$F$19978,5,FALSE),"")</f>
        <v>het organiseren en borgen van de bouw en implementatie van innovatieve IV oplossingen op de lange termijn</v>
      </c>
      <c r="G190" s="15" t="str">
        <f>IFERROR(CONCATENATE(B190," ",(VLOOKUP($B190,'Bron competenties'!$B$1:$C$1978,2,FALSE))),"")</f>
        <v>A.01 Afstemming informatiesysteem en bedrijfsstrategie</v>
      </c>
      <c r="H190">
        <f t="shared" si="7"/>
        <v>4</v>
      </c>
      <c r="I190" t="str">
        <f t="shared" si="8"/>
        <v>het organiseren en borgen van de bouw en implementatie van innovatieve IV oplossingen op de lange termijn</v>
      </c>
    </row>
    <row r="191" spans="1:9" ht="15" thickBot="1" x14ac:dyDescent="0.4">
      <c r="A191" s="20" t="s">
        <v>113</v>
      </c>
      <c r="B191" s="17" t="s">
        <v>78</v>
      </c>
      <c r="C191" s="13">
        <v>3</v>
      </c>
      <c r="D191" s="228" t="str">
        <f>IFERROR(VLOOKUP($A191,VLookup!$B$3:$C$481,2,FALSE),"")</f>
        <v>1.2.3 MANAGEMENT INFORMATIEVOORZIENING</v>
      </c>
      <c r="E191" s="14" t="str">
        <f t="shared" si="6"/>
        <v>D.10x3</v>
      </c>
      <c r="F191" s="14" t="str">
        <f>IFERROR(VLOOKUP(E191,'Bron competenties'!$A$1:$F$19978,5,FALSE),"")</f>
        <v>het analyseren van bedrijfsprocessen en bijbehorende informatie-eisen en het daarmee voorzien in de meest geschikte informatiestructuur</v>
      </c>
      <c r="G191" s="15" t="str">
        <f>IFERROR(CONCATENATE(B191," ",(VLOOKUP($B191,'Bron competenties'!$B$1:$C$1978,2,FALSE))),"")</f>
        <v xml:space="preserve">D.10 Informatie- en kennismanagement </v>
      </c>
      <c r="H191">
        <f t="shared" si="7"/>
        <v>3</v>
      </c>
      <c r="I191" t="str">
        <f t="shared" si="8"/>
        <v>het analyseren van bedrijfsprocessen en bijbehorende informatie-eisen en het daarmee voorzien in de meest geschikte informatiestructuur</v>
      </c>
    </row>
    <row r="192" spans="1:9" ht="15" thickBot="1" x14ac:dyDescent="0.4">
      <c r="A192" s="20" t="s">
        <v>113</v>
      </c>
      <c r="B192" s="17" t="s">
        <v>78</v>
      </c>
      <c r="C192" s="13">
        <v>4</v>
      </c>
      <c r="D192" s="228" t="str">
        <f>IFERROR(VLOOKUP($A192,VLookup!$B$3:$C$481,2,FALSE),"")</f>
        <v>1.2.3 MANAGEMENT INFORMATIEVOORZIENING</v>
      </c>
      <c r="E192" s="14" t="str">
        <f t="shared" si="6"/>
        <v>D.10x4</v>
      </c>
      <c r="F192" s="14" t="str">
        <f>IFERROR(VLOOKUP(E192,'Bron competenties'!$A$1:$F$19978,5,FALSE),"")</f>
        <v>de juiste informatiestructuur integreren in de organisatie-omgeving</v>
      </c>
      <c r="G192" s="15" t="str">
        <f>IFERROR(CONCATENATE(B192," ",(VLOOKUP($B192,'Bron competenties'!$B$1:$C$1978,2,FALSE))),"")</f>
        <v xml:space="preserve">D.10 Informatie- en kennismanagement </v>
      </c>
      <c r="H192">
        <f t="shared" si="7"/>
        <v>4</v>
      </c>
      <c r="I192" t="str">
        <f t="shared" si="8"/>
        <v>de juiste informatiestructuur integreren in de organisatie-omgeving</v>
      </c>
    </row>
    <row r="193" spans="1:9" ht="15" thickBot="1" x14ac:dyDescent="0.4">
      <c r="A193" s="21" t="s">
        <v>113</v>
      </c>
      <c r="B193" s="17" t="s">
        <v>85</v>
      </c>
      <c r="C193" s="13">
        <v>9</v>
      </c>
      <c r="D193" s="228" t="str">
        <f>IFERROR(VLOOKUP($A193,VLookup!$B$3:$C$481,2,FALSE),"")</f>
        <v>1.2.3 MANAGEMENT INFORMATIEVOORZIENING</v>
      </c>
      <c r="E193" s="14" t="str">
        <f t="shared" si="6"/>
        <v>T.01x9</v>
      </c>
      <c r="F193" s="14" t="str">
        <f>IFERROR(VLOOKUP(E193,'Bron competenties'!$A$1:$F$19978,5,FALSE),"")</f>
        <v>Toegankelijkheid is van toepassing op het ontwerp van producten, apparaten, services of omgevingen om ervoor te zorgen dat ze voor iedereen bruikbaar zijn, ongeacht hun persoonlijke capaciteiten</v>
      </c>
      <c r="G193" s="15" t="str">
        <f>IFERROR(CONCATENATE(B193," ",(VLOOKUP($B193,'Bron competenties'!$B$1:$C$1978,2,FALSE))),"")</f>
        <v>T.01 Toegankelijkheid</v>
      </c>
      <c r="H193">
        <f t="shared" si="7"/>
        <v>9</v>
      </c>
      <c r="I193" t="str">
        <f t="shared" si="8"/>
        <v>Toegankelijkheid is van toepassing op het ontwerp van producten, apparaten, services of omgevingen om ervoor te zorgen dat ze voor iedereen bruikbaar zijn, ongeacht hun persoonlijke capaciteiten</v>
      </c>
    </row>
    <row r="194" spans="1:9" ht="15" thickBot="1" x14ac:dyDescent="0.4">
      <c r="A194" s="21" t="s">
        <v>113</v>
      </c>
      <c r="B194" s="17" t="s">
        <v>86</v>
      </c>
      <c r="C194" s="13">
        <v>9</v>
      </c>
      <c r="D194" s="228" t="str">
        <f>IFERROR(VLOOKUP($A194,VLookup!$B$3:$C$481,2,FALSE),"")</f>
        <v>1.2.3 MANAGEMENT INFORMATIEVOORZIENING</v>
      </c>
      <c r="E194" s="14" t="str">
        <f t="shared" ref="E194:E257" si="9">IFERROR(IF(D194&lt;&gt;"",CONCATENATE(B194,"x",C194),""),"")</f>
        <v>T.02x9</v>
      </c>
      <c r="F194" s="14" t="str">
        <f>IFERROR(VLOOKUP(E194,'Bron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94" s="15" t="str">
        <f>IFERROR(CONCATENATE(B194," ",(VLOOKUP($B194,'Bron competenties'!$B$1:$C$1978,2,FALSE))),"")</f>
        <v>T.02 Ethiek</v>
      </c>
      <c r="H194">
        <f t="shared" ref="H194:H257" si="10">IF($G194="","",C194)</f>
        <v>9</v>
      </c>
      <c r="I194" t="str">
        <f t="shared" ref="I194:I257" si="11">IF($G194="","",F194)</f>
        <v>Ethiek in ICT behandelt de procedures, waarden en praktijken die ICT en haar gerelateerde disciplines beheersen zonder de integriteit, morele waarden of overtuigingen van een individu, organisatie of de mensheid: professioneel gedrag in de ICT</v>
      </c>
    </row>
    <row r="195" spans="1:9" ht="15" thickBot="1" x14ac:dyDescent="0.4">
      <c r="A195" s="21" t="s">
        <v>113</v>
      </c>
      <c r="B195" s="17" t="s">
        <v>87</v>
      </c>
      <c r="C195" s="13">
        <v>9</v>
      </c>
      <c r="D195" s="228" t="str">
        <f>IFERROR(VLOOKUP($A195,VLookup!$B$3:$C$481,2,FALSE),"")</f>
        <v>1.2.3 MANAGEMENT INFORMATIEVOORZIENING</v>
      </c>
      <c r="E195" s="14" t="str">
        <f t="shared" si="9"/>
        <v>T.03x9</v>
      </c>
      <c r="F195" s="14" t="str">
        <f>IFERROR(VLOOKUP(E195,'Bron competenties'!$A$1:$F$19978,5,FALSE),"")</f>
        <v>Er zijn veel wetten die direct of indirect relevant zijn voor de ICT-industrie, zoals copyright, naleving van octrooien, voorkomen van plagiaat en bescherming van intellectueel eigendom</v>
      </c>
      <c r="G195" s="15" t="str">
        <f>IFERROR(CONCATENATE(B195," ",(VLOOKUP($B195,'Bron competenties'!$B$1:$C$1978,2,FALSE))),"")</f>
        <v>T.03 Juridische kwesties</v>
      </c>
      <c r="H195">
        <f t="shared" si="10"/>
        <v>9</v>
      </c>
      <c r="I195" t="str">
        <f t="shared" si="11"/>
        <v>Er zijn veel wetten die direct of indirect relevant zijn voor de ICT-industrie, zoals copyright, naleving van octrooien, voorkomen van plagiaat en bescherming van intellectueel eigendom</v>
      </c>
    </row>
    <row r="196" spans="1:9" ht="15" thickBot="1" x14ac:dyDescent="0.4">
      <c r="A196" s="21" t="s">
        <v>113</v>
      </c>
      <c r="B196" s="17" t="s">
        <v>88</v>
      </c>
      <c r="C196" s="13">
        <v>9</v>
      </c>
      <c r="D196" s="228" t="str">
        <f>IFERROR(VLOOKUP($A196,VLookup!$B$3:$C$481,2,FALSE),"")</f>
        <v>1.2.3 MANAGEMENT INFORMATIEVOORZIENING</v>
      </c>
      <c r="E196" s="14" t="str">
        <f t="shared" si="9"/>
        <v>T.04x9</v>
      </c>
      <c r="F196" s="14" t="str">
        <f>IFERROR(VLOOKUP(E196,'Bron competenties'!$A$1:$F$19978,5,FALSE),"")</f>
        <v>Privacy is het vermogen van een organisatie of individu te bepalen welke gegevens met derden kunnen worden gedeeld: bijvoorbeeld de algemene verordening gegevensbescherming (AVG) over gegevensbescherming en privacy voor alle individuen</v>
      </c>
      <c r="G196" s="15" t="str">
        <f>IFERROR(CONCATENATE(B196," ",(VLOOKUP($B196,'Bron competenties'!$B$1:$C$1978,2,FALSE))),"")</f>
        <v>T.04 Privacy</v>
      </c>
      <c r="H196">
        <f t="shared" si="10"/>
        <v>9</v>
      </c>
      <c r="I196" t="str">
        <f t="shared" si="11"/>
        <v>Privacy is het vermogen van een organisatie of individu te bepalen welke gegevens met derden kunnen worden gedeeld: bijvoorbeeld de algemene verordening gegevensbescherming (AVG) over gegevensbescherming en privacy voor alle individuen</v>
      </c>
    </row>
    <row r="197" spans="1:9" ht="15" thickBot="1" x14ac:dyDescent="0.4">
      <c r="A197" s="21" t="s">
        <v>113</v>
      </c>
      <c r="B197" s="17" t="s">
        <v>89</v>
      </c>
      <c r="C197" s="13">
        <v>9</v>
      </c>
      <c r="D197" s="228" t="str">
        <f>IFERROR(VLOOKUP($A197,VLookup!$B$3:$C$481,2,FALSE),"")</f>
        <v>1.2.3 MANAGEMENT INFORMATIEVOORZIENING</v>
      </c>
      <c r="E197" s="14" t="str">
        <f t="shared" si="9"/>
        <v>T.05x9</v>
      </c>
      <c r="F197" s="14" t="str">
        <f>IFERROR(VLOOKUP(E197,'Bron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97" s="15" t="str">
        <f>IFERROR(CONCATENATE(B197," ",(VLOOKUP($B197,'Bron competenties'!$B$1:$C$1978,2,FALSE))),"")</f>
        <v>T.05 Beveiliging</v>
      </c>
      <c r="H197">
        <f t="shared" si="10"/>
        <v>9</v>
      </c>
      <c r="I197"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198" spans="1:9" ht="15" thickBot="1" x14ac:dyDescent="0.4">
      <c r="A198" s="21" t="s">
        <v>113</v>
      </c>
      <c r="B198" s="17" t="s">
        <v>90</v>
      </c>
      <c r="C198" s="13">
        <v>9</v>
      </c>
      <c r="D198" s="228" t="str">
        <f>IFERROR(VLOOKUP($A198,VLookup!$B$3:$C$481,2,FALSE),"")</f>
        <v>1.2.3 MANAGEMENT INFORMATIEVOORZIENING</v>
      </c>
      <c r="E198" s="14" t="str">
        <f t="shared" si="9"/>
        <v>T.06x9</v>
      </c>
      <c r="F198" s="14" t="str">
        <f>IFERROR(VLOOKUP(E198,'Bron competenties'!$A$1:$F$19978,5,FALSE),"")</f>
        <v>Duurzaamheid staat voor het voldoen aan behoeften zonder de toekomst in gevaar te brengen en kan worden gecategoriseerd als ecologische, sociale of economische duurzaamheid</v>
      </c>
      <c r="G198" s="15" t="str">
        <f>IFERROR(CONCATENATE(B198," ",(VLOOKUP($B198,'Bron competenties'!$B$1:$C$1978,2,FALSE))),"")</f>
        <v>T.06 Duurzaamheid</v>
      </c>
      <c r="H198">
        <f t="shared" si="10"/>
        <v>9</v>
      </c>
      <c r="I198" t="str">
        <f t="shared" si="11"/>
        <v>Duurzaamheid staat voor het voldoen aan behoeften zonder de toekomst in gevaar te brengen en kan worden gecategoriseerd als ecologische, sociale of economische duurzaamheid</v>
      </c>
    </row>
    <row r="199" spans="1:9" ht="15" thickBot="1" x14ac:dyDescent="0.4">
      <c r="A199" s="21" t="s">
        <v>113</v>
      </c>
      <c r="B199" s="17" t="s">
        <v>91</v>
      </c>
      <c r="C199" s="13">
        <v>9</v>
      </c>
      <c r="D199" s="228" t="str">
        <f>IFERROR(VLOOKUP($A199,VLookup!$B$3:$C$481,2,FALSE),"")</f>
        <v>1.2.3 MANAGEMENT INFORMATIEVOORZIENING</v>
      </c>
      <c r="E199" s="14" t="str">
        <f t="shared" si="9"/>
        <v>T.07x9</v>
      </c>
      <c r="F199" s="14" t="str">
        <f>IFERROR(VLOOKUP(E199,'Bron competenties'!$A$1:$F$19978,5,FALSE),"")</f>
        <v>Bruikbaarheid is de kwaliteit van een product, dienst of systeem, zoals ervaren door eindgebruikers, voor specifiek te bereiken doelen, effectief, efficiënt en bevredigend in een vooraf bepaalde context</v>
      </c>
      <c r="G199" s="15" t="str">
        <f>IFERROR(CONCATENATE(B199," ",(VLOOKUP($B199,'Bron competenties'!$B$1:$C$1978,2,FALSE))),"")</f>
        <v>T.07 Bruikbaarheid</v>
      </c>
      <c r="H199">
        <f t="shared" si="10"/>
        <v>9</v>
      </c>
      <c r="I199" t="str">
        <f t="shared" si="11"/>
        <v>Bruikbaarheid is de kwaliteit van een product, dienst of systeem, zoals ervaren door eindgebruikers, voor specifiek te bereiken doelen, effectief, efficiënt en bevredigend in een vooraf bepaalde context</v>
      </c>
    </row>
    <row r="200" spans="1:9" ht="15" thickBot="1" x14ac:dyDescent="0.4">
      <c r="A200" s="20" t="s">
        <v>114</v>
      </c>
      <c r="B200" s="17" t="s">
        <v>115</v>
      </c>
      <c r="C200" s="13">
        <v>3</v>
      </c>
      <c r="D200" s="10" t="str">
        <f>IFERROR(VLOOKUP($A200,VLookup!$B$3:$C$481,2,FALSE),"")</f>
        <v>1.3.1 SOURCING MANAGEMENT</v>
      </c>
      <c r="E200" s="14" t="str">
        <f t="shared" si="9"/>
        <v>A.03x3</v>
      </c>
      <c r="F200" s="14" t="str">
        <f>IFERROR(VLOOKUP(E200,'Bron competenties'!$A$1:$F$19978,5,FALSE),"")</f>
        <v>het gebruikmaken van specifieke (product)kennis voor marktanalyses</v>
      </c>
      <c r="G200" s="15" t="str">
        <f>IFERROR(CONCATENATE(B200," ",(VLOOKUP($B200,'Bron competenties'!$B$1:$C$1978,2,FALSE))),"")</f>
        <v xml:space="preserve">A.03 Ontwikkelen van bedrijfsplannen </v>
      </c>
      <c r="H200">
        <f t="shared" si="10"/>
        <v>3</v>
      </c>
      <c r="I200" t="str">
        <f t="shared" si="11"/>
        <v>het gebruikmaken van specifieke (product)kennis voor marktanalyses</v>
      </c>
    </row>
    <row r="201" spans="1:9" ht="15" thickBot="1" x14ac:dyDescent="0.4">
      <c r="A201" s="20" t="s">
        <v>114</v>
      </c>
      <c r="B201" s="17" t="s">
        <v>115</v>
      </c>
      <c r="C201" s="13">
        <v>4</v>
      </c>
      <c r="D201" s="10" t="str">
        <f>IFERROR(VLOOKUP($A201,VLookup!$B$3:$C$481,2,FALSE),"")</f>
        <v>1.3.1 SOURCING MANAGEMENT</v>
      </c>
      <c r="E201" s="14" t="str">
        <f t="shared" si="9"/>
        <v>A.03x4</v>
      </c>
      <c r="F201" s="14" t="str">
        <f>IFERROR(VLOOKUP(E201,'Bron competenties'!$A$1:$F$19978,5,FALSE),"")</f>
        <v>het organiseren en borgen van een informatiesysteemstrategie die voldoet aan de vereisten van de organisatie, inclusief risico’s en kansen</v>
      </c>
      <c r="G201" s="15" t="str">
        <f>IFERROR(CONCATENATE(B201," ",(VLOOKUP($B201,'Bron competenties'!$B$1:$C$1978,2,FALSE))),"")</f>
        <v xml:space="preserve">A.03 Ontwikkelen van bedrijfsplannen </v>
      </c>
      <c r="H201">
        <f t="shared" si="10"/>
        <v>4</v>
      </c>
      <c r="I201" t="str">
        <f t="shared" si="11"/>
        <v>het organiseren en borgen van een informatiesysteemstrategie die voldoet aan de vereisten van de organisatie, inclusief risico’s en kansen</v>
      </c>
    </row>
    <row r="202" spans="1:9" ht="15" thickBot="1" x14ac:dyDescent="0.4">
      <c r="A202" s="20" t="s">
        <v>114</v>
      </c>
      <c r="B202" s="17" t="s">
        <v>106</v>
      </c>
      <c r="C202" s="13">
        <v>2</v>
      </c>
      <c r="D202" s="10" t="str">
        <f>IFERROR(VLOOKUP($A202,VLookup!$B$3:$C$481,2,FALSE),"")</f>
        <v>1.3.1 SOURCING MANAGEMENT</v>
      </c>
      <c r="E202" s="14" t="str">
        <f t="shared" si="9"/>
        <v>A.04x2</v>
      </c>
      <c r="F202" s="14" t="str">
        <f>IFERROR(VLOOKUP(E202,'Bron competenties'!$A$1:$F$19978,5,FALSE),"")</f>
        <v>het systematisch handelen om standaard productdocumentatie te onderhouden</v>
      </c>
      <c r="G202" s="15" t="str">
        <f>IFERROR(CONCATENATE(B202," ",(VLOOKUP($B202,'Bron competenties'!$B$1:$C$1978,2,FALSE))),"")</f>
        <v xml:space="preserve">A.04 Product- of serviceplanning </v>
      </c>
      <c r="H202">
        <f t="shared" si="10"/>
        <v>2</v>
      </c>
      <c r="I202" t="str">
        <f t="shared" si="11"/>
        <v>het systematisch handelen om standaard productdocumentatie te onderhouden</v>
      </c>
    </row>
    <row r="203" spans="1:9" ht="15" thickBot="1" x14ac:dyDescent="0.4">
      <c r="A203" s="20" t="s">
        <v>114</v>
      </c>
      <c r="B203" s="17" t="s">
        <v>106</v>
      </c>
      <c r="C203" s="13">
        <v>3</v>
      </c>
      <c r="D203" s="10" t="str">
        <f>IFERROR(VLOOKUP($A203,VLookup!$B$3:$C$481,2,FALSE),"")</f>
        <v>1.3.1 SOURCING MANAGEMENT</v>
      </c>
      <c r="E203" s="14" t="str">
        <f t="shared" si="9"/>
        <v>A.04x3</v>
      </c>
      <c r="F203" s="14" t="str">
        <f>IFERROR(VLOOKUP(E203,'Bron competenties'!$A$1:$F$19978,5,FALSE),"")</f>
        <v>het gebruikmaken van specifieke kennis om complexe documentatie te maken en te onderhouden</v>
      </c>
      <c r="G203" s="15" t="str">
        <f>IFERROR(CONCATENATE(B203," ",(VLOOKUP($B203,'Bron competenties'!$B$1:$C$1978,2,FALSE))),"")</f>
        <v xml:space="preserve">A.04 Product- of serviceplanning </v>
      </c>
      <c r="H203">
        <f t="shared" si="10"/>
        <v>3</v>
      </c>
      <c r="I203" t="str">
        <f t="shared" si="11"/>
        <v>het gebruikmaken van specifieke kennis om complexe documentatie te maken en te onderhouden</v>
      </c>
    </row>
    <row r="204" spans="1:9" ht="15" thickBot="1" x14ac:dyDescent="0.4">
      <c r="A204" s="20" t="s">
        <v>114</v>
      </c>
      <c r="B204" s="17" t="s">
        <v>106</v>
      </c>
      <c r="C204" s="13">
        <v>4</v>
      </c>
      <c r="D204" s="10" t="str">
        <f>IFERROR(VLOOKUP($A204,VLookup!$B$3:$C$481,2,FALSE),"")</f>
        <v>1.3.1 SOURCING MANAGEMENT</v>
      </c>
      <c r="E204" s="14" t="str">
        <f t="shared" si="9"/>
        <v>A.04x4</v>
      </c>
      <c r="F204" s="14" t="str">
        <f>IFERROR(VLOOKUP(E204,'Bron competenties'!$A$1:$F$19978,5,FALSE),"")</f>
        <v>het organiseren en borgen van het ontwikkelen en onderhouden van de planning</v>
      </c>
      <c r="G204" s="15" t="str">
        <f>IFERROR(CONCATENATE(B204," ",(VLOOKUP($B204,'Bron competenties'!$B$1:$C$1978,2,FALSE))),"")</f>
        <v xml:space="preserve">A.04 Product- of serviceplanning </v>
      </c>
      <c r="H204">
        <f t="shared" si="10"/>
        <v>4</v>
      </c>
      <c r="I204" t="str">
        <f t="shared" si="11"/>
        <v>het organiseren en borgen van het ontwikkelen en onderhouden van de planning</v>
      </c>
    </row>
    <row r="205" spans="1:9" ht="15" thickBot="1" x14ac:dyDescent="0.4">
      <c r="A205" s="20" t="s">
        <v>114</v>
      </c>
      <c r="B205" s="17" t="s">
        <v>116</v>
      </c>
      <c r="C205" s="13">
        <v>3</v>
      </c>
      <c r="D205" s="10" t="str">
        <f>IFERROR(VLOOKUP($A205,VLookup!$B$3:$C$481,2,FALSE),"")</f>
        <v>1.3.1 SOURCING MANAGEMENT</v>
      </c>
      <c r="E205" s="14" t="str">
        <f t="shared" si="9"/>
        <v>D.04x3</v>
      </c>
      <c r="F205" s="14" t="str">
        <f>IFERROR(VLOOKUP(E205,'Bron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205" s="15" t="str">
        <f>IFERROR(CONCATENATE(B205," ",(VLOOKUP($B205,'Bron competenties'!$B$1:$C$1978,2,FALSE))),"")</f>
        <v>D.04 Inkoop IV</v>
      </c>
      <c r="H205">
        <f t="shared" si="10"/>
        <v>3</v>
      </c>
      <c r="I205" t="str">
        <f t="shared" si="1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206" spans="1:9" ht="15" thickBot="1" x14ac:dyDescent="0.4">
      <c r="A206" s="20" t="s">
        <v>114</v>
      </c>
      <c r="B206" s="17" t="s">
        <v>116</v>
      </c>
      <c r="C206" s="13">
        <v>4</v>
      </c>
      <c r="D206" s="10" t="str">
        <f>IFERROR(VLOOKUP($A206,VLookup!$B$3:$C$481,2,FALSE),"")</f>
        <v>1.3.1 SOURCING MANAGEMENT</v>
      </c>
      <c r="E206" s="14" t="str">
        <f t="shared" si="9"/>
        <v>D.04x4</v>
      </c>
      <c r="F206" s="14" t="str">
        <f>IFERROR(VLOOKUP(E206,'Bron competenties'!$A$1:$F$19978,5,FALSE),"")</f>
        <v xml:space="preserve">het organiseren en borgen van het inkoopbeleid van de organisatie en het aanbevelen van procesverbeteringen; het toepassen van praktijkervaring en kennis op het gebied van inkoop om de beste besluiten te kunnen nemen  </v>
      </c>
      <c r="G206" s="15" t="str">
        <f>IFERROR(CONCATENATE(B206," ",(VLOOKUP($B206,'Bron competenties'!$B$1:$C$1978,2,FALSE))),"")</f>
        <v>D.04 Inkoop IV</v>
      </c>
      <c r="H206">
        <f t="shared" si="10"/>
        <v>4</v>
      </c>
      <c r="I206" t="str">
        <f t="shared" si="11"/>
        <v xml:space="preserve">het organiseren en borgen van het inkoopbeleid van de organisatie en het aanbevelen van procesverbeteringen; het toepassen van praktijkervaring en kennis op het gebied van inkoop om de beste besluiten te kunnen nemen  </v>
      </c>
    </row>
    <row r="207" spans="1:9" ht="15" thickBot="1" x14ac:dyDescent="0.4">
      <c r="A207" s="20" t="s">
        <v>114</v>
      </c>
      <c r="B207" s="17" t="s">
        <v>112</v>
      </c>
      <c r="C207" s="13">
        <v>2</v>
      </c>
      <c r="D207" s="10" t="str">
        <f>IFERROR(VLOOKUP($A207,VLookup!$B$3:$C$481,2,FALSE),"")</f>
        <v>1.3.1 SOURCING MANAGEMENT</v>
      </c>
      <c r="E207" s="14" t="str">
        <f t="shared" si="9"/>
        <v>D.05x2</v>
      </c>
      <c r="F207" s="14" t="str">
        <f>IFERROR(VLOOKUP(E207,'Bron competenties'!$A$1:$F$19978,5,FALSE),"")</f>
        <v>het samenwerken in de totstandkoming van proposals/voorstellen in overeenstemming met de bedrijfscapaciteit en klantbehoeften</v>
      </c>
      <c r="G207" s="15" t="str">
        <f>IFERROR(CONCATENATE(B207," ",(VLOOKUP($B207,'Bron competenties'!$B$1:$C$1978,2,FALSE))),"")</f>
        <v>D.05 Verkoopontwikkeling</v>
      </c>
      <c r="H207">
        <f t="shared" si="10"/>
        <v>2</v>
      </c>
      <c r="I207" t="str">
        <f t="shared" si="11"/>
        <v>het samenwerken in de totstandkoming van proposals/voorstellen in overeenstemming met de bedrijfscapaciteit en klantbehoeften</v>
      </c>
    </row>
    <row r="208" spans="1:9" ht="15" thickBot="1" x14ac:dyDescent="0.4">
      <c r="A208" s="20" t="s">
        <v>114</v>
      </c>
      <c r="B208" s="17" t="s">
        <v>112</v>
      </c>
      <c r="C208" s="13">
        <v>3</v>
      </c>
      <c r="D208" s="10" t="str">
        <f>IFERROR(VLOOKUP($A208,VLookup!$B$3:$C$481,2,FALSE),"")</f>
        <v>1.3.1 SOURCING MANAGEMENT</v>
      </c>
      <c r="E208" s="14" t="str">
        <f t="shared" si="9"/>
        <v>D.05x3</v>
      </c>
      <c r="F208" s="14" t="str">
        <f>IFERROR(VLOOKUP(E208,'Bron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208" s="15" t="str">
        <f>IFERROR(CONCATENATE(B208," ",(VLOOKUP($B208,'Bron competenties'!$B$1:$C$1978,2,FALSE))),"")</f>
        <v>D.05 Verkoopontwikkeling</v>
      </c>
      <c r="H208">
        <f t="shared" si="10"/>
        <v>3</v>
      </c>
      <c r="I208" t="str">
        <f t="shared" si="11"/>
        <v>het op creatieve wijze ontwikkelen van proposals/voorstellen in complexe situaties; het waar nodig aanpassen van oplossingen in een complexe technische en juridische omgeving, waarbij de haalbaarheid, legitimiteit en technische validiteit worden zekergesteld</v>
      </c>
    </row>
    <row r="209" spans="1:9" ht="15" thickBot="1" x14ac:dyDescent="0.4">
      <c r="A209" s="20" t="s">
        <v>114</v>
      </c>
      <c r="B209" s="17" t="s">
        <v>112</v>
      </c>
      <c r="C209" s="13">
        <v>4</v>
      </c>
      <c r="D209" s="10" t="str">
        <f>IFERROR(VLOOKUP($A209,VLookup!$B$3:$C$481,2,FALSE),"")</f>
        <v>1.3.1 SOURCING MANAGEMENT</v>
      </c>
      <c r="E209" s="14" t="str">
        <f t="shared" si="9"/>
        <v>D.05x4</v>
      </c>
      <c r="F209" s="14" t="str">
        <f>IFERROR(VLOOKUP(E209,'Bron competenties'!$A$1:$F$19978,5,FALSE),"")</f>
        <v>het reviewen en implementeren van een passende verkoopstrategie om de organisatiedoeleinden te behalen; het bepalen en alloceren van doelen om de marktcondities aan te pakken; het coördineren van multidisciplinaire teams</v>
      </c>
      <c r="G209" s="15" t="str">
        <f>IFERROR(CONCATENATE(B209," ",(VLOOKUP($B209,'Bron competenties'!$B$1:$C$1978,2,FALSE))),"")</f>
        <v>D.05 Verkoopontwikkeling</v>
      </c>
      <c r="H209">
        <f t="shared" si="10"/>
        <v>4</v>
      </c>
      <c r="I209" t="str">
        <f t="shared" si="11"/>
        <v>het reviewen en implementeren van een passende verkoopstrategie om de organisatiedoeleinden te behalen; het bepalen en alloceren van doelen om de marktcondities aan te pakken; het coördineren van multidisciplinaire teams</v>
      </c>
    </row>
    <row r="210" spans="1:9" ht="15" thickBot="1" x14ac:dyDescent="0.4">
      <c r="A210" s="20" t="s">
        <v>114</v>
      </c>
      <c r="B210" s="17" t="s">
        <v>117</v>
      </c>
      <c r="C210" s="13">
        <v>3</v>
      </c>
      <c r="D210" s="10" t="str">
        <f>IFERROR(VLOOKUP($A210,VLookup!$B$3:$C$481,2,FALSE),"")</f>
        <v>1.3.1 SOURCING MANAGEMENT</v>
      </c>
      <c r="E210" s="14" t="str">
        <f t="shared" si="9"/>
        <v>D.08x3</v>
      </c>
      <c r="F210" s="14" t="str">
        <f>IFERROR(VLOOKUP(E210,'Bron competenties'!$A$1:$F$19978,5,FALSE),"")</f>
        <v>het evalueren van contractprestaties op basis van prestatie-indicatoren en het borgen van de prestaties van de volledige supply chain; het invloed uitoefenen op (nieuwe) contractbesprekingen</v>
      </c>
      <c r="G210" s="15" t="str">
        <f>IFERROR(CONCATENATE(B210," ",(VLOOKUP($B210,'Bron competenties'!$B$1:$C$1978,2,FALSE))),"")</f>
        <v xml:space="preserve">D.08 Contractmanagement </v>
      </c>
      <c r="H210">
        <f t="shared" si="10"/>
        <v>3</v>
      </c>
      <c r="I210" t="str">
        <f t="shared" si="11"/>
        <v>het evalueren van contractprestaties op basis van prestatie-indicatoren en het borgen van de prestaties van de volledige supply chain; het invloed uitoefenen op (nieuwe) contractbesprekingen</v>
      </c>
    </row>
    <row r="211" spans="1:9" ht="15" thickBot="1" x14ac:dyDescent="0.4">
      <c r="A211" s="20" t="s">
        <v>114</v>
      </c>
      <c r="B211" s="17" t="s">
        <v>117</v>
      </c>
      <c r="C211" s="13">
        <v>4</v>
      </c>
      <c r="D211" s="10" t="str">
        <f>IFERROR(VLOOKUP($A211,VLookup!$B$3:$C$481,2,FALSE),"")</f>
        <v>1.3.1 SOURCING MANAGEMENT</v>
      </c>
      <c r="E211" s="14" t="str">
        <f t="shared" si="9"/>
        <v>D.08x4</v>
      </c>
      <c r="F211" s="14" t="str">
        <f>IFERROR(VLOOKUP(E211,'Bron competenties'!$A$1:$F$19978,5,FALSE),"")</f>
        <v>het organiseren en borgen van het naleven van contracten en het fungeren als laatste escalatiepunt</v>
      </c>
      <c r="G211" s="15" t="str">
        <f>IFERROR(CONCATENATE(B211," ",(VLOOKUP($B211,'Bron competenties'!$B$1:$C$1978,2,FALSE))),"")</f>
        <v xml:space="preserve">D.08 Contractmanagement </v>
      </c>
      <c r="H211">
        <f t="shared" si="10"/>
        <v>4</v>
      </c>
      <c r="I211" t="str">
        <f t="shared" si="11"/>
        <v>het organiseren en borgen van het naleven van contracten en het fungeren als laatste escalatiepunt</v>
      </c>
    </row>
    <row r="212" spans="1:9" ht="15" thickBot="1" x14ac:dyDescent="0.4">
      <c r="A212" s="20" t="s">
        <v>114</v>
      </c>
      <c r="B212" s="17" t="s">
        <v>79</v>
      </c>
      <c r="C212" s="13">
        <v>3</v>
      </c>
      <c r="D212" s="10" t="str">
        <f>IFERROR(VLOOKUP($A212,VLookup!$B$3:$C$481,2,FALSE),"")</f>
        <v>1.3.1 SOURCING MANAGEMENT</v>
      </c>
      <c r="E212" s="14" t="str">
        <f t="shared" si="9"/>
        <v>D.11x3</v>
      </c>
      <c r="F212" s="14" t="str">
        <f>IFERROR(VLOOKUP(E212,'Bron competenties'!$A$1:$F$19978,5,FALSE),"")</f>
        <v>betrouwbare relaties met de klanten creëren en helpen in het identificeren van de klantbehoeften</v>
      </c>
      <c r="G212" s="15" t="str">
        <f>IFERROR(CONCATENATE(B212," ",(VLOOKUP($B212,'Bron competenties'!$B$1:$C$1978,2,FALSE))),"")</f>
        <v xml:space="preserve">D.11 Behoeftemanagement </v>
      </c>
      <c r="H212">
        <f t="shared" si="10"/>
        <v>3</v>
      </c>
      <c r="I212" t="str">
        <f t="shared" si="11"/>
        <v>betrouwbare relaties met de klanten creëren en helpen in het identificeren van de klantbehoeften</v>
      </c>
    </row>
    <row r="213" spans="1:9" ht="15" thickBot="1" x14ac:dyDescent="0.4">
      <c r="A213" s="20" t="s">
        <v>114</v>
      </c>
      <c r="B213" s="17" t="s">
        <v>79</v>
      </c>
      <c r="C213" s="13">
        <v>4</v>
      </c>
      <c r="D213" s="10" t="str">
        <f>IFERROR(VLOOKUP($A213,VLookup!$B$3:$C$481,2,FALSE),"")</f>
        <v>1.3.1 SOURCING MANAGEMENT</v>
      </c>
      <c r="E213" s="14" t="str">
        <f t="shared" si="9"/>
        <v>D.11x4</v>
      </c>
      <c r="F213" s="14" t="str">
        <f>IFERROR(VLOOKUP(E213,'Bron competenties'!$A$1:$F$19978,5,FALSE),"")</f>
        <v>het organiseren en ondersteunen van strategische besluiten van de organisaties, het helpen van organisaties om nieuwe IV-oplossingen te bedenken; het bevorderen van partnerschappen en het creëren van waardeproposities</v>
      </c>
      <c r="G213" s="15" t="str">
        <f>IFERROR(CONCATENATE(B213," ",(VLOOKUP($B213,'Bron competenties'!$B$1:$C$1978,2,FALSE))),"")</f>
        <v xml:space="preserve">D.11 Behoeftemanagement </v>
      </c>
      <c r="H213">
        <f t="shared" si="10"/>
        <v>4</v>
      </c>
      <c r="I213" t="str">
        <f t="shared" si="11"/>
        <v>het organiseren en ondersteunen van strategische besluiten van de organisaties, het helpen van organisaties om nieuwe IV-oplossingen te bedenken; het bevorderen van partnerschappen en het creëren van waardeproposities</v>
      </c>
    </row>
    <row r="214" spans="1:9" ht="15" thickBot="1" x14ac:dyDescent="0.4">
      <c r="A214" s="20" t="s">
        <v>114</v>
      </c>
      <c r="B214" s="17" t="s">
        <v>118</v>
      </c>
      <c r="C214" s="13">
        <v>3</v>
      </c>
      <c r="D214" s="10" t="str">
        <f>IFERROR(VLOOKUP($A214,VLookup!$B$3:$C$481,2,FALSE),"")</f>
        <v>1.3.1 SOURCING MANAGEMENT</v>
      </c>
      <c r="E214" s="14" t="str">
        <f t="shared" si="9"/>
        <v>E.01x3</v>
      </c>
      <c r="F214" s="14" t="str">
        <f>IFERROR(VLOOKUP(E214,'Bron competenties'!$A$1:$F$19978,5,FALSE),"")</f>
        <v>het gebruikmaken van vaardigheden om kortetermijnprognoses te bieden met behulp van input uit de markt; het beoordelen van de productie- en verkoopcapaciteiten van de organisatie</v>
      </c>
      <c r="G214" s="15" t="str">
        <f>IFERROR(CONCATENATE(B214," ",(VLOOKUP($B214,'Bron competenties'!$B$1:$C$1978,2,FALSE))),"")</f>
        <v xml:space="preserve">E.01 Ontwikkelen van prognoses </v>
      </c>
      <c r="H214">
        <f t="shared" si="10"/>
        <v>3</v>
      </c>
      <c r="I214" t="str">
        <f t="shared" si="11"/>
        <v>het gebruikmaken van vaardigheden om kortetermijnprognoses te bieden met behulp van input uit de markt; het beoordelen van de productie- en verkoopcapaciteiten van de organisatie</v>
      </c>
    </row>
    <row r="215" spans="1:9" ht="15" thickBot="1" x14ac:dyDescent="0.4">
      <c r="A215" s="20" t="s">
        <v>114</v>
      </c>
      <c r="B215" s="17" t="s">
        <v>118</v>
      </c>
      <c r="C215" s="13">
        <v>4</v>
      </c>
      <c r="D215" s="10" t="str">
        <f>IFERROR(VLOOKUP($A215,VLookup!$B$3:$C$481,2,FALSE),"")</f>
        <v>1.3.1 SOURCING MANAGEMENT</v>
      </c>
      <c r="E215" s="14" t="str">
        <f t="shared" si="9"/>
        <v>E.01x4</v>
      </c>
      <c r="F215" s="14" t="str">
        <f>IFERROR(VLOOKUP(E215,'Bron competenties'!$A$1:$F$19978,5,FALSE),"")</f>
        <v>de verantwoordelijkheid nemen voor het ontwikkelen van langetermijnprognoses; het identificeren en evalueren van input uit de wijde omgeving, inclusief de politieke en sociale context</v>
      </c>
      <c r="G215" s="15" t="str">
        <f>IFERROR(CONCATENATE(B215," ",(VLOOKUP($B215,'Bron competenties'!$B$1:$C$1978,2,FALSE))),"")</f>
        <v xml:space="preserve">E.01 Ontwikkelen van prognoses </v>
      </c>
      <c r="H215">
        <f t="shared" si="10"/>
        <v>4</v>
      </c>
      <c r="I215" t="str">
        <f t="shared" si="11"/>
        <v>de verantwoordelijkheid nemen voor het ontwikkelen van langetermijnprognoses; het identificeren en evalueren van input uit de wijde omgeving, inclusief de politieke en sociale context</v>
      </c>
    </row>
    <row r="216" spans="1:9" ht="15" thickBot="1" x14ac:dyDescent="0.4">
      <c r="A216" s="20" t="s">
        <v>114</v>
      </c>
      <c r="B216" s="17" t="s">
        <v>100</v>
      </c>
      <c r="C216" s="13">
        <v>2</v>
      </c>
      <c r="D216" s="10" t="str">
        <f>IFERROR(VLOOKUP($A216,VLookup!$B$3:$C$481,2,FALSE),"")</f>
        <v>1.3.1 SOURCING MANAGEMENT</v>
      </c>
      <c r="E216" s="14" t="str">
        <f t="shared" si="9"/>
        <v>E.03x2</v>
      </c>
      <c r="F216" s="14" t="str">
        <f>IFERROR(VLOOKUP(E216,'Bron competenties'!$A$1:$F$19978,5,FALSE),"")</f>
        <v>het begrijpen en toepassen van de principes van risicomanagement en het onderzoeken van IV-oplossingen om geïdentificeerde risico’s te mitigeren</v>
      </c>
      <c r="G216" s="15" t="str">
        <f>IFERROR(CONCATENATE(B216," ",(VLOOKUP($B216,'Bron competenties'!$B$1:$C$1978,2,FALSE))),"")</f>
        <v xml:space="preserve">E.03 Risicomanagement </v>
      </c>
      <c r="H216">
        <f t="shared" si="10"/>
        <v>2</v>
      </c>
      <c r="I216" t="str">
        <f t="shared" si="11"/>
        <v>het begrijpen en toepassen van de principes van risicomanagement en het onderzoeken van IV-oplossingen om geïdentificeerde risico’s te mitigeren</v>
      </c>
    </row>
    <row r="217" spans="1:9" ht="15" thickBot="1" x14ac:dyDescent="0.4">
      <c r="A217" s="20" t="s">
        <v>114</v>
      </c>
      <c r="B217" s="17" t="s">
        <v>100</v>
      </c>
      <c r="C217" s="13">
        <v>3</v>
      </c>
      <c r="D217" s="10" t="str">
        <f>IFERROR(VLOOKUP($A217,VLookup!$B$3:$C$481,2,FALSE),"")</f>
        <v>1.3.1 SOURCING MANAGEMENT</v>
      </c>
      <c r="E217" s="14" t="str">
        <f t="shared" si="9"/>
        <v>E.03x3</v>
      </c>
      <c r="F217" s="14" t="str">
        <f>IFERROR(VLOOKUP(E217,'Bron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217" s="15" t="str">
        <f>IFERROR(CONCATENATE(B217," ",(VLOOKUP($B217,'Bron competenties'!$B$1:$C$1978,2,FALSE))),"")</f>
        <v xml:space="preserve">E.03 Risicomanagement </v>
      </c>
      <c r="H217">
        <f t="shared" si="10"/>
        <v>3</v>
      </c>
      <c r="I217" t="str">
        <f t="shared" si="11"/>
        <v>het in staat zijn de juiste acties te ondernemen om de veiligheid te borgen en risicoblootstelling te vermijden; het evalueren, managen en garanderen van de validering van uitzonderingen; het uitvoeren van audits uit op IV-processen en -omgeving</v>
      </c>
    </row>
    <row r="218" spans="1:9" ht="15" thickBot="1" x14ac:dyDescent="0.4">
      <c r="A218" s="20" t="s">
        <v>114</v>
      </c>
      <c r="B218" s="17" t="s">
        <v>100</v>
      </c>
      <c r="C218" s="13">
        <v>4</v>
      </c>
      <c r="D218" s="10" t="str">
        <f>IFERROR(VLOOKUP($A218,VLookup!$B$3:$C$481,2,FALSE),"")</f>
        <v>1.3.1 SOURCING MANAGEMENT</v>
      </c>
      <c r="E218" s="14" t="str">
        <f t="shared" si="9"/>
        <v>E.03x4</v>
      </c>
      <c r="F218" s="14" t="str">
        <f>IFERROR(VLOOKUP(E218,'Bron competenties'!$A$1:$F$19978,5,FALSE),"")</f>
        <v>het organiseren en borgen van het definiëren en toepasbaar maken van beleid voor risicobeheer door rekening te houden met alle mogelijke beperkingen, waaronder technische, economische en politieke kwesties en daarbij taken te delegeren</v>
      </c>
      <c r="G218" s="15" t="str">
        <f>IFERROR(CONCATENATE(B218," ",(VLOOKUP($B218,'Bron competenties'!$B$1:$C$1978,2,FALSE))),"")</f>
        <v xml:space="preserve">E.03 Risicomanagement </v>
      </c>
      <c r="H218">
        <f t="shared" si="10"/>
        <v>4</v>
      </c>
      <c r="I218" t="str">
        <f t="shared" si="11"/>
        <v>het organiseren en borgen van het definiëren en toepasbaar maken van beleid voor risicobeheer door rekening te houden met alle mogelijke beperkingen, waaronder technische, economische en politieke kwesties en daarbij taken te delegeren</v>
      </c>
    </row>
    <row r="219" spans="1:9" ht="15" thickBot="1" x14ac:dyDescent="0.4">
      <c r="A219" s="20" t="s">
        <v>114</v>
      </c>
      <c r="B219" s="17" t="s">
        <v>119</v>
      </c>
      <c r="C219" s="13">
        <v>3</v>
      </c>
      <c r="D219" s="10" t="str">
        <f>IFERROR(VLOOKUP($A219,VLookup!$B$3:$C$481,2,FALSE),"")</f>
        <v>1.3.1 SOURCING MANAGEMENT</v>
      </c>
      <c r="E219" s="14" t="str">
        <f t="shared" si="9"/>
        <v>E.04x3</v>
      </c>
      <c r="F219" s="14" t="str">
        <f>IFERROR(VLOOKUP(E219,'Bron competenties'!$A$1:$F$19978,5,FALSE),"")</f>
        <v>de verantwoording nemen voor eigen acties en die van anderen in het onderhouden van contacten met een gelimiteerd aantal stakeholders</v>
      </c>
      <c r="G219" s="15" t="str">
        <f>IFERROR(CONCATENATE(B219," ",(VLOOKUP($B219,'Bron competenties'!$B$1:$C$1978,2,FALSE))),"")</f>
        <v xml:space="preserve">E.04 Relatiemanagement </v>
      </c>
      <c r="H219">
        <f t="shared" si="10"/>
        <v>3</v>
      </c>
      <c r="I219" t="str">
        <f t="shared" si="11"/>
        <v>de verantwoording nemen voor eigen acties en die van anderen in het onderhouden van contacten met een gelimiteerd aantal stakeholders</v>
      </c>
    </row>
    <row r="220" spans="1:9" ht="15" thickBot="1" x14ac:dyDescent="0.4">
      <c r="A220" s="20" t="s">
        <v>114</v>
      </c>
      <c r="B220" s="17" t="s">
        <v>119</v>
      </c>
      <c r="C220" s="13">
        <v>4</v>
      </c>
      <c r="D220" s="10" t="str">
        <f>IFERROR(VLOOKUP($A220,VLookup!$B$3:$C$481,2,FALSE),"")</f>
        <v>1.3.1 SOURCING MANAGEMENT</v>
      </c>
      <c r="E220" s="14" t="str">
        <f t="shared" si="9"/>
        <v>E.04x4</v>
      </c>
      <c r="F220" s="14" t="str">
        <f>IFERROR(VLOOKUP(E220,'Bron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220" s="15" t="str">
        <f>IFERROR(CONCATENATE(B220," ",(VLOOKUP($B220,'Bron competenties'!$B$1:$C$1978,2,FALSE))),"")</f>
        <v xml:space="preserve">E.04 Relatiemanagement </v>
      </c>
      <c r="H220">
        <f t="shared" si="10"/>
        <v>4</v>
      </c>
      <c r="I220" t="str">
        <f t="shared" si="11"/>
        <v xml:space="preserve">het organiseren en borgen van stakeholdermanagement; het autoriseren van investeringen in nieuwe en bestaande relaties; het voortouw nemen in het ontwerpen van werkbare procedures om positieve relaties te kunnen onderhouden met organisaties </v>
      </c>
    </row>
    <row r="221" spans="1:9" ht="15" thickBot="1" x14ac:dyDescent="0.4">
      <c r="A221" s="21" t="s">
        <v>114</v>
      </c>
      <c r="B221" s="17" t="s">
        <v>85</v>
      </c>
      <c r="C221" s="13">
        <v>9</v>
      </c>
      <c r="D221" s="10" t="str">
        <f>IFERROR(VLOOKUP($A221,VLookup!$B$3:$C$481,2,FALSE),"")</f>
        <v>1.3.1 SOURCING MANAGEMENT</v>
      </c>
      <c r="E221" s="14" t="str">
        <f t="shared" si="9"/>
        <v>T.01x9</v>
      </c>
      <c r="F221" s="14" t="str">
        <f>IFERROR(VLOOKUP(E221,'Bron competenties'!$A$1:$F$19978,5,FALSE),"")</f>
        <v>Toegankelijkheid is van toepassing op het ontwerp van producten, apparaten, services of omgevingen om ervoor te zorgen dat ze voor iedereen bruikbaar zijn, ongeacht hun persoonlijke capaciteiten</v>
      </c>
      <c r="G221" s="15" t="str">
        <f>IFERROR(CONCATENATE(B221," ",(VLOOKUP($B221,'Bron competenties'!$B$1:$C$1978,2,FALSE))),"")</f>
        <v>T.01 Toegankelijkheid</v>
      </c>
      <c r="H221">
        <f t="shared" si="10"/>
        <v>9</v>
      </c>
      <c r="I221" t="str">
        <f t="shared" si="11"/>
        <v>Toegankelijkheid is van toepassing op het ontwerp van producten, apparaten, services of omgevingen om ervoor te zorgen dat ze voor iedereen bruikbaar zijn, ongeacht hun persoonlijke capaciteiten</v>
      </c>
    </row>
    <row r="222" spans="1:9" ht="15" thickBot="1" x14ac:dyDescent="0.4">
      <c r="A222" s="21" t="s">
        <v>114</v>
      </c>
      <c r="B222" s="17" t="s">
        <v>86</v>
      </c>
      <c r="C222" s="13">
        <v>9</v>
      </c>
      <c r="D222" s="10" t="str">
        <f>IFERROR(VLOOKUP($A222,VLookup!$B$3:$C$481,2,FALSE),"")</f>
        <v>1.3.1 SOURCING MANAGEMENT</v>
      </c>
      <c r="E222" s="14" t="str">
        <f t="shared" si="9"/>
        <v>T.02x9</v>
      </c>
      <c r="F222" s="14" t="str">
        <f>IFERROR(VLOOKUP(E222,'Bron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22" s="15" t="str">
        <f>IFERROR(CONCATENATE(B222," ",(VLOOKUP($B222,'Bron competenties'!$B$1:$C$1978,2,FALSE))),"")</f>
        <v>T.02 Ethiek</v>
      </c>
      <c r="H222">
        <f t="shared" si="10"/>
        <v>9</v>
      </c>
      <c r="I222" t="str">
        <f t="shared" si="11"/>
        <v>Ethiek in ICT behandelt de procedures, waarden en praktijken die ICT en haar gerelateerde disciplines beheersen zonder de integriteit, morele waarden of overtuigingen van een individu, organisatie of de mensheid: professioneel gedrag in de ICT</v>
      </c>
    </row>
    <row r="223" spans="1:9" ht="15" thickBot="1" x14ac:dyDescent="0.4">
      <c r="A223" s="21" t="s">
        <v>114</v>
      </c>
      <c r="B223" s="17" t="s">
        <v>87</v>
      </c>
      <c r="C223" s="13">
        <v>9</v>
      </c>
      <c r="D223" s="10" t="str">
        <f>IFERROR(VLOOKUP($A223,VLookup!$B$3:$C$481,2,FALSE),"")</f>
        <v>1.3.1 SOURCING MANAGEMENT</v>
      </c>
      <c r="E223" s="14" t="str">
        <f t="shared" si="9"/>
        <v>T.03x9</v>
      </c>
      <c r="F223" s="14" t="str">
        <f>IFERROR(VLOOKUP(E223,'Bron competenties'!$A$1:$F$19978,5,FALSE),"")</f>
        <v>Er zijn veel wetten die direct of indirect relevant zijn voor de ICT-industrie, zoals copyright, naleving van octrooien, voorkomen van plagiaat en bescherming van intellectueel eigendom</v>
      </c>
      <c r="G223" s="15" t="str">
        <f>IFERROR(CONCATENATE(B223," ",(VLOOKUP($B223,'Bron competenties'!$B$1:$C$1978,2,FALSE))),"")</f>
        <v>T.03 Juridische kwesties</v>
      </c>
      <c r="H223">
        <f t="shared" si="10"/>
        <v>9</v>
      </c>
      <c r="I223" t="str">
        <f t="shared" si="11"/>
        <v>Er zijn veel wetten die direct of indirect relevant zijn voor de ICT-industrie, zoals copyright, naleving van octrooien, voorkomen van plagiaat en bescherming van intellectueel eigendom</v>
      </c>
    </row>
    <row r="224" spans="1:9" ht="15" thickBot="1" x14ac:dyDescent="0.4">
      <c r="A224" s="21" t="s">
        <v>114</v>
      </c>
      <c r="B224" s="17" t="s">
        <v>88</v>
      </c>
      <c r="C224" s="13">
        <v>9</v>
      </c>
      <c r="D224" s="10" t="str">
        <f>IFERROR(VLOOKUP($A224,VLookup!$B$3:$C$481,2,FALSE),"")</f>
        <v>1.3.1 SOURCING MANAGEMENT</v>
      </c>
      <c r="E224" s="14" t="str">
        <f t="shared" si="9"/>
        <v>T.04x9</v>
      </c>
      <c r="F224" s="14" t="str">
        <f>IFERROR(VLOOKUP(E224,'Bron competenties'!$A$1:$F$19978,5,FALSE),"")</f>
        <v>Privacy is het vermogen van een organisatie of individu te bepalen welke gegevens met derden kunnen worden gedeeld: bijvoorbeeld de algemene verordening gegevensbescherming (AVG) over gegevensbescherming en privacy voor alle individuen</v>
      </c>
      <c r="G224" s="15" t="str">
        <f>IFERROR(CONCATENATE(B224," ",(VLOOKUP($B224,'Bron competenties'!$B$1:$C$1978,2,FALSE))),"")</f>
        <v>T.04 Privacy</v>
      </c>
      <c r="H224">
        <f t="shared" si="10"/>
        <v>9</v>
      </c>
      <c r="I224" t="str">
        <f t="shared" si="11"/>
        <v>Privacy is het vermogen van een organisatie of individu te bepalen welke gegevens met derden kunnen worden gedeeld: bijvoorbeeld de algemene verordening gegevensbescherming (AVG) over gegevensbescherming en privacy voor alle individuen</v>
      </c>
    </row>
    <row r="225" spans="1:9" ht="15" thickBot="1" x14ac:dyDescent="0.4">
      <c r="A225" s="21" t="s">
        <v>114</v>
      </c>
      <c r="B225" s="17" t="s">
        <v>89</v>
      </c>
      <c r="C225" s="13">
        <v>9</v>
      </c>
      <c r="D225" s="10" t="str">
        <f>IFERROR(VLOOKUP($A225,VLookup!$B$3:$C$481,2,FALSE),"")</f>
        <v>1.3.1 SOURCING MANAGEMENT</v>
      </c>
      <c r="E225" s="14" t="str">
        <f t="shared" si="9"/>
        <v>T.05x9</v>
      </c>
      <c r="F225" s="14" t="str">
        <f>IFERROR(VLOOKUP(E225,'Bron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25" s="15" t="str">
        <f>IFERROR(CONCATENATE(B225," ",(VLOOKUP($B225,'Bron competenties'!$B$1:$C$1978,2,FALSE))),"")</f>
        <v>T.05 Beveiliging</v>
      </c>
      <c r="H225">
        <f t="shared" si="10"/>
        <v>9</v>
      </c>
      <c r="I225"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26" spans="1:9" ht="15" thickBot="1" x14ac:dyDescent="0.4">
      <c r="A226" s="21" t="s">
        <v>114</v>
      </c>
      <c r="B226" s="17" t="s">
        <v>90</v>
      </c>
      <c r="C226" s="13">
        <v>9</v>
      </c>
      <c r="D226" s="10" t="str">
        <f>IFERROR(VLOOKUP($A226,VLookup!$B$3:$C$481,2,FALSE),"")</f>
        <v>1.3.1 SOURCING MANAGEMENT</v>
      </c>
      <c r="E226" s="14" t="str">
        <f t="shared" si="9"/>
        <v>T.06x9</v>
      </c>
      <c r="F226" s="14" t="str">
        <f>IFERROR(VLOOKUP(E226,'Bron competenties'!$A$1:$F$19978,5,FALSE),"")</f>
        <v>Duurzaamheid staat voor het voldoen aan behoeften zonder de toekomst in gevaar te brengen en kan worden gecategoriseerd als ecologische, sociale of economische duurzaamheid</v>
      </c>
      <c r="G226" s="15" t="str">
        <f>IFERROR(CONCATENATE(B226," ",(VLOOKUP($B226,'Bron competenties'!$B$1:$C$1978,2,FALSE))),"")</f>
        <v>T.06 Duurzaamheid</v>
      </c>
      <c r="H226">
        <f t="shared" si="10"/>
        <v>9</v>
      </c>
      <c r="I226" t="str">
        <f t="shared" si="11"/>
        <v>Duurzaamheid staat voor het voldoen aan behoeften zonder de toekomst in gevaar te brengen en kan worden gecategoriseerd als ecologische, sociale of economische duurzaamheid</v>
      </c>
    </row>
    <row r="227" spans="1:9" ht="15" thickBot="1" x14ac:dyDescent="0.4">
      <c r="A227" s="21" t="s">
        <v>114</v>
      </c>
      <c r="B227" s="17" t="s">
        <v>91</v>
      </c>
      <c r="C227" s="13">
        <v>9</v>
      </c>
      <c r="D227" s="10" t="str">
        <f>IFERROR(VLOOKUP($A227,VLookup!$B$3:$C$481,2,FALSE),"")</f>
        <v>1.3.1 SOURCING MANAGEMENT</v>
      </c>
      <c r="E227" s="14" t="str">
        <f t="shared" si="9"/>
        <v>T.07x9</v>
      </c>
      <c r="F227" s="14" t="str">
        <f>IFERROR(VLOOKUP(E227,'Bron competenties'!$A$1:$F$19978,5,FALSE),"")</f>
        <v>Bruikbaarheid is de kwaliteit van een product, dienst of systeem, zoals ervaren door eindgebruikers, voor specifiek te bereiken doelen, effectief, efficiënt en bevredigend in een vooraf bepaalde context</v>
      </c>
      <c r="G227" s="15" t="str">
        <f>IFERROR(CONCATENATE(B227," ",(VLOOKUP($B227,'Bron competenties'!$B$1:$C$1978,2,FALSE))),"")</f>
        <v>T.07 Bruikbaarheid</v>
      </c>
      <c r="H227">
        <f t="shared" si="10"/>
        <v>9</v>
      </c>
      <c r="I227" t="str">
        <f t="shared" si="11"/>
        <v>Bruikbaarheid is de kwaliteit van een product, dienst of systeem, zoals ervaren door eindgebruikers, voor specifiek te bereiken doelen, effectief, efficiënt en bevredigend in een vooraf bepaalde context</v>
      </c>
    </row>
    <row r="228" spans="1:9" ht="15" thickBot="1" x14ac:dyDescent="0.4">
      <c r="A228" s="19" t="s">
        <v>120</v>
      </c>
      <c r="B228" s="12" t="s">
        <v>93</v>
      </c>
      <c r="C228" s="13">
        <v>1</v>
      </c>
      <c r="D228" s="10" t="str">
        <f>IFERROR(VLOOKUP($A228,VLookup!$B$3:$C$481,2,FALSE),"")</f>
        <v>2.1.1 APPLICATIEONTWIKKELING</v>
      </c>
      <c r="E228" s="14" t="str">
        <f t="shared" si="9"/>
        <v>A.06x1</v>
      </c>
      <c r="F228" s="14" t="str">
        <f>IFERROR(VLOOKUP(E228,'Bron competenties'!$A$1:$F$19978,5,FALSE),"")</f>
        <v>het bijdragen aan het ontwerp van applicaties, aan generieke functionele specificaties en aan koppelvlakken</v>
      </c>
      <c r="G228" s="15" t="str">
        <f>IFERROR(CONCATENATE(B228," ",(VLOOKUP($B228,'Bron competenties'!$B$1:$C$1978,2,FALSE))),"")</f>
        <v xml:space="preserve">A.06 Ontwerp van Applicaties </v>
      </c>
      <c r="H228">
        <f t="shared" si="10"/>
        <v>1</v>
      </c>
      <c r="I228" t="str">
        <f t="shared" si="11"/>
        <v>het bijdragen aan het ontwerp van applicaties, aan generieke functionele specificaties en aan koppelvlakken</v>
      </c>
    </row>
    <row r="229" spans="1:9" ht="15" thickBot="1" x14ac:dyDescent="0.4">
      <c r="A229" s="17" t="s">
        <v>120</v>
      </c>
      <c r="B229" s="12" t="s">
        <v>93</v>
      </c>
      <c r="C229" s="13">
        <v>2</v>
      </c>
      <c r="D229" s="10" t="str">
        <f>IFERROR(VLOOKUP($A229,VLookup!$B$3:$C$481,2,FALSE),"")</f>
        <v>2.1.1 APPLICATIEONTWIKKELING</v>
      </c>
      <c r="E229" s="14" t="str">
        <f t="shared" si="9"/>
        <v>A.06x2</v>
      </c>
      <c r="F229" s="14" t="str">
        <f>IFERROR(VLOOKUP(E229,'Bron competenties'!$A$1:$F$19978,5,FALSE),"")</f>
        <v>het organiseren van de totale planning van het ontwerp van de applicatie</v>
      </c>
      <c r="G229" s="15" t="str">
        <f>IFERROR(CONCATENATE(B229," ",(VLOOKUP($B229,'Bron competenties'!$B$1:$C$1978,2,FALSE))),"")</f>
        <v xml:space="preserve">A.06 Ontwerp van Applicaties </v>
      </c>
      <c r="H229">
        <f t="shared" si="10"/>
        <v>2</v>
      </c>
      <c r="I229" t="str">
        <f t="shared" si="11"/>
        <v>het organiseren van de totale planning van het ontwerp van de applicatie</v>
      </c>
    </row>
    <row r="230" spans="1:9" ht="15" thickBot="1" x14ac:dyDescent="0.4">
      <c r="A230" s="20" t="s">
        <v>120</v>
      </c>
      <c r="B230" s="17" t="s">
        <v>93</v>
      </c>
      <c r="C230" s="13">
        <v>3</v>
      </c>
      <c r="D230" s="10" t="str">
        <f>IFERROR(VLOOKUP($A230,VLookup!$B$3:$C$481,2,FALSE),"")</f>
        <v>2.1.1 APPLICATIEONTWIKKELING</v>
      </c>
      <c r="E230" s="14" t="str">
        <f t="shared" si="9"/>
        <v>A.06x3</v>
      </c>
      <c r="F230" s="14" t="str">
        <f>IFERROR(VLOOKUP(E230,'Bron competenties'!$A$1:$F$19978,5,FALSE),"")</f>
        <v xml:space="preserve">de verantwoordelijkheid nemen voor eigen acties en die van anderen om te garanderen dat de applicatie op een correcte manier is geïntegreerd in een complexe omgeving en voldoet aan de behoeften van gebruikers / klanten </v>
      </c>
      <c r="G230" s="15" t="str">
        <f>IFERROR(CONCATENATE(B230," ",(VLOOKUP($B230,'Bron competenties'!$B$1:$C$1978,2,FALSE))),"")</f>
        <v xml:space="preserve">A.06 Ontwerp van Applicaties </v>
      </c>
      <c r="H230">
        <f t="shared" si="10"/>
        <v>3</v>
      </c>
      <c r="I230" t="str">
        <f t="shared" si="11"/>
        <v xml:space="preserve">de verantwoordelijkheid nemen voor eigen acties en die van anderen om te garanderen dat de applicatie op een correcte manier is geïntegreerd in een complexe omgeving en voldoet aan de behoeften van gebruikers / klanten </v>
      </c>
    </row>
    <row r="231" spans="1:9" ht="15" thickBot="1" x14ac:dyDescent="0.4">
      <c r="A231" s="17" t="s">
        <v>120</v>
      </c>
      <c r="B231" s="17" t="s">
        <v>77</v>
      </c>
      <c r="C231" s="13">
        <v>2</v>
      </c>
      <c r="D231" s="10" t="str">
        <f>IFERROR(VLOOKUP($A231,VLookup!$B$3:$C$481,2,FALSE),"")</f>
        <v>2.1.1 APPLICATIEONTWIKKELING</v>
      </c>
      <c r="E231" s="14" t="str">
        <f t="shared" si="9"/>
        <v>A.10x2</v>
      </c>
      <c r="F231" s="14" t="str">
        <f>IFERROR(VLOOKUP(E231,'Bron competenties'!$A$1:$F$19978,5,FALSE),"")</f>
        <v>het toepassen van digitale interface-opties (web, mobiel, Internet of things) en richtlijnen om bruikbaarheid voor iedereen te bereiken</v>
      </c>
      <c r="G231" s="15" t="str">
        <f>IFERROR(CONCATENATE(B231," ",(VLOOKUP($B231,'Bron competenties'!$B$1:$C$1978,2,FALSE))),"")</f>
        <v>A.10 Gebruikergedreven ontwerpen</v>
      </c>
      <c r="H231">
        <f t="shared" si="10"/>
        <v>2</v>
      </c>
      <c r="I231" t="str">
        <f t="shared" si="11"/>
        <v>het toepassen van digitale interface-opties (web, mobiel, Internet of things) en richtlijnen om bruikbaarheid voor iedereen te bereiken</v>
      </c>
    </row>
    <row r="232" spans="1:9" ht="15" thickBot="1" x14ac:dyDescent="0.4">
      <c r="A232" s="19" t="s">
        <v>120</v>
      </c>
      <c r="B232" s="17" t="s">
        <v>77</v>
      </c>
      <c r="C232" s="13">
        <v>3</v>
      </c>
      <c r="D232" s="10" t="str">
        <f>IFERROR(VLOOKUP($A232,VLookup!$B$3:$C$481,2,FALSE),"")</f>
        <v>2.1.1 APPLICATIEONTWIKKELING</v>
      </c>
      <c r="E232" s="14" t="str">
        <f t="shared" si="9"/>
        <v>A.10x3</v>
      </c>
      <c r="F232" s="14" t="str">
        <f>IFERROR(VLOOKUP(E232,'Bron competenties'!$A$1:$F$19978,5,FALSE),"")</f>
        <v>het bewerkstelligen en cultiveren van relaties met klanten en gebruikers om hun taken, behoeften en doelen te begrijpen; het gebruiken van een breed scala aan specialistische methoden om belangrijke gebruikersbetrokkenheid te krijgen</v>
      </c>
      <c r="G232" s="15" t="str">
        <f>IFERROR(CONCATENATE(B232," ",(VLOOKUP($B232,'Bron competenties'!$B$1:$C$1978,2,FALSE))),"")</f>
        <v>A.10 Gebruikergedreven ontwerpen</v>
      </c>
      <c r="H232">
        <f t="shared" si="10"/>
        <v>3</v>
      </c>
      <c r="I232" t="str">
        <f t="shared" si="11"/>
        <v>het bewerkstelligen en cultiveren van relaties met klanten en gebruikers om hun taken, behoeften en doelen te begrijpen; het gebruiken van een breed scala aan specialistische methoden om belangrijke gebruikersbetrokkenheid te krijgen</v>
      </c>
    </row>
    <row r="233" spans="1:9" ht="15" thickBot="1" x14ac:dyDescent="0.4">
      <c r="A233" s="19" t="s">
        <v>120</v>
      </c>
      <c r="B233" s="12" t="s">
        <v>77</v>
      </c>
      <c r="C233" s="13">
        <v>4</v>
      </c>
      <c r="D233" s="10" t="str">
        <f>IFERROR(VLOOKUP($A233,VLookup!$B$3:$C$481,2,FALSE),"")</f>
        <v>2.1.1 APPLICATIEONTWIKKELING</v>
      </c>
      <c r="E233" s="14" t="str">
        <f t="shared" si="9"/>
        <v>A.10x4</v>
      </c>
      <c r="F233" s="14" t="str">
        <f>IFERROR(VLOOKUP(E233,'Bron competenties'!$A$1:$F$19978,5,FALSE),"")</f>
        <v>het bieden van deskundige begeleiding om continue verbetering te garanderen en een succesvolle omnichannel gebruikerervaring te bewerkstelligen</v>
      </c>
      <c r="G233" s="15" t="str">
        <f>IFERROR(CONCATENATE(B233," ",(VLOOKUP($B233,'Bron competenties'!$B$1:$C$1978,2,FALSE))),"")</f>
        <v>A.10 Gebruikergedreven ontwerpen</v>
      </c>
      <c r="H233">
        <f t="shared" si="10"/>
        <v>4</v>
      </c>
      <c r="I233" t="str">
        <f t="shared" si="11"/>
        <v>het bieden van deskundige begeleiding om continue verbetering te garanderen en een succesvolle omnichannel gebruikerervaring te bewerkstelligen</v>
      </c>
    </row>
    <row r="234" spans="1:9" ht="15" thickBot="1" x14ac:dyDescent="0.4">
      <c r="A234" s="19" t="s">
        <v>120</v>
      </c>
      <c r="B234" s="12" t="s">
        <v>121</v>
      </c>
      <c r="C234" s="13">
        <v>1</v>
      </c>
      <c r="D234" s="10" t="str">
        <f>IFERROR(VLOOKUP($A234,VLookup!$B$3:$C$481,2,FALSE),"")</f>
        <v>2.1.1 APPLICATIEONTWIKKELING</v>
      </c>
      <c r="E234" s="14" t="str">
        <f t="shared" si="9"/>
        <v>B.01x1</v>
      </c>
      <c r="F234" s="14" t="str">
        <f>IFERROR(VLOOKUP(E234,'Bron competenties'!$A$1:$F$19978,5,FALSE),"")</f>
        <v>het onder aansturing ontwikkelen, testen en documenteren van applicaties</v>
      </c>
      <c r="G234" s="15" t="str">
        <f>IFERROR(CONCATENATE(B234," ",(VLOOKUP($B234,'Bron competenties'!$B$1:$C$1978,2,FALSE))),"")</f>
        <v>B.01 Applicatie Ontwikkeling</v>
      </c>
      <c r="H234">
        <f t="shared" si="10"/>
        <v>1</v>
      </c>
      <c r="I234" t="str">
        <f t="shared" si="11"/>
        <v>het onder aansturing ontwikkelen, testen en documenteren van applicaties</v>
      </c>
    </row>
    <row r="235" spans="1:9" ht="15" thickBot="1" x14ac:dyDescent="0.4">
      <c r="A235" s="17" t="s">
        <v>120</v>
      </c>
      <c r="B235" s="12" t="s">
        <v>121</v>
      </c>
      <c r="C235" s="13">
        <v>2</v>
      </c>
      <c r="D235" s="10" t="str">
        <f>IFERROR(VLOOKUP($A235,VLookup!$B$3:$C$481,2,FALSE),"")</f>
        <v>2.1.1 APPLICATIEONTWIKKELING</v>
      </c>
      <c r="E235" s="14" t="str">
        <f t="shared" si="9"/>
        <v>B.01x2</v>
      </c>
      <c r="F235" s="14" t="str">
        <f>IFERROR(VLOOKUP(E235,'Bron competenties'!$A$1:$F$19978,5,FALSE),"")</f>
        <v>het systematisch ontwikkelen en valideren van applicaties</v>
      </c>
      <c r="G235" s="15" t="str">
        <f>IFERROR(CONCATENATE(B235," ",(VLOOKUP($B235,'Bron competenties'!$B$1:$C$1978,2,FALSE))),"")</f>
        <v>B.01 Applicatie Ontwikkeling</v>
      </c>
      <c r="H235">
        <f t="shared" si="10"/>
        <v>2</v>
      </c>
      <c r="I235" t="str">
        <f t="shared" si="11"/>
        <v>het systematisch ontwikkelen en valideren van applicaties</v>
      </c>
    </row>
    <row r="236" spans="1:9" ht="15" thickBot="1" x14ac:dyDescent="0.4">
      <c r="A236" s="19" t="s">
        <v>120</v>
      </c>
      <c r="B236" s="12" t="s">
        <v>121</v>
      </c>
      <c r="C236" s="13">
        <v>3</v>
      </c>
      <c r="D236" s="10" t="str">
        <f>IFERROR(VLOOKUP($A236,VLookup!$B$3:$C$481,2,FALSE),"")</f>
        <v>2.1.1 APPLICATIEONTWIKKELING</v>
      </c>
      <c r="E236" s="14" t="str">
        <f t="shared" si="9"/>
        <v>B.01x3</v>
      </c>
      <c r="F236" s="14" t="str">
        <f>IFERROR(VLOOKUP(E236,'Bron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36" s="15" t="str">
        <f>IFERROR(CONCATENATE(B236," ",(VLOOKUP($B236,'Bron competenties'!$B$1:$C$1978,2,FALSE))),"")</f>
        <v>B.01 Applicatie Ontwikkeling</v>
      </c>
      <c r="H236">
        <f t="shared" si="10"/>
        <v>3</v>
      </c>
      <c r="I236" t="str">
        <f t="shared" si="1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37" spans="1:9" ht="15" thickBot="1" x14ac:dyDescent="0.4">
      <c r="A237" s="19" t="s">
        <v>120</v>
      </c>
      <c r="B237" s="12" t="s">
        <v>98</v>
      </c>
      <c r="C237" s="13">
        <v>2</v>
      </c>
      <c r="D237" s="10" t="str">
        <f>IFERROR(VLOOKUP($A237,VLookup!$B$3:$C$481,2,FALSE),"")</f>
        <v>2.1.1 APPLICATIEONTWIKKELING</v>
      </c>
      <c r="E237" s="14" t="str">
        <f t="shared" si="9"/>
        <v>B.02x2</v>
      </c>
      <c r="F237" s="14" t="str">
        <f>IFERROR(VLOOKUP(E237,'Bron competenties'!$A$1:$F$19978,5,FALSE),"")</f>
        <v>het systematisch handelen om de verenigbaarheid van soft- en hardwarespecificatie te identificeren, het documenteren van alle activiteiten, afwijkingen en correcties tijdens het installeren</v>
      </c>
      <c r="G237" s="15" t="str">
        <f>IFERROR(CONCATENATE(B237," ",(VLOOKUP($B237,'Bron competenties'!$B$1:$C$1978,2,FALSE))),"")</f>
        <v xml:space="preserve">B.02 Systeemintegratie </v>
      </c>
      <c r="H237">
        <f t="shared" si="10"/>
        <v>2</v>
      </c>
      <c r="I237" t="str">
        <f t="shared" si="11"/>
        <v>het systematisch handelen om de verenigbaarheid van soft- en hardwarespecificatie te identificeren, het documenteren van alle activiteiten, afwijkingen en correcties tijdens het installeren</v>
      </c>
    </row>
    <row r="238" spans="1:9" ht="15" thickBot="1" x14ac:dyDescent="0.4">
      <c r="A238" s="19" t="s">
        <v>120</v>
      </c>
      <c r="B238" s="12" t="s">
        <v>98</v>
      </c>
      <c r="C238" s="13">
        <v>3</v>
      </c>
      <c r="D238" s="10" t="str">
        <f>IFERROR(VLOOKUP($A238,VLookup!$B$3:$C$481,2,FALSE),"")</f>
        <v>2.1.1 APPLICATIEONTWIKKELING</v>
      </c>
      <c r="E238" s="14" t="str">
        <f t="shared" si="9"/>
        <v>B.02x3</v>
      </c>
      <c r="F238" s="14" t="str">
        <f>IFERROR(VLOOKUP(E238,'Bron competenties'!$A$1:$F$19978,5,FALSE),"")</f>
        <v>verantwoordelijk zijn voor eigen acties en die van anderen in het integratieproces, het naleven van de toepasbare normen en wijzigingsprocedures om de integriteit te bewaren van de gehele functionaliteit en betrouwbaarheid</v>
      </c>
      <c r="G238" s="15" t="str">
        <f>IFERROR(CONCATENATE(B238," ",(VLOOKUP($B238,'Bron competenties'!$B$1:$C$1978,2,FALSE))),"")</f>
        <v xml:space="preserve">B.02 Systeemintegratie </v>
      </c>
      <c r="H238">
        <f t="shared" si="10"/>
        <v>3</v>
      </c>
      <c r="I238" t="str">
        <f t="shared" si="11"/>
        <v>verantwoordelijk zijn voor eigen acties en die van anderen in het integratieproces, het naleven van de toepasbare normen en wijzigingsprocedures om de integriteit te bewaren van de gehele functionaliteit en betrouwbaarheid</v>
      </c>
    </row>
    <row r="239" spans="1:9" ht="15" thickBot="1" x14ac:dyDescent="0.4">
      <c r="A239" s="19" t="s">
        <v>120</v>
      </c>
      <c r="B239" s="12" t="s">
        <v>98</v>
      </c>
      <c r="C239" s="13">
        <v>4</v>
      </c>
      <c r="D239" s="10" t="str">
        <f>IFERROR(VLOOKUP($A239,VLookup!$B$3:$C$481,2,FALSE),"")</f>
        <v>2.1.1 APPLICATIEONTWIKKELING</v>
      </c>
      <c r="E239" s="14" t="str">
        <f t="shared" si="9"/>
        <v>B.02x4</v>
      </c>
      <c r="F239" s="14" t="str">
        <f>IFERROR(VLOOKUP(E239,'Bron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39" s="15" t="str">
        <f>IFERROR(CONCATENATE(B239," ",(VLOOKUP($B239,'Bron competenties'!$B$1:$C$1978,2,FALSE))),"")</f>
        <v xml:space="preserve">B.02 Systeemintegratie </v>
      </c>
      <c r="H239">
        <f t="shared" si="10"/>
        <v>4</v>
      </c>
      <c r="I239" t="str">
        <f t="shared" si="11"/>
        <v xml:space="preserve">het gebruikmaken van uiteenlopende specifieke kennis voor het creëren van een proces voor de gehele integratiecyclus, inclusief het opzetten van interne standaarden; het organiseren en borgen van resources voor integratieprogramma’s </v>
      </c>
    </row>
    <row r="240" spans="1:9" ht="15" thickBot="1" x14ac:dyDescent="0.4">
      <c r="A240" s="19" t="s">
        <v>120</v>
      </c>
      <c r="B240" s="12" t="s">
        <v>94</v>
      </c>
      <c r="C240" s="13">
        <v>1</v>
      </c>
      <c r="D240" s="10" t="str">
        <f>IFERROR(VLOOKUP($A240,VLookup!$B$3:$C$481,2,FALSE),"")</f>
        <v>2.1.1 APPLICATIEONTWIKKELING</v>
      </c>
      <c r="E240" s="14" t="str">
        <f t="shared" si="9"/>
        <v>B.03x1</v>
      </c>
      <c r="F240" s="14" t="str">
        <f>IFERROR(VLOOKUP(E240,'Bron competenties'!$A$1:$F$19978,5,FALSE),"")</f>
        <v>het uitvoeren van eenvoudige testen op basis van gedetailleerde instructies</v>
      </c>
      <c r="G240" s="15" t="str">
        <f>IFERROR(CONCATENATE(B240," ",(VLOOKUP($B240,'Bron competenties'!$B$1:$C$1978,2,FALSE))),"")</f>
        <v xml:space="preserve">B.03 Testen </v>
      </c>
      <c r="H240">
        <f t="shared" si="10"/>
        <v>1</v>
      </c>
      <c r="I240" t="str">
        <f t="shared" si="11"/>
        <v>het uitvoeren van eenvoudige testen op basis van gedetailleerde instructies</v>
      </c>
    </row>
    <row r="241" spans="1:9" ht="15" thickBot="1" x14ac:dyDescent="0.4">
      <c r="A241" s="19" t="s">
        <v>120</v>
      </c>
      <c r="B241" s="12" t="s">
        <v>94</v>
      </c>
      <c r="C241" s="13">
        <v>2</v>
      </c>
      <c r="D241" s="10" t="str">
        <f>IFERROR(VLOOKUP($A241,VLookup!$B$3:$C$481,2,FALSE),"")</f>
        <v>2.1.1 APPLICATIEONTWIKKELING</v>
      </c>
      <c r="E241" s="14" t="str">
        <f t="shared" si="9"/>
        <v>B.03x2</v>
      </c>
      <c r="F241" s="14" t="str">
        <f>IFERROR(VLOOKUP(E241,'Bron competenties'!$A$1:$F$19978,5,FALSE),"")</f>
        <v>opzetten van testprogramma’s en het bouwen van testscripts zodat potentiële kwetsbaarheden aan stresstests onderworpen kunnen worden; op analytische wijze documenteren en rapporteren van de uitkomsten</v>
      </c>
      <c r="G241" s="15" t="str">
        <f>IFERROR(CONCATENATE(B241," ",(VLOOKUP($B241,'Bron competenties'!$B$1:$C$1978,2,FALSE))),"")</f>
        <v xml:space="preserve">B.03 Testen </v>
      </c>
      <c r="H241">
        <f t="shared" si="10"/>
        <v>2</v>
      </c>
      <c r="I241" t="str">
        <f t="shared" si="11"/>
        <v>opzetten van testprogramma’s en het bouwen van testscripts zodat potentiële kwetsbaarheden aan stresstests onderworpen kunnen worden; op analytische wijze documenteren en rapporteren van de uitkomsten</v>
      </c>
    </row>
    <row r="242" spans="1:9" ht="15" thickBot="1" x14ac:dyDescent="0.4">
      <c r="A242" s="19" t="s">
        <v>120</v>
      </c>
      <c r="B242" s="12" t="s">
        <v>94</v>
      </c>
      <c r="C242" s="13">
        <v>3</v>
      </c>
      <c r="D242" s="10" t="str">
        <f>IFERROR(VLOOKUP($A242,VLookup!$B$3:$C$481,2,FALSE),"")</f>
        <v>2.1.1 APPLICATIEONTWIKKELING</v>
      </c>
      <c r="E242" s="14" t="str">
        <f t="shared" si="9"/>
        <v>B.03x3</v>
      </c>
      <c r="F242" s="14" t="str">
        <f>IFERROR(VLOOKUP(E242,'Bron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242" s="15" t="str">
        <f>IFERROR(CONCATENATE(B242," ",(VLOOKUP($B242,'Bron competenties'!$B$1:$C$1978,2,FALSE))),"")</f>
        <v xml:space="preserve">B.03 Testen </v>
      </c>
      <c r="H242">
        <f t="shared" si="10"/>
        <v>3</v>
      </c>
      <c r="I242" t="str">
        <f t="shared" si="1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243" spans="1:9" ht="15" thickBot="1" x14ac:dyDescent="0.4">
      <c r="A243" s="19" t="s">
        <v>120</v>
      </c>
      <c r="B243" s="17" t="s">
        <v>94</v>
      </c>
      <c r="C243" s="13">
        <v>4</v>
      </c>
      <c r="D243" s="10" t="str">
        <f>IFERROR(VLOOKUP($A243,VLookup!$B$3:$C$481,2,FALSE),"")</f>
        <v>2.1.1 APPLICATIEONTWIKKELING</v>
      </c>
      <c r="E243" s="14" t="str">
        <f t="shared" si="9"/>
        <v>B.03x4</v>
      </c>
      <c r="F243" s="14" t="str">
        <f>IFERROR(VLOOKUP(E243,'Bron competenties'!$A$1:$F$19978,5,FALSE),"")</f>
        <v>het gebruikmaken van uiteenlopende specifieke kennis om een proces te ontwerpen voor het gehele testtraject, inclusief het vaststellen van interne teststandaarden en het geven van deskundige begeleiding en advies aan het testteam</v>
      </c>
      <c r="G243" s="15" t="str">
        <f>IFERROR(CONCATENATE(B243," ",(VLOOKUP($B243,'Bron competenties'!$B$1:$C$1978,2,FALSE))),"")</f>
        <v xml:space="preserve">B.03 Testen </v>
      </c>
      <c r="H243">
        <f t="shared" si="10"/>
        <v>4</v>
      </c>
      <c r="I243" t="str">
        <f t="shared" si="11"/>
        <v>het gebruikmaken van uiteenlopende specifieke kennis om een proces te ontwerpen voor het gehele testtraject, inclusief het vaststellen van interne teststandaarden en het geven van deskundige begeleiding en advies aan het testteam</v>
      </c>
    </row>
    <row r="244" spans="1:9" ht="15" thickBot="1" x14ac:dyDescent="0.4">
      <c r="A244" s="19" t="s">
        <v>120</v>
      </c>
      <c r="B244" s="12" t="s">
        <v>95</v>
      </c>
      <c r="C244" s="13">
        <v>1</v>
      </c>
      <c r="D244" s="10" t="str">
        <f>IFERROR(VLOOKUP($A244,VLookup!$B$3:$C$481,2,FALSE),"")</f>
        <v>2.1.1 APPLICATIEONTWIKKELING</v>
      </c>
      <c r="E244" s="14" t="str">
        <f t="shared" si="9"/>
        <v>B.05x1</v>
      </c>
      <c r="F244" s="14" t="str">
        <f>IFERROR(VLOOKUP(E244,'Bron competenties'!$A$1:$F$19978,5,FALSE),"")</f>
        <v>het gebruiken en/of toepassen van standaarden om de documentatiestructuur te bepalen</v>
      </c>
      <c r="G244" s="15" t="str">
        <f>IFERROR(CONCATENATE(B244," ",(VLOOKUP($B244,'Bron competenties'!$B$1:$C$1978,2,FALSE))),"")</f>
        <v xml:space="preserve">B.05 Vervaardigen van documentatie </v>
      </c>
      <c r="H244">
        <f t="shared" si="10"/>
        <v>1</v>
      </c>
      <c r="I244" t="str">
        <f t="shared" si="11"/>
        <v>het gebruiken en/of toepassen van standaarden om de documentatiestructuur te bepalen</v>
      </c>
    </row>
    <row r="245" spans="1:9" ht="15" thickBot="1" x14ac:dyDescent="0.4">
      <c r="A245" s="19" t="s">
        <v>120</v>
      </c>
      <c r="B245" s="12" t="s">
        <v>95</v>
      </c>
      <c r="C245" s="13">
        <v>2</v>
      </c>
      <c r="D245" s="10" t="str">
        <f>IFERROR(VLOOKUP($A245,VLookup!$B$3:$C$481,2,FALSE),"")</f>
        <v>2.1.1 APPLICATIEONTWIKKELING</v>
      </c>
      <c r="E245" s="14" t="str">
        <f t="shared" si="9"/>
        <v>B.05x2</v>
      </c>
      <c r="F245" s="14" t="str">
        <f>IFERROR(VLOOKUP(E245,'Bron competenties'!$A$1:$F$19978,5,FALSE),"")</f>
        <v>het bepalen van documentatie-eisen op basis van het doel en de doelgroep</v>
      </c>
      <c r="G245" s="15" t="str">
        <f>IFERROR(CONCATENATE(B245," ",(VLOOKUP($B245,'Bron competenties'!$B$1:$C$1978,2,FALSE))),"")</f>
        <v xml:space="preserve">B.05 Vervaardigen van documentatie </v>
      </c>
      <c r="H245">
        <f t="shared" si="10"/>
        <v>2</v>
      </c>
      <c r="I245" t="str">
        <f t="shared" si="11"/>
        <v>het bepalen van documentatie-eisen op basis van het doel en de doelgroep</v>
      </c>
    </row>
    <row r="246" spans="1:9" ht="15" thickBot="1" x14ac:dyDescent="0.4">
      <c r="A246" s="19" t="s">
        <v>120</v>
      </c>
      <c r="B246" s="12" t="s">
        <v>123</v>
      </c>
      <c r="C246" s="13">
        <v>3</v>
      </c>
      <c r="D246" s="10" t="str">
        <f>IFERROR(VLOOKUP($A246,VLookup!$B$3:$C$481,2,FALSE),"")</f>
        <v>2.1.1 APPLICATIEONTWIKKELING</v>
      </c>
      <c r="E246" s="14" t="str">
        <f t="shared" si="9"/>
        <v>B.06x3</v>
      </c>
      <c r="F246" s="14" t="str">
        <f>IFERROR(VLOOKUP(E246,'Bron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246" s="15" t="str">
        <f>IFERROR(CONCATENATE(B246," ",(VLOOKUP($B246,'Bron competenties'!$B$1:$C$1978,2,FALSE))),"")</f>
        <v xml:space="preserve">B.06 Systeembouw </v>
      </c>
      <c r="H246">
        <f t="shared" si="10"/>
        <v>3</v>
      </c>
      <c r="I246" t="str">
        <f t="shared" si="11"/>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247" spans="1:9" ht="15" thickBot="1" x14ac:dyDescent="0.4">
      <c r="A247" s="19" t="s">
        <v>120</v>
      </c>
      <c r="B247" s="12" t="s">
        <v>123</v>
      </c>
      <c r="C247" s="13">
        <v>4</v>
      </c>
      <c r="D247" s="10" t="str">
        <f>IFERROR(VLOOKUP($A247,VLookup!$B$3:$C$481,2,FALSE),"")</f>
        <v>2.1.1 APPLICATIEONTWIKKELING</v>
      </c>
      <c r="E247" s="14" t="str">
        <f t="shared" si="9"/>
        <v>B.06x4</v>
      </c>
      <c r="F247" s="14" t="str">
        <f>IFERROR(VLOOKUP(E247,'Bron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247" s="15" t="str">
        <f>IFERROR(CONCATENATE(B247," ",(VLOOKUP($B247,'Bron competenties'!$B$1:$C$1978,2,FALSE))),"")</f>
        <v xml:space="preserve">B.06 Systeembouw </v>
      </c>
      <c r="H247">
        <f t="shared" si="10"/>
        <v>4</v>
      </c>
      <c r="I247" t="str">
        <f t="shared" si="11"/>
        <v>het omgaan met complexiteit door het ontwikkelen van standaarden en architectuur ter ondersteuning van samenhangende productontwikkeling; het opzetten van systeemeisen voor ontwerp en het identificeren van welke systeemeisen bij welke systeemcomponent behoren</v>
      </c>
    </row>
    <row r="248" spans="1:9" ht="15" thickBot="1" x14ac:dyDescent="0.4">
      <c r="A248" s="19" t="s">
        <v>120</v>
      </c>
      <c r="B248" s="12" t="s">
        <v>122</v>
      </c>
      <c r="C248" s="13">
        <v>2</v>
      </c>
      <c r="D248" s="10" t="str">
        <f>IFERROR(VLOOKUP($A248,VLookup!$B$3:$C$481,2,FALSE),"")</f>
        <v>2.1.1 APPLICATIEONTWIKKELING</v>
      </c>
      <c r="E248" s="14" t="str">
        <f t="shared" si="9"/>
        <v>C.04x2</v>
      </c>
      <c r="F248" s="14" t="str">
        <f>IFERROR(VLOOKUP(E248,'Bron competenties'!$A$1:$F$19978,5,FALSE),"")</f>
        <v>het identificeren en classificeren van soorten incident- en service-interrupties; het vastleggen en catalogiseren van incidenten op basis van oorzaak en oplossing</v>
      </c>
      <c r="G248" s="15" t="str">
        <f>IFERROR(CONCATENATE(B248," ",(VLOOKUP($B248,'Bron competenties'!$B$1:$C$1978,2,FALSE))),"")</f>
        <v xml:space="preserve">C.04 Probleemmanagement </v>
      </c>
      <c r="H248">
        <f t="shared" si="10"/>
        <v>2</v>
      </c>
      <c r="I248" t="str">
        <f t="shared" si="11"/>
        <v>het identificeren en classificeren van soorten incident- en service-interrupties; het vastleggen en catalogiseren van incidenten op basis van oorzaak en oplossing</v>
      </c>
    </row>
    <row r="249" spans="1:9" ht="15" thickBot="1" x14ac:dyDescent="0.4">
      <c r="A249" s="19" t="s">
        <v>120</v>
      </c>
      <c r="B249" s="12" t="s">
        <v>122</v>
      </c>
      <c r="C249" s="13">
        <v>3</v>
      </c>
      <c r="D249" s="10" t="str">
        <f>IFERROR(VLOOKUP($A249,VLookup!$B$3:$C$481,2,FALSE),"")</f>
        <v>2.1.1 APPLICATIEONTWIKKELING</v>
      </c>
      <c r="E249" s="14" t="str">
        <f t="shared" si="9"/>
        <v>C.04x3</v>
      </c>
      <c r="F249" s="14" t="str">
        <f>IFERROR(VLOOKUP(E249,'Bron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49" s="15" t="str">
        <f>IFERROR(CONCATENATE(B249," ",(VLOOKUP($B249,'Bron competenties'!$B$1:$C$1978,2,FALSE))),"")</f>
        <v xml:space="preserve">C.04 Probleemmanagement </v>
      </c>
      <c r="H249">
        <f t="shared" si="10"/>
        <v>3</v>
      </c>
      <c r="I249" t="str">
        <f t="shared" si="1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250" spans="1:9" ht="15" thickBot="1" x14ac:dyDescent="0.4">
      <c r="A250" s="19" t="s">
        <v>120</v>
      </c>
      <c r="B250" s="12" t="s">
        <v>81</v>
      </c>
      <c r="C250" s="13">
        <v>2</v>
      </c>
      <c r="D250" s="10" t="str">
        <f>IFERROR(VLOOKUP($A250,VLookup!$B$3:$C$481,2,FALSE),"")</f>
        <v>2.1.1 APPLICATIEONTWIKKELING</v>
      </c>
      <c r="E250" s="14" t="str">
        <f t="shared" si="9"/>
        <v>E.08x2</v>
      </c>
      <c r="F250" s="14" t="str">
        <f>IFERROR(VLOOKUP(E250,'Bron competenties'!$A$1:$F$19978,5,FALSE),"")</f>
        <v>het systematisch scannen van de omgeving om kwetsbaarheden en bedreigingen te identificeren en te bepalen, vast te leggen en het escaleren bij non-compliance</v>
      </c>
      <c r="G250" s="15" t="str">
        <f>IFERROR(CONCATENATE(B250," ",(VLOOKUP($B250,'Bron competenties'!$B$1:$C$1978,2,FALSE))),"")</f>
        <v xml:space="preserve">E.08 Informatiebeveiligingsmanagement </v>
      </c>
      <c r="H250">
        <f t="shared" si="10"/>
        <v>2</v>
      </c>
      <c r="I250" t="str">
        <f t="shared" si="11"/>
        <v>het systematisch scannen van de omgeving om kwetsbaarheden en bedreigingen te identificeren en te bepalen, vast te leggen en het escaleren bij non-compliance</v>
      </c>
    </row>
    <row r="251" spans="1:9" ht="15" thickBot="1" x14ac:dyDescent="0.4">
      <c r="A251" s="17" t="s">
        <v>120</v>
      </c>
      <c r="B251" s="12" t="s">
        <v>81</v>
      </c>
      <c r="C251" s="13">
        <v>3</v>
      </c>
      <c r="D251" s="10" t="str">
        <f>IFERROR(VLOOKUP($A251,VLookup!$B$3:$C$481,2,FALSE),"")</f>
        <v>2.1.1 APPLICATIEONTWIKKELING</v>
      </c>
      <c r="E251" s="14" t="str">
        <f t="shared" si="9"/>
        <v>E.08x3</v>
      </c>
      <c r="F251" s="14" t="str">
        <f>IFERROR(VLOOKUP(E251,'Bron competenties'!$A$1:$F$19978,5,FALSE),"")</f>
        <v xml:space="preserve">het evalueren van indicatoren en maatregelen op het gebied van securitymanagement en bepalen of ze aan de normen voldoen; het onderzoeken van inbreuken op de beveiliging en het nemen van correctiemaatregelen </v>
      </c>
      <c r="G251" s="15" t="str">
        <f>IFERROR(CONCATENATE(B251," ",(VLOOKUP($B251,'Bron competenties'!$B$1:$C$1978,2,FALSE))),"")</f>
        <v xml:space="preserve">E.08 Informatiebeveiligingsmanagement </v>
      </c>
      <c r="H251">
        <f t="shared" si="10"/>
        <v>3</v>
      </c>
      <c r="I251" t="str">
        <f t="shared" si="11"/>
        <v xml:space="preserve">het evalueren van indicatoren en maatregelen op het gebied van securitymanagement en bepalen of ze aan de normen voldoen; het onderzoeken van inbreuken op de beveiliging en het nemen van correctiemaatregelen </v>
      </c>
    </row>
    <row r="252" spans="1:9" ht="15" thickBot="1" x14ac:dyDescent="0.4">
      <c r="A252" s="21" t="s">
        <v>120</v>
      </c>
      <c r="B252" s="17" t="s">
        <v>85</v>
      </c>
      <c r="C252" s="13">
        <v>9</v>
      </c>
      <c r="D252" s="10" t="str">
        <f>IFERROR(VLOOKUP($A252,VLookup!$B$3:$C$481,2,FALSE),"")</f>
        <v>2.1.1 APPLICATIEONTWIKKELING</v>
      </c>
      <c r="E252" s="14" t="str">
        <f t="shared" si="9"/>
        <v>T.01x9</v>
      </c>
      <c r="F252" s="14" t="str">
        <f>IFERROR(VLOOKUP(E252,'Bron competenties'!$A$1:$F$19978,5,FALSE),"")</f>
        <v>Toegankelijkheid is van toepassing op het ontwerp van producten, apparaten, services of omgevingen om ervoor te zorgen dat ze voor iedereen bruikbaar zijn, ongeacht hun persoonlijke capaciteiten</v>
      </c>
      <c r="G252" s="15" t="str">
        <f>IFERROR(CONCATENATE(B252," ",(VLOOKUP($B252,'Bron competenties'!$B$1:$C$1978,2,FALSE))),"")</f>
        <v>T.01 Toegankelijkheid</v>
      </c>
      <c r="H252">
        <f t="shared" si="10"/>
        <v>9</v>
      </c>
      <c r="I252" t="str">
        <f t="shared" si="11"/>
        <v>Toegankelijkheid is van toepassing op het ontwerp van producten, apparaten, services of omgevingen om ervoor te zorgen dat ze voor iedereen bruikbaar zijn, ongeacht hun persoonlijke capaciteiten</v>
      </c>
    </row>
    <row r="253" spans="1:9" ht="15" thickBot="1" x14ac:dyDescent="0.4">
      <c r="A253" s="21" t="s">
        <v>120</v>
      </c>
      <c r="B253" s="17" t="s">
        <v>86</v>
      </c>
      <c r="C253" s="13">
        <v>9</v>
      </c>
      <c r="D253" s="10" t="str">
        <f>IFERROR(VLOOKUP($A253,VLookup!$B$3:$C$481,2,FALSE),"")</f>
        <v>2.1.1 APPLICATIEONTWIKKELING</v>
      </c>
      <c r="E253" s="14" t="str">
        <f t="shared" si="9"/>
        <v>T.02x9</v>
      </c>
      <c r="F253" s="14" t="str">
        <f>IFERROR(VLOOKUP(E253,'Bron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53" s="15" t="str">
        <f>IFERROR(CONCATENATE(B253," ",(VLOOKUP($B253,'Bron competenties'!$B$1:$C$1978,2,FALSE))),"")</f>
        <v>T.02 Ethiek</v>
      </c>
      <c r="H253">
        <f t="shared" si="10"/>
        <v>9</v>
      </c>
      <c r="I253" t="str">
        <f t="shared" si="11"/>
        <v>Ethiek in ICT behandelt de procedures, waarden en praktijken die ICT en haar gerelateerde disciplines beheersen zonder de integriteit, morele waarden of overtuigingen van een individu, organisatie of de mensheid: professioneel gedrag in de ICT</v>
      </c>
    </row>
    <row r="254" spans="1:9" ht="15" thickBot="1" x14ac:dyDescent="0.4">
      <c r="A254" s="21" t="s">
        <v>120</v>
      </c>
      <c r="B254" s="17" t="s">
        <v>87</v>
      </c>
      <c r="C254" s="13">
        <v>9</v>
      </c>
      <c r="D254" s="10" t="str">
        <f>IFERROR(VLOOKUP($A254,VLookup!$B$3:$C$481,2,FALSE),"")</f>
        <v>2.1.1 APPLICATIEONTWIKKELING</v>
      </c>
      <c r="E254" s="14" t="str">
        <f t="shared" si="9"/>
        <v>T.03x9</v>
      </c>
      <c r="F254" s="14" t="str">
        <f>IFERROR(VLOOKUP(E254,'Bron competenties'!$A$1:$F$19978,5,FALSE),"")</f>
        <v>Er zijn veel wetten die direct of indirect relevant zijn voor de ICT-industrie, zoals copyright, naleving van octrooien, voorkomen van plagiaat en bescherming van intellectueel eigendom</v>
      </c>
      <c r="G254" s="15" t="str">
        <f>IFERROR(CONCATENATE(B254," ",(VLOOKUP($B254,'Bron competenties'!$B$1:$C$1978,2,FALSE))),"")</f>
        <v>T.03 Juridische kwesties</v>
      </c>
      <c r="H254">
        <f t="shared" si="10"/>
        <v>9</v>
      </c>
      <c r="I254" t="str">
        <f t="shared" si="11"/>
        <v>Er zijn veel wetten die direct of indirect relevant zijn voor de ICT-industrie, zoals copyright, naleving van octrooien, voorkomen van plagiaat en bescherming van intellectueel eigendom</v>
      </c>
    </row>
    <row r="255" spans="1:9" ht="15" thickBot="1" x14ac:dyDescent="0.4">
      <c r="A255" s="21" t="s">
        <v>120</v>
      </c>
      <c r="B255" s="17" t="s">
        <v>88</v>
      </c>
      <c r="C255" s="13">
        <v>9</v>
      </c>
      <c r="D255" s="10" t="str">
        <f>IFERROR(VLOOKUP($A255,VLookup!$B$3:$C$481,2,FALSE),"")</f>
        <v>2.1.1 APPLICATIEONTWIKKELING</v>
      </c>
      <c r="E255" s="14" t="str">
        <f t="shared" si="9"/>
        <v>T.04x9</v>
      </c>
      <c r="F255" s="14" t="str">
        <f>IFERROR(VLOOKUP(E255,'Bron competenties'!$A$1:$F$19978,5,FALSE),"")</f>
        <v>Privacy is het vermogen van een organisatie of individu te bepalen welke gegevens met derden kunnen worden gedeeld: bijvoorbeeld de algemene verordening gegevensbescherming (AVG) over gegevensbescherming en privacy voor alle individuen</v>
      </c>
      <c r="G255" s="15" t="str">
        <f>IFERROR(CONCATENATE(B255," ",(VLOOKUP($B255,'Bron competenties'!$B$1:$C$1978,2,FALSE))),"")</f>
        <v>T.04 Privacy</v>
      </c>
      <c r="H255">
        <f t="shared" si="10"/>
        <v>9</v>
      </c>
      <c r="I255" t="str">
        <f t="shared" si="11"/>
        <v>Privacy is het vermogen van een organisatie of individu te bepalen welke gegevens met derden kunnen worden gedeeld: bijvoorbeeld de algemene verordening gegevensbescherming (AVG) over gegevensbescherming en privacy voor alle individuen</v>
      </c>
    </row>
    <row r="256" spans="1:9" ht="15" thickBot="1" x14ac:dyDescent="0.4">
      <c r="A256" s="21" t="s">
        <v>120</v>
      </c>
      <c r="B256" s="17" t="s">
        <v>89</v>
      </c>
      <c r="C256" s="13">
        <v>9</v>
      </c>
      <c r="D256" s="10" t="str">
        <f>IFERROR(VLOOKUP($A256,VLookup!$B$3:$C$481,2,FALSE),"")</f>
        <v>2.1.1 APPLICATIEONTWIKKELING</v>
      </c>
      <c r="E256" s="14" t="str">
        <f t="shared" si="9"/>
        <v>T.05x9</v>
      </c>
      <c r="F256" s="14" t="str">
        <f>IFERROR(VLOOKUP(E256,'Bron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56" s="15" t="str">
        <f>IFERROR(CONCATENATE(B256," ",(VLOOKUP($B256,'Bron competenties'!$B$1:$C$1978,2,FALSE))),"")</f>
        <v>T.05 Beveiliging</v>
      </c>
      <c r="H256">
        <f t="shared" si="10"/>
        <v>9</v>
      </c>
      <c r="I256"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57" spans="1:9" ht="15" thickBot="1" x14ac:dyDescent="0.4">
      <c r="A257" s="21" t="s">
        <v>120</v>
      </c>
      <c r="B257" s="17" t="s">
        <v>90</v>
      </c>
      <c r="C257" s="13">
        <v>9</v>
      </c>
      <c r="D257" s="10" t="str">
        <f>IFERROR(VLOOKUP($A257,VLookup!$B$3:$C$481,2,FALSE),"")</f>
        <v>2.1.1 APPLICATIEONTWIKKELING</v>
      </c>
      <c r="E257" s="14" t="str">
        <f t="shared" si="9"/>
        <v>T.06x9</v>
      </c>
      <c r="F257" s="14" t="str">
        <f>IFERROR(VLOOKUP(E257,'Bron competenties'!$A$1:$F$19978,5,FALSE),"")</f>
        <v>Duurzaamheid staat voor het voldoen aan behoeften zonder de toekomst in gevaar te brengen en kan worden gecategoriseerd als ecologische, sociale of economische duurzaamheid</v>
      </c>
      <c r="G257" s="15" t="str">
        <f>IFERROR(CONCATENATE(B257," ",(VLOOKUP($B257,'Bron competenties'!$B$1:$C$1978,2,FALSE))),"")</f>
        <v>T.06 Duurzaamheid</v>
      </c>
      <c r="H257">
        <f t="shared" si="10"/>
        <v>9</v>
      </c>
      <c r="I257" t="str">
        <f t="shared" si="11"/>
        <v>Duurzaamheid staat voor het voldoen aan behoeften zonder de toekomst in gevaar te brengen en kan worden gecategoriseerd als ecologische, sociale of economische duurzaamheid</v>
      </c>
    </row>
    <row r="258" spans="1:9" ht="15" thickBot="1" x14ac:dyDescent="0.4">
      <c r="A258" s="21" t="s">
        <v>120</v>
      </c>
      <c r="B258" s="17" t="s">
        <v>91</v>
      </c>
      <c r="C258" s="13">
        <v>9</v>
      </c>
      <c r="D258" s="10" t="str">
        <f>IFERROR(VLOOKUP($A258,VLookup!$B$3:$C$481,2,FALSE),"")</f>
        <v>2.1.1 APPLICATIEONTWIKKELING</v>
      </c>
      <c r="E258" s="14" t="str">
        <f t="shared" ref="E258:E321" si="12">IFERROR(IF(D258&lt;&gt;"",CONCATENATE(B258,"x",C258),""),"")</f>
        <v>T.07x9</v>
      </c>
      <c r="F258" s="14" t="str">
        <f>IFERROR(VLOOKUP(E258,'Bron competenties'!$A$1:$F$19978,5,FALSE),"")</f>
        <v>Bruikbaarheid is de kwaliteit van een product, dienst of systeem, zoals ervaren door eindgebruikers, voor specifiek te bereiken doelen, effectief, efficiënt en bevredigend in een vooraf bepaalde context</v>
      </c>
      <c r="G258" s="15" t="str">
        <f>IFERROR(CONCATENATE(B258," ",(VLOOKUP($B258,'Bron competenties'!$B$1:$C$1978,2,FALSE))),"")</f>
        <v>T.07 Bruikbaarheid</v>
      </c>
      <c r="H258">
        <f t="shared" ref="H258:H321" si="13">IF($G258="","",C258)</f>
        <v>9</v>
      </c>
      <c r="I258" t="str">
        <f t="shared" ref="I258:I321" si="14">IF($G258="","",F258)</f>
        <v>Bruikbaarheid is de kwaliteit van een product, dienst of systeem, zoals ervaren door eindgebruikers, voor specifiek te bereiken doelen, effectief, efficiënt en bevredigend in een vooraf bepaalde context</v>
      </c>
    </row>
    <row r="259" spans="1:9" ht="15" thickBot="1" x14ac:dyDescent="0.4">
      <c r="A259" s="20" t="s">
        <v>124</v>
      </c>
      <c r="B259" s="17" t="s">
        <v>77</v>
      </c>
      <c r="C259" s="13">
        <v>2</v>
      </c>
      <c r="D259" s="10" t="str">
        <f>IFERROR(VLOOKUP($A259,VLookup!$B$3:$C$481,2,FALSE),"")</f>
        <v>2.1.2 SYSTEEMONTWIKKELING</v>
      </c>
      <c r="E259" s="14" t="str">
        <f t="shared" si="12"/>
        <v>A.10x2</v>
      </c>
      <c r="F259" s="14" t="str">
        <f>IFERROR(VLOOKUP(E259,'Bron competenties'!$A$1:$F$19978,5,FALSE),"")</f>
        <v>het toepassen van digitale interface-opties (web, mobiel, Internet of things) en richtlijnen om bruikbaarheid voor iedereen te bereiken</v>
      </c>
      <c r="G259" s="15" t="str">
        <f>IFERROR(CONCATENATE(B259," ",(VLOOKUP($B259,'Bron competenties'!$B$1:$C$1978,2,FALSE))),"")</f>
        <v>A.10 Gebruikergedreven ontwerpen</v>
      </c>
      <c r="H259">
        <f t="shared" si="13"/>
        <v>2</v>
      </c>
      <c r="I259" t="str">
        <f t="shared" si="14"/>
        <v>het toepassen van digitale interface-opties (web, mobiel, Internet of things) en richtlijnen om bruikbaarheid voor iedereen te bereiken</v>
      </c>
    </row>
    <row r="260" spans="1:9" ht="15" thickBot="1" x14ac:dyDescent="0.4">
      <c r="A260" s="20" t="s">
        <v>124</v>
      </c>
      <c r="B260" s="17" t="s">
        <v>77</v>
      </c>
      <c r="C260" s="13">
        <v>3</v>
      </c>
      <c r="D260" s="10" t="str">
        <f>IFERROR(VLOOKUP($A260,VLookup!$B$3:$C$481,2,FALSE),"")</f>
        <v>2.1.2 SYSTEEMONTWIKKELING</v>
      </c>
      <c r="E260" s="14" t="str">
        <f t="shared" si="12"/>
        <v>A.10x3</v>
      </c>
      <c r="F260" s="14" t="str">
        <f>IFERROR(VLOOKUP(E260,'Bron competenties'!$A$1:$F$19978,5,FALSE),"")</f>
        <v>het bewerkstelligen en cultiveren van relaties met klanten en gebruikers om hun taken, behoeften en doelen te begrijpen; het gebruiken van een breed scala aan specialistische methoden om belangrijke gebruikersbetrokkenheid te krijgen</v>
      </c>
      <c r="G260" s="15" t="str">
        <f>IFERROR(CONCATENATE(B260," ",(VLOOKUP($B260,'Bron competenties'!$B$1:$C$1978,2,FALSE))),"")</f>
        <v>A.10 Gebruikergedreven ontwerpen</v>
      </c>
      <c r="H260">
        <f t="shared" si="13"/>
        <v>3</v>
      </c>
      <c r="I260" t="str">
        <f t="shared" si="14"/>
        <v>het bewerkstelligen en cultiveren van relaties met klanten en gebruikers om hun taken, behoeften en doelen te begrijpen; het gebruiken van een breed scala aan specialistische methoden om belangrijke gebruikersbetrokkenheid te krijgen</v>
      </c>
    </row>
    <row r="261" spans="1:9" ht="15" thickBot="1" x14ac:dyDescent="0.4">
      <c r="A261" s="20" t="s">
        <v>124</v>
      </c>
      <c r="B261" s="12" t="s">
        <v>77</v>
      </c>
      <c r="C261" s="13">
        <v>4</v>
      </c>
      <c r="D261" s="10" t="str">
        <f>IFERROR(VLOOKUP($A261,VLookup!$B$3:$C$481,2,FALSE),"")</f>
        <v>2.1.2 SYSTEEMONTWIKKELING</v>
      </c>
      <c r="E261" s="14" t="str">
        <f t="shared" si="12"/>
        <v>A.10x4</v>
      </c>
      <c r="F261" s="14" t="str">
        <f>IFERROR(VLOOKUP(E261,'Bron competenties'!$A$1:$F$19978,5,FALSE),"")</f>
        <v>het bieden van deskundige begeleiding om continue verbetering te garanderen en een succesvolle omnichannel gebruikerervaring te bewerkstelligen</v>
      </c>
      <c r="G261" s="15" t="str">
        <f>IFERROR(CONCATENATE(B261," ",(VLOOKUP($B261,'Bron competenties'!$B$1:$C$1978,2,FALSE))),"")</f>
        <v>A.10 Gebruikergedreven ontwerpen</v>
      </c>
      <c r="H261">
        <f t="shared" si="13"/>
        <v>4</v>
      </c>
      <c r="I261" t="str">
        <f t="shared" si="14"/>
        <v>het bieden van deskundige begeleiding om continue verbetering te garanderen en een succesvolle omnichannel gebruikerervaring te bewerkstelligen</v>
      </c>
    </row>
    <row r="262" spans="1:9" ht="15" thickBot="1" x14ac:dyDescent="0.4">
      <c r="A262" s="20" t="s">
        <v>124</v>
      </c>
      <c r="B262" s="12" t="s">
        <v>98</v>
      </c>
      <c r="C262" s="13">
        <v>2</v>
      </c>
      <c r="D262" s="10" t="str">
        <f>IFERROR(VLOOKUP($A262,VLookup!$B$3:$C$481,2,FALSE),"")</f>
        <v>2.1.2 SYSTEEMONTWIKKELING</v>
      </c>
      <c r="E262" s="14" t="str">
        <f t="shared" si="12"/>
        <v>B.02x2</v>
      </c>
      <c r="F262" s="14" t="str">
        <f>IFERROR(VLOOKUP(E262,'Bron competenties'!$A$1:$F$19978,5,FALSE),"")</f>
        <v>het systematisch handelen om de verenigbaarheid van soft- en hardwarespecificatie te identificeren, het documenteren van alle activiteiten, afwijkingen en correcties tijdens het installeren</v>
      </c>
      <c r="G262" s="15" t="str">
        <f>IFERROR(CONCATENATE(B262," ",(VLOOKUP($B262,'Bron competenties'!$B$1:$C$1978,2,FALSE))),"")</f>
        <v xml:space="preserve">B.02 Systeemintegratie </v>
      </c>
      <c r="H262">
        <f t="shared" si="13"/>
        <v>2</v>
      </c>
      <c r="I262" t="str">
        <f t="shared" si="14"/>
        <v>het systematisch handelen om de verenigbaarheid van soft- en hardwarespecificatie te identificeren, het documenteren van alle activiteiten, afwijkingen en correcties tijdens het installeren</v>
      </c>
    </row>
    <row r="263" spans="1:9" ht="15" thickBot="1" x14ac:dyDescent="0.4">
      <c r="A263" s="20" t="s">
        <v>124</v>
      </c>
      <c r="B263" s="12" t="s">
        <v>98</v>
      </c>
      <c r="C263" s="13">
        <v>3</v>
      </c>
      <c r="D263" s="10" t="str">
        <f>IFERROR(VLOOKUP($A263,VLookup!$B$3:$C$481,2,FALSE),"")</f>
        <v>2.1.2 SYSTEEMONTWIKKELING</v>
      </c>
      <c r="E263" s="14" t="str">
        <f t="shared" si="12"/>
        <v>B.02x3</v>
      </c>
      <c r="F263" s="14" t="str">
        <f>IFERROR(VLOOKUP(E263,'Bron competenties'!$A$1:$F$19978,5,FALSE),"")</f>
        <v>verantwoordelijk zijn voor eigen acties en die van anderen in het integratieproces, het naleven van de toepasbare normen en wijzigingsprocedures om de integriteit te bewaren van de gehele functionaliteit en betrouwbaarheid</v>
      </c>
      <c r="G263" s="15" t="str">
        <f>IFERROR(CONCATENATE(B263," ",(VLOOKUP($B263,'Bron competenties'!$B$1:$C$1978,2,FALSE))),"")</f>
        <v xml:space="preserve">B.02 Systeemintegratie </v>
      </c>
      <c r="H263">
        <f t="shared" si="13"/>
        <v>3</v>
      </c>
      <c r="I263" t="str">
        <f t="shared" si="14"/>
        <v>verantwoordelijk zijn voor eigen acties en die van anderen in het integratieproces, het naleven van de toepasbare normen en wijzigingsprocedures om de integriteit te bewaren van de gehele functionaliteit en betrouwbaarheid</v>
      </c>
    </row>
    <row r="264" spans="1:9" ht="15" thickBot="1" x14ac:dyDescent="0.4">
      <c r="A264" s="20" t="s">
        <v>124</v>
      </c>
      <c r="B264" s="12" t="s">
        <v>98</v>
      </c>
      <c r="C264" s="13">
        <v>4</v>
      </c>
      <c r="D264" s="10" t="str">
        <f>IFERROR(VLOOKUP($A264,VLookup!$B$3:$C$481,2,FALSE),"")</f>
        <v>2.1.2 SYSTEEMONTWIKKELING</v>
      </c>
      <c r="E264" s="14" t="str">
        <f t="shared" si="12"/>
        <v>B.02x4</v>
      </c>
      <c r="F264" s="14" t="str">
        <f>IFERROR(VLOOKUP(E264,'Bron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64" s="15" t="str">
        <f>IFERROR(CONCATENATE(B264," ",(VLOOKUP($B264,'Bron competenties'!$B$1:$C$1978,2,FALSE))),"")</f>
        <v xml:space="preserve">B.02 Systeemintegratie </v>
      </c>
      <c r="H264">
        <f t="shared" si="13"/>
        <v>4</v>
      </c>
      <c r="I264"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65" spans="1:9" ht="15" thickBot="1" x14ac:dyDescent="0.4">
      <c r="A265" s="20" t="s">
        <v>124</v>
      </c>
      <c r="B265" s="12" t="s">
        <v>94</v>
      </c>
      <c r="C265" s="13">
        <v>1</v>
      </c>
      <c r="D265" s="10" t="str">
        <f>IFERROR(VLOOKUP($A265,VLookup!$B$3:$C$481,2,FALSE),"")</f>
        <v>2.1.2 SYSTEEMONTWIKKELING</v>
      </c>
      <c r="E265" s="14" t="str">
        <f t="shared" si="12"/>
        <v>B.03x1</v>
      </c>
      <c r="F265" s="14" t="str">
        <f>IFERROR(VLOOKUP(E265,'Bron competenties'!$A$1:$F$19978,5,FALSE),"")</f>
        <v>het uitvoeren van eenvoudige testen op basis van gedetailleerde instructies</v>
      </c>
      <c r="G265" s="15" t="str">
        <f>IFERROR(CONCATENATE(B265," ",(VLOOKUP($B265,'Bron competenties'!$B$1:$C$1978,2,FALSE))),"")</f>
        <v xml:space="preserve">B.03 Testen </v>
      </c>
      <c r="H265">
        <f t="shared" si="13"/>
        <v>1</v>
      </c>
      <c r="I265" t="str">
        <f t="shared" si="14"/>
        <v>het uitvoeren van eenvoudige testen op basis van gedetailleerde instructies</v>
      </c>
    </row>
    <row r="266" spans="1:9" ht="15" thickBot="1" x14ac:dyDescent="0.4">
      <c r="A266" s="17" t="s">
        <v>124</v>
      </c>
      <c r="B266" s="12" t="s">
        <v>94</v>
      </c>
      <c r="C266" s="13">
        <v>2</v>
      </c>
      <c r="D266" s="10" t="str">
        <f>IFERROR(VLOOKUP($A266,VLookup!$B$3:$C$481,2,FALSE),"")</f>
        <v>2.1.2 SYSTEEMONTWIKKELING</v>
      </c>
      <c r="E266" s="14" t="str">
        <f t="shared" si="12"/>
        <v>B.03x2</v>
      </c>
      <c r="F266" s="14" t="str">
        <f>IFERROR(VLOOKUP(E266,'Bron competenties'!$A$1:$F$19978,5,FALSE),"")</f>
        <v>opzetten van testprogramma’s en het bouwen van testscripts zodat potentiële kwetsbaarheden aan stresstests onderworpen kunnen worden; op analytische wijze documenteren en rapporteren van de uitkomsten</v>
      </c>
      <c r="G266" s="15" t="str">
        <f>IFERROR(CONCATENATE(B266," ",(VLOOKUP($B266,'Bron competenties'!$B$1:$C$1978,2,FALSE))),"")</f>
        <v xml:space="preserve">B.03 Testen </v>
      </c>
      <c r="H266">
        <f t="shared" si="13"/>
        <v>2</v>
      </c>
      <c r="I266" t="str">
        <f t="shared" si="14"/>
        <v>opzetten van testprogramma’s en het bouwen van testscripts zodat potentiële kwetsbaarheden aan stresstests onderworpen kunnen worden; op analytische wijze documenteren en rapporteren van de uitkomsten</v>
      </c>
    </row>
    <row r="267" spans="1:9" ht="15" thickBot="1" x14ac:dyDescent="0.4">
      <c r="A267" s="20" t="s">
        <v>124</v>
      </c>
      <c r="B267" s="12" t="s">
        <v>94</v>
      </c>
      <c r="C267" s="13">
        <v>3</v>
      </c>
      <c r="D267" s="10" t="str">
        <f>IFERROR(VLOOKUP($A267,VLookup!$B$3:$C$481,2,FALSE),"")</f>
        <v>2.1.2 SYSTEEMONTWIKKELING</v>
      </c>
      <c r="E267" s="14" t="str">
        <f t="shared" si="12"/>
        <v>B.03x3</v>
      </c>
      <c r="F267" s="14" t="str">
        <f>IFERROR(VLOOKUP(E267,'Bron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267" s="15" t="str">
        <f>IFERROR(CONCATENATE(B267," ",(VLOOKUP($B267,'Bron competenties'!$B$1:$C$1978,2,FALSE))),"")</f>
        <v xml:space="preserve">B.03 Testen </v>
      </c>
      <c r="H267">
        <f t="shared" si="13"/>
        <v>3</v>
      </c>
      <c r="I267" t="str">
        <f t="shared" si="14"/>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268" spans="1:9" ht="15" thickBot="1" x14ac:dyDescent="0.4">
      <c r="A268" s="17" t="s">
        <v>124</v>
      </c>
      <c r="B268" s="17" t="s">
        <v>94</v>
      </c>
      <c r="C268" s="13">
        <v>4</v>
      </c>
      <c r="D268" s="10" t="str">
        <f>IFERROR(VLOOKUP($A268,VLookup!$B$3:$C$481,2,FALSE),"")</f>
        <v>2.1.2 SYSTEEMONTWIKKELING</v>
      </c>
      <c r="E268" s="14" t="str">
        <f t="shared" si="12"/>
        <v>B.03x4</v>
      </c>
      <c r="F268" s="14" t="str">
        <f>IFERROR(VLOOKUP(E268,'Bron competenties'!$A$1:$F$19978,5,FALSE),"")</f>
        <v>het gebruikmaken van uiteenlopende specifieke kennis om een proces te ontwerpen voor het gehele testtraject, inclusief het vaststellen van interne teststandaarden en het geven van deskundige begeleiding en advies aan het testteam</v>
      </c>
      <c r="G268" s="15" t="str">
        <f>IFERROR(CONCATENATE(B268," ",(VLOOKUP($B268,'Bron competenties'!$B$1:$C$1978,2,FALSE))),"")</f>
        <v xml:space="preserve">B.03 Testen </v>
      </c>
      <c r="H268">
        <f t="shared" si="13"/>
        <v>4</v>
      </c>
      <c r="I268" t="str">
        <f t="shared" si="14"/>
        <v>het gebruikmaken van uiteenlopende specifieke kennis om een proces te ontwerpen voor het gehele testtraject, inclusief het vaststellen van interne teststandaarden en het geven van deskundige begeleiding en advies aan het testteam</v>
      </c>
    </row>
    <row r="269" spans="1:9" ht="15" thickBot="1" x14ac:dyDescent="0.4">
      <c r="A269" s="17" t="s">
        <v>124</v>
      </c>
      <c r="B269" s="17" t="s">
        <v>125</v>
      </c>
      <c r="C269" s="13">
        <v>1</v>
      </c>
      <c r="D269" s="10" t="str">
        <f>IFERROR(VLOOKUP($A269,VLookup!$B$3:$C$481,2,FALSE),"")</f>
        <v>2.1.2 SYSTEEMONTWIKKELING</v>
      </c>
      <c r="E269" s="14" t="str">
        <f t="shared" si="12"/>
        <v>B.04x1</v>
      </c>
      <c r="F269" s="14" t="str">
        <f>IFERROR(VLOOKUP(E269,'Bron competenties'!$A$1:$F$19978,5,FALSE),"")</f>
        <v>het onder aansturing verwijderen en/of installeren van IV-componenten op basis van gedetailleerde instructies</v>
      </c>
      <c r="G269" s="15" t="str">
        <f>IFERROR(CONCATENATE(B269," ",(VLOOKUP($B269,'Bron competenties'!$B$1:$C$1978,2,FALSE))),"")</f>
        <v xml:space="preserve">B.04 Implementeren oplossingen </v>
      </c>
      <c r="H269">
        <f t="shared" si="13"/>
        <v>1</v>
      </c>
      <c r="I269" t="str">
        <f t="shared" si="14"/>
        <v>het onder aansturing verwijderen en/of installeren van IV-componenten op basis van gedetailleerde instructies</v>
      </c>
    </row>
    <row r="270" spans="1:9" ht="15" thickBot="1" x14ac:dyDescent="0.4">
      <c r="A270" s="17" t="s">
        <v>124</v>
      </c>
      <c r="B270" s="17" t="s">
        <v>125</v>
      </c>
      <c r="C270" s="13">
        <v>2</v>
      </c>
      <c r="D270" s="10" t="str">
        <f>IFERROR(VLOOKUP($A270,VLookup!$B$3:$C$481,2,FALSE),"")</f>
        <v>2.1.2 SYSTEEMONTWIKKELING</v>
      </c>
      <c r="E270" s="14" t="str">
        <f t="shared" si="12"/>
        <v>B.04x2</v>
      </c>
      <c r="F270" s="14" t="str">
        <f>IFERROR(VLOOKUP(E270,'Bron competenties'!$A$1:$F$19978,5,FALSE),"")</f>
        <v>het systematisch handelen om systeemelementen te bouwen en/of deconstrueren; het identificeren van falende componenten en het vaststellen van de hoofdoorzaken van storingen; het bieden van ondersteuning aan minder ervaren collega's</v>
      </c>
      <c r="G270" s="15" t="str">
        <f>IFERROR(CONCATENATE(B270," ",(VLOOKUP($B270,'Bron competenties'!$B$1:$C$1978,2,FALSE))),"")</f>
        <v xml:space="preserve">B.04 Implementeren oplossingen </v>
      </c>
      <c r="H270">
        <f t="shared" si="13"/>
        <v>2</v>
      </c>
      <c r="I270" t="str">
        <f t="shared" si="14"/>
        <v>het systematisch handelen om systeemelementen te bouwen en/of deconstrueren; het identificeren van falende componenten en het vaststellen van de hoofdoorzaken van storingen; het bieden van ondersteuning aan minder ervaren collega's</v>
      </c>
    </row>
    <row r="271" spans="1:9" ht="15" thickBot="1" x14ac:dyDescent="0.4">
      <c r="A271" s="17" t="s">
        <v>124</v>
      </c>
      <c r="B271" s="17" t="s">
        <v>125</v>
      </c>
      <c r="C271" s="13">
        <v>3</v>
      </c>
      <c r="D271" s="10" t="str">
        <f>IFERROR(VLOOKUP($A271,VLookup!$B$3:$C$481,2,FALSE),"")</f>
        <v>2.1.2 SYSTEEMONTWIKKELING</v>
      </c>
      <c r="E271" s="14" t="str">
        <f t="shared" si="12"/>
        <v>B.04x3</v>
      </c>
      <c r="F271" s="14" t="str">
        <f>IFERROR(VLOOKUP(E271,'Bron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71" s="15" t="str">
        <f>IFERROR(CONCATENATE(B271," ",(VLOOKUP($B271,'Bron competenties'!$B$1:$C$1978,2,FALSE))),"")</f>
        <v xml:space="preserve">B.04 Implementeren oplossingen </v>
      </c>
      <c r="H271">
        <f t="shared" si="13"/>
        <v>3</v>
      </c>
      <c r="I271"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72" spans="1:9" ht="15" thickBot="1" x14ac:dyDescent="0.4">
      <c r="A272" s="20" t="s">
        <v>124</v>
      </c>
      <c r="B272" s="17" t="s">
        <v>95</v>
      </c>
      <c r="C272" s="13">
        <v>1</v>
      </c>
      <c r="D272" s="10" t="str">
        <f>IFERROR(VLOOKUP($A272,VLookup!$B$3:$C$481,2,FALSE),"")</f>
        <v>2.1.2 SYSTEEMONTWIKKELING</v>
      </c>
      <c r="E272" s="14" t="str">
        <f t="shared" si="12"/>
        <v>B.05x1</v>
      </c>
      <c r="F272" s="14" t="str">
        <f>IFERROR(VLOOKUP(E272,'Bron competenties'!$A$1:$F$19978,5,FALSE),"")</f>
        <v>het gebruiken en/of toepassen van standaarden om de documentatiestructuur te bepalen</v>
      </c>
      <c r="G272" s="15" t="str">
        <f>IFERROR(CONCATENATE(B272," ",(VLOOKUP($B272,'Bron competenties'!$B$1:$C$1978,2,FALSE))),"")</f>
        <v xml:space="preserve">B.05 Vervaardigen van documentatie </v>
      </c>
      <c r="H272">
        <f t="shared" si="13"/>
        <v>1</v>
      </c>
      <c r="I272" t="str">
        <f t="shared" si="14"/>
        <v>het gebruiken en/of toepassen van standaarden om de documentatiestructuur te bepalen</v>
      </c>
    </row>
    <row r="273" spans="1:9" ht="15" thickBot="1" x14ac:dyDescent="0.4">
      <c r="A273" s="17" t="s">
        <v>124</v>
      </c>
      <c r="B273" s="17" t="s">
        <v>95</v>
      </c>
      <c r="C273" s="13">
        <v>2</v>
      </c>
      <c r="D273" s="10" t="str">
        <f>IFERROR(VLOOKUP($A273,VLookup!$B$3:$C$481,2,FALSE),"")</f>
        <v>2.1.2 SYSTEEMONTWIKKELING</v>
      </c>
      <c r="E273" s="14" t="str">
        <f t="shared" si="12"/>
        <v>B.05x2</v>
      </c>
      <c r="F273" s="14" t="str">
        <f>IFERROR(VLOOKUP(E273,'Bron competenties'!$A$1:$F$19978,5,FALSE),"")</f>
        <v>het bepalen van documentatie-eisen op basis van het doel en de doelgroep</v>
      </c>
      <c r="G273" s="15" t="str">
        <f>IFERROR(CONCATENATE(B273," ",(VLOOKUP($B273,'Bron competenties'!$B$1:$C$1978,2,FALSE))),"")</f>
        <v xml:space="preserve">B.05 Vervaardigen van documentatie </v>
      </c>
      <c r="H273">
        <f t="shared" si="13"/>
        <v>2</v>
      </c>
      <c r="I273" t="str">
        <f t="shared" si="14"/>
        <v>het bepalen van documentatie-eisen op basis van het doel en de doelgroep</v>
      </c>
    </row>
    <row r="274" spans="1:9" ht="15" thickBot="1" x14ac:dyDescent="0.4">
      <c r="A274" s="17" t="s">
        <v>124</v>
      </c>
      <c r="B274" s="17" t="s">
        <v>95</v>
      </c>
      <c r="C274" s="13">
        <v>3</v>
      </c>
      <c r="D274" s="10" t="str">
        <f>IFERROR(VLOOKUP($A274,VLookup!$B$3:$C$481,2,FALSE),"")</f>
        <v>2.1.2 SYSTEEMONTWIKKELING</v>
      </c>
      <c r="E274" s="14" t="str">
        <f t="shared" si="12"/>
        <v>B.05x3</v>
      </c>
      <c r="F274" s="14" t="str">
        <f>IFERROR(VLOOKUP(E274,'Bron competenties'!$A$1:$F$19978,5,FALSE),"")</f>
        <v xml:space="preserve">het detailniveau bepalen op basis van het doel en de doelgroep </v>
      </c>
      <c r="G274" s="15" t="str">
        <f>IFERROR(CONCATENATE(B274," ",(VLOOKUP($B274,'Bron competenties'!$B$1:$C$1978,2,FALSE))),"")</f>
        <v xml:space="preserve">B.05 Vervaardigen van documentatie </v>
      </c>
      <c r="H274">
        <f t="shared" si="13"/>
        <v>3</v>
      </c>
      <c r="I274" t="str">
        <f t="shared" si="14"/>
        <v xml:space="preserve">het detailniveau bepalen op basis van het doel en de doelgroep </v>
      </c>
    </row>
    <row r="275" spans="1:9" ht="15" thickBot="1" x14ac:dyDescent="0.4">
      <c r="A275" s="17" t="s">
        <v>124</v>
      </c>
      <c r="B275" s="17" t="s">
        <v>122</v>
      </c>
      <c r="C275" s="13">
        <v>2</v>
      </c>
      <c r="D275" s="10" t="str">
        <f>IFERROR(VLOOKUP($A275,VLookup!$B$3:$C$481,2,FALSE),"")</f>
        <v>2.1.2 SYSTEEMONTWIKKELING</v>
      </c>
      <c r="E275" s="14" t="str">
        <f t="shared" si="12"/>
        <v>C.04x2</v>
      </c>
      <c r="F275" s="14" t="str">
        <f>IFERROR(VLOOKUP(E275,'Bron competenties'!$A$1:$F$19978,5,FALSE),"")</f>
        <v>het identificeren en classificeren van soorten incident- en service-interrupties; het vastleggen en catalogiseren van incidenten op basis van oorzaak en oplossing</v>
      </c>
      <c r="G275" s="15" t="str">
        <f>IFERROR(CONCATENATE(B275," ",(VLOOKUP($B275,'Bron competenties'!$B$1:$C$1978,2,FALSE))),"")</f>
        <v xml:space="preserve">C.04 Probleemmanagement </v>
      </c>
      <c r="H275">
        <f t="shared" si="13"/>
        <v>2</v>
      </c>
      <c r="I275" t="str">
        <f t="shared" si="14"/>
        <v>het identificeren en classificeren van soorten incident- en service-interrupties; het vastleggen en catalogiseren van incidenten op basis van oorzaak en oplossing</v>
      </c>
    </row>
    <row r="276" spans="1:9" ht="15" thickBot="1" x14ac:dyDescent="0.4">
      <c r="A276" s="17" t="s">
        <v>124</v>
      </c>
      <c r="B276" s="17" t="s">
        <v>122</v>
      </c>
      <c r="C276" s="13">
        <v>3</v>
      </c>
      <c r="D276" s="10" t="str">
        <f>IFERROR(VLOOKUP($A276,VLookup!$B$3:$C$481,2,FALSE),"")</f>
        <v>2.1.2 SYSTEEMONTWIKKELING</v>
      </c>
      <c r="E276" s="14" t="str">
        <f t="shared" si="12"/>
        <v>C.04x3</v>
      </c>
      <c r="F276" s="14" t="str">
        <f>IFERROR(VLOOKUP(E276,'Bron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76" s="15" t="str">
        <f>IFERROR(CONCATENATE(B276," ",(VLOOKUP($B276,'Bron competenties'!$B$1:$C$1978,2,FALSE))),"")</f>
        <v xml:space="preserve">C.04 Probleemmanagement </v>
      </c>
      <c r="H276">
        <f t="shared" si="13"/>
        <v>3</v>
      </c>
      <c r="I276" t="str">
        <f t="shared" si="14"/>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277" spans="1:9" ht="15" thickBot="1" x14ac:dyDescent="0.4">
      <c r="A277" s="17" t="s">
        <v>124</v>
      </c>
      <c r="B277" s="17" t="s">
        <v>122</v>
      </c>
      <c r="C277" s="13">
        <v>4</v>
      </c>
      <c r="D277" s="10" t="str">
        <f>IFERROR(VLOOKUP($A277,VLookup!$B$3:$C$481,2,FALSE),"")</f>
        <v>2.1.2 SYSTEEMONTWIKKELING</v>
      </c>
      <c r="E277" s="14" t="str">
        <f t="shared" si="12"/>
        <v>C.04x4</v>
      </c>
      <c r="F277" s="14" t="str">
        <f>IFERROR(VLOOKUP(E277,'Bron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77" s="15" t="str">
        <f>IFERROR(CONCATENATE(B277," ",(VLOOKUP($B277,'Bron competenties'!$B$1:$C$1978,2,FALSE))),"")</f>
        <v xml:space="preserve">C.04 Probleemmanagement </v>
      </c>
      <c r="H277">
        <f t="shared" si="13"/>
        <v>4</v>
      </c>
      <c r="I277"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78" spans="1:9" ht="15" thickBot="1" x14ac:dyDescent="0.4">
      <c r="A278" s="17" t="s">
        <v>124</v>
      </c>
      <c r="B278" s="20" t="s">
        <v>81</v>
      </c>
      <c r="C278" s="13">
        <v>2</v>
      </c>
      <c r="D278" s="10" t="str">
        <f>IFERROR(VLOOKUP($A278,VLookup!$B$3:$C$481,2,FALSE),"")</f>
        <v>2.1.2 SYSTEEMONTWIKKELING</v>
      </c>
      <c r="E278" s="14" t="str">
        <f t="shared" si="12"/>
        <v>E.08x2</v>
      </c>
      <c r="F278" s="14" t="str">
        <f>IFERROR(VLOOKUP(E278,'Bron competenties'!$A$1:$F$19978,5,FALSE),"")</f>
        <v>het systematisch scannen van de omgeving om kwetsbaarheden en bedreigingen te identificeren en te bepalen, vast te leggen en het escaleren bij non-compliance</v>
      </c>
      <c r="G278" s="15" t="str">
        <f>IFERROR(CONCATENATE(B278," ",(VLOOKUP($B278,'Bron competenties'!$B$1:$C$1978,2,FALSE))),"")</f>
        <v xml:space="preserve">E.08 Informatiebeveiligingsmanagement </v>
      </c>
      <c r="H278">
        <f t="shared" si="13"/>
        <v>2</v>
      </c>
      <c r="I278" t="str">
        <f t="shared" si="14"/>
        <v>het systematisch scannen van de omgeving om kwetsbaarheden en bedreigingen te identificeren en te bepalen, vast te leggen en het escaleren bij non-compliance</v>
      </c>
    </row>
    <row r="279" spans="1:9" ht="15" thickBot="1" x14ac:dyDescent="0.4">
      <c r="A279" s="17" t="s">
        <v>124</v>
      </c>
      <c r="B279" s="20" t="s">
        <v>81</v>
      </c>
      <c r="C279" s="13">
        <v>3</v>
      </c>
      <c r="D279" s="10" t="str">
        <f>IFERROR(VLOOKUP($A279,VLookup!$B$3:$C$481,2,FALSE),"")</f>
        <v>2.1.2 SYSTEEMONTWIKKELING</v>
      </c>
      <c r="E279" s="14" t="str">
        <f t="shared" si="12"/>
        <v>E.08x3</v>
      </c>
      <c r="F279" s="14" t="str">
        <f>IFERROR(VLOOKUP(E279,'Bron competenties'!$A$1:$F$19978,5,FALSE),"")</f>
        <v xml:space="preserve">het evalueren van indicatoren en maatregelen op het gebied van securitymanagement en bepalen of ze aan de normen voldoen; het onderzoeken van inbreuken op de beveiliging en het nemen van correctiemaatregelen </v>
      </c>
      <c r="G279" s="15" t="str">
        <f>IFERROR(CONCATENATE(B279," ",(VLOOKUP($B279,'Bron competenties'!$B$1:$C$1978,2,FALSE))),"")</f>
        <v xml:space="preserve">E.08 Informatiebeveiligingsmanagement </v>
      </c>
      <c r="H279">
        <f t="shared" si="13"/>
        <v>3</v>
      </c>
      <c r="I279" t="str">
        <f t="shared" si="14"/>
        <v xml:space="preserve">het evalueren van indicatoren en maatregelen op het gebied van securitymanagement en bepalen of ze aan de normen voldoen; het onderzoeken van inbreuken op de beveiliging en het nemen van correctiemaatregelen </v>
      </c>
    </row>
    <row r="280" spans="1:9" ht="15" thickBot="1" x14ac:dyDescent="0.4">
      <c r="A280" s="17" t="s">
        <v>124</v>
      </c>
      <c r="B280" s="17" t="s">
        <v>81</v>
      </c>
      <c r="C280" s="13">
        <v>4</v>
      </c>
      <c r="D280" s="10" t="str">
        <f>IFERROR(VLOOKUP($A280,VLookup!$B$3:$C$481,2,FALSE),"")</f>
        <v>2.1.2 SYSTEEMONTWIKKELING</v>
      </c>
      <c r="E280" s="14" t="str">
        <f t="shared" si="12"/>
        <v>E.08x4</v>
      </c>
      <c r="F280" s="14" t="str">
        <f>IFERROR(VLOOKUP(E280,'Bron competenties'!$A$1:$F$19978,5,FALSE),"")</f>
        <v>het organiseren en borgen dat de integriteit, vertrouwelijkheid en beschikbaarheid van gegevens zijn opgeslagen in de Informatiesystemen en dat ze voldoen aan alle wettelijke vereisten</v>
      </c>
      <c r="G280" s="15" t="str">
        <f>IFERROR(CONCATENATE(B280," ",(VLOOKUP($B280,'Bron competenties'!$B$1:$C$1978,2,FALSE))),"")</f>
        <v xml:space="preserve">E.08 Informatiebeveiligingsmanagement </v>
      </c>
      <c r="H280">
        <f t="shared" si="13"/>
        <v>4</v>
      </c>
      <c r="I280" t="str">
        <f t="shared" si="14"/>
        <v>het organiseren en borgen dat de integriteit, vertrouwelijkheid en beschikbaarheid van gegevens zijn opgeslagen in de Informatiesystemen en dat ze voldoen aan alle wettelijke vereisten</v>
      </c>
    </row>
    <row r="281" spans="1:9" ht="15" thickBot="1" x14ac:dyDescent="0.4">
      <c r="A281" s="17" t="s">
        <v>124</v>
      </c>
      <c r="B281" s="17" t="s">
        <v>85</v>
      </c>
      <c r="C281" s="13">
        <v>9</v>
      </c>
      <c r="D281" s="10" t="str">
        <f>IFERROR(VLOOKUP($A281,VLookup!$B$3:$C$481,2,FALSE),"")</f>
        <v>2.1.2 SYSTEEMONTWIKKELING</v>
      </c>
      <c r="E281" s="14" t="str">
        <f t="shared" si="12"/>
        <v>T.01x9</v>
      </c>
      <c r="F281" s="14" t="str">
        <f>IFERROR(VLOOKUP(E281,'Bron competenties'!$A$1:$F$19978,5,FALSE),"")</f>
        <v>Toegankelijkheid is van toepassing op het ontwerp van producten, apparaten, services of omgevingen om ervoor te zorgen dat ze voor iedereen bruikbaar zijn, ongeacht hun persoonlijke capaciteiten</v>
      </c>
      <c r="G281" s="15" t="str">
        <f>IFERROR(CONCATENATE(B281," ",(VLOOKUP($B281,'Bron competenties'!$B$1:$C$1978,2,FALSE))),"")</f>
        <v>T.01 Toegankelijkheid</v>
      </c>
      <c r="H281">
        <f t="shared" si="13"/>
        <v>9</v>
      </c>
      <c r="I281" t="str">
        <f t="shared" si="14"/>
        <v>Toegankelijkheid is van toepassing op het ontwerp van producten, apparaten, services of omgevingen om ervoor te zorgen dat ze voor iedereen bruikbaar zijn, ongeacht hun persoonlijke capaciteiten</v>
      </c>
    </row>
    <row r="282" spans="1:9" ht="15" thickBot="1" x14ac:dyDescent="0.4">
      <c r="A282" s="17" t="s">
        <v>124</v>
      </c>
      <c r="B282" s="17" t="s">
        <v>86</v>
      </c>
      <c r="C282" s="13">
        <v>9</v>
      </c>
      <c r="D282" s="10" t="str">
        <f>IFERROR(VLOOKUP($A282,VLookup!$B$3:$C$481,2,FALSE),"")</f>
        <v>2.1.2 SYSTEEMONTWIKKELING</v>
      </c>
      <c r="E282" s="14" t="str">
        <f t="shared" si="12"/>
        <v>T.02x9</v>
      </c>
      <c r="F282" s="14" t="str">
        <f>IFERROR(VLOOKUP(E282,'Bron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82" s="15" t="str">
        <f>IFERROR(CONCATENATE(B282," ",(VLOOKUP($B282,'Bron competenties'!$B$1:$C$1978,2,FALSE))),"")</f>
        <v>T.02 Ethiek</v>
      </c>
      <c r="H282">
        <f t="shared" si="13"/>
        <v>9</v>
      </c>
      <c r="I282" t="str">
        <f t="shared" si="14"/>
        <v>Ethiek in ICT behandelt de procedures, waarden en praktijken die ICT en haar gerelateerde disciplines beheersen zonder de integriteit, morele waarden of overtuigingen van een individu, organisatie of de mensheid: professioneel gedrag in de ICT</v>
      </c>
    </row>
    <row r="283" spans="1:9" ht="15" thickBot="1" x14ac:dyDescent="0.4">
      <c r="A283" s="17" t="s">
        <v>124</v>
      </c>
      <c r="B283" s="17" t="s">
        <v>87</v>
      </c>
      <c r="C283" s="13">
        <v>9</v>
      </c>
      <c r="D283" s="10" t="str">
        <f>IFERROR(VLOOKUP($A283,VLookup!$B$3:$C$481,2,FALSE),"")</f>
        <v>2.1.2 SYSTEEMONTWIKKELING</v>
      </c>
      <c r="E283" s="14" t="str">
        <f t="shared" si="12"/>
        <v>T.03x9</v>
      </c>
      <c r="F283" s="14" t="str">
        <f>IFERROR(VLOOKUP(E283,'Bron competenties'!$A$1:$F$19978,5,FALSE),"")</f>
        <v>Er zijn veel wetten die direct of indirect relevant zijn voor de ICT-industrie, zoals copyright, naleving van octrooien, voorkomen van plagiaat en bescherming van intellectueel eigendom</v>
      </c>
      <c r="G283" s="15" t="str">
        <f>IFERROR(CONCATENATE(B283," ",(VLOOKUP($B283,'Bron competenties'!$B$1:$C$1978,2,FALSE))),"")</f>
        <v>T.03 Juridische kwesties</v>
      </c>
      <c r="H283">
        <f t="shared" si="13"/>
        <v>9</v>
      </c>
      <c r="I283" t="str">
        <f t="shared" si="14"/>
        <v>Er zijn veel wetten die direct of indirect relevant zijn voor de ICT-industrie, zoals copyright, naleving van octrooien, voorkomen van plagiaat en bescherming van intellectueel eigendom</v>
      </c>
    </row>
    <row r="284" spans="1:9" ht="15" thickBot="1" x14ac:dyDescent="0.4">
      <c r="A284" s="17" t="s">
        <v>124</v>
      </c>
      <c r="B284" s="17" t="s">
        <v>88</v>
      </c>
      <c r="C284" s="13">
        <v>9</v>
      </c>
      <c r="D284" s="10" t="str">
        <f>IFERROR(VLOOKUP($A284,VLookup!$B$3:$C$481,2,FALSE),"")</f>
        <v>2.1.2 SYSTEEMONTWIKKELING</v>
      </c>
      <c r="E284" s="14" t="str">
        <f t="shared" si="12"/>
        <v>T.04x9</v>
      </c>
      <c r="F284" s="14" t="str">
        <f>IFERROR(VLOOKUP(E284,'Bron competenties'!$A$1:$F$19978,5,FALSE),"")</f>
        <v>Privacy is het vermogen van een organisatie of individu te bepalen welke gegevens met derden kunnen worden gedeeld: bijvoorbeeld de algemene verordening gegevensbescherming (AVG) over gegevensbescherming en privacy voor alle individuen</v>
      </c>
      <c r="G284" s="15" t="str">
        <f>IFERROR(CONCATENATE(B284," ",(VLOOKUP($B284,'Bron competenties'!$B$1:$C$1978,2,FALSE))),"")</f>
        <v>T.04 Privacy</v>
      </c>
      <c r="H284">
        <f t="shared" si="13"/>
        <v>9</v>
      </c>
      <c r="I284" t="str">
        <f t="shared" si="14"/>
        <v>Privacy is het vermogen van een organisatie of individu te bepalen welke gegevens met derden kunnen worden gedeeld: bijvoorbeeld de algemene verordening gegevensbescherming (AVG) over gegevensbescherming en privacy voor alle individuen</v>
      </c>
    </row>
    <row r="285" spans="1:9" ht="15" thickBot="1" x14ac:dyDescent="0.4">
      <c r="A285" s="17" t="s">
        <v>124</v>
      </c>
      <c r="B285" s="17" t="s">
        <v>89</v>
      </c>
      <c r="C285" s="13">
        <v>9</v>
      </c>
      <c r="D285" s="10" t="str">
        <f>IFERROR(VLOOKUP($A285,VLookup!$B$3:$C$481,2,FALSE),"")</f>
        <v>2.1.2 SYSTEEMONTWIKKELING</v>
      </c>
      <c r="E285" s="14" t="str">
        <f t="shared" si="12"/>
        <v>T.05x9</v>
      </c>
      <c r="F285" s="14" t="str">
        <f>IFERROR(VLOOKUP(E285,'Bron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85" s="15" t="str">
        <f>IFERROR(CONCATENATE(B285," ",(VLOOKUP($B285,'Bron competenties'!$B$1:$C$1978,2,FALSE))),"")</f>
        <v>T.05 Beveiliging</v>
      </c>
      <c r="H285">
        <f t="shared" si="13"/>
        <v>9</v>
      </c>
      <c r="I285"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286" spans="1:9" ht="15" thickBot="1" x14ac:dyDescent="0.4">
      <c r="A286" s="17" t="s">
        <v>124</v>
      </c>
      <c r="B286" s="17" t="s">
        <v>90</v>
      </c>
      <c r="C286" s="13">
        <v>9</v>
      </c>
      <c r="D286" s="10" t="str">
        <f>IFERROR(VLOOKUP($A286,VLookup!$B$3:$C$481,2,FALSE),"")</f>
        <v>2.1.2 SYSTEEMONTWIKKELING</v>
      </c>
      <c r="E286" s="14" t="str">
        <f t="shared" si="12"/>
        <v>T.06x9</v>
      </c>
      <c r="F286" s="14" t="str">
        <f>IFERROR(VLOOKUP(E286,'Bron competenties'!$A$1:$F$19978,5,FALSE),"")</f>
        <v>Duurzaamheid staat voor het voldoen aan behoeften zonder de toekomst in gevaar te brengen en kan worden gecategoriseerd als ecologische, sociale of economische duurzaamheid</v>
      </c>
      <c r="G286" s="15" t="str">
        <f>IFERROR(CONCATENATE(B286," ",(VLOOKUP($B286,'Bron competenties'!$B$1:$C$1978,2,FALSE))),"")</f>
        <v>T.06 Duurzaamheid</v>
      </c>
      <c r="H286">
        <f t="shared" si="13"/>
        <v>9</v>
      </c>
      <c r="I286" t="str">
        <f t="shared" si="14"/>
        <v>Duurzaamheid staat voor het voldoen aan behoeften zonder de toekomst in gevaar te brengen en kan worden gecategoriseerd als ecologische, sociale of economische duurzaamheid</v>
      </c>
    </row>
    <row r="287" spans="1:9" ht="15" thickBot="1" x14ac:dyDescent="0.4">
      <c r="A287" s="17" t="s">
        <v>124</v>
      </c>
      <c r="B287" s="17" t="s">
        <v>91</v>
      </c>
      <c r="C287" s="13">
        <v>9</v>
      </c>
      <c r="D287" s="10" t="str">
        <f>IFERROR(VLOOKUP($A287,VLookup!$B$3:$C$481,2,FALSE),"")</f>
        <v>2.1.2 SYSTEEMONTWIKKELING</v>
      </c>
      <c r="E287" s="14" t="str">
        <f t="shared" si="12"/>
        <v>T.07x9</v>
      </c>
      <c r="F287" s="14" t="str">
        <f>IFERROR(VLOOKUP(E287,'Bron competenties'!$A$1:$F$19978,5,FALSE),"")</f>
        <v>Bruikbaarheid is de kwaliteit van een product, dienst of systeem, zoals ervaren door eindgebruikers, voor specifiek te bereiken doelen, effectief, efficiënt en bevredigend in een vooraf bepaalde context</v>
      </c>
      <c r="G287" s="15" t="str">
        <f>IFERROR(CONCATENATE(B287," ",(VLOOKUP($B287,'Bron competenties'!$B$1:$C$1978,2,FALSE))),"")</f>
        <v>T.07 Bruikbaarheid</v>
      </c>
      <c r="H287">
        <f t="shared" si="13"/>
        <v>9</v>
      </c>
      <c r="I287" t="str">
        <f t="shared" si="14"/>
        <v>Bruikbaarheid is de kwaliteit van een product, dienst of systeem, zoals ervaren door eindgebruikers, voor specifiek te bereiken doelen, effectief, efficiënt en bevredigend in een vooraf bepaalde context</v>
      </c>
    </row>
    <row r="288" spans="1:9" ht="15" thickBot="1" x14ac:dyDescent="0.4">
      <c r="A288" s="17" t="s">
        <v>126</v>
      </c>
      <c r="B288" s="17" t="s">
        <v>98</v>
      </c>
      <c r="C288" s="13">
        <v>2</v>
      </c>
      <c r="D288" s="10" t="str">
        <f>IFERROR(VLOOKUP($A288,VLookup!$B$3:$C$481,2,FALSE),"")</f>
        <v>2.1.3 NETWERKONTWIKKELING</v>
      </c>
      <c r="E288" s="14" t="str">
        <f t="shared" si="12"/>
        <v>B.02x2</v>
      </c>
      <c r="F288" s="14" t="str">
        <f>IFERROR(VLOOKUP(E288,'Bron competenties'!$A$1:$F$19978,5,FALSE),"")</f>
        <v>het systematisch handelen om de verenigbaarheid van soft- en hardwarespecificatie te identificeren, het documenteren van alle activiteiten, afwijkingen en correcties tijdens het installeren</v>
      </c>
      <c r="G288" s="15" t="str">
        <f>IFERROR(CONCATENATE(B288," ",(VLOOKUP($B288,'Bron competenties'!$B$1:$C$1978,2,FALSE))),"")</f>
        <v xml:space="preserve">B.02 Systeemintegratie </v>
      </c>
      <c r="H288">
        <f t="shared" si="13"/>
        <v>2</v>
      </c>
      <c r="I288" t="str">
        <f t="shared" si="14"/>
        <v>het systematisch handelen om de verenigbaarheid van soft- en hardwarespecificatie te identificeren, het documenteren van alle activiteiten, afwijkingen en correcties tijdens het installeren</v>
      </c>
    </row>
    <row r="289" spans="1:9" ht="15" thickBot="1" x14ac:dyDescent="0.4">
      <c r="A289" s="17" t="s">
        <v>126</v>
      </c>
      <c r="B289" s="17" t="s">
        <v>98</v>
      </c>
      <c r="C289" s="13">
        <v>3</v>
      </c>
      <c r="D289" s="10" t="str">
        <f>IFERROR(VLOOKUP($A289,VLookup!$B$3:$C$481,2,FALSE),"")</f>
        <v>2.1.3 NETWERKONTWIKKELING</v>
      </c>
      <c r="E289" s="14" t="str">
        <f t="shared" si="12"/>
        <v>B.02x3</v>
      </c>
      <c r="F289" s="14" t="str">
        <f>IFERROR(VLOOKUP(E289,'Bron competenties'!$A$1:$F$19978,5,FALSE),"")</f>
        <v>verantwoordelijk zijn voor eigen acties en die van anderen in het integratieproces, het naleven van de toepasbare normen en wijzigingsprocedures om de integriteit te bewaren van de gehele functionaliteit en betrouwbaarheid</v>
      </c>
      <c r="G289" s="15" t="str">
        <f>IFERROR(CONCATENATE(B289," ",(VLOOKUP($B289,'Bron competenties'!$B$1:$C$1978,2,FALSE))),"")</f>
        <v xml:space="preserve">B.02 Systeemintegratie </v>
      </c>
      <c r="H289">
        <f t="shared" si="13"/>
        <v>3</v>
      </c>
      <c r="I289" t="str">
        <f t="shared" si="14"/>
        <v>verantwoordelijk zijn voor eigen acties en die van anderen in het integratieproces, het naleven van de toepasbare normen en wijzigingsprocedures om de integriteit te bewaren van de gehele functionaliteit en betrouwbaarheid</v>
      </c>
    </row>
    <row r="290" spans="1:9" ht="15" thickBot="1" x14ac:dyDescent="0.4">
      <c r="A290" s="17" t="s">
        <v>126</v>
      </c>
      <c r="B290" s="17" t="s">
        <v>98</v>
      </c>
      <c r="C290" s="13">
        <v>4</v>
      </c>
      <c r="D290" s="10" t="str">
        <f>IFERROR(VLOOKUP($A290,VLookup!$B$3:$C$481,2,FALSE),"")</f>
        <v>2.1.3 NETWERKONTWIKKELING</v>
      </c>
      <c r="E290" s="14" t="str">
        <f t="shared" si="12"/>
        <v>B.02x4</v>
      </c>
      <c r="F290" s="14" t="str">
        <f>IFERROR(VLOOKUP(E290,'Bron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90" s="15" t="str">
        <f>IFERROR(CONCATENATE(B290," ",(VLOOKUP($B290,'Bron competenties'!$B$1:$C$1978,2,FALSE))),"")</f>
        <v xml:space="preserve">B.02 Systeemintegratie </v>
      </c>
      <c r="H290">
        <f t="shared" si="13"/>
        <v>4</v>
      </c>
      <c r="I290"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91" spans="1:9" ht="15" thickBot="1" x14ac:dyDescent="0.4">
      <c r="A291" s="20" t="s">
        <v>126</v>
      </c>
      <c r="B291" s="17" t="s">
        <v>98</v>
      </c>
      <c r="C291" s="13">
        <v>4</v>
      </c>
      <c r="D291" s="10" t="str">
        <f>IFERROR(VLOOKUP($A291,VLookup!$B$3:$C$481,2,FALSE),"")</f>
        <v>2.1.3 NETWERKONTWIKKELING</v>
      </c>
      <c r="E291" s="14" t="str">
        <f t="shared" si="12"/>
        <v>B.02x4</v>
      </c>
      <c r="F291" s="14" t="str">
        <f>IFERROR(VLOOKUP(E291,'Bron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291" s="15" t="str">
        <f>IFERROR(CONCATENATE(B291," ",(VLOOKUP($B291,'Bron competenties'!$B$1:$C$1978,2,FALSE))),"")</f>
        <v xml:space="preserve">B.02 Systeemintegratie </v>
      </c>
      <c r="H291">
        <f t="shared" si="13"/>
        <v>4</v>
      </c>
      <c r="I291" t="str">
        <f t="shared" si="14"/>
        <v xml:space="preserve">het gebruikmaken van uiteenlopende specifieke kennis voor het creëren van een proces voor de gehele integratiecyclus, inclusief het opzetten van interne standaarden; het organiseren en borgen van resources voor integratieprogramma’s </v>
      </c>
    </row>
    <row r="292" spans="1:9" ht="15" thickBot="1" x14ac:dyDescent="0.4">
      <c r="A292" s="17" t="s">
        <v>126</v>
      </c>
      <c r="B292" s="17" t="s">
        <v>125</v>
      </c>
      <c r="C292" s="13">
        <v>1</v>
      </c>
      <c r="D292" s="10" t="str">
        <f>IFERROR(VLOOKUP($A292,VLookup!$B$3:$C$481,2,FALSE),"")</f>
        <v>2.1.3 NETWERKONTWIKKELING</v>
      </c>
      <c r="E292" s="14" t="str">
        <f t="shared" si="12"/>
        <v>B.04x1</v>
      </c>
      <c r="F292" s="14" t="str">
        <f>IFERROR(VLOOKUP(E292,'Bron competenties'!$A$1:$F$19978,5,FALSE),"")</f>
        <v>het onder aansturing verwijderen en/of installeren van IV-componenten op basis van gedetailleerde instructies</v>
      </c>
      <c r="G292" s="15" t="str">
        <f>IFERROR(CONCATENATE(B292," ",(VLOOKUP($B292,'Bron competenties'!$B$1:$C$1978,2,FALSE))),"")</f>
        <v xml:space="preserve">B.04 Implementeren oplossingen </v>
      </c>
      <c r="H292">
        <f t="shared" si="13"/>
        <v>1</v>
      </c>
      <c r="I292" t="str">
        <f t="shared" si="14"/>
        <v>het onder aansturing verwijderen en/of installeren van IV-componenten op basis van gedetailleerde instructies</v>
      </c>
    </row>
    <row r="293" spans="1:9" ht="15" thickBot="1" x14ac:dyDescent="0.4">
      <c r="A293" s="17" t="s">
        <v>126</v>
      </c>
      <c r="B293" s="17" t="s">
        <v>125</v>
      </c>
      <c r="C293" s="13">
        <v>2</v>
      </c>
      <c r="D293" s="10" t="str">
        <f>IFERROR(VLOOKUP($A293,VLookup!$B$3:$C$481,2,FALSE),"")</f>
        <v>2.1.3 NETWERKONTWIKKELING</v>
      </c>
      <c r="E293" s="14" t="str">
        <f t="shared" si="12"/>
        <v>B.04x2</v>
      </c>
      <c r="F293" s="14" t="str">
        <f>IFERROR(VLOOKUP(E293,'Bron competenties'!$A$1:$F$19978,5,FALSE),"")</f>
        <v>het systematisch handelen om systeemelementen te bouwen en/of deconstrueren; het identificeren van falende componenten en het vaststellen van de hoofdoorzaken van storingen; het bieden van ondersteuning aan minder ervaren collega's</v>
      </c>
      <c r="G293" s="15" t="str">
        <f>IFERROR(CONCATENATE(B293," ",(VLOOKUP($B293,'Bron competenties'!$B$1:$C$1978,2,FALSE))),"")</f>
        <v xml:space="preserve">B.04 Implementeren oplossingen </v>
      </c>
      <c r="H293">
        <f t="shared" si="13"/>
        <v>2</v>
      </c>
      <c r="I293" t="str">
        <f t="shared" si="14"/>
        <v>het systematisch handelen om systeemelementen te bouwen en/of deconstrueren; het identificeren van falende componenten en het vaststellen van de hoofdoorzaken van storingen; het bieden van ondersteuning aan minder ervaren collega's</v>
      </c>
    </row>
    <row r="294" spans="1:9" ht="15" thickBot="1" x14ac:dyDescent="0.4">
      <c r="A294" s="17" t="s">
        <v>126</v>
      </c>
      <c r="B294" s="17" t="s">
        <v>125</v>
      </c>
      <c r="C294" s="13">
        <v>3</v>
      </c>
      <c r="D294" s="10" t="str">
        <f>IFERROR(VLOOKUP($A294,VLookup!$B$3:$C$481,2,FALSE),"")</f>
        <v>2.1.3 NETWERKONTWIKKELING</v>
      </c>
      <c r="E294" s="14" t="str">
        <f t="shared" si="12"/>
        <v>B.04x3</v>
      </c>
      <c r="F294" s="14" t="str">
        <f>IFERROR(VLOOKUP(E294,'Bron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94" s="15" t="str">
        <f>IFERROR(CONCATENATE(B294," ",(VLOOKUP($B294,'Bron competenties'!$B$1:$C$1978,2,FALSE))),"")</f>
        <v xml:space="preserve">B.04 Implementeren oplossingen </v>
      </c>
      <c r="H294">
        <f t="shared" si="13"/>
        <v>3</v>
      </c>
      <c r="I294"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95" spans="1:9" ht="15" thickBot="1" x14ac:dyDescent="0.4">
      <c r="A295" s="20" t="s">
        <v>126</v>
      </c>
      <c r="B295" s="17" t="s">
        <v>125</v>
      </c>
      <c r="C295" s="13">
        <v>3</v>
      </c>
      <c r="D295" s="10" t="str">
        <f>IFERROR(VLOOKUP($A295,VLookup!$B$3:$C$481,2,FALSE),"")</f>
        <v>2.1.3 NETWERKONTWIKKELING</v>
      </c>
      <c r="E295" s="14" t="str">
        <f t="shared" si="12"/>
        <v>B.04x3</v>
      </c>
      <c r="F295" s="14" t="str">
        <f>IFERROR(VLOOKUP(E295,'Bron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95" s="15" t="str">
        <f>IFERROR(CONCATENATE(B295," ",(VLOOKUP($B295,'Bron competenties'!$B$1:$C$1978,2,FALSE))),"")</f>
        <v xml:space="preserve">B.04 Implementeren oplossingen </v>
      </c>
      <c r="H295">
        <f t="shared" si="13"/>
        <v>3</v>
      </c>
      <c r="I295"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96" spans="1:9" ht="15" thickBot="1" x14ac:dyDescent="0.4">
      <c r="A296" s="17" t="s">
        <v>126</v>
      </c>
      <c r="B296" s="17" t="s">
        <v>123</v>
      </c>
      <c r="C296" s="13">
        <v>3</v>
      </c>
      <c r="D296" s="10" t="str">
        <f>IFERROR(VLOOKUP($A296,VLookup!$B$3:$C$481,2,FALSE),"")</f>
        <v>2.1.3 NETWERKONTWIKKELING</v>
      </c>
      <c r="E296" s="14" t="str">
        <f t="shared" si="12"/>
        <v>B.06x3</v>
      </c>
      <c r="F296" s="14" t="str">
        <f>IFERROR(VLOOKUP(E296,'Bron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296" s="15" t="str">
        <f>IFERROR(CONCATENATE(B296," ",(VLOOKUP($B296,'Bron competenties'!$B$1:$C$1978,2,FALSE))),"")</f>
        <v xml:space="preserve">B.06 Systeembouw </v>
      </c>
      <c r="H296">
        <f t="shared" si="13"/>
        <v>3</v>
      </c>
      <c r="I296" t="str">
        <f t="shared" si="14"/>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297" spans="1:9" ht="15" thickBot="1" x14ac:dyDescent="0.4">
      <c r="A297" s="17" t="s">
        <v>126</v>
      </c>
      <c r="B297" s="17" t="s">
        <v>123</v>
      </c>
      <c r="C297" s="13">
        <v>4</v>
      </c>
      <c r="D297" s="10" t="str">
        <f>IFERROR(VLOOKUP($A297,VLookup!$B$3:$C$481,2,FALSE),"")</f>
        <v>2.1.3 NETWERKONTWIKKELING</v>
      </c>
      <c r="E297" s="14" t="str">
        <f t="shared" si="12"/>
        <v>B.06x4</v>
      </c>
      <c r="F297" s="14" t="str">
        <f>IFERROR(VLOOKUP(E297,'Bron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297" s="15" t="str">
        <f>IFERROR(CONCATENATE(B297," ",(VLOOKUP($B297,'Bron competenties'!$B$1:$C$1978,2,FALSE))),"")</f>
        <v xml:space="preserve">B.06 Systeembouw </v>
      </c>
      <c r="H297">
        <f t="shared" si="13"/>
        <v>4</v>
      </c>
      <c r="I297" t="str">
        <f t="shared" si="14"/>
        <v>het omgaan met complexiteit door het ontwikkelen van standaarden en architectuur ter ondersteuning van samenhangende productontwikkeling; het opzetten van systeemeisen voor ontwerp en het identificeren van welke systeemeisen bij welke systeemcomponent behoren</v>
      </c>
    </row>
    <row r="298" spans="1:9" ht="15" thickBot="1" x14ac:dyDescent="0.4">
      <c r="A298" s="17" t="s">
        <v>126</v>
      </c>
      <c r="B298" s="17" t="s">
        <v>122</v>
      </c>
      <c r="C298" s="13">
        <v>2</v>
      </c>
      <c r="D298" s="10" t="str">
        <f>IFERROR(VLOOKUP($A298,VLookup!$B$3:$C$481,2,FALSE),"")</f>
        <v>2.1.3 NETWERKONTWIKKELING</v>
      </c>
      <c r="E298" s="14" t="str">
        <f t="shared" si="12"/>
        <v>C.04x2</v>
      </c>
      <c r="F298" s="14" t="str">
        <f>IFERROR(VLOOKUP(E298,'Bron competenties'!$A$1:$F$19978,5,FALSE),"")</f>
        <v>het identificeren en classificeren van soorten incident- en service-interrupties; het vastleggen en catalogiseren van incidenten op basis van oorzaak en oplossing</v>
      </c>
      <c r="G298" s="15" t="str">
        <f>IFERROR(CONCATENATE(B298," ",(VLOOKUP($B298,'Bron competenties'!$B$1:$C$1978,2,FALSE))),"")</f>
        <v xml:space="preserve">C.04 Probleemmanagement </v>
      </c>
      <c r="H298">
        <f t="shared" si="13"/>
        <v>2</v>
      </c>
      <c r="I298" t="str">
        <f t="shared" si="14"/>
        <v>het identificeren en classificeren van soorten incident- en service-interrupties; het vastleggen en catalogiseren van incidenten op basis van oorzaak en oplossing</v>
      </c>
    </row>
    <row r="299" spans="1:9" ht="15" thickBot="1" x14ac:dyDescent="0.4">
      <c r="A299" s="17" t="s">
        <v>126</v>
      </c>
      <c r="B299" s="17" t="s">
        <v>122</v>
      </c>
      <c r="C299" s="13">
        <v>3</v>
      </c>
      <c r="D299" s="10" t="str">
        <f>IFERROR(VLOOKUP($A299,VLookup!$B$3:$C$481,2,FALSE),"")</f>
        <v>2.1.3 NETWERKONTWIKKELING</v>
      </c>
      <c r="E299" s="14" t="str">
        <f t="shared" si="12"/>
        <v>C.04x3</v>
      </c>
      <c r="F299" s="14" t="str">
        <f>IFERROR(VLOOKUP(E299,'Bron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299" s="15" t="str">
        <f>IFERROR(CONCATENATE(B299," ",(VLOOKUP($B299,'Bron competenties'!$B$1:$C$1978,2,FALSE))),"")</f>
        <v xml:space="preserve">C.04 Probleemmanagement </v>
      </c>
      <c r="H299">
        <f t="shared" si="13"/>
        <v>3</v>
      </c>
      <c r="I299" t="str">
        <f t="shared" si="14"/>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300" spans="1:9" ht="15" thickBot="1" x14ac:dyDescent="0.4">
      <c r="A300" s="17" t="s">
        <v>126</v>
      </c>
      <c r="B300" s="17" t="s">
        <v>122</v>
      </c>
      <c r="C300" s="13">
        <v>4</v>
      </c>
      <c r="D300" s="10" t="str">
        <f>IFERROR(VLOOKUP($A300,VLookup!$B$3:$C$481,2,FALSE),"")</f>
        <v>2.1.3 NETWERKONTWIKKELING</v>
      </c>
      <c r="E300" s="14" t="str">
        <f t="shared" si="12"/>
        <v>C.04x4</v>
      </c>
      <c r="F300" s="14" t="str">
        <f>IFERROR(VLOOKUP(E300,'Bron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00" s="15" t="str">
        <f>IFERROR(CONCATENATE(B300," ",(VLOOKUP($B300,'Bron competenties'!$B$1:$C$1978,2,FALSE))),"")</f>
        <v xml:space="preserve">C.04 Probleemmanagement </v>
      </c>
      <c r="H300">
        <f t="shared" si="13"/>
        <v>4</v>
      </c>
      <c r="I300"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01" spans="1:9" ht="15" thickBot="1" x14ac:dyDescent="0.4">
      <c r="A301" s="17" t="s">
        <v>126</v>
      </c>
      <c r="B301" s="17" t="s">
        <v>122</v>
      </c>
      <c r="C301" s="13">
        <v>4</v>
      </c>
      <c r="D301" s="10" t="str">
        <f>IFERROR(VLOOKUP($A301,VLookup!$B$3:$C$481,2,FALSE),"")</f>
        <v>2.1.3 NETWERKONTWIKKELING</v>
      </c>
      <c r="E301" s="14" t="str">
        <f t="shared" si="12"/>
        <v>C.04x4</v>
      </c>
      <c r="F301" s="14" t="str">
        <f>IFERROR(VLOOKUP(E301,'Bron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01" s="15" t="str">
        <f>IFERROR(CONCATENATE(B301," ",(VLOOKUP($B301,'Bron competenties'!$B$1:$C$1978,2,FALSE))),"")</f>
        <v xml:space="preserve">C.04 Probleemmanagement </v>
      </c>
      <c r="H301">
        <f t="shared" si="13"/>
        <v>4</v>
      </c>
      <c r="I301" t="str">
        <f t="shared" si="14"/>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02" spans="1:9" ht="15" thickBot="1" x14ac:dyDescent="0.4">
      <c r="A302" s="17" t="s">
        <v>126</v>
      </c>
      <c r="B302" s="17" t="s">
        <v>100</v>
      </c>
      <c r="C302" s="13">
        <v>2</v>
      </c>
      <c r="D302" s="10" t="str">
        <f>IFERROR(VLOOKUP($A302,VLookup!$B$3:$C$481,2,FALSE),"")</f>
        <v>2.1.3 NETWERKONTWIKKELING</v>
      </c>
      <c r="E302" s="14" t="str">
        <f t="shared" si="12"/>
        <v>E.03x2</v>
      </c>
      <c r="F302" s="14" t="str">
        <f>IFERROR(VLOOKUP(E302,'Bron competenties'!$A$1:$F$19978,5,FALSE),"")</f>
        <v>het begrijpen en toepassen van de principes van risicomanagement en het onderzoeken van IV-oplossingen om geïdentificeerde risico’s te mitigeren</v>
      </c>
      <c r="G302" s="15" t="str">
        <f>IFERROR(CONCATENATE(B302," ",(VLOOKUP($B302,'Bron competenties'!$B$1:$C$1978,2,FALSE))),"")</f>
        <v xml:space="preserve">E.03 Risicomanagement </v>
      </c>
      <c r="H302">
        <f t="shared" si="13"/>
        <v>2</v>
      </c>
      <c r="I302" t="str">
        <f t="shared" si="14"/>
        <v>het begrijpen en toepassen van de principes van risicomanagement en het onderzoeken van IV-oplossingen om geïdentificeerde risico’s te mitigeren</v>
      </c>
    </row>
    <row r="303" spans="1:9" ht="15" thickBot="1" x14ac:dyDescent="0.4">
      <c r="A303" s="17" t="s">
        <v>126</v>
      </c>
      <c r="B303" s="17" t="s">
        <v>100</v>
      </c>
      <c r="C303" s="13">
        <v>3</v>
      </c>
      <c r="D303" s="10" t="str">
        <f>IFERROR(VLOOKUP($A303,VLookup!$B$3:$C$481,2,FALSE),"")</f>
        <v>2.1.3 NETWERKONTWIKKELING</v>
      </c>
      <c r="E303" s="14" t="str">
        <f t="shared" si="12"/>
        <v>E.03x3</v>
      </c>
      <c r="F303" s="14" t="str">
        <f>IFERROR(VLOOKUP(E303,'Bron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303" s="15" t="str">
        <f>IFERROR(CONCATENATE(B303," ",(VLOOKUP($B303,'Bron competenties'!$B$1:$C$1978,2,FALSE))),"")</f>
        <v xml:space="preserve">E.03 Risicomanagement </v>
      </c>
      <c r="H303">
        <f t="shared" si="13"/>
        <v>3</v>
      </c>
      <c r="I303" t="str">
        <f t="shared" si="14"/>
        <v>het in staat zijn de juiste acties te ondernemen om de veiligheid te borgen en risicoblootstelling te vermijden; het evalueren, managen en garanderen van de validering van uitzonderingen; het uitvoeren van audits uit op IV-processen en -omgeving</v>
      </c>
    </row>
    <row r="304" spans="1:9" ht="15" thickBot="1" x14ac:dyDescent="0.4">
      <c r="A304" s="20" t="s">
        <v>126</v>
      </c>
      <c r="B304" s="17" t="s">
        <v>100</v>
      </c>
      <c r="C304" s="13">
        <v>4</v>
      </c>
      <c r="D304" s="10" t="str">
        <f>IFERROR(VLOOKUP($A304,VLookup!$B$3:$C$481,2,FALSE),"")</f>
        <v>2.1.3 NETWERKONTWIKKELING</v>
      </c>
      <c r="E304" s="14" t="str">
        <f t="shared" si="12"/>
        <v>E.03x4</v>
      </c>
      <c r="F304" s="14" t="str">
        <f>IFERROR(VLOOKUP(E304,'Bron competenties'!$A$1:$F$19978,5,FALSE),"")</f>
        <v>het organiseren en borgen van het definiëren en toepasbaar maken van beleid voor risicobeheer door rekening te houden met alle mogelijke beperkingen, waaronder technische, economische en politieke kwesties en daarbij taken te delegeren</v>
      </c>
      <c r="G304" s="15" t="str">
        <f>IFERROR(CONCATENATE(B304," ",(VLOOKUP($B304,'Bron competenties'!$B$1:$C$1978,2,FALSE))),"")</f>
        <v xml:space="preserve">E.03 Risicomanagement </v>
      </c>
      <c r="H304">
        <f t="shared" si="13"/>
        <v>4</v>
      </c>
      <c r="I304" t="str">
        <f t="shared" si="14"/>
        <v>het organiseren en borgen van het definiëren en toepasbaar maken van beleid voor risicobeheer door rekening te houden met alle mogelijke beperkingen, waaronder technische, economische en politieke kwesties en daarbij taken te delegeren</v>
      </c>
    </row>
    <row r="305" spans="1:9" ht="15" thickBot="1" x14ac:dyDescent="0.4">
      <c r="A305" s="20" t="s">
        <v>126</v>
      </c>
      <c r="B305" s="17" t="s">
        <v>100</v>
      </c>
      <c r="C305" s="13">
        <v>4</v>
      </c>
      <c r="D305" s="10" t="str">
        <f>IFERROR(VLOOKUP($A305,VLookup!$B$3:$C$481,2,FALSE),"")</f>
        <v>2.1.3 NETWERKONTWIKKELING</v>
      </c>
      <c r="E305" s="14" t="str">
        <f t="shared" si="12"/>
        <v>E.03x4</v>
      </c>
      <c r="F305" s="14" t="str">
        <f>IFERROR(VLOOKUP(E305,'Bron competenties'!$A$1:$F$19978,5,FALSE),"")</f>
        <v>het organiseren en borgen van het definiëren en toepasbaar maken van beleid voor risicobeheer door rekening te houden met alle mogelijke beperkingen, waaronder technische, economische en politieke kwesties en daarbij taken te delegeren</v>
      </c>
      <c r="G305" s="15" t="str">
        <f>IFERROR(CONCATENATE(B305," ",(VLOOKUP($B305,'Bron competenties'!$B$1:$C$1978,2,FALSE))),"")</f>
        <v xml:space="preserve">E.03 Risicomanagement </v>
      </c>
      <c r="H305">
        <f t="shared" si="13"/>
        <v>4</v>
      </c>
      <c r="I305" t="str">
        <f t="shared" si="14"/>
        <v>het organiseren en borgen van het definiëren en toepasbaar maken van beleid voor risicobeheer door rekening te houden met alle mogelijke beperkingen, waaronder technische, economische en politieke kwesties en daarbij taken te delegeren</v>
      </c>
    </row>
    <row r="306" spans="1:9" ht="15" thickBot="1" x14ac:dyDescent="0.4">
      <c r="A306" s="17" t="s">
        <v>126</v>
      </c>
      <c r="B306" s="17" t="s">
        <v>81</v>
      </c>
      <c r="C306" s="13">
        <v>2</v>
      </c>
      <c r="D306" s="10" t="str">
        <f>IFERROR(VLOOKUP($A306,VLookup!$B$3:$C$481,2,FALSE),"")</f>
        <v>2.1.3 NETWERKONTWIKKELING</v>
      </c>
      <c r="E306" s="14" t="str">
        <f t="shared" si="12"/>
        <v>E.08x2</v>
      </c>
      <c r="F306" s="14" t="str">
        <f>IFERROR(VLOOKUP(E306,'Bron competenties'!$A$1:$F$19978,5,FALSE),"")</f>
        <v>het systematisch scannen van de omgeving om kwetsbaarheden en bedreigingen te identificeren en te bepalen, vast te leggen en het escaleren bij non-compliance</v>
      </c>
      <c r="G306" s="15" t="str">
        <f>IFERROR(CONCATENATE(B306," ",(VLOOKUP($B306,'Bron competenties'!$B$1:$C$1978,2,FALSE))),"")</f>
        <v xml:space="preserve">E.08 Informatiebeveiligingsmanagement </v>
      </c>
      <c r="H306">
        <f t="shared" si="13"/>
        <v>2</v>
      </c>
      <c r="I306" t="str">
        <f t="shared" si="14"/>
        <v>het systematisch scannen van de omgeving om kwetsbaarheden en bedreigingen te identificeren en te bepalen, vast te leggen en het escaleren bij non-compliance</v>
      </c>
    </row>
    <row r="307" spans="1:9" ht="15" thickBot="1" x14ac:dyDescent="0.4">
      <c r="A307" s="17" t="s">
        <v>126</v>
      </c>
      <c r="B307" s="17" t="s">
        <v>81</v>
      </c>
      <c r="C307" s="13">
        <v>3</v>
      </c>
      <c r="D307" s="10" t="str">
        <f>IFERROR(VLOOKUP($A307,VLookup!$B$3:$C$481,2,FALSE),"")</f>
        <v>2.1.3 NETWERKONTWIKKELING</v>
      </c>
      <c r="E307" s="14" t="str">
        <f t="shared" si="12"/>
        <v>E.08x3</v>
      </c>
      <c r="F307" s="14" t="str">
        <f>IFERROR(VLOOKUP(E307,'Bron competenties'!$A$1:$F$19978,5,FALSE),"")</f>
        <v xml:space="preserve">het evalueren van indicatoren en maatregelen op het gebied van securitymanagement en bepalen of ze aan de normen voldoen; het onderzoeken van inbreuken op de beveiliging en het nemen van correctiemaatregelen </v>
      </c>
      <c r="G307" s="15" t="str">
        <f>IFERROR(CONCATENATE(B307," ",(VLOOKUP($B307,'Bron competenties'!$B$1:$C$1978,2,FALSE))),"")</f>
        <v xml:space="preserve">E.08 Informatiebeveiligingsmanagement </v>
      </c>
      <c r="H307">
        <f t="shared" si="13"/>
        <v>3</v>
      </c>
      <c r="I307" t="str">
        <f t="shared" si="14"/>
        <v xml:space="preserve">het evalueren van indicatoren en maatregelen op het gebied van securitymanagement en bepalen of ze aan de normen voldoen; het onderzoeken van inbreuken op de beveiliging en het nemen van correctiemaatregelen </v>
      </c>
    </row>
    <row r="308" spans="1:9" ht="15" thickBot="1" x14ac:dyDescent="0.4">
      <c r="A308" s="20" t="s">
        <v>126</v>
      </c>
      <c r="B308" s="17" t="s">
        <v>81</v>
      </c>
      <c r="C308" s="13">
        <v>4</v>
      </c>
      <c r="D308" s="10" t="str">
        <f>IFERROR(VLOOKUP($A308,VLookup!$B$3:$C$481,2,FALSE),"")</f>
        <v>2.1.3 NETWERKONTWIKKELING</v>
      </c>
      <c r="E308" s="14" t="str">
        <f t="shared" si="12"/>
        <v>E.08x4</v>
      </c>
      <c r="F308" s="14" t="str">
        <f>IFERROR(VLOOKUP(E308,'Bron competenties'!$A$1:$F$19978,5,FALSE),"")</f>
        <v>het organiseren en borgen dat de integriteit, vertrouwelijkheid en beschikbaarheid van gegevens zijn opgeslagen in de Informatiesystemen en dat ze voldoen aan alle wettelijke vereisten</v>
      </c>
      <c r="G308" s="15" t="str">
        <f>IFERROR(CONCATENATE(B308," ",(VLOOKUP($B308,'Bron competenties'!$B$1:$C$1978,2,FALSE))),"")</f>
        <v xml:space="preserve">E.08 Informatiebeveiligingsmanagement </v>
      </c>
      <c r="H308">
        <f t="shared" si="13"/>
        <v>4</v>
      </c>
      <c r="I308" t="str">
        <f t="shared" si="14"/>
        <v>het organiseren en borgen dat de integriteit, vertrouwelijkheid en beschikbaarheid van gegevens zijn opgeslagen in de Informatiesystemen en dat ze voldoen aan alle wettelijke vereisten</v>
      </c>
    </row>
    <row r="309" spans="1:9" ht="15" thickBot="1" x14ac:dyDescent="0.4">
      <c r="A309" s="20" t="s">
        <v>126</v>
      </c>
      <c r="B309" s="17" t="s">
        <v>81</v>
      </c>
      <c r="C309" s="13">
        <v>4</v>
      </c>
      <c r="D309" s="10" t="str">
        <f>IFERROR(VLOOKUP($A309,VLookup!$B$3:$C$481,2,FALSE),"")</f>
        <v>2.1.3 NETWERKONTWIKKELING</v>
      </c>
      <c r="E309" s="14" t="str">
        <f t="shared" si="12"/>
        <v>E.08x4</v>
      </c>
      <c r="F309" s="14" t="str">
        <f>IFERROR(VLOOKUP(E309,'Bron competenties'!$A$1:$F$19978,5,FALSE),"")</f>
        <v>het organiseren en borgen dat de integriteit, vertrouwelijkheid en beschikbaarheid van gegevens zijn opgeslagen in de Informatiesystemen en dat ze voldoen aan alle wettelijke vereisten</v>
      </c>
      <c r="G309" s="15" t="str">
        <f>IFERROR(CONCATENATE(B309," ",(VLOOKUP($B309,'Bron competenties'!$B$1:$C$1978,2,FALSE))),"")</f>
        <v xml:space="preserve">E.08 Informatiebeveiligingsmanagement </v>
      </c>
      <c r="H309">
        <f t="shared" si="13"/>
        <v>4</v>
      </c>
      <c r="I309" t="str">
        <f t="shared" si="14"/>
        <v>het organiseren en borgen dat de integriteit, vertrouwelijkheid en beschikbaarheid van gegevens zijn opgeslagen in de Informatiesystemen en dat ze voldoen aan alle wettelijke vereisten</v>
      </c>
    </row>
    <row r="310" spans="1:9" ht="15" thickBot="1" x14ac:dyDescent="0.4">
      <c r="A310" s="17" t="s">
        <v>126</v>
      </c>
      <c r="B310" s="17" t="s">
        <v>85</v>
      </c>
      <c r="C310" s="13">
        <v>9</v>
      </c>
      <c r="D310" s="10" t="str">
        <f>IFERROR(VLOOKUP($A310,VLookup!$B$3:$C$481,2,FALSE),"")</f>
        <v>2.1.3 NETWERKONTWIKKELING</v>
      </c>
      <c r="E310" s="14" t="str">
        <f t="shared" si="12"/>
        <v>T.01x9</v>
      </c>
      <c r="F310" s="14" t="str">
        <f>IFERROR(VLOOKUP(E310,'Bron competenties'!$A$1:$F$19978,5,FALSE),"")</f>
        <v>Toegankelijkheid is van toepassing op het ontwerp van producten, apparaten, services of omgevingen om ervoor te zorgen dat ze voor iedereen bruikbaar zijn, ongeacht hun persoonlijke capaciteiten</v>
      </c>
      <c r="G310" s="15" t="str">
        <f>IFERROR(CONCATENATE(B310," ",(VLOOKUP($B310,'Bron competenties'!$B$1:$C$1978,2,FALSE))),"")</f>
        <v>T.01 Toegankelijkheid</v>
      </c>
      <c r="H310">
        <f t="shared" si="13"/>
        <v>9</v>
      </c>
      <c r="I310" t="str">
        <f t="shared" si="14"/>
        <v>Toegankelijkheid is van toepassing op het ontwerp van producten, apparaten, services of omgevingen om ervoor te zorgen dat ze voor iedereen bruikbaar zijn, ongeacht hun persoonlijke capaciteiten</v>
      </c>
    </row>
    <row r="311" spans="1:9" ht="15" thickBot="1" x14ac:dyDescent="0.4">
      <c r="A311" s="17" t="s">
        <v>126</v>
      </c>
      <c r="B311" s="17" t="s">
        <v>86</v>
      </c>
      <c r="C311" s="13">
        <v>9</v>
      </c>
      <c r="D311" s="10" t="str">
        <f>IFERROR(VLOOKUP($A311,VLookup!$B$3:$C$481,2,FALSE),"")</f>
        <v>2.1.3 NETWERKONTWIKKELING</v>
      </c>
      <c r="E311" s="14" t="str">
        <f t="shared" si="12"/>
        <v>T.02x9</v>
      </c>
      <c r="F311" s="14" t="str">
        <f>IFERROR(VLOOKUP(E311,'Bron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11" s="15" t="str">
        <f>IFERROR(CONCATENATE(B311," ",(VLOOKUP($B311,'Bron competenties'!$B$1:$C$1978,2,FALSE))),"")</f>
        <v>T.02 Ethiek</v>
      </c>
      <c r="H311">
        <f t="shared" si="13"/>
        <v>9</v>
      </c>
      <c r="I311" t="str">
        <f t="shared" si="14"/>
        <v>Ethiek in ICT behandelt de procedures, waarden en praktijken die ICT en haar gerelateerde disciplines beheersen zonder de integriteit, morele waarden of overtuigingen van een individu, organisatie of de mensheid: professioneel gedrag in de ICT</v>
      </c>
    </row>
    <row r="312" spans="1:9" ht="15" thickBot="1" x14ac:dyDescent="0.4">
      <c r="A312" s="17" t="s">
        <v>126</v>
      </c>
      <c r="B312" s="17" t="s">
        <v>87</v>
      </c>
      <c r="C312" s="13">
        <v>9</v>
      </c>
      <c r="D312" s="10" t="str">
        <f>IFERROR(VLOOKUP($A312,VLookup!$B$3:$C$481,2,FALSE),"")</f>
        <v>2.1.3 NETWERKONTWIKKELING</v>
      </c>
      <c r="E312" s="14" t="str">
        <f t="shared" si="12"/>
        <v>T.03x9</v>
      </c>
      <c r="F312" s="14" t="str">
        <f>IFERROR(VLOOKUP(E312,'Bron competenties'!$A$1:$F$19978,5,FALSE),"")</f>
        <v>Er zijn veel wetten die direct of indirect relevant zijn voor de ICT-industrie, zoals copyright, naleving van octrooien, voorkomen van plagiaat en bescherming van intellectueel eigendom</v>
      </c>
      <c r="G312" s="15" t="str">
        <f>IFERROR(CONCATENATE(B312," ",(VLOOKUP($B312,'Bron competenties'!$B$1:$C$1978,2,FALSE))),"")</f>
        <v>T.03 Juridische kwesties</v>
      </c>
      <c r="H312">
        <f t="shared" si="13"/>
        <v>9</v>
      </c>
      <c r="I312" t="str">
        <f t="shared" si="14"/>
        <v>Er zijn veel wetten die direct of indirect relevant zijn voor de ICT-industrie, zoals copyright, naleving van octrooien, voorkomen van plagiaat en bescherming van intellectueel eigendom</v>
      </c>
    </row>
    <row r="313" spans="1:9" ht="15" thickBot="1" x14ac:dyDescent="0.4">
      <c r="A313" s="17" t="s">
        <v>126</v>
      </c>
      <c r="B313" s="17" t="s">
        <v>88</v>
      </c>
      <c r="C313" s="13">
        <v>9</v>
      </c>
      <c r="D313" s="10" t="str">
        <f>IFERROR(VLOOKUP($A313,VLookup!$B$3:$C$481,2,FALSE),"")</f>
        <v>2.1.3 NETWERKONTWIKKELING</v>
      </c>
      <c r="E313" s="14" t="str">
        <f t="shared" si="12"/>
        <v>T.04x9</v>
      </c>
      <c r="F313" s="14" t="str">
        <f>IFERROR(VLOOKUP(E313,'Bron competenties'!$A$1:$F$19978,5,FALSE),"")</f>
        <v>Privacy is het vermogen van een organisatie of individu te bepalen welke gegevens met derden kunnen worden gedeeld: bijvoorbeeld de algemene verordening gegevensbescherming (AVG) over gegevensbescherming en privacy voor alle individuen</v>
      </c>
      <c r="G313" s="15" t="str">
        <f>IFERROR(CONCATENATE(B313," ",(VLOOKUP($B313,'Bron competenties'!$B$1:$C$1978,2,FALSE))),"")</f>
        <v>T.04 Privacy</v>
      </c>
      <c r="H313">
        <f t="shared" si="13"/>
        <v>9</v>
      </c>
      <c r="I313" t="str">
        <f t="shared" si="14"/>
        <v>Privacy is het vermogen van een organisatie of individu te bepalen welke gegevens met derden kunnen worden gedeeld: bijvoorbeeld de algemene verordening gegevensbescherming (AVG) over gegevensbescherming en privacy voor alle individuen</v>
      </c>
    </row>
    <row r="314" spans="1:9" ht="15" thickBot="1" x14ac:dyDescent="0.4">
      <c r="A314" s="17" t="s">
        <v>126</v>
      </c>
      <c r="B314" s="17" t="s">
        <v>89</v>
      </c>
      <c r="C314" s="13">
        <v>9</v>
      </c>
      <c r="D314" s="10" t="str">
        <f>IFERROR(VLOOKUP($A314,VLookup!$B$3:$C$481,2,FALSE),"")</f>
        <v>2.1.3 NETWERKONTWIKKELING</v>
      </c>
      <c r="E314" s="14" t="str">
        <f t="shared" si="12"/>
        <v>T.05x9</v>
      </c>
      <c r="F314" s="14" t="str">
        <f>IFERROR(VLOOKUP(E314,'Bron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14" s="15" t="str">
        <f>IFERROR(CONCATENATE(B314," ",(VLOOKUP($B314,'Bron competenties'!$B$1:$C$1978,2,FALSE))),"")</f>
        <v>T.05 Beveiliging</v>
      </c>
      <c r="H314">
        <f t="shared" si="13"/>
        <v>9</v>
      </c>
      <c r="I314"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315" spans="1:9" ht="15" thickBot="1" x14ac:dyDescent="0.4">
      <c r="A315" s="17" t="s">
        <v>126</v>
      </c>
      <c r="B315" s="17" t="s">
        <v>90</v>
      </c>
      <c r="C315" s="13">
        <v>9</v>
      </c>
      <c r="D315" s="10" t="str">
        <f>IFERROR(VLOOKUP($A315,VLookup!$B$3:$C$481,2,FALSE),"")</f>
        <v>2.1.3 NETWERKONTWIKKELING</v>
      </c>
      <c r="E315" s="14" t="str">
        <f t="shared" si="12"/>
        <v>T.06x9</v>
      </c>
      <c r="F315" s="14" t="str">
        <f>IFERROR(VLOOKUP(E315,'Bron competenties'!$A$1:$F$19978,5,FALSE),"")</f>
        <v>Duurzaamheid staat voor het voldoen aan behoeften zonder de toekomst in gevaar te brengen en kan worden gecategoriseerd als ecologische, sociale of economische duurzaamheid</v>
      </c>
      <c r="G315" s="15" t="str">
        <f>IFERROR(CONCATENATE(B315," ",(VLOOKUP($B315,'Bron competenties'!$B$1:$C$1978,2,FALSE))),"")</f>
        <v>T.06 Duurzaamheid</v>
      </c>
      <c r="H315">
        <f t="shared" si="13"/>
        <v>9</v>
      </c>
      <c r="I315" t="str">
        <f t="shared" si="14"/>
        <v>Duurzaamheid staat voor het voldoen aan behoeften zonder de toekomst in gevaar te brengen en kan worden gecategoriseerd als ecologische, sociale of economische duurzaamheid</v>
      </c>
    </row>
    <row r="316" spans="1:9" ht="15" thickBot="1" x14ac:dyDescent="0.4">
      <c r="A316" s="17" t="s">
        <v>126</v>
      </c>
      <c r="B316" s="17" t="s">
        <v>91</v>
      </c>
      <c r="C316" s="13">
        <v>9</v>
      </c>
      <c r="D316" s="10" t="str">
        <f>IFERROR(VLOOKUP($A316,VLookup!$B$3:$C$481,2,FALSE),"")</f>
        <v>2.1.3 NETWERKONTWIKKELING</v>
      </c>
      <c r="E316" s="14" t="str">
        <f t="shared" si="12"/>
        <v>T.07x9</v>
      </c>
      <c r="F316" s="14" t="str">
        <f>IFERROR(VLOOKUP(E316,'Bron competenties'!$A$1:$F$19978,5,FALSE),"")</f>
        <v>Bruikbaarheid is de kwaliteit van een product, dienst of systeem, zoals ervaren door eindgebruikers, voor specifiek te bereiken doelen, effectief, efficiënt en bevredigend in een vooraf bepaalde context</v>
      </c>
      <c r="G316" s="15" t="str">
        <f>IFERROR(CONCATENATE(B316," ",(VLOOKUP($B316,'Bron competenties'!$B$1:$C$1978,2,FALSE))),"")</f>
        <v>T.07 Bruikbaarheid</v>
      </c>
      <c r="H316">
        <f t="shared" si="13"/>
        <v>9</v>
      </c>
      <c r="I316" t="str">
        <f t="shared" si="14"/>
        <v>Bruikbaarheid is de kwaliteit van een product, dienst of systeem, zoals ervaren door eindgebruikers, voor specifiek te bereiken doelen, effectief, efficiënt en bevredigend in een vooraf bepaalde context</v>
      </c>
    </row>
    <row r="317" spans="1:9" ht="15" thickBot="1" x14ac:dyDescent="0.4">
      <c r="A317" s="20" t="s">
        <v>127</v>
      </c>
      <c r="B317" s="12" t="s">
        <v>93</v>
      </c>
      <c r="C317" s="13">
        <v>1</v>
      </c>
      <c r="D317" s="10" t="str">
        <f>IFERROR(VLOOKUP($A317,VLookup!$B$3:$C$481,2,FALSE),"")</f>
        <v>2.1.4 DATA ENGINEERING</v>
      </c>
      <c r="E317" s="14" t="str">
        <f t="shared" si="12"/>
        <v>A.06x1</v>
      </c>
      <c r="F317" s="14" t="str">
        <f>IFERROR(VLOOKUP(E317,'Bron competenties'!$A$1:$F$19978,5,FALSE),"")</f>
        <v>het bijdragen aan het ontwerp van applicaties, aan generieke functionele specificaties en aan koppelvlakken</v>
      </c>
      <c r="G317" s="15" t="str">
        <f>IFERROR(CONCATENATE(B317," ",(VLOOKUP($B317,'Bron competenties'!$B$1:$C$1978,2,FALSE))),"")</f>
        <v xml:space="preserve">A.06 Ontwerp van Applicaties </v>
      </c>
      <c r="H317">
        <f t="shared" si="13"/>
        <v>1</v>
      </c>
      <c r="I317" t="str">
        <f t="shared" si="14"/>
        <v>het bijdragen aan het ontwerp van applicaties, aan generieke functionele specificaties en aan koppelvlakken</v>
      </c>
    </row>
    <row r="318" spans="1:9" ht="15" thickBot="1" x14ac:dyDescent="0.4">
      <c r="A318" s="20" t="s">
        <v>127</v>
      </c>
      <c r="B318" s="12" t="s">
        <v>93</v>
      </c>
      <c r="C318" s="13">
        <v>2</v>
      </c>
      <c r="D318" s="10" t="str">
        <f>IFERROR(VLOOKUP($A318,VLookup!$B$3:$C$481,2,FALSE),"")</f>
        <v>2.1.4 DATA ENGINEERING</v>
      </c>
      <c r="E318" s="14" t="str">
        <f t="shared" si="12"/>
        <v>A.06x2</v>
      </c>
      <c r="F318" s="14" t="str">
        <f>IFERROR(VLOOKUP(E318,'Bron competenties'!$A$1:$F$19978,5,FALSE),"")</f>
        <v>het organiseren van de totale planning van het ontwerp van de applicatie</v>
      </c>
      <c r="G318" s="15" t="str">
        <f>IFERROR(CONCATENATE(B318," ",(VLOOKUP($B318,'Bron competenties'!$B$1:$C$1978,2,FALSE))),"")</f>
        <v xml:space="preserve">A.06 Ontwerp van Applicaties </v>
      </c>
      <c r="H318">
        <f t="shared" si="13"/>
        <v>2</v>
      </c>
      <c r="I318" t="str">
        <f t="shared" si="14"/>
        <v>het organiseren van de totale planning van het ontwerp van de applicatie</v>
      </c>
    </row>
    <row r="319" spans="1:9" ht="15" thickBot="1" x14ac:dyDescent="0.4">
      <c r="A319" s="20" t="s">
        <v>127</v>
      </c>
      <c r="B319" s="12" t="s">
        <v>93</v>
      </c>
      <c r="C319" s="13">
        <v>3</v>
      </c>
      <c r="D319" s="10" t="str">
        <f>IFERROR(VLOOKUP($A319,VLookup!$B$3:$C$481,2,FALSE),"")</f>
        <v>2.1.4 DATA ENGINEERING</v>
      </c>
      <c r="E319" s="14" t="str">
        <f t="shared" si="12"/>
        <v>A.06x3</v>
      </c>
      <c r="F319" s="14" t="str">
        <f>IFERROR(VLOOKUP(E319,'Bron competenties'!$A$1:$F$19978,5,FALSE),"")</f>
        <v xml:space="preserve">de verantwoordelijkheid nemen voor eigen acties en die van anderen om te garanderen dat de applicatie op een correcte manier is geïntegreerd in een complexe omgeving en voldoet aan de behoeften van gebruikers / klanten </v>
      </c>
      <c r="G319" s="15" t="str">
        <f>IFERROR(CONCATENATE(B319," ",(VLOOKUP($B319,'Bron competenties'!$B$1:$C$1978,2,FALSE))),"")</f>
        <v xml:space="preserve">A.06 Ontwerp van Applicaties </v>
      </c>
      <c r="H319">
        <f t="shared" si="13"/>
        <v>3</v>
      </c>
      <c r="I319" t="str">
        <f t="shared" si="14"/>
        <v xml:space="preserve">de verantwoordelijkheid nemen voor eigen acties en die van anderen om te garanderen dat de applicatie op een correcte manier is geïntegreerd in een complexe omgeving en voldoet aan de behoeften van gebruikers / klanten </v>
      </c>
    </row>
    <row r="320" spans="1:9" ht="15" thickBot="1" x14ac:dyDescent="0.4">
      <c r="A320" s="20" t="s">
        <v>127</v>
      </c>
      <c r="B320" s="17" t="s">
        <v>103</v>
      </c>
      <c r="C320" s="13">
        <v>4</v>
      </c>
      <c r="D320" s="10" t="str">
        <f>IFERROR(VLOOKUP($A320,VLookup!$B$3:$C$481,2,FALSE),"")</f>
        <v>2.1.4 DATA ENGINEERING</v>
      </c>
      <c r="E320" s="14" t="str">
        <f t="shared" si="12"/>
        <v>A.09x4</v>
      </c>
      <c r="F320" s="14" t="str">
        <f>IFERROR(VLOOKUP(E320,'Bron competenties'!$A$1:$F$19978,5,FALSE),"")</f>
        <v>het inzetten van onafhankelijk denken en technologische kennis om verschillende concepten te integreren, zodat unieke oplossingen ontstaan</v>
      </c>
      <c r="G320" s="15" t="str">
        <f>IFERROR(CONCATENATE(B320," ",(VLOOKUP($B320,'Bron competenties'!$B$1:$C$1978,2,FALSE))),"")</f>
        <v xml:space="preserve">A.09 Innoveren </v>
      </c>
      <c r="H320">
        <f t="shared" si="13"/>
        <v>4</v>
      </c>
      <c r="I320" t="str">
        <f t="shared" si="14"/>
        <v>het inzetten van onafhankelijk denken en technologische kennis om verschillende concepten te integreren, zodat unieke oplossingen ontstaan</v>
      </c>
    </row>
    <row r="321" spans="1:9" ht="15" thickBot="1" x14ac:dyDescent="0.4">
      <c r="A321" s="20" t="s">
        <v>127</v>
      </c>
      <c r="B321" s="17" t="s">
        <v>77</v>
      </c>
      <c r="C321" s="13">
        <v>2</v>
      </c>
      <c r="D321" s="10" t="str">
        <f>IFERROR(VLOOKUP($A321,VLookup!$B$3:$C$481,2,FALSE),"")</f>
        <v>2.1.4 DATA ENGINEERING</v>
      </c>
      <c r="E321" s="14" t="str">
        <f t="shared" si="12"/>
        <v>A.10x2</v>
      </c>
      <c r="F321" s="14" t="str">
        <f>IFERROR(VLOOKUP(E321,'Bron competenties'!$A$1:$F$19978,5,FALSE),"")</f>
        <v>het toepassen van digitale interface-opties (web, mobiel, Internet of things) en richtlijnen om bruikbaarheid voor iedereen te bereiken</v>
      </c>
      <c r="G321" s="15" t="str">
        <f>IFERROR(CONCATENATE(B321," ",(VLOOKUP($B321,'Bron competenties'!$B$1:$C$1978,2,FALSE))),"")</f>
        <v>A.10 Gebruikergedreven ontwerpen</v>
      </c>
      <c r="H321">
        <f t="shared" si="13"/>
        <v>2</v>
      </c>
      <c r="I321" t="str">
        <f t="shared" si="14"/>
        <v>het toepassen van digitale interface-opties (web, mobiel, Internet of things) en richtlijnen om bruikbaarheid voor iedereen te bereiken</v>
      </c>
    </row>
    <row r="322" spans="1:9" ht="15" thickBot="1" x14ac:dyDescent="0.4">
      <c r="A322" s="20" t="s">
        <v>127</v>
      </c>
      <c r="B322" s="17" t="s">
        <v>77</v>
      </c>
      <c r="C322" s="13">
        <v>3</v>
      </c>
      <c r="D322" s="10" t="str">
        <f>IFERROR(VLOOKUP($A322,VLookup!$B$3:$C$481,2,FALSE),"")</f>
        <v>2.1.4 DATA ENGINEERING</v>
      </c>
      <c r="E322" s="14" t="str">
        <f t="shared" ref="E322:E385" si="15">IFERROR(IF(D322&lt;&gt;"",CONCATENATE(B322,"x",C322),""),"")</f>
        <v>A.10x3</v>
      </c>
      <c r="F322" s="14" t="str">
        <f>IFERROR(VLOOKUP(E322,'Bron competenties'!$A$1:$F$19978,5,FALSE),"")</f>
        <v>het bewerkstelligen en cultiveren van relaties met klanten en gebruikers om hun taken, behoeften en doelen te begrijpen; het gebruiken van een breed scala aan specialistische methoden om belangrijke gebruikersbetrokkenheid te krijgen</v>
      </c>
      <c r="G322" s="15" t="str">
        <f>IFERROR(CONCATENATE(B322," ",(VLOOKUP($B322,'Bron competenties'!$B$1:$C$1978,2,FALSE))),"")</f>
        <v>A.10 Gebruikergedreven ontwerpen</v>
      </c>
      <c r="H322">
        <f t="shared" ref="H322:H385" si="16">IF($G322="","",C322)</f>
        <v>3</v>
      </c>
      <c r="I322" t="str">
        <f t="shared" ref="I322:I385" si="17">IF($G322="","",F322)</f>
        <v>het bewerkstelligen en cultiveren van relaties met klanten en gebruikers om hun taken, behoeften en doelen te begrijpen; het gebruiken van een breed scala aan specialistische methoden om belangrijke gebruikersbetrokkenheid te krijgen</v>
      </c>
    </row>
    <row r="323" spans="1:9" ht="15" thickBot="1" x14ac:dyDescent="0.4">
      <c r="A323" s="20" t="s">
        <v>127</v>
      </c>
      <c r="B323" s="17" t="s">
        <v>77</v>
      </c>
      <c r="C323" s="13">
        <v>4</v>
      </c>
      <c r="D323" s="10" t="str">
        <f>IFERROR(VLOOKUP($A323,VLookup!$B$3:$C$481,2,FALSE),"")</f>
        <v>2.1.4 DATA ENGINEERING</v>
      </c>
      <c r="E323" s="14" t="str">
        <f t="shared" si="15"/>
        <v>A.10x4</v>
      </c>
      <c r="F323" s="14" t="str">
        <f>IFERROR(VLOOKUP(E323,'Bron competenties'!$A$1:$F$19978,5,FALSE),"")</f>
        <v>het bieden van deskundige begeleiding om continue verbetering te garanderen en een succesvolle omnichannel gebruikerervaring te bewerkstelligen</v>
      </c>
      <c r="G323" s="15" t="str">
        <f>IFERROR(CONCATENATE(B323," ",(VLOOKUP($B323,'Bron competenties'!$B$1:$C$1978,2,FALSE))),"")</f>
        <v>A.10 Gebruikergedreven ontwerpen</v>
      </c>
      <c r="H323">
        <f t="shared" si="16"/>
        <v>4</v>
      </c>
      <c r="I323" t="str">
        <f t="shared" si="17"/>
        <v>het bieden van deskundige begeleiding om continue verbetering te garanderen en een succesvolle omnichannel gebruikerervaring te bewerkstelligen</v>
      </c>
    </row>
    <row r="324" spans="1:9" ht="15" thickBot="1" x14ac:dyDescent="0.4">
      <c r="A324" s="20" t="s">
        <v>127</v>
      </c>
      <c r="B324" s="17" t="s">
        <v>98</v>
      </c>
      <c r="C324" s="13">
        <v>2</v>
      </c>
      <c r="D324" s="10" t="str">
        <f>IFERROR(VLOOKUP($A324,VLookup!$B$3:$C$481,2,FALSE),"")</f>
        <v>2.1.4 DATA ENGINEERING</v>
      </c>
      <c r="E324" s="14" t="str">
        <f t="shared" si="15"/>
        <v>B.02x2</v>
      </c>
      <c r="F324" s="14" t="str">
        <f>IFERROR(VLOOKUP(E324,'Bron competenties'!$A$1:$F$19978,5,FALSE),"")</f>
        <v>het systematisch handelen om de verenigbaarheid van soft- en hardwarespecificatie te identificeren, het documenteren van alle activiteiten, afwijkingen en correcties tijdens het installeren</v>
      </c>
      <c r="G324" s="15" t="str">
        <f>IFERROR(CONCATENATE(B324," ",(VLOOKUP($B324,'Bron competenties'!$B$1:$C$1978,2,FALSE))),"")</f>
        <v xml:space="preserve">B.02 Systeemintegratie </v>
      </c>
      <c r="H324">
        <f t="shared" si="16"/>
        <v>2</v>
      </c>
      <c r="I324" t="str">
        <f t="shared" si="17"/>
        <v>het systematisch handelen om de verenigbaarheid van soft- en hardwarespecificatie te identificeren, het documenteren van alle activiteiten, afwijkingen en correcties tijdens het installeren</v>
      </c>
    </row>
    <row r="325" spans="1:9" ht="15" thickBot="1" x14ac:dyDescent="0.4">
      <c r="A325" s="20" t="s">
        <v>127</v>
      </c>
      <c r="B325" s="17" t="s">
        <v>98</v>
      </c>
      <c r="C325" s="13">
        <v>3</v>
      </c>
      <c r="D325" s="10" t="str">
        <f>IFERROR(VLOOKUP($A325,VLookup!$B$3:$C$481,2,FALSE),"")</f>
        <v>2.1.4 DATA ENGINEERING</v>
      </c>
      <c r="E325" s="14" t="str">
        <f t="shared" si="15"/>
        <v>B.02x3</v>
      </c>
      <c r="F325" s="14" t="str">
        <f>IFERROR(VLOOKUP(E325,'Bron competenties'!$A$1:$F$19978,5,FALSE),"")</f>
        <v>verantwoordelijk zijn voor eigen acties en die van anderen in het integratieproces, het naleven van de toepasbare normen en wijzigingsprocedures om de integriteit te bewaren van de gehele functionaliteit en betrouwbaarheid</v>
      </c>
      <c r="G325" s="15" t="str">
        <f>IFERROR(CONCATENATE(B325," ",(VLOOKUP($B325,'Bron competenties'!$B$1:$C$1978,2,FALSE))),"")</f>
        <v xml:space="preserve">B.02 Systeemintegratie </v>
      </c>
      <c r="H325">
        <f t="shared" si="16"/>
        <v>3</v>
      </c>
      <c r="I325" t="str">
        <f t="shared" si="17"/>
        <v>verantwoordelijk zijn voor eigen acties en die van anderen in het integratieproces, het naleven van de toepasbare normen en wijzigingsprocedures om de integriteit te bewaren van de gehele functionaliteit en betrouwbaarheid</v>
      </c>
    </row>
    <row r="326" spans="1:9" ht="15" thickBot="1" x14ac:dyDescent="0.4">
      <c r="A326" s="20" t="s">
        <v>127</v>
      </c>
      <c r="B326" s="17" t="s">
        <v>98</v>
      </c>
      <c r="C326" s="13">
        <v>4</v>
      </c>
      <c r="D326" s="10" t="str">
        <f>IFERROR(VLOOKUP($A326,VLookup!$B$3:$C$481,2,FALSE),"")</f>
        <v>2.1.4 DATA ENGINEERING</v>
      </c>
      <c r="E326" s="14" t="str">
        <f t="shared" si="15"/>
        <v>B.02x4</v>
      </c>
      <c r="F326" s="14" t="str">
        <f>IFERROR(VLOOKUP(E326,'Bron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26" s="15" t="str">
        <f>IFERROR(CONCATENATE(B326," ",(VLOOKUP($B326,'Bron competenties'!$B$1:$C$1978,2,FALSE))),"")</f>
        <v xml:space="preserve">B.02 Systeemintegratie </v>
      </c>
      <c r="H326">
        <f t="shared" si="16"/>
        <v>4</v>
      </c>
      <c r="I326" t="str">
        <f t="shared" si="17"/>
        <v xml:space="preserve">het gebruikmaken van uiteenlopende specifieke kennis voor het creëren van een proces voor de gehele integratiecyclus, inclusief het opzetten van interne standaarden; het organiseren en borgen van resources voor integratieprogramma’s </v>
      </c>
    </row>
    <row r="327" spans="1:9" ht="15" thickBot="1" x14ac:dyDescent="0.4">
      <c r="A327" s="20" t="s">
        <v>127</v>
      </c>
      <c r="B327" s="17" t="s">
        <v>94</v>
      </c>
      <c r="C327" s="13">
        <v>1</v>
      </c>
      <c r="D327" s="10" t="str">
        <f>IFERROR(VLOOKUP($A327,VLookup!$B$3:$C$481,2,FALSE),"")</f>
        <v>2.1.4 DATA ENGINEERING</v>
      </c>
      <c r="E327" s="14" t="str">
        <f t="shared" si="15"/>
        <v>B.03x1</v>
      </c>
      <c r="F327" s="14" t="str">
        <f>IFERROR(VLOOKUP(E327,'Bron competenties'!$A$1:$F$19978,5,FALSE),"")</f>
        <v>het uitvoeren van eenvoudige testen op basis van gedetailleerde instructies</v>
      </c>
      <c r="G327" s="15" t="str">
        <f>IFERROR(CONCATENATE(B327," ",(VLOOKUP($B327,'Bron competenties'!$B$1:$C$1978,2,FALSE))),"")</f>
        <v xml:space="preserve">B.03 Testen </v>
      </c>
      <c r="H327">
        <f t="shared" si="16"/>
        <v>1</v>
      </c>
      <c r="I327" t="str">
        <f t="shared" si="17"/>
        <v>het uitvoeren van eenvoudige testen op basis van gedetailleerde instructies</v>
      </c>
    </row>
    <row r="328" spans="1:9" ht="15" thickBot="1" x14ac:dyDescent="0.4">
      <c r="A328" s="20" t="s">
        <v>127</v>
      </c>
      <c r="B328" s="17" t="s">
        <v>94</v>
      </c>
      <c r="C328" s="13">
        <v>2</v>
      </c>
      <c r="D328" s="10" t="str">
        <f>IFERROR(VLOOKUP($A328,VLookup!$B$3:$C$481,2,FALSE),"")</f>
        <v>2.1.4 DATA ENGINEERING</v>
      </c>
      <c r="E328" s="14" t="str">
        <f t="shared" si="15"/>
        <v>B.03x2</v>
      </c>
      <c r="F328" s="14" t="str">
        <f>IFERROR(VLOOKUP(E328,'Bron competenties'!$A$1:$F$19978,5,FALSE),"")</f>
        <v>opzetten van testprogramma’s en het bouwen van testscripts zodat potentiële kwetsbaarheden aan stresstests onderworpen kunnen worden; op analytische wijze documenteren en rapporteren van de uitkomsten</v>
      </c>
      <c r="G328" s="15" t="str">
        <f>IFERROR(CONCATENATE(B328," ",(VLOOKUP($B328,'Bron competenties'!$B$1:$C$1978,2,FALSE))),"")</f>
        <v xml:space="preserve">B.03 Testen </v>
      </c>
      <c r="H328">
        <f t="shared" si="16"/>
        <v>2</v>
      </c>
      <c r="I328" t="str">
        <f t="shared" si="17"/>
        <v>opzetten van testprogramma’s en het bouwen van testscripts zodat potentiële kwetsbaarheden aan stresstests onderworpen kunnen worden; op analytische wijze documenteren en rapporteren van de uitkomsten</v>
      </c>
    </row>
    <row r="329" spans="1:9" ht="15" thickBot="1" x14ac:dyDescent="0.4">
      <c r="A329" s="20" t="s">
        <v>127</v>
      </c>
      <c r="B329" s="17" t="s">
        <v>94</v>
      </c>
      <c r="C329" s="13">
        <v>3</v>
      </c>
      <c r="D329" s="10" t="str">
        <f>IFERROR(VLOOKUP($A329,VLookup!$B$3:$C$481,2,FALSE),"")</f>
        <v>2.1.4 DATA ENGINEERING</v>
      </c>
      <c r="E329" s="14" t="str">
        <f t="shared" si="15"/>
        <v>B.03x3</v>
      </c>
      <c r="F329" s="14" t="str">
        <f>IFERROR(VLOOKUP(E329,'Bron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29" s="15" t="str">
        <f>IFERROR(CONCATENATE(B329," ",(VLOOKUP($B329,'Bron competenties'!$B$1:$C$1978,2,FALSE))),"")</f>
        <v xml:space="preserve">B.03 Testen </v>
      </c>
      <c r="H329">
        <f t="shared" si="16"/>
        <v>3</v>
      </c>
      <c r="I329" t="str">
        <f t="shared" si="17"/>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30" spans="1:9" ht="15" thickBot="1" x14ac:dyDescent="0.4">
      <c r="A330" s="20" t="s">
        <v>127</v>
      </c>
      <c r="B330" s="17" t="s">
        <v>94</v>
      </c>
      <c r="C330" s="13">
        <v>4</v>
      </c>
      <c r="D330" s="10" t="str">
        <f>IFERROR(VLOOKUP($A330,VLookup!$B$3:$C$481,2,FALSE),"")</f>
        <v>2.1.4 DATA ENGINEERING</v>
      </c>
      <c r="E330" s="14" t="str">
        <f t="shared" si="15"/>
        <v>B.03x4</v>
      </c>
      <c r="F330" s="14" t="str">
        <f>IFERROR(VLOOKUP(E330,'Bron competenties'!$A$1:$F$19978,5,FALSE),"")</f>
        <v>het gebruikmaken van uiteenlopende specifieke kennis om een proces te ontwerpen voor het gehele testtraject, inclusief het vaststellen van interne teststandaarden en het geven van deskundige begeleiding en advies aan het testteam</v>
      </c>
      <c r="G330" s="15" t="str">
        <f>IFERROR(CONCATENATE(B330," ",(VLOOKUP($B330,'Bron competenties'!$B$1:$C$1978,2,FALSE))),"")</f>
        <v xml:space="preserve">B.03 Testen </v>
      </c>
      <c r="H330">
        <f t="shared" si="16"/>
        <v>4</v>
      </c>
      <c r="I330" t="str">
        <f t="shared" si="17"/>
        <v>het gebruikmaken van uiteenlopende specifieke kennis om een proces te ontwerpen voor het gehele testtraject, inclusief het vaststellen van interne teststandaarden en het geven van deskundige begeleiding en advies aan het testteam</v>
      </c>
    </row>
    <row r="331" spans="1:9" ht="15" thickBot="1" x14ac:dyDescent="0.4">
      <c r="A331" s="20" t="s">
        <v>127</v>
      </c>
      <c r="B331" s="17" t="s">
        <v>125</v>
      </c>
      <c r="C331" s="13">
        <v>1</v>
      </c>
      <c r="D331" s="10" t="str">
        <f>IFERROR(VLOOKUP($A331,VLookup!$B$3:$C$481,2,FALSE),"")</f>
        <v>2.1.4 DATA ENGINEERING</v>
      </c>
      <c r="E331" s="14" t="str">
        <f t="shared" si="15"/>
        <v>B.04x1</v>
      </c>
      <c r="F331" s="14" t="str">
        <f>IFERROR(VLOOKUP(E331,'Bron competenties'!$A$1:$F$19978,5,FALSE),"")</f>
        <v>het onder aansturing verwijderen en/of installeren van IV-componenten op basis van gedetailleerde instructies</v>
      </c>
      <c r="G331" s="15" t="str">
        <f>IFERROR(CONCATENATE(B331," ",(VLOOKUP($B331,'Bron competenties'!$B$1:$C$1978,2,FALSE))),"")</f>
        <v xml:space="preserve">B.04 Implementeren oplossingen </v>
      </c>
      <c r="H331">
        <f t="shared" si="16"/>
        <v>1</v>
      </c>
      <c r="I331" t="str">
        <f t="shared" si="17"/>
        <v>het onder aansturing verwijderen en/of installeren van IV-componenten op basis van gedetailleerde instructies</v>
      </c>
    </row>
    <row r="332" spans="1:9" ht="15" thickBot="1" x14ac:dyDescent="0.4">
      <c r="A332" s="20" t="s">
        <v>127</v>
      </c>
      <c r="B332" s="17" t="s">
        <v>125</v>
      </c>
      <c r="C332" s="13">
        <v>2</v>
      </c>
      <c r="D332" s="10" t="str">
        <f>IFERROR(VLOOKUP($A332,VLookup!$B$3:$C$481,2,FALSE),"")</f>
        <v>2.1.4 DATA ENGINEERING</v>
      </c>
      <c r="E332" s="14" t="str">
        <f t="shared" si="15"/>
        <v>B.04x2</v>
      </c>
      <c r="F332" s="14" t="str">
        <f>IFERROR(VLOOKUP(E332,'Bron competenties'!$A$1:$F$19978,5,FALSE),"")</f>
        <v>het systematisch handelen om systeemelementen te bouwen en/of deconstrueren; het identificeren van falende componenten en het vaststellen van de hoofdoorzaken van storingen; het bieden van ondersteuning aan minder ervaren collega's</v>
      </c>
      <c r="G332" s="15" t="str">
        <f>IFERROR(CONCATENATE(B332," ",(VLOOKUP($B332,'Bron competenties'!$B$1:$C$1978,2,FALSE))),"")</f>
        <v xml:space="preserve">B.04 Implementeren oplossingen </v>
      </c>
      <c r="H332">
        <f t="shared" si="16"/>
        <v>2</v>
      </c>
      <c r="I332" t="str">
        <f t="shared" si="17"/>
        <v>het systematisch handelen om systeemelementen te bouwen en/of deconstrueren; het identificeren van falende componenten en het vaststellen van de hoofdoorzaken van storingen; het bieden van ondersteuning aan minder ervaren collega's</v>
      </c>
    </row>
    <row r="333" spans="1:9" ht="15" thickBot="1" x14ac:dyDescent="0.4">
      <c r="A333" s="17" t="s">
        <v>127</v>
      </c>
      <c r="B333" s="17" t="s">
        <v>125</v>
      </c>
      <c r="C333" s="13">
        <v>3</v>
      </c>
      <c r="D333" s="10" t="str">
        <f>IFERROR(VLOOKUP($A333,VLookup!$B$3:$C$481,2,FALSE),"")</f>
        <v>2.1.4 DATA ENGINEERING</v>
      </c>
      <c r="E333" s="14" t="str">
        <f t="shared" si="15"/>
        <v>B.04x3</v>
      </c>
      <c r="F333" s="14" t="str">
        <f>IFERROR(VLOOKUP(E333,'Bron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33" s="15" t="str">
        <f>IFERROR(CONCATENATE(B333," ",(VLOOKUP($B333,'Bron competenties'!$B$1:$C$1978,2,FALSE))),"")</f>
        <v xml:space="preserve">B.04 Implementeren oplossingen </v>
      </c>
      <c r="H333">
        <f t="shared" si="16"/>
        <v>3</v>
      </c>
      <c r="I333" t="str">
        <f t="shared" si="1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34" spans="1:9" ht="15" thickBot="1" x14ac:dyDescent="0.4">
      <c r="A334" s="17" t="s">
        <v>127</v>
      </c>
      <c r="B334" s="17" t="s">
        <v>123</v>
      </c>
      <c r="C334" s="13">
        <v>3</v>
      </c>
      <c r="D334" s="10" t="str">
        <f>IFERROR(VLOOKUP($A334,VLookup!$B$3:$C$481,2,FALSE),"")</f>
        <v>2.1.4 DATA ENGINEERING</v>
      </c>
      <c r="E334" s="14" t="str">
        <f t="shared" si="15"/>
        <v>B.06x3</v>
      </c>
      <c r="F334" s="14" t="str">
        <f>IFERROR(VLOOKUP(E334,'Bron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334" s="15" t="str">
        <f>IFERROR(CONCATENATE(B334," ",(VLOOKUP($B334,'Bron competenties'!$B$1:$C$1978,2,FALSE))),"")</f>
        <v xml:space="preserve">B.06 Systeembouw </v>
      </c>
      <c r="H334">
        <f t="shared" si="16"/>
        <v>3</v>
      </c>
      <c r="I334" t="str">
        <f t="shared" si="1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335" spans="1:9" ht="15" thickBot="1" x14ac:dyDescent="0.4">
      <c r="A335" s="17" t="s">
        <v>127</v>
      </c>
      <c r="B335" s="17" t="s">
        <v>123</v>
      </c>
      <c r="C335" s="13">
        <v>4</v>
      </c>
      <c r="D335" s="10" t="str">
        <f>IFERROR(VLOOKUP($A335,VLookup!$B$3:$C$481,2,FALSE),"")</f>
        <v>2.1.4 DATA ENGINEERING</v>
      </c>
      <c r="E335" s="14" t="str">
        <f t="shared" si="15"/>
        <v>B.06x4</v>
      </c>
      <c r="F335" s="14" t="str">
        <f>IFERROR(VLOOKUP(E335,'Bron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335" s="15" t="str">
        <f>IFERROR(CONCATENATE(B335," ",(VLOOKUP($B335,'Bron competenties'!$B$1:$C$1978,2,FALSE))),"")</f>
        <v xml:space="preserve">B.06 Systeembouw </v>
      </c>
      <c r="H335">
        <f t="shared" si="16"/>
        <v>4</v>
      </c>
      <c r="I335" t="str">
        <f t="shared" si="17"/>
        <v>het omgaan met complexiteit door het ontwikkelen van standaarden en architectuur ter ondersteuning van samenhangende productontwikkeling; het opzetten van systeemeisen voor ontwerp en het identificeren van welke systeemeisen bij welke systeemcomponent behoren</v>
      </c>
    </row>
    <row r="336" spans="1:9" ht="15" thickBot="1" x14ac:dyDescent="0.4">
      <c r="A336" s="17" t="s">
        <v>127</v>
      </c>
      <c r="B336" s="17" t="s">
        <v>135</v>
      </c>
      <c r="C336" s="13">
        <v>2</v>
      </c>
      <c r="D336" s="10" t="str">
        <f>IFERROR(VLOOKUP($A336,VLookup!$B$3:$C$481,2,FALSE),"")</f>
        <v>2.1.4 DATA ENGINEERING</v>
      </c>
      <c r="E336" s="14" t="str">
        <f t="shared" si="15"/>
        <v>C.02x2</v>
      </c>
      <c r="F336" s="14" t="str">
        <f>IFERROR(VLOOKUP(E336,'Bron competenties'!$A$1:$F$19978,5,FALSE),"")</f>
        <v>het systematisch handelen om tijdens wijzigingen te reageren op de dagelijkse operationele behoefte; het voorkomen van serviceonderbrekingen en de samenhang met SLA en informatiebeveiligingsvereisten handhaven</v>
      </c>
      <c r="G336" s="15" t="str">
        <f>IFERROR(CONCATENATE(B336," ",(VLOOKUP($B336,'Bron competenties'!$B$1:$C$1978,2,FALSE))),"")</f>
        <v xml:space="preserve">C.02 Ondersteunen van wijzigingen </v>
      </c>
      <c r="H336">
        <f t="shared" si="16"/>
        <v>2</v>
      </c>
      <c r="I336" t="str">
        <f t="shared" si="17"/>
        <v>het systematisch handelen om tijdens wijzigingen te reageren op de dagelijkse operationele behoefte; het voorkomen van serviceonderbrekingen en de samenhang met SLA en informatiebeveiligingsvereisten handhaven</v>
      </c>
    </row>
    <row r="337" spans="1:9" ht="15" thickBot="1" x14ac:dyDescent="0.4">
      <c r="A337" s="17" t="s">
        <v>127</v>
      </c>
      <c r="B337" s="17" t="s">
        <v>135</v>
      </c>
      <c r="C337" s="13">
        <v>3</v>
      </c>
      <c r="D337" s="10" t="str">
        <f>IFERROR(VLOOKUP($A337,VLookup!$B$3:$C$481,2,FALSE),"")</f>
        <v>2.1.4 DATA ENGINEERING</v>
      </c>
      <c r="E337" s="14" t="str">
        <f t="shared" si="15"/>
        <v>C.02x3</v>
      </c>
      <c r="F337" s="14" t="str">
        <f>IFERROR(VLOOKUP(E337,'Bron competenties'!$A$1:$F$19978,5,FALSE),"")</f>
        <v xml:space="preserve">het zorgen voor de integriteit van het systeem door het toepassen van functionele updates, software- of hardwaretoevoegingen en het inregelen van onderhoudsactiviteiten; het voldoen aan de budgeteisen </v>
      </c>
      <c r="G337" s="15" t="str">
        <f>IFERROR(CONCATENATE(B337," ",(VLOOKUP($B337,'Bron competenties'!$B$1:$C$1978,2,FALSE))),"")</f>
        <v xml:space="preserve">C.02 Ondersteunen van wijzigingen </v>
      </c>
      <c r="H337">
        <f t="shared" si="16"/>
        <v>3</v>
      </c>
      <c r="I337" t="str">
        <f t="shared" si="17"/>
        <v xml:space="preserve">het zorgen voor de integriteit van het systeem door het toepassen van functionele updates, software- of hardwaretoevoegingen en het inregelen van onderhoudsactiviteiten; het voldoen aan de budgeteisen </v>
      </c>
    </row>
    <row r="338" spans="1:9" ht="15" thickBot="1" x14ac:dyDescent="0.4">
      <c r="A338" s="17" t="s">
        <v>127</v>
      </c>
      <c r="B338" s="17" t="s">
        <v>78</v>
      </c>
      <c r="C338" s="13">
        <v>3</v>
      </c>
      <c r="D338" s="10" t="str">
        <f>IFERROR(VLOOKUP($A338,VLookup!$B$3:$C$481,2,FALSE),"")</f>
        <v>2.1.4 DATA ENGINEERING</v>
      </c>
      <c r="E338" s="14" t="str">
        <f t="shared" si="15"/>
        <v>D.10x3</v>
      </c>
      <c r="F338" s="14" t="str">
        <f>IFERROR(VLOOKUP(E338,'Bron competenties'!$A$1:$F$19978,5,FALSE),"")</f>
        <v>het analyseren van bedrijfsprocessen en bijbehorende informatie-eisen en het daarmee voorzien in de meest geschikte informatiestructuur</v>
      </c>
      <c r="G338" s="15" t="str">
        <f>IFERROR(CONCATENATE(B338," ",(VLOOKUP($B338,'Bron competenties'!$B$1:$C$1978,2,FALSE))),"")</f>
        <v xml:space="preserve">D.10 Informatie- en kennismanagement </v>
      </c>
      <c r="H338">
        <f t="shared" si="16"/>
        <v>3</v>
      </c>
      <c r="I338" t="str">
        <f t="shared" si="17"/>
        <v>het analyseren van bedrijfsprocessen en bijbehorende informatie-eisen en het daarmee voorzien in de meest geschikte informatiestructuur</v>
      </c>
    </row>
    <row r="339" spans="1:9" ht="15" thickBot="1" x14ac:dyDescent="0.4">
      <c r="A339" s="17" t="s">
        <v>127</v>
      </c>
      <c r="B339" s="17" t="s">
        <v>78</v>
      </c>
      <c r="C339" s="13">
        <v>4</v>
      </c>
      <c r="D339" s="10" t="str">
        <f>IFERROR(VLOOKUP($A339,VLookup!$B$3:$C$481,2,FALSE),"")</f>
        <v>2.1.4 DATA ENGINEERING</v>
      </c>
      <c r="E339" s="14" t="str">
        <f t="shared" si="15"/>
        <v>D.10x4</v>
      </c>
      <c r="F339" s="14" t="str">
        <f>IFERROR(VLOOKUP(E339,'Bron competenties'!$A$1:$F$19978,5,FALSE),"")</f>
        <v>de juiste informatiestructuur integreren in de organisatie-omgeving</v>
      </c>
      <c r="G339" s="15" t="str">
        <f>IFERROR(CONCATENATE(B339," ",(VLOOKUP($B339,'Bron competenties'!$B$1:$C$1978,2,FALSE))),"")</f>
        <v xml:space="preserve">D.10 Informatie- en kennismanagement </v>
      </c>
      <c r="H339">
        <f t="shared" si="16"/>
        <v>4</v>
      </c>
      <c r="I339" t="str">
        <f t="shared" si="17"/>
        <v>de juiste informatiestructuur integreren in de organisatie-omgeving</v>
      </c>
    </row>
    <row r="340" spans="1:9" ht="15" thickBot="1" x14ac:dyDescent="0.4">
      <c r="A340" s="20" t="s">
        <v>127</v>
      </c>
      <c r="B340" s="17" t="s">
        <v>85</v>
      </c>
      <c r="C340" s="13">
        <v>9</v>
      </c>
      <c r="D340" s="10" t="str">
        <f>IFERROR(VLOOKUP($A340,VLookup!$B$3:$C$481,2,FALSE),"")</f>
        <v>2.1.4 DATA ENGINEERING</v>
      </c>
      <c r="E340" s="14" t="str">
        <f t="shared" si="15"/>
        <v>T.01x9</v>
      </c>
      <c r="F340" s="14" t="str">
        <f>IFERROR(VLOOKUP(E340,'Bron competenties'!$A$1:$F$19978,5,FALSE),"")</f>
        <v>Toegankelijkheid is van toepassing op het ontwerp van producten, apparaten, services of omgevingen om ervoor te zorgen dat ze voor iedereen bruikbaar zijn, ongeacht hun persoonlijke capaciteiten</v>
      </c>
      <c r="G340" s="15" t="str">
        <f>IFERROR(CONCATENATE(B340," ",(VLOOKUP($B340,'Bron competenties'!$B$1:$C$1978,2,FALSE))),"")</f>
        <v>T.01 Toegankelijkheid</v>
      </c>
      <c r="H340">
        <f t="shared" si="16"/>
        <v>9</v>
      </c>
      <c r="I340" t="str">
        <f t="shared" si="17"/>
        <v>Toegankelijkheid is van toepassing op het ontwerp van producten, apparaten, services of omgevingen om ervoor te zorgen dat ze voor iedereen bruikbaar zijn, ongeacht hun persoonlijke capaciteiten</v>
      </c>
    </row>
    <row r="341" spans="1:9" ht="15" thickBot="1" x14ac:dyDescent="0.4">
      <c r="A341" s="20" t="s">
        <v>127</v>
      </c>
      <c r="B341" s="17" t="s">
        <v>86</v>
      </c>
      <c r="C341" s="13">
        <v>9</v>
      </c>
      <c r="D341" s="10" t="str">
        <f>IFERROR(VLOOKUP($A341,VLookup!$B$3:$C$481,2,FALSE),"")</f>
        <v>2.1.4 DATA ENGINEERING</v>
      </c>
      <c r="E341" s="14" t="str">
        <f t="shared" si="15"/>
        <v>T.02x9</v>
      </c>
      <c r="F341" s="14" t="str">
        <f>IFERROR(VLOOKUP(E341,'Bron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41" s="15" t="str">
        <f>IFERROR(CONCATENATE(B341," ",(VLOOKUP($B341,'Bron competenties'!$B$1:$C$1978,2,FALSE))),"")</f>
        <v>T.02 Ethiek</v>
      </c>
      <c r="H341">
        <f t="shared" si="16"/>
        <v>9</v>
      </c>
      <c r="I341" t="str">
        <f t="shared" si="17"/>
        <v>Ethiek in ICT behandelt de procedures, waarden en praktijken die ICT en haar gerelateerde disciplines beheersen zonder de integriteit, morele waarden of overtuigingen van een individu, organisatie of de mensheid: professioneel gedrag in de ICT</v>
      </c>
    </row>
    <row r="342" spans="1:9" ht="15" thickBot="1" x14ac:dyDescent="0.4">
      <c r="A342" s="20" t="s">
        <v>127</v>
      </c>
      <c r="B342" s="17" t="s">
        <v>87</v>
      </c>
      <c r="C342" s="13">
        <v>9</v>
      </c>
      <c r="D342" s="10" t="str">
        <f>IFERROR(VLOOKUP($A342,VLookup!$B$3:$C$481,2,FALSE),"")</f>
        <v>2.1.4 DATA ENGINEERING</v>
      </c>
      <c r="E342" s="14" t="str">
        <f t="shared" si="15"/>
        <v>T.03x9</v>
      </c>
      <c r="F342" s="14" t="str">
        <f>IFERROR(VLOOKUP(E342,'Bron competenties'!$A$1:$F$19978,5,FALSE),"")</f>
        <v>Er zijn veel wetten die direct of indirect relevant zijn voor de ICT-industrie, zoals copyright, naleving van octrooien, voorkomen van plagiaat en bescherming van intellectueel eigendom</v>
      </c>
      <c r="G342" s="15" t="str">
        <f>IFERROR(CONCATENATE(B342," ",(VLOOKUP($B342,'Bron competenties'!$B$1:$C$1978,2,FALSE))),"")</f>
        <v>T.03 Juridische kwesties</v>
      </c>
      <c r="H342">
        <f t="shared" si="16"/>
        <v>9</v>
      </c>
      <c r="I342" t="str">
        <f t="shared" si="17"/>
        <v>Er zijn veel wetten die direct of indirect relevant zijn voor de ICT-industrie, zoals copyright, naleving van octrooien, voorkomen van plagiaat en bescherming van intellectueel eigendom</v>
      </c>
    </row>
    <row r="343" spans="1:9" ht="15" thickBot="1" x14ac:dyDescent="0.4">
      <c r="A343" s="20" t="s">
        <v>127</v>
      </c>
      <c r="B343" s="17" t="s">
        <v>88</v>
      </c>
      <c r="C343" s="13">
        <v>9</v>
      </c>
      <c r="D343" s="10" t="str">
        <f>IFERROR(VLOOKUP($A343,VLookup!$B$3:$C$481,2,FALSE),"")</f>
        <v>2.1.4 DATA ENGINEERING</v>
      </c>
      <c r="E343" s="14" t="str">
        <f t="shared" si="15"/>
        <v>T.04x9</v>
      </c>
      <c r="F343" s="14" t="str">
        <f>IFERROR(VLOOKUP(E343,'Bron competenties'!$A$1:$F$19978,5,FALSE),"")</f>
        <v>Privacy is het vermogen van een organisatie of individu te bepalen welke gegevens met derden kunnen worden gedeeld: bijvoorbeeld de algemene verordening gegevensbescherming (AVG) over gegevensbescherming en privacy voor alle individuen</v>
      </c>
      <c r="G343" s="15" t="str">
        <f>IFERROR(CONCATENATE(B343," ",(VLOOKUP($B343,'Bron competenties'!$B$1:$C$1978,2,FALSE))),"")</f>
        <v>T.04 Privacy</v>
      </c>
      <c r="H343">
        <f t="shared" si="16"/>
        <v>9</v>
      </c>
      <c r="I343" t="str">
        <f t="shared" si="17"/>
        <v>Privacy is het vermogen van een organisatie of individu te bepalen welke gegevens met derden kunnen worden gedeeld: bijvoorbeeld de algemene verordening gegevensbescherming (AVG) over gegevensbescherming en privacy voor alle individuen</v>
      </c>
    </row>
    <row r="344" spans="1:9" ht="15" thickBot="1" x14ac:dyDescent="0.4">
      <c r="A344" s="20" t="s">
        <v>127</v>
      </c>
      <c r="B344" s="17" t="s">
        <v>89</v>
      </c>
      <c r="C344" s="13">
        <v>9</v>
      </c>
      <c r="D344" s="10" t="str">
        <f>IFERROR(VLOOKUP($A344,VLookup!$B$3:$C$481,2,FALSE),"")</f>
        <v>2.1.4 DATA ENGINEERING</v>
      </c>
      <c r="E344" s="14" t="str">
        <f t="shared" si="15"/>
        <v>T.05x9</v>
      </c>
      <c r="F344" s="14" t="str">
        <f>IFERROR(VLOOKUP(E344,'Bron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44" s="15" t="str">
        <f>IFERROR(CONCATENATE(B344," ",(VLOOKUP($B344,'Bron competenties'!$B$1:$C$1978,2,FALSE))),"")</f>
        <v>T.05 Beveiliging</v>
      </c>
      <c r="H344">
        <f t="shared" si="16"/>
        <v>9</v>
      </c>
      <c r="I344"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45" spans="1:9" ht="15" thickBot="1" x14ac:dyDescent="0.4">
      <c r="A345" s="20" t="s">
        <v>127</v>
      </c>
      <c r="B345" s="17" t="s">
        <v>90</v>
      </c>
      <c r="C345" s="13">
        <v>9</v>
      </c>
      <c r="D345" s="10" t="str">
        <f>IFERROR(VLOOKUP($A345,VLookup!$B$3:$C$481,2,FALSE),"")</f>
        <v>2.1.4 DATA ENGINEERING</v>
      </c>
      <c r="E345" s="14" t="str">
        <f t="shared" si="15"/>
        <v>T.06x9</v>
      </c>
      <c r="F345" s="14" t="str">
        <f>IFERROR(VLOOKUP(E345,'Bron competenties'!$A$1:$F$19978,5,FALSE),"")</f>
        <v>Duurzaamheid staat voor het voldoen aan behoeften zonder de toekomst in gevaar te brengen en kan worden gecategoriseerd als ecologische, sociale of economische duurzaamheid</v>
      </c>
      <c r="G345" s="15" t="str">
        <f>IFERROR(CONCATENATE(B345," ",(VLOOKUP($B345,'Bron competenties'!$B$1:$C$1978,2,FALSE))),"")</f>
        <v>T.06 Duurzaamheid</v>
      </c>
      <c r="H345">
        <f t="shared" si="16"/>
        <v>9</v>
      </c>
      <c r="I345" t="str">
        <f t="shared" si="17"/>
        <v>Duurzaamheid staat voor het voldoen aan behoeften zonder de toekomst in gevaar te brengen en kan worden gecategoriseerd als ecologische, sociale of economische duurzaamheid</v>
      </c>
    </row>
    <row r="346" spans="1:9" ht="15" thickBot="1" x14ac:dyDescent="0.4">
      <c r="A346" s="20" t="s">
        <v>127</v>
      </c>
      <c r="B346" s="17" t="s">
        <v>91</v>
      </c>
      <c r="C346" s="13">
        <v>9</v>
      </c>
      <c r="D346" s="10" t="str">
        <f>IFERROR(VLOOKUP($A346,VLookup!$B$3:$C$481,2,FALSE),"")</f>
        <v>2.1.4 DATA ENGINEERING</v>
      </c>
      <c r="E346" s="14" t="str">
        <f t="shared" si="15"/>
        <v>T.07x9</v>
      </c>
      <c r="F346" s="14" t="str">
        <f>IFERROR(VLOOKUP(E346,'Bron competenties'!$A$1:$F$19978,5,FALSE),"")</f>
        <v>Bruikbaarheid is de kwaliteit van een product, dienst of systeem, zoals ervaren door eindgebruikers, voor specifiek te bereiken doelen, effectief, efficiënt en bevredigend in een vooraf bepaalde context</v>
      </c>
      <c r="G346" s="15" t="str">
        <f>IFERROR(CONCATENATE(B346," ",(VLOOKUP($B346,'Bron competenties'!$B$1:$C$1978,2,FALSE))),"")</f>
        <v>T.07 Bruikbaarheid</v>
      </c>
      <c r="H346">
        <f t="shared" si="16"/>
        <v>9</v>
      </c>
      <c r="I346" t="str">
        <f t="shared" si="17"/>
        <v>Bruikbaarheid is de kwaliteit van een product, dienst of systeem, zoals ervaren door eindgebruikers, voor specifiek te bereiken doelen, effectief, efficiënt en bevredigend in een vooraf bepaalde context</v>
      </c>
    </row>
    <row r="347" spans="1:9" ht="15" thickBot="1" x14ac:dyDescent="0.4">
      <c r="A347" s="20" t="s">
        <v>129</v>
      </c>
      <c r="B347" s="17" t="s">
        <v>93</v>
      </c>
      <c r="C347" s="13">
        <v>1</v>
      </c>
      <c r="D347" s="10" t="str">
        <f>IFERROR(VLOOKUP($A347,VLookup!$B$3:$C$481,2,FALSE),"")</f>
        <v>2.2.1 TESTMANAGEMENT</v>
      </c>
      <c r="E347" s="14" t="str">
        <f t="shared" si="15"/>
        <v>A.06x1</v>
      </c>
      <c r="F347" s="14" t="str">
        <f>IFERROR(VLOOKUP(E347,'Bron competenties'!$A$1:$F$19978,5,FALSE),"")</f>
        <v>het bijdragen aan het ontwerp van applicaties, aan generieke functionele specificaties en aan koppelvlakken</v>
      </c>
      <c r="G347" s="15" t="str">
        <f>IFERROR(CONCATENATE(B347," ",(VLOOKUP($B347,'Bron competenties'!$B$1:$C$1978,2,FALSE))),"")</f>
        <v xml:space="preserve">A.06 Ontwerp van Applicaties </v>
      </c>
      <c r="H347">
        <f t="shared" si="16"/>
        <v>1</v>
      </c>
      <c r="I347" t="str">
        <f t="shared" si="17"/>
        <v>het bijdragen aan het ontwerp van applicaties, aan generieke functionele specificaties en aan koppelvlakken</v>
      </c>
    </row>
    <row r="348" spans="1:9" ht="15" thickBot="1" x14ac:dyDescent="0.4">
      <c r="A348" s="17" t="s">
        <v>129</v>
      </c>
      <c r="B348" s="17" t="s">
        <v>93</v>
      </c>
      <c r="C348" s="13">
        <v>2</v>
      </c>
      <c r="D348" s="10" t="str">
        <f>IFERROR(VLOOKUP($A348,VLookup!$B$3:$C$481,2,FALSE),"")</f>
        <v>2.2.1 TESTMANAGEMENT</v>
      </c>
      <c r="E348" s="14" t="str">
        <f t="shared" si="15"/>
        <v>A.06x2</v>
      </c>
      <c r="F348" s="14" t="str">
        <f>IFERROR(VLOOKUP(E348,'Bron competenties'!$A$1:$F$19978,5,FALSE),"")</f>
        <v>het organiseren van de totale planning van het ontwerp van de applicatie</v>
      </c>
      <c r="G348" s="15" t="str">
        <f>IFERROR(CONCATENATE(B348," ",(VLOOKUP($B348,'Bron competenties'!$B$1:$C$1978,2,FALSE))),"")</f>
        <v xml:space="preserve">A.06 Ontwerp van Applicaties </v>
      </c>
      <c r="H348">
        <f t="shared" si="16"/>
        <v>2</v>
      </c>
      <c r="I348" t="str">
        <f t="shared" si="17"/>
        <v>het organiseren van de totale planning van het ontwerp van de applicatie</v>
      </c>
    </row>
    <row r="349" spans="1:9" ht="15" thickBot="1" x14ac:dyDescent="0.4">
      <c r="A349" s="20" t="s">
        <v>129</v>
      </c>
      <c r="B349" s="17" t="s">
        <v>93</v>
      </c>
      <c r="C349" s="13">
        <v>3</v>
      </c>
      <c r="D349" s="10" t="str">
        <f>IFERROR(VLOOKUP($A349,VLookup!$B$3:$C$481,2,FALSE),"")</f>
        <v>2.2.1 TESTMANAGEMENT</v>
      </c>
      <c r="E349" s="14" t="str">
        <f t="shared" si="15"/>
        <v>A.06x3</v>
      </c>
      <c r="F349" s="14" t="str">
        <f>IFERROR(VLOOKUP(E349,'Bron competenties'!$A$1:$F$19978,5,FALSE),"")</f>
        <v xml:space="preserve">de verantwoordelijkheid nemen voor eigen acties en die van anderen om te garanderen dat de applicatie op een correcte manier is geïntegreerd in een complexe omgeving en voldoet aan de behoeften van gebruikers / klanten </v>
      </c>
      <c r="G349" s="15" t="str">
        <f>IFERROR(CONCATENATE(B349," ",(VLOOKUP($B349,'Bron competenties'!$B$1:$C$1978,2,FALSE))),"")</f>
        <v xml:space="preserve">A.06 Ontwerp van Applicaties </v>
      </c>
      <c r="H349">
        <f t="shared" si="16"/>
        <v>3</v>
      </c>
      <c r="I349" t="str">
        <f t="shared" si="17"/>
        <v xml:space="preserve">de verantwoordelijkheid nemen voor eigen acties en die van anderen om te garanderen dat de applicatie op een correcte manier is geïntegreerd in een complexe omgeving en voldoet aan de behoeften van gebruikers / klanten </v>
      </c>
    </row>
    <row r="350" spans="1:9" ht="15" thickBot="1" x14ac:dyDescent="0.4">
      <c r="A350" s="20" t="s">
        <v>129</v>
      </c>
      <c r="B350" s="17" t="s">
        <v>77</v>
      </c>
      <c r="C350" s="13">
        <v>2</v>
      </c>
      <c r="D350" s="10" t="str">
        <f>IFERROR(VLOOKUP($A350,VLookup!$B$3:$C$481,2,FALSE),"")</f>
        <v>2.2.1 TESTMANAGEMENT</v>
      </c>
      <c r="E350" s="14" t="str">
        <f t="shared" si="15"/>
        <v>A.10x2</v>
      </c>
      <c r="F350" s="14" t="str">
        <f>IFERROR(VLOOKUP(E350,'Bron competenties'!$A$1:$F$19978,5,FALSE),"")</f>
        <v>het toepassen van digitale interface-opties (web, mobiel, Internet of things) en richtlijnen om bruikbaarheid voor iedereen te bereiken</v>
      </c>
      <c r="G350" s="15" t="str">
        <f>IFERROR(CONCATENATE(B350," ",(VLOOKUP($B350,'Bron competenties'!$B$1:$C$1978,2,FALSE))),"")</f>
        <v>A.10 Gebruikergedreven ontwerpen</v>
      </c>
      <c r="H350">
        <f t="shared" si="16"/>
        <v>2</v>
      </c>
      <c r="I350" t="str">
        <f t="shared" si="17"/>
        <v>het toepassen van digitale interface-opties (web, mobiel, Internet of things) en richtlijnen om bruikbaarheid voor iedereen te bereiken</v>
      </c>
    </row>
    <row r="351" spans="1:9" ht="15" thickBot="1" x14ac:dyDescent="0.4">
      <c r="A351" s="20" t="s">
        <v>129</v>
      </c>
      <c r="B351" s="17" t="s">
        <v>77</v>
      </c>
      <c r="C351" s="13">
        <v>3</v>
      </c>
      <c r="D351" s="10" t="str">
        <f>IFERROR(VLOOKUP($A351,VLookup!$B$3:$C$481,2,FALSE),"")</f>
        <v>2.2.1 TESTMANAGEMENT</v>
      </c>
      <c r="E351" s="14" t="str">
        <f t="shared" si="15"/>
        <v>A.10x3</v>
      </c>
      <c r="F351" s="14" t="str">
        <f>IFERROR(VLOOKUP(E351,'Bron competenties'!$A$1:$F$19978,5,FALSE),"")</f>
        <v>het bewerkstelligen en cultiveren van relaties met klanten en gebruikers om hun taken, behoeften en doelen te begrijpen; het gebruiken van een breed scala aan specialistische methoden om belangrijke gebruikersbetrokkenheid te krijgen</v>
      </c>
      <c r="G351" s="15" t="str">
        <f>IFERROR(CONCATENATE(B351," ",(VLOOKUP($B351,'Bron competenties'!$B$1:$C$1978,2,FALSE))),"")</f>
        <v>A.10 Gebruikergedreven ontwerpen</v>
      </c>
      <c r="H351">
        <f t="shared" si="16"/>
        <v>3</v>
      </c>
      <c r="I351" t="str">
        <f t="shared" si="17"/>
        <v>het bewerkstelligen en cultiveren van relaties met klanten en gebruikers om hun taken, behoeften en doelen te begrijpen; het gebruiken van een breed scala aan specialistische methoden om belangrijke gebruikersbetrokkenheid te krijgen</v>
      </c>
    </row>
    <row r="352" spans="1:9" ht="15" thickBot="1" x14ac:dyDescent="0.4">
      <c r="A352" s="20" t="s">
        <v>129</v>
      </c>
      <c r="B352" s="17" t="s">
        <v>77</v>
      </c>
      <c r="C352" s="13">
        <v>4</v>
      </c>
      <c r="D352" s="10" t="str">
        <f>IFERROR(VLOOKUP($A352,VLookup!$B$3:$C$481,2,FALSE),"")</f>
        <v>2.2.1 TESTMANAGEMENT</v>
      </c>
      <c r="E352" s="14" t="str">
        <f t="shared" si="15"/>
        <v>A.10x4</v>
      </c>
      <c r="F352" s="14" t="str">
        <f>IFERROR(VLOOKUP(E352,'Bron competenties'!$A$1:$F$19978,5,FALSE),"")</f>
        <v>het bieden van deskundige begeleiding om continue verbetering te garanderen en een succesvolle omnichannel gebruikerervaring te bewerkstelligen</v>
      </c>
      <c r="G352" s="15" t="str">
        <f>IFERROR(CONCATENATE(B352," ",(VLOOKUP($B352,'Bron competenties'!$B$1:$C$1978,2,FALSE))),"")</f>
        <v>A.10 Gebruikergedreven ontwerpen</v>
      </c>
      <c r="H352">
        <f t="shared" si="16"/>
        <v>4</v>
      </c>
      <c r="I352" t="str">
        <f t="shared" si="17"/>
        <v>het bieden van deskundige begeleiding om continue verbetering te garanderen en een succesvolle omnichannel gebruikerervaring te bewerkstelligen</v>
      </c>
    </row>
    <row r="353" spans="1:9" ht="15" thickBot="1" x14ac:dyDescent="0.4">
      <c r="A353" s="20" t="s">
        <v>129</v>
      </c>
      <c r="B353" s="17" t="s">
        <v>121</v>
      </c>
      <c r="C353" s="13">
        <v>1</v>
      </c>
      <c r="D353" s="10" t="str">
        <f>IFERROR(VLOOKUP($A353,VLookup!$B$3:$C$481,2,FALSE),"")</f>
        <v>2.2.1 TESTMANAGEMENT</v>
      </c>
      <c r="E353" s="14" t="str">
        <f t="shared" si="15"/>
        <v>B.01x1</v>
      </c>
      <c r="F353" s="14" t="str">
        <f>IFERROR(VLOOKUP(E353,'Bron competenties'!$A$1:$F$19978,5,FALSE),"")</f>
        <v>het onder aansturing ontwikkelen, testen en documenteren van applicaties</v>
      </c>
      <c r="G353" s="15" t="str">
        <f>IFERROR(CONCATENATE(B353," ",(VLOOKUP($B353,'Bron competenties'!$B$1:$C$1978,2,FALSE))),"")</f>
        <v>B.01 Applicatie Ontwikkeling</v>
      </c>
      <c r="H353">
        <f t="shared" si="16"/>
        <v>1</v>
      </c>
      <c r="I353" t="str">
        <f t="shared" si="17"/>
        <v>het onder aansturing ontwikkelen, testen en documenteren van applicaties</v>
      </c>
    </row>
    <row r="354" spans="1:9" ht="15" thickBot="1" x14ac:dyDescent="0.4">
      <c r="A354" s="20" t="s">
        <v>129</v>
      </c>
      <c r="B354" s="17" t="s">
        <v>121</v>
      </c>
      <c r="C354" s="13">
        <v>2</v>
      </c>
      <c r="D354" s="10" t="str">
        <f>IFERROR(VLOOKUP($A354,VLookup!$B$3:$C$481,2,FALSE),"")</f>
        <v>2.2.1 TESTMANAGEMENT</v>
      </c>
      <c r="E354" s="14" t="str">
        <f t="shared" si="15"/>
        <v>B.01x2</v>
      </c>
      <c r="F354" s="14" t="str">
        <f>IFERROR(VLOOKUP(E354,'Bron competenties'!$A$1:$F$19978,5,FALSE),"")</f>
        <v>het systematisch ontwikkelen en valideren van applicaties</v>
      </c>
      <c r="G354" s="15" t="str">
        <f>IFERROR(CONCATENATE(B354," ",(VLOOKUP($B354,'Bron competenties'!$B$1:$C$1978,2,FALSE))),"")</f>
        <v>B.01 Applicatie Ontwikkeling</v>
      </c>
      <c r="H354">
        <f t="shared" si="16"/>
        <v>2</v>
      </c>
      <c r="I354" t="str">
        <f t="shared" si="17"/>
        <v>het systematisch ontwikkelen en valideren van applicaties</v>
      </c>
    </row>
    <row r="355" spans="1:9" ht="15" thickBot="1" x14ac:dyDescent="0.4">
      <c r="A355" s="20" t="s">
        <v>129</v>
      </c>
      <c r="B355" s="17" t="s">
        <v>121</v>
      </c>
      <c r="C355" s="13">
        <v>3</v>
      </c>
      <c r="D355" s="10" t="str">
        <f>IFERROR(VLOOKUP($A355,VLookup!$B$3:$C$481,2,FALSE),"")</f>
        <v>2.2.1 TESTMANAGEMENT</v>
      </c>
      <c r="E355" s="14" t="str">
        <f t="shared" si="15"/>
        <v>B.01x3</v>
      </c>
      <c r="F355" s="14" t="str">
        <f>IFERROR(VLOOKUP(E355,'Bron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355" s="15" t="str">
        <f>IFERROR(CONCATENATE(B355," ",(VLOOKUP($B355,'Bron competenties'!$B$1:$C$1978,2,FALSE))),"")</f>
        <v>B.01 Applicatie Ontwikkeling</v>
      </c>
      <c r="H355">
        <f t="shared" si="16"/>
        <v>3</v>
      </c>
      <c r="I355" t="str">
        <f t="shared" si="17"/>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356" spans="1:9" ht="15" thickBot="1" x14ac:dyDescent="0.4">
      <c r="A356" s="17" t="s">
        <v>129</v>
      </c>
      <c r="B356" s="17" t="s">
        <v>98</v>
      </c>
      <c r="C356" s="13">
        <v>2</v>
      </c>
      <c r="D356" s="10" t="str">
        <f>IFERROR(VLOOKUP($A356,VLookup!$B$3:$C$481,2,FALSE),"")</f>
        <v>2.2.1 TESTMANAGEMENT</v>
      </c>
      <c r="E356" s="14" t="str">
        <f t="shared" si="15"/>
        <v>B.02x2</v>
      </c>
      <c r="F356" s="14" t="str">
        <f>IFERROR(VLOOKUP(E356,'Bron competenties'!$A$1:$F$19978,5,FALSE),"")</f>
        <v>het systematisch handelen om de verenigbaarheid van soft- en hardwarespecificatie te identificeren, het documenteren van alle activiteiten, afwijkingen en correcties tijdens het installeren</v>
      </c>
      <c r="G356" s="15" t="str">
        <f>IFERROR(CONCATENATE(B356," ",(VLOOKUP($B356,'Bron competenties'!$B$1:$C$1978,2,FALSE))),"")</f>
        <v xml:space="preserve">B.02 Systeemintegratie </v>
      </c>
      <c r="H356">
        <f t="shared" si="16"/>
        <v>2</v>
      </c>
      <c r="I356" t="str">
        <f t="shared" si="17"/>
        <v>het systematisch handelen om de verenigbaarheid van soft- en hardwarespecificatie te identificeren, het documenteren van alle activiteiten, afwijkingen en correcties tijdens het installeren</v>
      </c>
    </row>
    <row r="357" spans="1:9" ht="15" thickBot="1" x14ac:dyDescent="0.4">
      <c r="A357" s="20" t="s">
        <v>129</v>
      </c>
      <c r="B357" s="17" t="s">
        <v>98</v>
      </c>
      <c r="C357" s="13">
        <v>3</v>
      </c>
      <c r="D357" s="10" t="str">
        <f>IFERROR(VLOOKUP($A357,VLookup!$B$3:$C$481,2,FALSE),"")</f>
        <v>2.2.1 TESTMANAGEMENT</v>
      </c>
      <c r="E357" s="14" t="str">
        <f t="shared" si="15"/>
        <v>B.02x3</v>
      </c>
      <c r="F357" s="14" t="str">
        <f>IFERROR(VLOOKUP(E357,'Bron competenties'!$A$1:$F$19978,5,FALSE),"")</f>
        <v>verantwoordelijk zijn voor eigen acties en die van anderen in het integratieproces, het naleven van de toepasbare normen en wijzigingsprocedures om de integriteit te bewaren van de gehele functionaliteit en betrouwbaarheid</v>
      </c>
      <c r="G357" s="15" t="str">
        <f>IFERROR(CONCATENATE(B357," ",(VLOOKUP($B357,'Bron competenties'!$B$1:$C$1978,2,FALSE))),"")</f>
        <v xml:space="preserve">B.02 Systeemintegratie </v>
      </c>
      <c r="H357">
        <f t="shared" si="16"/>
        <v>3</v>
      </c>
      <c r="I357" t="str">
        <f t="shared" si="17"/>
        <v>verantwoordelijk zijn voor eigen acties en die van anderen in het integratieproces, het naleven van de toepasbare normen en wijzigingsprocedures om de integriteit te bewaren van de gehele functionaliteit en betrouwbaarheid</v>
      </c>
    </row>
    <row r="358" spans="1:9" ht="15" thickBot="1" x14ac:dyDescent="0.4">
      <c r="A358" s="20" t="s">
        <v>129</v>
      </c>
      <c r="B358" s="17" t="s">
        <v>98</v>
      </c>
      <c r="C358" s="13">
        <v>4</v>
      </c>
      <c r="D358" s="10" t="str">
        <f>IFERROR(VLOOKUP($A358,VLookup!$B$3:$C$481,2,FALSE),"")</f>
        <v>2.2.1 TESTMANAGEMENT</v>
      </c>
      <c r="E358" s="14" t="str">
        <f t="shared" si="15"/>
        <v>B.02x4</v>
      </c>
      <c r="F358" s="14" t="str">
        <f>IFERROR(VLOOKUP(E358,'Bron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358" s="15" t="str">
        <f>IFERROR(CONCATENATE(B358," ",(VLOOKUP($B358,'Bron competenties'!$B$1:$C$1978,2,FALSE))),"")</f>
        <v xml:space="preserve">B.02 Systeemintegratie </v>
      </c>
      <c r="H358">
        <f t="shared" si="16"/>
        <v>4</v>
      </c>
      <c r="I358" t="str">
        <f t="shared" si="17"/>
        <v xml:space="preserve">het gebruikmaken van uiteenlopende specifieke kennis voor het creëren van een proces voor de gehele integratiecyclus, inclusief het opzetten van interne standaarden; het organiseren en borgen van resources voor integratieprogramma’s </v>
      </c>
    </row>
    <row r="359" spans="1:9" ht="15" thickBot="1" x14ac:dyDescent="0.4">
      <c r="A359" s="20" t="s">
        <v>129</v>
      </c>
      <c r="B359" s="17" t="s">
        <v>94</v>
      </c>
      <c r="C359" s="13">
        <v>1</v>
      </c>
      <c r="D359" s="10" t="str">
        <f>IFERROR(VLOOKUP($A359,VLookup!$B$3:$C$481,2,FALSE),"")</f>
        <v>2.2.1 TESTMANAGEMENT</v>
      </c>
      <c r="E359" s="14" t="str">
        <f t="shared" si="15"/>
        <v>B.03x1</v>
      </c>
      <c r="F359" s="14" t="str">
        <f>IFERROR(VLOOKUP(E359,'Bron competenties'!$A$1:$F$19978,5,FALSE),"")</f>
        <v>het uitvoeren van eenvoudige testen op basis van gedetailleerde instructies</v>
      </c>
      <c r="G359" s="15" t="str">
        <f>IFERROR(CONCATENATE(B359," ",(VLOOKUP($B359,'Bron competenties'!$B$1:$C$1978,2,FALSE))),"")</f>
        <v xml:space="preserve">B.03 Testen </v>
      </c>
      <c r="H359">
        <f t="shared" si="16"/>
        <v>1</v>
      </c>
      <c r="I359" t="str">
        <f t="shared" si="17"/>
        <v>het uitvoeren van eenvoudige testen op basis van gedetailleerde instructies</v>
      </c>
    </row>
    <row r="360" spans="1:9" ht="15" thickBot="1" x14ac:dyDescent="0.4">
      <c r="A360" s="20" t="s">
        <v>129</v>
      </c>
      <c r="B360" s="17" t="s">
        <v>94</v>
      </c>
      <c r="C360" s="13">
        <v>2</v>
      </c>
      <c r="D360" s="10" t="str">
        <f>IFERROR(VLOOKUP($A360,VLookup!$B$3:$C$481,2,FALSE),"")</f>
        <v>2.2.1 TESTMANAGEMENT</v>
      </c>
      <c r="E360" s="14" t="str">
        <f t="shared" si="15"/>
        <v>B.03x2</v>
      </c>
      <c r="F360" s="14" t="str">
        <f>IFERROR(VLOOKUP(E360,'Bron competenties'!$A$1:$F$19978,5,FALSE),"")</f>
        <v>opzetten van testprogramma’s en het bouwen van testscripts zodat potentiële kwetsbaarheden aan stresstests onderworpen kunnen worden; op analytische wijze documenteren en rapporteren van de uitkomsten</v>
      </c>
      <c r="G360" s="15" t="str">
        <f>IFERROR(CONCATENATE(B360," ",(VLOOKUP($B360,'Bron competenties'!$B$1:$C$1978,2,FALSE))),"")</f>
        <v xml:space="preserve">B.03 Testen </v>
      </c>
      <c r="H360">
        <f t="shared" si="16"/>
        <v>2</v>
      </c>
      <c r="I360" t="str">
        <f t="shared" si="17"/>
        <v>opzetten van testprogramma’s en het bouwen van testscripts zodat potentiële kwetsbaarheden aan stresstests onderworpen kunnen worden; op analytische wijze documenteren en rapporteren van de uitkomsten</v>
      </c>
    </row>
    <row r="361" spans="1:9" ht="15" thickBot="1" x14ac:dyDescent="0.4">
      <c r="A361" s="20" t="s">
        <v>129</v>
      </c>
      <c r="B361" s="17" t="s">
        <v>94</v>
      </c>
      <c r="C361" s="13">
        <v>3</v>
      </c>
      <c r="D361" s="10" t="str">
        <f>IFERROR(VLOOKUP($A361,VLookup!$B$3:$C$481,2,FALSE),"")</f>
        <v>2.2.1 TESTMANAGEMENT</v>
      </c>
      <c r="E361" s="14" t="str">
        <f t="shared" si="15"/>
        <v>B.03x3</v>
      </c>
      <c r="F361" s="14" t="str">
        <f>IFERROR(VLOOKUP(E361,'Bron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61" s="15" t="str">
        <f>IFERROR(CONCATENATE(B361," ",(VLOOKUP($B361,'Bron competenties'!$B$1:$C$1978,2,FALSE))),"")</f>
        <v xml:space="preserve">B.03 Testen </v>
      </c>
      <c r="H361">
        <f t="shared" si="16"/>
        <v>3</v>
      </c>
      <c r="I361" t="str">
        <f t="shared" si="17"/>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62" spans="1:9" ht="15" thickBot="1" x14ac:dyDescent="0.4">
      <c r="A362" s="20" t="s">
        <v>129</v>
      </c>
      <c r="B362" s="17" t="s">
        <v>94</v>
      </c>
      <c r="C362" s="13">
        <v>4</v>
      </c>
      <c r="D362" s="10" t="str">
        <f>IFERROR(VLOOKUP($A362,VLookup!$B$3:$C$481,2,FALSE),"")</f>
        <v>2.2.1 TESTMANAGEMENT</v>
      </c>
      <c r="E362" s="14" t="str">
        <f t="shared" si="15"/>
        <v>B.03x4</v>
      </c>
      <c r="F362" s="14" t="str">
        <f>IFERROR(VLOOKUP(E362,'Bron competenties'!$A$1:$F$19978,5,FALSE),"")</f>
        <v>het gebruikmaken van uiteenlopende specifieke kennis om een proces te ontwerpen voor het gehele testtraject, inclusief het vaststellen van interne teststandaarden en het geven van deskundige begeleiding en advies aan het testteam</v>
      </c>
      <c r="G362" s="15" t="str">
        <f>IFERROR(CONCATENATE(B362," ",(VLOOKUP($B362,'Bron competenties'!$B$1:$C$1978,2,FALSE))),"")</f>
        <v xml:space="preserve">B.03 Testen </v>
      </c>
      <c r="H362">
        <f t="shared" si="16"/>
        <v>4</v>
      </c>
      <c r="I362" t="str">
        <f t="shared" si="17"/>
        <v>het gebruikmaken van uiteenlopende specifieke kennis om een proces te ontwerpen voor het gehele testtraject, inclusief het vaststellen van interne teststandaarden en het geven van deskundige begeleiding en advies aan het testteam</v>
      </c>
    </row>
    <row r="363" spans="1:9" ht="15" thickBot="1" x14ac:dyDescent="0.4">
      <c r="A363" s="20" t="s">
        <v>129</v>
      </c>
      <c r="B363" s="17" t="s">
        <v>125</v>
      </c>
      <c r="C363" s="13">
        <v>1</v>
      </c>
      <c r="D363" s="10" t="str">
        <f>IFERROR(VLOOKUP($A363,VLookup!$B$3:$C$481,2,FALSE),"")</f>
        <v>2.2.1 TESTMANAGEMENT</v>
      </c>
      <c r="E363" s="14" t="str">
        <f t="shared" si="15"/>
        <v>B.04x1</v>
      </c>
      <c r="F363" s="14" t="str">
        <f>IFERROR(VLOOKUP(E363,'Bron competenties'!$A$1:$F$19978,5,FALSE),"")</f>
        <v>het onder aansturing verwijderen en/of installeren van IV-componenten op basis van gedetailleerde instructies</v>
      </c>
      <c r="G363" s="15" t="str">
        <f>IFERROR(CONCATENATE(B363," ",(VLOOKUP($B363,'Bron competenties'!$B$1:$C$1978,2,FALSE))),"")</f>
        <v xml:space="preserve">B.04 Implementeren oplossingen </v>
      </c>
      <c r="H363">
        <f t="shared" si="16"/>
        <v>1</v>
      </c>
      <c r="I363" t="str">
        <f t="shared" si="17"/>
        <v>het onder aansturing verwijderen en/of installeren van IV-componenten op basis van gedetailleerde instructies</v>
      </c>
    </row>
    <row r="364" spans="1:9" ht="15" thickBot="1" x14ac:dyDescent="0.4">
      <c r="A364" s="20" t="s">
        <v>129</v>
      </c>
      <c r="B364" s="17" t="s">
        <v>125</v>
      </c>
      <c r="C364" s="13">
        <v>2</v>
      </c>
      <c r="D364" s="10" t="str">
        <f>IFERROR(VLOOKUP($A364,VLookup!$B$3:$C$481,2,FALSE),"")</f>
        <v>2.2.1 TESTMANAGEMENT</v>
      </c>
      <c r="E364" s="14" t="str">
        <f t="shared" si="15"/>
        <v>B.04x2</v>
      </c>
      <c r="F364" s="14" t="str">
        <f>IFERROR(VLOOKUP(E364,'Bron competenties'!$A$1:$F$19978,5,FALSE),"")</f>
        <v>het systematisch handelen om systeemelementen te bouwen en/of deconstrueren; het identificeren van falende componenten en het vaststellen van de hoofdoorzaken van storingen; het bieden van ondersteuning aan minder ervaren collega's</v>
      </c>
      <c r="G364" s="15" t="str">
        <f>IFERROR(CONCATENATE(B364," ",(VLOOKUP($B364,'Bron competenties'!$B$1:$C$1978,2,FALSE))),"")</f>
        <v xml:space="preserve">B.04 Implementeren oplossingen </v>
      </c>
      <c r="H364">
        <f t="shared" si="16"/>
        <v>2</v>
      </c>
      <c r="I364" t="str">
        <f t="shared" si="17"/>
        <v>het systematisch handelen om systeemelementen te bouwen en/of deconstrueren; het identificeren van falende componenten en het vaststellen van de hoofdoorzaken van storingen; het bieden van ondersteuning aan minder ervaren collega's</v>
      </c>
    </row>
    <row r="365" spans="1:9" ht="15" thickBot="1" x14ac:dyDescent="0.4">
      <c r="A365" s="20" t="s">
        <v>129</v>
      </c>
      <c r="B365" s="17" t="s">
        <v>125</v>
      </c>
      <c r="C365" s="13">
        <v>3</v>
      </c>
      <c r="D365" s="10" t="str">
        <f>IFERROR(VLOOKUP($A365,VLookup!$B$3:$C$481,2,FALSE),"")</f>
        <v>2.2.1 TESTMANAGEMENT</v>
      </c>
      <c r="E365" s="14" t="str">
        <f t="shared" si="15"/>
        <v>B.04x3</v>
      </c>
      <c r="F365" s="14" t="str">
        <f>IFERROR(VLOOKUP(E365,'Bron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65" s="15" t="str">
        <f>IFERROR(CONCATENATE(B365," ",(VLOOKUP($B365,'Bron competenties'!$B$1:$C$1978,2,FALSE))),"")</f>
        <v xml:space="preserve">B.04 Implementeren oplossingen </v>
      </c>
      <c r="H365">
        <f t="shared" si="16"/>
        <v>3</v>
      </c>
      <c r="I365" t="str">
        <f t="shared" si="1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66" spans="1:9" ht="15" thickBot="1" x14ac:dyDescent="0.4">
      <c r="A366" s="20" t="s">
        <v>129</v>
      </c>
      <c r="B366" s="17" t="s">
        <v>95</v>
      </c>
      <c r="C366" s="13">
        <v>1</v>
      </c>
      <c r="D366" s="10" t="str">
        <f>IFERROR(VLOOKUP($A366,VLookup!$B$3:$C$481,2,FALSE),"")</f>
        <v>2.2.1 TESTMANAGEMENT</v>
      </c>
      <c r="E366" s="14" t="str">
        <f t="shared" si="15"/>
        <v>B.05x1</v>
      </c>
      <c r="F366" s="14" t="str">
        <f>IFERROR(VLOOKUP(E366,'Bron competenties'!$A$1:$F$19978,5,FALSE),"")</f>
        <v>het gebruiken en/of toepassen van standaarden om de documentatiestructuur te bepalen</v>
      </c>
      <c r="G366" s="15" t="str">
        <f>IFERROR(CONCATENATE(B366," ",(VLOOKUP($B366,'Bron competenties'!$B$1:$C$1978,2,FALSE))),"")</f>
        <v xml:space="preserve">B.05 Vervaardigen van documentatie </v>
      </c>
      <c r="H366">
        <f t="shared" si="16"/>
        <v>1</v>
      </c>
      <c r="I366" t="str">
        <f t="shared" si="17"/>
        <v>het gebruiken en/of toepassen van standaarden om de documentatiestructuur te bepalen</v>
      </c>
    </row>
    <row r="367" spans="1:9" ht="15" thickBot="1" x14ac:dyDescent="0.4">
      <c r="A367" s="20" t="s">
        <v>129</v>
      </c>
      <c r="B367" s="17" t="s">
        <v>95</v>
      </c>
      <c r="C367" s="13">
        <v>2</v>
      </c>
      <c r="D367" s="10" t="str">
        <f>IFERROR(VLOOKUP($A367,VLookup!$B$3:$C$481,2,FALSE),"")</f>
        <v>2.2.1 TESTMANAGEMENT</v>
      </c>
      <c r="E367" s="14" t="str">
        <f t="shared" si="15"/>
        <v>B.05x2</v>
      </c>
      <c r="F367" s="14" t="str">
        <f>IFERROR(VLOOKUP(E367,'Bron competenties'!$A$1:$F$19978,5,FALSE),"")</f>
        <v>het bepalen van documentatie-eisen op basis van het doel en de doelgroep</v>
      </c>
      <c r="G367" s="15" t="str">
        <f>IFERROR(CONCATENATE(B367," ",(VLOOKUP($B367,'Bron competenties'!$B$1:$C$1978,2,FALSE))),"")</f>
        <v xml:space="preserve">B.05 Vervaardigen van documentatie </v>
      </c>
      <c r="H367">
        <f t="shared" si="16"/>
        <v>2</v>
      </c>
      <c r="I367" t="str">
        <f t="shared" si="17"/>
        <v>het bepalen van documentatie-eisen op basis van het doel en de doelgroep</v>
      </c>
    </row>
    <row r="368" spans="1:9" ht="15" thickBot="1" x14ac:dyDescent="0.4">
      <c r="A368" s="20" t="s">
        <v>129</v>
      </c>
      <c r="B368" s="17" t="s">
        <v>95</v>
      </c>
      <c r="C368" s="13">
        <v>3</v>
      </c>
      <c r="D368" s="10" t="str">
        <f>IFERROR(VLOOKUP($A368,VLookup!$B$3:$C$481,2,FALSE),"")</f>
        <v>2.2.1 TESTMANAGEMENT</v>
      </c>
      <c r="E368" s="14" t="str">
        <f t="shared" si="15"/>
        <v>B.05x3</v>
      </c>
      <c r="F368" s="14" t="str">
        <f>IFERROR(VLOOKUP(E368,'Bron competenties'!$A$1:$F$19978,5,FALSE),"")</f>
        <v xml:space="preserve">het detailniveau bepalen op basis van het doel en de doelgroep </v>
      </c>
      <c r="G368" s="15" t="str">
        <f>IFERROR(CONCATENATE(B368," ",(VLOOKUP($B368,'Bron competenties'!$B$1:$C$1978,2,FALSE))),"")</f>
        <v xml:space="preserve">B.05 Vervaardigen van documentatie </v>
      </c>
      <c r="H368">
        <f t="shared" si="16"/>
        <v>3</v>
      </c>
      <c r="I368" t="str">
        <f t="shared" si="17"/>
        <v xml:space="preserve">het detailniveau bepalen op basis van het doel en de doelgroep </v>
      </c>
    </row>
    <row r="369" spans="1:9" ht="15" thickBot="1" x14ac:dyDescent="0.4">
      <c r="A369" s="20" t="s">
        <v>129</v>
      </c>
      <c r="B369" s="17" t="s">
        <v>100</v>
      </c>
      <c r="C369" s="13">
        <v>2</v>
      </c>
      <c r="D369" s="10" t="str">
        <f>IFERROR(VLOOKUP($A369,VLookup!$B$3:$C$481,2,FALSE),"")</f>
        <v>2.2.1 TESTMANAGEMENT</v>
      </c>
      <c r="E369" s="14" t="str">
        <f t="shared" si="15"/>
        <v>E.03x2</v>
      </c>
      <c r="F369" s="14" t="str">
        <f>IFERROR(VLOOKUP(E369,'Bron competenties'!$A$1:$F$19978,5,FALSE),"")</f>
        <v>het begrijpen en toepassen van de principes van risicomanagement en het onderzoeken van IV-oplossingen om geïdentificeerde risico’s te mitigeren</v>
      </c>
      <c r="G369" s="15" t="str">
        <f>IFERROR(CONCATENATE(B369," ",(VLOOKUP($B369,'Bron competenties'!$B$1:$C$1978,2,FALSE))),"")</f>
        <v xml:space="preserve">E.03 Risicomanagement </v>
      </c>
      <c r="H369">
        <f t="shared" si="16"/>
        <v>2</v>
      </c>
      <c r="I369" t="str">
        <f t="shared" si="17"/>
        <v>het begrijpen en toepassen van de principes van risicomanagement en het onderzoeken van IV-oplossingen om geïdentificeerde risico’s te mitigeren</v>
      </c>
    </row>
    <row r="370" spans="1:9" ht="15" thickBot="1" x14ac:dyDescent="0.4">
      <c r="A370" s="20" t="s">
        <v>129</v>
      </c>
      <c r="B370" s="17" t="s">
        <v>100</v>
      </c>
      <c r="C370" s="13">
        <v>3</v>
      </c>
      <c r="D370" s="10" t="str">
        <f>IFERROR(VLOOKUP($A370,VLookup!$B$3:$C$481,2,FALSE),"")</f>
        <v>2.2.1 TESTMANAGEMENT</v>
      </c>
      <c r="E370" s="14" t="str">
        <f t="shared" si="15"/>
        <v>E.03x3</v>
      </c>
      <c r="F370" s="14" t="str">
        <f>IFERROR(VLOOKUP(E370,'Bron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370" s="15" t="str">
        <f>IFERROR(CONCATENATE(B370," ",(VLOOKUP($B370,'Bron competenties'!$B$1:$C$1978,2,FALSE))),"")</f>
        <v xml:space="preserve">E.03 Risicomanagement </v>
      </c>
      <c r="H370">
        <f t="shared" si="16"/>
        <v>3</v>
      </c>
      <c r="I370" t="str">
        <f t="shared" si="17"/>
        <v>het in staat zijn de juiste acties te ondernemen om de veiligheid te borgen en risicoblootstelling te vermijden; het evalueren, managen en garanderen van de validering van uitzonderingen; het uitvoeren van audits uit op IV-processen en -omgeving</v>
      </c>
    </row>
    <row r="371" spans="1:9" ht="15" thickBot="1" x14ac:dyDescent="0.4">
      <c r="A371" s="20" t="s">
        <v>129</v>
      </c>
      <c r="B371" s="17" t="s">
        <v>100</v>
      </c>
      <c r="C371" s="13">
        <v>4</v>
      </c>
      <c r="D371" s="10" t="str">
        <f>IFERROR(VLOOKUP($A371,VLookup!$B$3:$C$481,2,FALSE),"")</f>
        <v>2.2.1 TESTMANAGEMENT</v>
      </c>
      <c r="E371" s="14" t="str">
        <f t="shared" si="15"/>
        <v>E.03x4</v>
      </c>
      <c r="F371" s="14" t="str">
        <f>IFERROR(VLOOKUP(E371,'Bron competenties'!$A$1:$F$19978,5,FALSE),"")</f>
        <v>het organiseren en borgen van het definiëren en toepasbaar maken van beleid voor risicobeheer door rekening te houden met alle mogelijke beperkingen, waaronder technische, economische en politieke kwesties en daarbij taken te delegeren</v>
      </c>
      <c r="G371" s="15" t="str">
        <f>IFERROR(CONCATENATE(B371," ",(VLOOKUP($B371,'Bron competenties'!$B$1:$C$1978,2,FALSE))),"")</f>
        <v xml:space="preserve">E.03 Risicomanagement </v>
      </c>
      <c r="H371">
        <f t="shared" si="16"/>
        <v>4</v>
      </c>
      <c r="I371" t="str">
        <f t="shared" si="17"/>
        <v>het organiseren en borgen van het definiëren en toepasbaar maken van beleid voor risicobeheer door rekening te houden met alle mogelijke beperkingen, waaronder technische, economische en politieke kwesties en daarbij taken te delegeren</v>
      </c>
    </row>
    <row r="372" spans="1:9" ht="15" thickBot="1" x14ac:dyDescent="0.4">
      <c r="A372" s="20" t="s">
        <v>129</v>
      </c>
      <c r="B372" s="17" t="s">
        <v>96</v>
      </c>
      <c r="C372" s="13">
        <v>2</v>
      </c>
      <c r="D372" s="10" t="str">
        <f>IFERROR(VLOOKUP($A372,VLookup!$B$3:$C$481,2,FALSE),"")</f>
        <v>2.2.1 TESTMANAGEMENT</v>
      </c>
      <c r="E372" s="14" t="str">
        <f t="shared" si="15"/>
        <v>E.06x2</v>
      </c>
      <c r="F372" s="14" t="str">
        <f>IFERROR(VLOOKUP(E372,'Bron competenties'!$A$1:$F$19978,5,FALSE),"")</f>
        <v>het communiceren over en het toezicht houden op de toepassing van het kwaliteitsbeleid in de organisatie</v>
      </c>
      <c r="G372" s="15" t="str">
        <f>IFERROR(CONCATENATE(B372," ",(VLOOKUP($B372,'Bron competenties'!$B$1:$C$1978,2,FALSE))),"")</f>
        <v xml:space="preserve">E.06 ICT kwaliteitsmanagement </v>
      </c>
      <c r="H372">
        <f t="shared" si="16"/>
        <v>2</v>
      </c>
      <c r="I372" t="str">
        <f t="shared" si="17"/>
        <v>het communiceren over en het toezicht houden op de toepassing van het kwaliteitsbeleid in de organisatie</v>
      </c>
    </row>
    <row r="373" spans="1:9" ht="15" thickBot="1" x14ac:dyDescent="0.4">
      <c r="A373" s="20" t="s">
        <v>129</v>
      </c>
      <c r="B373" s="17" t="s">
        <v>96</v>
      </c>
      <c r="C373" s="13">
        <v>3</v>
      </c>
      <c r="D373" s="10" t="str">
        <f>IFERROR(VLOOKUP($A373,VLookup!$B$3:$C$481,2,FALSE),"")</f>
        <v>2.2.1 TESTMANAGEMENT</v>
      </c>
      <c r="E373" s="14" t="str">
        <f t="shared" si="15"/>
        <v>E.06x3</v>
      </c>
      <c r="F373" s="14" t="str">
        <f>IFERROR(VLOOKUP(E373,'Bron competenties'!$A$1:$F$19978,5,FALSE),"")</f>
        <v>het evalueren van kwaliteitsindicatoren en processen op basis van het kwaliteitsbeleid en indien nodig het voorstellen van herstelacties</v>
      </c>
      <c r="G373" s="15" t="str">
        <f>IFERROR(CONCATENATE(B373," ",(VLOOKUP($B373,'Bron competenties'!$B$1:$C$1978,2,FALSE))),"")</f>
        <v xml:space="preserve">E.06 ICT kwaliteitsmanagement </v>
      </c>
      <c r="H373">
        <f t="shared" si="16"/>
        <v>3</v>
      </c>
      <c r="I373" t="str">
        <f t="shared" si="17"/>
        <v>het evalueren van kwaliteitsindicatoren en processen op basis van het kwaliteitsbeleid en indien nodig het voorstellen van herstelacties</v>
      </c>
    </row>
    <row r="374" spans="1:9" ht="15" thickBot="1" x14ac:dyDescent="0.4">
      <c r="A374" s="20" t="s">
        <v>129</v>
      </c>
      <c r="B374" s="17" t="s">
        <v>96</v>
      </c>
      <c r="C374" s="13">
        <v>4</v>
      </c>
      <c r="D374" s="10" t="str">
        <f>IFERROR(VLOOKUP($A374,VLookup!$B$3:$C$481,2,FALSE),"")</f>
        <v>2.2.1 TESTMANAGEMENT</v>
      </c>
      <c r="E374" s="14" t="str">
        <f t="shared" si="15"/>
        <v>E.06x4</v>
      </c>
      <c r="F374" s="14" t="str">
        <f>IFERROR(VLOOKUP(E374,'Bron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374" s="15" t="str">
        <f>IFERROR(CONCATENATE(B374," ",(VLOOKUP($B374,'Bron competenties'!$B$1:$C$1978,2,FALSE))),"")</f>
        <v xml:space="preserve">E.06 ICT kwaliteitsmanagement </v>
      </c>
      <c r="H374">
        <f t="shared" si="16"/>
        <v>4</v>
      </c>
      <c r="I374" t="str">
        <f t="shared" si="17"/>
        <v>het evalueren en inschatten in hoeverre aan kwaliteitseisen is voldaan en het organiseren en borgen dat het kwaliteitsbeleid wordt geïmplementeerd; het tonen van multifunctioneel leiderschap voor het stellen en overtreffen van kwaliteitsnormen</v>
      </c>
    </row>
    <row r="375" spans="1:9" ht="15" thickBot="1" x14ac:dyDescent="0.4">
      <c r="A375" s="20" t="s">
        <v>129</v>
      </c>
      <c r="B375" s="17" t="s">
        <v>85</v>
      </c>
      <c r="C375" s="13">
        <v>9</v>
      </c>
      <c r="D375" s="10" t="str">
        <f>IFERROR(VLOOKUP($A375,VLookup!$B$3:$C$481,2,FALSE),"")</f>
        <v>2.2.1 TESTMANAGEMENT</v>
      </c>
      <c r="E375" s="14" t="str">
        <f t="shared" si="15"/>
        <v>T.01x9</v>
      </c>
      <c r="F375" s="14" t="str">
        <f>IFERROR(VLOOKUP(E375,'Bron competenties'!$A$1:$F$19978,5,FALSE),"")</f>
        <v>Toegankelijkheid is van toepassing op het ontwerp van producten, apparaten, services of omgevingen om ervoor te zorgen dat ze voor iedereen bruikbaar zijn, ongeacht hun persoonlijke capaciteiten</v>
      </c>
      <c r="G375" s="15" t="str">
        <f>IFERROR(CONCATENATE(B375," ",(VLOOKUP($B375,'Bron competenties'!$B$1:$C$1978,2,FALSE))),"")</f>
        <v>T.01 Toegankelijkheid</v>
      </c>
      <c r="H375">
        <f t="shared" si="16"/>
        <v>9</v>
      </c>
      <c r="I375" t="str">
        <f t="shared" si="17"/>
        <v>Toegankelijkheid is van toepassing op het ontwerp van producten, apparaten, services of omgevingen om ervoor te zorgen dat ze voor iedereen bruikbaar zijn, ongeacht hun persoonlijke capaciteiten</v>
      </c>
    </row>
    <row r="376" spans="1:9" ht="15" thickBot="1" x14ac:dyDescent="0.4">
      <c r="A376" s="20" t="s">
        <v>129</v>
      </c>
      <c r="B376" s="17" t="s">
        <v>86</v>
      </c>
      <c r="C376" s="13">
        <v>9</v>
      </c>
      <c r="D376" s="10" t="str">
        <f>IFERROR(VLOOKUP($A376,VLookup!$B$3:$C$481,2,FALSE),"")</f>
        <v>2.2.1 TESTMANAGEMENT</v>
      </c>
      <c r="E376" s="14" t="str">
        <f t="shared" si="15"/>
        <v>T.02x9</v>
      </c>
      <c r="F376" s="14" t="str">
        <f>IFERROR(VLOOKUP(E376,'Bron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76" s="15" t="str">
        <f>IFERROR(CONCATENATE(B376," ",(VLOOKUP($B376,'Bron competenties'!$B$1:$C$1978,2,FALSE))),"")</f>
        <v>T.02 Ethiek</v>
      </c>
      <c r="H376">
        <f t="shared" si="16"/>
        <v>9</v>
      </c>
      <c r="I376" t="str">
        <f t="shared" si="17"/>
        <v>Ethiek in ICT behandelt de procedures, waarden en praktijken die ICT en haar gerelateerde disciplines beheersen zonder de integriteit, morele waarden of overtuigingen van een individu, organisatie of de mensheid: professioneel gedrag in de ICT</v>
      </c>
    </row>
    <row r="377" spans="1:9" ht="15" thickBot="1" x14ac:dyDescent="0.4">
      <c r="A377" s="20" t="s">
        <v>129</v>
      </c>
      <c r="B377" s="17" t="s">
        <v>87</v>
      </c>
      <c r="C377" s="13">
        <v>9</v>
      </c>
      <c r="D377" s="10" t="str">
        <f>IFERROR(VLOOKUP($A377,VLookup!$B$3:$C$481,2,FALSE),"")</f>
        <v>2.2.1 TESTMANAGEMENT</v>
      </c>
      <c r="E377" s="14" t="str">
        <f t="shared" si="15"/>
        <v>T.03x9</v>
      </c>
      <c r="F377" s="14" t="str">
        <f>IFERROR(VLOOKUP(E377,'Bron competenties'!$A$1:$F$19978,5,FALSE),"")</f>
        <v>Er zijn veel wetten die direct of indirect relevant zijn voor de ICT-industrie, zoals copyright, naleving van octrooien, voorkomen van plagiaat en bescherming van intellectueel eigendom</v>
      </c>
      <c r="G377" s="15" t="str">
        <f>IFERROR(CONCATENATE(B377," ",(VLOOKUP($B377,'Bron competenties'!$B$1:$C$1978,2,FALSE))),"")</f>
        <v>T.03 Juridische kwesties</v>
      </c>
      <c r="H377">
        <f t="shared" si="16"/>
        <v>9</v>
      </c>
      <c r="I377" t="str">
        <f t="shared" si="17"/>
        <v>Er zijn veel wetten die direct of indirect relevant zijn voor de ICT-industrie, zoals copyright, naleving van octrooien, voorkomen van plagiaat en bescherming van intellectueel eigendom</v>
      </c>
    </row>
    <row r="378" spans="1:9" ht="15" thickBot="1" x14ac:dyDescent="0.4">
      <c r="A378" s="20" t="s">
        <v>129</v>
      </c>
      <c r="B378" s="17" t="s">
        <v>88</v>
      </c>
      <c r="C378" s="13">
        <v>9</v>
      </c>
      <c r="D378" s="10" t="str">
        <f>IFERROR(VLOOKUP($A378,VLookup!$B$3:$C$481,2,FALSE),"")</f>
        <v>2.2.1 TESTMANAGEMENT</v>
      </c>
      <c r="E378" s="14" t="str">
        <f t="shared" si="15"/>
        <v>T.04x9</v>
      </c>
      <c r="F378" s="14" t="str">
        <f>IFERROR(VLOOKUP(E378,'Bron competenties'!$A$1:$F$19978,5,FALSE),"")</f>
        <v>Privacy is het vermogen van een organisatie of individu te bepalen welke gegevens met derden kunnen worden gedeeld: bijvoorbeeld de algemene verordening gegevensbescherming (AVG) over gegevensbescherming en privacy voor alle individuen</v>
      </c>
      <c r="G378" s="15" t="str">
        <f>IFERROR(CONCATENATE(B378," ",(VLOOKUP($B378,'Bron competenties'!$B$1:$C$1978,2,FALSE))),"")</f>
        <v>T.04 Privacy</v>
      </c>
      <c r="H378">
        <f t="shared" si="16"/>
        <v>9</v>
      </c>
      <c r="I378" t="str">
        <f t="shared" si="17"/>
        <v>Privacy is het vermogen van een organisatie of individu te bepalen welke gegevens met derden kunnen worden gedeeld: bijvoorbeeld de algemene verordening gegevensbescherming (AVG) over gegevensbescherming en privacy voor alle individuen</v>
      </c>
    </row>
    <row r="379" spans="1:9" ht="15" thickBot="1" x14ac:dyDescent="0.4">
      <c r="A379" s="20" t="s">
        <v>129</v>
      </c>
      <c r="B379" s="17" t="s">
        <v>89</v>
      </c>
      <c r="C379" s="13">
        <v>9</v>
      </c>
      <c r="D379" s="10" t="str">
        <f>IFERROR(VLOOKUP($A379,VLookup!$B$3:$C$481,2,FALSE),"")</f>
        <v>2.2.1 TESTMANAGEMENT</v>
      </c>
      <c r="E379" s="14" t="str">
        <f t="shared" si="15"/>
        <v>T.05x9</v>
      </c>
      <c r="F379" s="14" t="str">
        <f>IFERROR(VLOOKUP(E379,'Bron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79" s="15" t="str">
        <f>IFERROR(CONCATENATE(B379," ",(VLOOKUP($B379,'Bron competenties'!$B$1:$C$1978,2,FALSE))),"")</f>
        <v>T.05 Beveiliging</v>
      </c>
      <c r="H379">
        <f t="shared" si="16"/>
        <v>9</v>
      </c>
      <c r="I379"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80" spans="1:9" ht="15" thickBot="1" x14ac:dyDescent="0.4">
      <c r="A380" s="20" t="s">
        <v>129</v>
      </c>
      <c r="B380" s="17" t="s">
        <v>90</v>
      </c>
      <c r="C380" s="13">
        <v>9</v>
      </c>
      <c r="D380" s="10" t="str">
        <f>IFERROR(VLOOKUP($A380,VLookup!$B$3:$C$481,2,FALSE),"")</f>
        <v>2.2.1 TESTMANAGEMENT</v>
      </c>
      <c r="E380" s="14" t="str">
        <f t="shared" si="15"/>
        <v>T.06x9</v>
      </c>
      <c r="F380" s="14" t="str">
        <f>IFERROR(VLOOKUP(E380,'Bron competenties'!$A$1:$F$19978,5,FALSE),"")</f>
        <v>Duurzaamheid staat voor het voldoen aan behoeften zonder de toekomst in gevaar te brengen en kan worden gecategoriseerd als ecologische, sociale of economische duurzaamheid</v>
      </c>
      <c r="G380" s="15" t="str">
        <f>IFERROR(CONCATENATE(B380," ",(VLOOKUP($B380,'Bron competenties'!$B$1:$C$1978,2,FALSE))),"")</f>
        <v>T.06 Duurzaamheid</v>
      </c>
      <c r="H380">
        <f t="shared" si="16"/>
        <v>9</v>
      </c>
      <c r="I380" t="str">
        <f t="shared" si="17"/>
        <v>Duurzaamheid staat voor het voldoen aan behoeften zonder de toekomst in gevaar te brengen en kan worden gecategoriseerd als ecologische, sociale of economische duurzaamheid</v>
      </c>
    </row>
    <row r="381" spans="1:9" ht="15" thickBot="1" x14ac:dyDescent="0.4">
      <c r="A381" s="20" t="s">
        <v>129</v>
      </c>
      <c r="B381" s="17" t="s">
        <v>91</v>
      </c>
      <c r="C381" s="13">
        <v>9</v>
      </c>
      <c r="D381" s="10" t="str">
        <f>IFERROR(VLOOKUP($A381,VLookup!$B$3:$C$481,2,FALSE),"")</f>
        <v>2.2.1 TESTMANAGEMENT</v>
      </c>
      <c r="E381" s="14" t="str">
        <f t="shared" si="15"/>
        <v>T.07x9</v>
      </c>
      <c r="F381" s="14" t="str">
        <f>IFERROR(VLOOKUP(E381,'Bron competenties'!$A$1:$F$19978,5,FALSE),"")</f>
        <v>Bruikbaarheid is de kwaliteit van een product, dienst of systeem, zoals ervaren door eindgebruikers, voor specifiek te bereiken doelen, effectief, efficiënt en bevredigend in een vooraf bepaalde context</v>
      </c>
      <c r="G381" s="15" t="str">
        <f>IFERROR(CONCATENATE(B381," ",(VLOOKUP($B381,'Bron competenties'!$B$1:$C$1978,2,FALSE))),"")</f>
        <v>T.07 Bruikbaarheid</v>
      </c>
      <c r="H381">
        <f t="shared" si="16"/>
        <v>9</v>
      </c>
      <c r="I381" t="str">
        <f t="shared" si="17"/>
        <v>Bruikbaarheid is de kwaliteit van een product, dienst of systeem, zoals ervaren door eindgebruikers, voor specifiek te bereiken doelen, effectief, efficiënt en bevredigend in een vooraf bepaalde context</v>
      </c>
    </row>
    <row r="382" spans="1:9" ht="15" thickBot="1" x14ac:dyDescent="0.4">
      <c r="A382" s="20" t="s">
        <v>130</v>
      </c>
      <c r="B382" s="17" t="s">
        <v>98</v>
      </c>
      <c r="C382" s="13">
        <v>2</v>
      </c>
      <c r="D382" s="10" t="str">
        <f>IFERROR(VLOOKUP($A382,VLookup!$B$3:$C$481,2,FALSE),"")</f>
        <v>3.1.1 SYSTEEMBEHEER</v>
      </c>
      <c r="E382" s="14" t="str">
        <f t="shared" si="15"/>
        <v>B.02x2</v>
      </c>
      <c r="F382" s="14" t="str">
        <f>IFERROR(VLOOKUP(E382,'Bron competenties'!$A$1:$F$19978,5,FALSE),"")</f>
        <v>het systematisch handelen om de verenigbaarheid van soft- en hardwarespecificatie te identificeren, het documenteren van alle activiteiten, afwijkingen en correcties tijdens het installeren</v>
      </c>
      <c r="G382" s="15" t="str">
        <f>IFERROR(CONCATENATE(B382," ",(VLOOKUP($B382,'Bron competenties'!$B$1:$C$1978,2,FALSE))),"")</f>
        <v xml:space="preserve">B.02 Systeemintegratie </v>
      </c>
      <c r="H382">
        <f t="shared" si="16"/>
        <v>2</v>
      </c>
      <c r="I382" t="str">
        <f t="shared" si="17"/>
        <v>het systematisch handelen om de verenigbaarheid van soft- en hardwarespecificatie te identificeren, het documenteren van alle activiteiten, afwijkingen en correcties tijdens het installeren</v>
      </c>
    </row>
    <row r="383" spans="1:9" ht="15" thickBot="1" x14ac:dyDescent="0.4">
      <c r="A383" s="20" t="s">
        <v>130</v>
      </c>
      <c r="B383" s="17" t="s">
        <v>98</v>
      </c>
      <c r="C383" s="13">
        <v>3</v>
      </c>
      <c r="D383" s="10" t="str">
        <f>IFERROR(VLOOKUP($A383,VLookup!$B$3:$C$481,2,FALSE),"")</f>
        <v>3.1.1 SYSTEEMBEHEER</v>
      </c>
      <c r="E383" s="14" t="str">
        <f t="shared" si="15"/>
        <v>B.02x3</v>
      </c>
      <c r="F383" s="14" t="str">
        <f>IFERROR(VLOOKUP(E383,'Bron competenties'!$A$1:$F$19978,5,FALSE),"")</f>
        <v>verantwoordelijk zijn voor eigen acties en die van anderen in het integratieproces, het naleven van de toepasbare normen en wijzigingsprocedures om de integriteit te bewaren van de gehele functionaliteit en betrouwbaarheid</v>
      </c>
      <c r="G383" s="15" t="str">
        <f>IFERROR(CONCATENATE(B383," ",(VLOOKUP($B383,'Bron competenties'!$B$1:$C$1978,2,FALSE))),"")</f>
        <v xml:space="preserve">B.02 Systeemintegratie </v>
      </c>
      <c r="H383">
        <f t="shared" si="16"/>
        <v>3</v>
      </c>
      <c r="I383" t="str">
        <f t="shared" si="17"/>
        <v>verantwoordelijk zijn voor eigen acties en die van anderen in het integratieproces, het naleven van de toepasbare normen en wijzigingsprocedures om de integriteit te bewaren van de gehele functionaliteit en betrouwbaarheid</v>
      </c>
    </row>
    <row r="384" spans="1:9" ht="15" thickBot="1" x14ac:dyDescent="0.4">
      <c r="A384" s="20" t="s">
        <v>130</v>
      </c>
      <c r="B384" s="17" t="s">
        <v>94</v>
      </c>
      <c r="C384" s="13">
        <v>1</v>
      </c>
      <c r="D384" s="10" t="str">
        <f>IFERROR(VLOOKUP($A384,VLookup!$B$3:$C$481,2,FALSE),"")</f>
        <v>3.1.1 SYSTEEMBEHEER</v>
      </c>
      <c r="E384" s="14" t="str">
        <f t="shared" si="15"/>
        <v>B.03x1</v>
      </c>
      <c r="F384" s="14" t="str">
        <f>IFERROR(VLOOKUP(E384,'Bron competenties'!$A$1:$F$19978,5,FALSE),"")</f>
        <v>het uitvoeren van eenvoudige testen op basis van gedetailleerde instructies</v>
      </c>
      <c r="G384" s="15" t="str">
        <f>IFERROR(CONCATENATE(B384," ",(VLOOKUP($B384,'Bron competenties'!$B$1:$C$1978,2,FALSE))),"")</f>
        <v xml:space="preserve">B.03 Testen </v>
      </c>
      <c r="H384">
        <f t="shared" si="16"/>
        <v>1</v>
      </c>
      <c r="I384" t="str">
        <f t="shared" si="17"/>
        <v>het uitvoeren van eenvoudige testen op basis van gedetailleerde instructies</v>
      </c>
    </row>
    <row r="385" spans="1:9" ht="15" thickBot="1" x14ac:dyDescent="0.4">
      <c r="A385" s="20" t="s">
        <v>130</v>
      </c>
      <c r="B385" s="17" t="s">
        <v>94</v>
      </c>
      <c r="C385" s="13">
        <v>2</v>
      </c>
      <c r="D385" s="10" t="str">
        <f>IFERROR(VLOOKUP($A385,VLookup!$B$3:$C$481,2,FALSE),"")</f>
        <v>3.1.1 SYSTEEMBEHEER</v>
      </c>
      <c r="E385" s="14" t="str">
        <f t="shared" si="15"/>
        <v>B.03x2</v>
      </c>
      <c r="F385" s="14" t="str">
        <f>IFERROR(VLOOKUP(E385,'Bron competenties'!$A$1:$F$19978,5,FALSE),"")</f>
        <v>opzetten van testprogramma’s en het bouwen van testscripts zodat potentiële kwetsbaarheden aan stresstests onderworpen kunnen worden; op analytische wijze documenteren en rapporteren van de uitkomsten</v>
      </c>
      <c r="G385" s="15" t="str">
        <f>IFERROR(CONCATENATE(B385," ",(VLOOKUP($B385,'Bron competenties'!$B$1:$C$1978,2,FALSE))),"")</f>
        <v xml:space="preserve">B.03 Testen </v>
      </c>
      <c r="H385">
        <f t="shared" si="16"/>
        <v>2</v>
      </c>
      <c r="I385" t="str">
        <f t="shared" si="17"/>
        <v>opzetten van testprogramma’s en het bouwen van testscripts zodat potentiële kwetsbaarheden aan stresstests onderworpen kunnen worden; op analytische wijze documenteren en rapporteren van de uitkomsten</v>
      </c>
    </row>
    <row r="386" spans="1:9" ht="15" thickBot="1" x14ac:dyDescent="0.4">
      <c r="A386" s="20" t="s">
        <v>130</v>
      </c>
      <c r="B386" s="17" t="s">
        <v>94</v>
      </c>
      <c r="C386" s="13">
        <v>3</v>
      </c>
      <c r="D386" s="10" t="str">
        <f>IFERROR(VLOOKUP($A386,VLookup!$B$3:$C$481,2,FALSE),"")</f>
        <v>3.1.1 SYSTEEMBEHEER</v>
      </c>
      <c r="E386" s="14" t="str">
        <f t="shared" ref="E386:E449" si="18">IFERROR(IF(D386&lt;&gt;"",CONCATENATE(B386,"x",C386),""),"")</f>
        <v>B.03x3</v>
      </c>
      <c r="F386" s="14" t="str">
        <f>IFERROR(VLOOKUP(E386,'Bron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386" s="15" t="str">
        <f>IFERROR(CONCATENATE(B386," ",(VLOOKUP($B386,'Bron competenties'!$B$1:$C$1978,2,FALSE))),"")</f>
        <v xml:space="preserve">B.03 Testen </v>
      </c>
      <c r="H386">
        <f t="shared" ref="H386:H449" si="19">IF($G386="","",C386)</f>
        <v>3</v>
      </c>
      <c r="I386" t="str">
        <f t="shared" ref="I386:I449" si="20">IF($G386="","",F386)</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387" spans="1:9" ht="15" thickBot="1" x14ac:dyDescent="0.4">
      <c r="A387" s="20" t="s">
        <v>130</v>
      </c>
      <c r="B387" s="17" t="s">
        <v>125</v>
      </c>
      <c r="C387" s="13">
        <v>1</v>
      </c>
      <c r="D387" s="10" t="str">
        <f>IFERROR(VLOOKUP($A387,VLookup!$B$3:$C$481,2,FALSE),"")</f>
        <v>3.1.1 SYSTEEMBEHEER</v>
      </c>
      <c r="E387" s="14" t="str">
        <f t="shared" si="18"/>
        <v>B.04x1</v>
      </c>
      <c r="F387" s="14" t="str">
        <f>IFERROR(VLOOKUP(E387,'Bron competenties'!$A$1:$F$19978,5,FALSE),"")</f>
        <v>het onder aansturing verwijderen en/of installeren van IV-componenten op basis van gedetailleerde instructies</v>
      </c>
      <c r="G387" s="15" t="str">
        <f>IFERROR(CONCATENATE(B387," ",(VLOOKUP($B387,'Bron competenties'!$B$1:$C$1978,2,FALSE))),"")</f>
        <v xml:space="preserve">B.04 Implementeren oplossingen </v>
      </c>
      <c r="H387">
        <f t="shared" si="19"/>
        <v>1</v>
      </c>
      <c r="I387" t="str">
        <f t="shared" si="20"/>
        <v>het onder aansturing verwijderen en/of installeren van IV-componenten op basis van gedetailleerde instructies</v>
      </c>
    </row>
    <row r="388" spans="1:9" ht="15" thickBot="1" x14ac:dyDescent="0.4">
      <c r="A388" s="20" t="s">
        <v>130</v>
      </c>
      <c r="B388" s="17" t="s">
        <v>125</v>
      </c>
      <c r="C388" s="13">
        <v>2</v>
      </c>
      <c r="D388" s="10" t="str">
        <f>IFERROR(VLOOKUP($A388,VLookup!$B$3:$C$481,2,FALSE),"")</f>
        <v>3.1.1 SYSTEEMBEHEER</v>
      </c>
      <c r="E388" s="14" t="str">
        <f t="shared" si="18"/>
        <v>B.04x2</v>
      </c>
      <c r="F388" s="14" t="str">
        <f>IFERROR(VLOOKUP(E388,'Bron competenties'!$A$1:$F$19978,5,FALSE),"")</f>
        <v>het systematisch handelen om systeemelementen te bouwen en/of deconstrueren; het identificeren van falende componenten en het vaststellen van de hoofdoorzaken van storingen; het bieden van ondersteuning aan minder ervaren collega's</v>
      </c>
      <c r="G388" s="15" t="str">
        <f>IFERROR(CONCATENATE(B388," ",(VLOOKUP($B388,'Bron competenties'!$B$1:$C$1978,2,FALSE))),"")</f>
        <v xml:space="preserve">B.04 Implementeren oplossingen </v>
      </c>
      <c r="H388">
        <f t="shared" si="19"/>
        <v>2</v>
      </c>
      <c r="I388" t="str">
        <f t="shared" si="20"/>
        <v>het systematisch handelen om systeemelementen te bouwen en/of deconstrueren; het identificeren van falende componenten en het vaststellen van de hoofdoorzaken van storingen; het bieden van ondersteuning aan minder ervaren collega's</v>
      </c>
    </row>
    <row r="389" spans="1:9" ht="15" thickBot="1" x14ac:dyDescent="0.4">
      <c r="A389" s="20" t="s">
        <v>130</v>
      </c>
      <c r="B389" s="17" t="s">
        <v>125</v>
      </c>
      <c r="C389" s="13">
        <v>3</v>
      </c>
      <c r="D389" s="10" t="str">
        <f>IFERROR(VLOOKUP($A389,VLookup!$B$3:$C$481,2,FALSE),"")</f>
        <v>3.1.1 SYSTEEMBEHEER</v>
      </c>
      <c r="E389" s="14" t="str">
        <f t="shared" si="18"/>
        <v>B.04x3</v>
      </c>
      <c r="F389" s="14" t="str">
        <f>IFERROR(VLOOKUP(E389,'Bron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89" s="15" t="str">
        <f>IFERROR(CONCATENATE(B389," ",(VLOOKUP($B389,'Bron competenties'!$B$1:$C$1978,2,FALSE))),"")</f>
        <v xml:space="preserve">B.04 Implementeren oplossingen </v>
      </c>
      <c r="H389">
        <f t="shared" si="19"/>
        <v>3</v>
      </c>
      <c r="I389"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90" spans="1:9" ht="15" thickBot="1" x14ac:dyDescent="0.4">
      <c r="A390" s="20" t="s">
        <v>130</v>
      </c>
      <c r="B390" s="17" t="s">
        <v>137</v>
      </c>
      <c r="C390" s="13">
        <v>1</v>
      </c>
      <c r="D390" s="10" t="str">
        <f>IFERROR(VLOOKUP($A390,VLookup!$B$3:$C$481,2,FALSE),"")</f>
        <v>3.1.1 SYSTEEMBEHEER</v>
      </c>
      <c r="E390" s="14" t="str">
        <f t="shared" si="18"/>
        <v>C.01x1</v>
      </c>
      <c r="F390" s="14" t="str">
        <f>IFERROR(VLOOKUP(E390,'Bron competenties'!$A$1:$F$19978,5,FALSE),"")</f>
        <v>de interactie met gebruikers; het toepassen van basale productkennis om verzoeken van gebruikers te beantwoorden; het oplossen van incidenten en het opvolgen van voorgeschreven procedures</v>
      </c>
      <c r="G390" s="15" t="str">
        <f>IFERROR(CONCATENATE(B390," ",(VLOOKUP($B390,'Bron competenties'!$B$1:$C$1978,2,FALSE))),"")</f>
        <v xml:space="preserve">C.01 Gebruikersondersteuning </v>
      </c>
      <c r="H390">
        <f t="shared" si="19"/>
        <v>1</v>
      </c>
      <c r="I390" t="str">
        <f t="shared" si="20"/>
        <v>de interactie met gebruikers; het toepassen van basale productkennis om verzoeken van gebruikers te beantwoorden; het oplossen van incidenten en het opvolgen van voorgeschreven procedures</v>
      </c>
    </row>
    <row r="391" spans="1:9" ht="15" thickBot="1" x14ac:dyDescent="0.4">
      <c r="A391" s="20" t="s">
        <v>130</v>
      </c>
      <c r="B391" s="20" t="s">
        <v>137</v>
      </c>
      <c r="C391" s="13">
        <v>2</v>
      </c>
      <c r="D391" s="10" t="str">
        <f>IFERROR(VLOOKUP($A391,VLookup!$B$3:$C$481,2,FALSE),"")</f>
        <v>3.1.1 SYSTEEMBEHEER</v>
      </c>
      <c r="E391" s="14" t="str">
        <f t="shared" si="18"/>
        <v>C.01x2</v>
      </c>
      <c r="F391" s="14" t="str">
        <f>IFERROR(VLOOKUP(E391,'Bron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391" s="15" t="str">
        <f>IFERROR(CONCATENATE(B391," ",(VLOOKUP($B391,'Bron competenties'!$B$1:$C$1978,2,FALSE))),"")</f>
        <v xml:space="preserve">C.01 Gebruikersondersteuning </v>
      </c>
      <c r="H391">
        <f t="shared" si="19"/>
        <v>2</v>
      </c>
      <c r="I391" t="str">
        <f t="shared" si="20"/>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392" spans="1:9" ht="15" thickBot="1" x14ac:dyDescent="0.4">
      <c r="A392" s="20" t="s">
        <v>130</v>
      </c>
      <c r="B392" s="20" t="s">
        <v>137</v>
      </c>
      <c r="C392" s="13">
        <v>3</v>
      </c>
      <c r="D392" s="10" t="str">
        <f>IFERROR(VLOOKUP($A392,VLookup!$B$3:$C$481,2,FALSE),"")</f>
        <v>3.1.1 SYSTEEMBEHEER</v>
      </c>
      <c r="E392" s="14" t="str">
        <f t="shared" si="18"/>
        <v>C.01x3</v>
      </c>
      <c r="F392" s="14" t="str">
        <f>IFERROR(VLOOKUP(E392,'Bron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392" s="15" t="str">
        <f>IFERROR(CONCATENATE(B392," ",(VLOOKUP($B392,'Bron competenties'!$B$1:$C$1978,2,FALSE))),"")</f>
        <v xml:space="preserve">C.01 Gebruikersondersteuning </v>
      </c>
      <c r="H392">
        <f t="shared" si="19"/>
        <v>3</v>
      </c>
      <c r="I392" t="str">
        <f t="shared" si="20"/>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393" spans="1:9" ht="15" thickBot="1" x14ac:dyDescent="0.4">
      <c r="A393" s="20" t="s">
        <v>130</v>
      </c>
      <c r="B393" s="20" t="s">
        <v>135</v>
      </c>
      <c r="C393" s="13">
        <v>2</v>
      </c>
      <c r="D393" s="10" t="str">
        <f>IFERROR(VLOOKUP($A393,VLookup!$B$3:$C$481,2,FALSE),"")</f>
        <v>3.1.1 SYSTEEMBEHEER</v>
      </c>
      <c r="E393" s="14" t="str">
        <f t="shared" si="18"/>
        <v>C.02x2</v>
      </c>
      <c r="F393" s="14" t="str">
        <f>IFERROR(VLOOKUP(E393,'Bron competenties'!$A$1:$F$19978,5,FALSE),"")</f>
        <v>het systematisch handelen om tijdens wijzigingen te reageren op de dagelijkse operationele behoefte; het voorkomen van serviceonderbrekingen en de samenhang met SLA en informatiebeveiligingsvereisten handhaven</v>
      </c>
      <c r="G393" s="15" t="str">
        <f>IFERROR(CONCATENATE(B393," ",(VLOOKUP($B393,'Bron competenties'!$B$1:$C$1978,2,FALSE))),"")</f>
        <v xml:space="preserve">C.02 Ondersteunen van wijzigingen </v>
      </c>
      <c r="H393">
        <f t="shared" si="19"/>
        <v>2</v>
      </c>
      <c r="I393" t="str">
        <f t="shared" si="20"/>
        <v>het systematisch handelen om tijdens wijzigingen te reageren op de dagelijkse operationele behoefte; het voorkomen van serviceonderbrekingen en de samenhang met SLA en informatiebeveiligingsvereisten handhaven</v>
      </c>
    </row>
    <row r="394" spans="1:9" ht="15" thickBot="1" x14ac:dyDescent="0.4">
      <c r="A394" s="20" t="s">
        <v>130</v>
      </c>
      <c r="B394" s="20" t="s">
        <v>135</v>
      </c>
      <c r="C394" s="13">
        <v>3</v>
      </c>
      <c r="D394" s="10" t="str">
        <f>IFERROR(VLOOKUP($A394,VLookup!$B$3:$C$481,2,FALSE),"")</f>
        <v>3.1.1 SYSTEEMBEHEER</v>
      </c>
      <c r="E394" s="14" t="str">
        <f t="shared" si="18"/>
        <v>C.02x3</v>
      </c>
      <c r="F394" s="14" t="str">
        <f>IFERROR(VLOOKUP(E394,'Bron competenties'!$A$1:$F$19978,5,FALSE),"")</f>
        <v xml:space="preserve">het zorgen voor de integriteit van het systeem door het toepassen van functionele updates, software- of hardwaretoevoegingen en het inregelen van onderhoudsactiviteiten; het voldoen aan de budgeteisen </v>
      </c>
      <c r="G394" s="15" t="str">
        <f>IFERROR(CONCATENATE(B394," ",(VLOOKUP($B394,'Bron competenties'!$B$1:$C$1978,2,FALSE))),"")</f>
        <v xml:space="preserve">C.02 Ondersteunen van wijzigingen </v>
      </c>
      <c r="H394">
        <f t="shared" si="19"/>
        <v>3</v>
      </c>
      <c r="I394" t="str">
        <f t="shared" si="20"/>
        <v xml:space="preserve">het zorgen voor de integriteit van het systeem door het toepassen van functionele updates, software- of hardwaretoevoegingen en het inregelen van onderhoudsactiviteiten; het voldoen aan de budgeteisen </v>
      </c>
    </row>
    <row r="395" spans="1:9" ht="15" thickBot="1" x14ac:dyDescent="0.4">
      <c r="A395" s="20" t="s">
        <v>130</v>
      </c>
      <c r="B395" s="20" t="s">
        <v>122</v>
      </c>
      <c r="C395" s="13">
        <v>2</v>
      </c>
      <c r="D395" s="10" t="str">
        <f>IFERROR(VLOOKUP($A395,VLookup!$B$3:$C$481,2,FALSE),"")</f>
        <v>3.1.1 SYSTEEMBEHEER</v>
      </c>
      <c r="E395" s="14" t="str">
        <f t="shared" si="18"/>
        <v>C.04x2</v>
      </c>
      <c r="F395" s="14" t="str">
        <f>IFERROR(VLOOKUP(E395,'Bron competenties'!$A$1:$F$19978,5,FALSE),"")</f>
        <v>het identificeren en classificeren van soorten incident- en service-interrupties; het vastleggen en catalogiseren van incidenten op basis van oorzaak en oplossing</v>
      </c>
      <c r="G395" s="15" t="str">
        <f>IFERROR(CONCATENATE(B395," ",(VLOOKUP($B395,'Bron competenties'!$B$1:$C$1978,2,FALSE))),"")</f>
        <v xml:space="preserve">C.04 Probleemmanagement </v>
      </c>
      <c r="H395">
        <f t="shared" si="19"/>
        <v>2</v>
      </c>
      <c r="I395" t="str">
        <f t="shared" si="20"/>
        <v>het identificeren en classificeren van soorten incident- en service-interrupties; het vastleggen en catalogiseren van incidenten op basis van oorzaak en oplossing</v>
      </c>
    </row>
    <row r="396" spans="1:9" ht="15" thickBot="1" x14ac:dyDescent="0.4">
      <c r="A396" s="20" t="s">
        <v>130</v>
      </c>
      <c r="B396" s="17" t="s">
        <v>122</v>
      </c>
      <c r="C396" s="13">
        <v>3</v>
      </c>
      <c r="D396" s="10" t="str">
        <f>IFERROR(VLOOKUP($A396,VLookup!$B$3:$C$481,2,FALSE),"")</f>
        <v>3.1.1 SYSTEEMBEHEER</v>
      </c>
      <c r="E396" s="14" t="str">
        <f t="shared" si="18"/>
        <v>C.04x3</v>
      </c>
      <c r="F396" s="14" t="str">
        <f>IFERROR(VLOOKUP(E396,'Bron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396" s="15" t="str">
        <f>IFERROR(CONCATENATE(B396," ",(VLOOKUP($B396,'Bron competenties'!$B$1:$C$1978,2,FALSE))),"")</f>
        <v xml:space="preserve">C.04 Probleemmanagement </v>
      </c>
      <c r="H396">
        <f t="shared" si="19"/>
        <v>3</v>
      </c>
      <c r="I396" t="str">
        <f t="shared" si="20"/>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397" spans="1:9" ht="15" thickBot="1" x14ac:dyDescent="0.4">
      <c r="A397" s="20" t="s">
        <v>130</v>
      </c>
      <c r="B397" s="17" t="s">
        <v>122</v>
      </c>
      <c r="C397" s="13">
        <v>4</v>
      </c>
      <c r="D397" s="10" t="str">
        <f>IFERROR(VLOOKUP($A397,VLookup!$B$3:$C$481,2,FALSE),"")</f>
        <v>3.1.1 SYSTEEMBEHEER</v>
      </c>
      <c r="E397" s="14" t="str">
        <f t="shared" si="18"/>
        <v>C.04x4</v>
      </c>
      <c r="F397" s="14" t="str">
        <f>IFERROR(VLOOKUP(E397,'Bron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97" s="15" t="str">
        <f>IFERROR(CONCATENATE(B397," ",(VLOOKUP($B397,'Bron competenties'!$B$1:$C$1978,2,FALSE))),"")</f>
        <v xml:space="preserve">C.04 Probleemmanagement </v>
      </c>
      <c r="H397">
        <f t="shared" si="19"/>
        <v>4</v>
      </c>
      <c r="I397" t="str">
        <f t="shared" si="20"/>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98" spans="1:9" ht="15" thickBot="1" x14ac:dyDescent="0.4">
      <c r="A398" s="20" t="s">
        <v>130</v>
      </c>
      <c r="B398" s="17" t="s">
        <v>132</v>
      </c>
      <c r="C398" s="13">
        <v>1</v>
      </c>
      <c r="D398" s="10" t="str">
        <f>IFERROR(VLOOKUP($A398,VLookup!$B$3:$C$481,2,FALSE),"")</f>
        <v>3.1.1 SYSTEEMBEHEER</v>
      </c>
      <c r="E398" s="14" t="str">
        <f t="shared" si="18"/>
        <v>C.05x1</v>
      </c>
      <c r="F398" s="14" t="str">
        <f>IFERROR(VLOOKUP(E398,'Bron competenties'!$A$1:$F$19978,5,FALSE),"")</f>
        <v>het uitvoeren van basale systeemoperaties</v>
      </c>
      <c r="G398" s="15" t="str">
        <f>IFERROR(CONCATENATE(B398," ",(VLOOKUP($B398,'Bron competenties'!$B$1:$C$1978,2,FALSE))),"")</f>
        <v>C.05 Systeembeheer</v>
      </c>
      <c r="H398">
        <f t="shared" si="19"/>
        <v>1</v>
      </c>
      <c r="I398" t="str">
        <f t="shared" si="20"/>
        <v>het uitvoeren van basale systeemoperaties</v>
      </c>
    </row>
    <row r="399" spans="1:9" ht="15" thickBot="1" x14ac:dyDescent="0.4">
      <c r="A399" s="20" t="s">
        <v>130</v>
      </c>
      <c r="B399" s="17" t="s">
        <v>132</v>
      </c>
      <c r="C399" s="13">
        <v>2</v>
      </c>
      <c r="D399" s="10" t="str">
        <f>IFERROR(VLOOKUP($A399,VLookup!$B$3:$C$481,2,FALSE),"")</f>
        <v>3.1.1 SYSTEEMBEHEER</v>
      </c>
      <c r="E399" s="14" t="str">
        <f t="shared" si="18"/>
        <v>C.05x2</v>
      </c>
      <c r="F399" s="14" t="str">
        <f>IFERROR(VLOOKUP(E399,'Bron competenties'!$A$1:$F$19978,5,FALSE),"")</f>
        <v>het systematisch dagelijks beheer van operationele behoeften in de IT-systemen; het vermijden van serviceonderbrekingen conform de service- en IT-strategie</v>
      </c>
      <c r="G399" s="15" t="str">
        <f>IFERROR(CONCATENATE(B399," ",(VLOOKUP($B399,'Bron competenties'!$B$1:$C$1978,2,FALSE))),"")</f>
        <v>C.05 Systeembeheer</v>
      </c>
      <c r="H399">
        <f t="shared" si="19"/>
        <v>2</v>
      </c>
      <c r="I399" t="str">
        <f t="shared" si="20"/>
        <v>het systematisch dagelijks beheer van operationele behoeften in de IT-systemen; het vermijden van serviceonderbrekingen conform de service- en IT-strategie</v>
      </c>
    </row>
    <row r="400" spans="1:9" ht="15" thickBot="1" x14ac:dyDescent="0.4">
      <c r="A400" s="20" t="s">
        <v>130</v>
      </c>
      <c r="B400" s="17" t="s">
        <v>132</v>
      </c>
      <c r="C400" s="13">
        <v>3</v>
      </c>
      <c r="D400" s="10" t="str">
        <f>IFERROR(VLOOKUP($A400,VLookup!$B$3:$C$481,2,FALSE),"")</f>
        <v>3.1.1 SYSTEEMBEHEER</v>
      </c>
      <c r="E400" s="14" t="str">
        <f t="shared" si="18"/>
        <v>C.05x3</v>
      </c>
      <c r="F400" s="14" t="str">
        <f>IFERROR(VLOOKUP(E400,'Bron competenties'!$A$1:$F$19978,5,FALSE),"")</f>
        <v>het optimaliseren van technische en cloud-ontwikkeling; het evalueren van systeemperformance en vragen/problemen van gebruikers; verantwoordelijk zijn voor tijdige vervanging van resources binnen het toegestane budget</v>
      </c>
      <c r="G400" s="15" t="str">
        <f>IFERROR(CONCATENATE(B400," ",(VLOOKUP($B400,'Bron competenties'!$B$1:$C$1978,2,FALSE))),"")</f>
        <v>C.05 Systeembeheer</v>
      </c>
      <c r="H400">
        <f t="shared" si="19"/>
        <v>3</v>
      </c>
      <c r="I400" t="str">
        <f t="shared" si="20"/>
        <v>het optimaliseren van technische en cloud-ontwikkeling; het evalueren van systeemperformance en vragen/problemen van gebruikers; verantwoordelijk zijn voor tijdige vervanging van resources binnen het toegestane budget</v>
      </c>
    </row>
    <row r="401" spans="1:9" ht="15" thickBot="1" x14ac:dyDescent="0.4">
      <c r="A401" s="20" t="s">
        <v>130</v>
      </c>
      <c r="B401" s="17" t="s">
        <v>81</v>
      </c>
      <c r="C401" s="13">
        <v>2</v>
      </c>
      <c r="D401" s="10" t="str">
        <f>IFERROR(VLOOKUP($A401,VLookup!$B$3:$C$481,2,FALSE),"")</f>
        <v>3.1.1 SYSTEEMBEHEER</v>
      </c>
      <c r="E401" s="14" t="str">
        <f t="shared" si="18"/>
        <v>E.08x2</v>
      </c>
      <c r="F401" s="14" t="str">
        <f>IFERROR(VLOOKUP(E401,'Bron competenties'!$A$1:$F$19978,5,FALSE),"")</f>
        <v>het systematisch scannen van de omgeving om kwetsbaarheden en bedreigingen te identificeren en te bepalen, vast te leggen en het escaleren bij non-compliance</v>
      </c>
      <c r="G401" s="15" t="str">
        <f>IFERROR(CONCATENATE(B401," ",(VLOOKUP($B401,'Bron competenties'!$B$1:$C$1978,2,FALSE))),"")</f>
        <v xml:space="preserve">E.08 Informatiebeveiligingsmanagement </v>
      </c>
      <c r="H401">
        <f t="shared" si="19"/>
        <v>2</v>
      </c>
      <c r="I401" t="str">
        <f t="shared" si="20"/>
        <v>het systematisch scannen van de omgeving om kwetsbaarheden en bedreigingen te identificeren en te bepalen, vast te leggen en het escaleren bij non-compliance</v>
      </c>
    </row>
    <row r="402" spans="1:9" ht="15" thickBot="1" x14ac:dyDescent="0.4">
      <c r="A402" s="20" t="s">
        <v>130</v>
      </c>
      <c r="B402" s="17" t="s">
        <v>81</v>
      </c>
      <c r="C402" s="13">
        <v>3</v>
      </c>
      <c r="D402" s="10" t="str">
        <f>IFERROR(VLOOKUP($A402,VLookup!$B$3:$C$481,2,FALSE),"")</f>
        <v>3.1.1 SYSTEEMBEHEER</v>
      </c>
      <c r="E402" s="14" t="str">
        <f t="shared" si="18"/>
        <v>E.08x3</v>
      </c>
      <c r="F402" s="14" t="str">
        <f>IFERROR(VLOOKUP(E402,'Bron competenties'!$A$1:$F$19978,5,FALSE),"")</f>
        <v xml:space="preserve">het evalueren van indicatoren en maatregelen op het gebied van securitymanagement en bepalen of ze aan de normen voldoen; het onderzoeken van inbreuken op de beveiliging en het nemen van correctiemaatregelen </v>
      </c>
      <c r="G402" s="15" t="str">
        <f>IFERROR(CONCATENATE(B402," ",(VLOOKUP($B402,'Bron competenties'!$B$1:$C$1978,2,FALSE))),"")</f>
        <v xml:space="preserve">E.08 Informatiebeveiligingsmanagement </v>
      </c>
      <c r="H402">
        <f t="shared" si="19"/>
        <v>3</v>
      </c>
      <c r="I402" t="str">
        <f t="shared" si="20"/>
        <v xml:space="preserve">het evalueren van indicatoren en maatregelen op het gebied van securitymanagement en bepalen of ze aan de normen voldoen; het onderzoeken van inbreuken op de beveiliging en het nemen van correctiemaatregelen </v>
      </c>
    </row>
    <row r="403" spans="1:9" ht="15" thickBot="1" x14ac:dyDescent="0.4">
      <c r="A403" s="20" t="s">
        <v>130</v>
      </c>
      <c r="B403" s="17" t="s">
        <v>81</v>
      </c>
      <c r="C403" s="13">
        <v>4</v>
      </c>
      <c r="D403" s="10" t="str">
        <f>IFERROR(VLOOKUP($A403,VLookup!$B$3:$C$481,2,FALSE),"")</f>
        <v>3.1.1 SYSTEEMBEHEER</v>
      </c>
      <c r="E403" s="14" t="str">
        <f t="shared" si="18"/>
        <v>E.08x4</v>
      </c>
      <c r="F403" s="14" t="str">
        <f>IFERROR(VLOOKUP(E403,'Bron competenties'!$A$1:$F$19978,5,FALSE),"")</f>
        <v>het organiseren en borgen dat de integriteit, vertrouwelijkheid en beschikbaarheid van gegevens zijn opgeslagen in de Informatiesystemen en dat ze voldoen aan alle wettelijke vereisten</v>
      </c>
      <c r="G403" s="15" t="str">
        <f>IFERROR(CONCATENATE(B403," ",(VLOOKUP($B403,'Bron competenties'!$B$1:$C$1978,2,FALSE))),"")</f>
        <v xml:space="preserve">E.08 Informatiebeveiligingsmanagement </v>
      </c>
      <c r="H403">
        <f t="shared" si="19"/>
        <v>4</v>
      </c>
      <c r="I403" t="str">
        <f t="shared" si="20"/>
        <v>het organiseren en borgen dat de integriteit, vertrouwelijkheid en beschikbaarheid van gegevens zijn opgeslagen in de Informatiesystemen en dat ze voldoen aan alle wettelijke vereisten</v>
      </c>
    </row>
    <row r="404" spans="1:9" ht="15" thickBot="1" x14ac:dyDescent="0.4">
      <c r="A404" s="21" t="s">
        <v>130</v>
      </c>
      <c r="B404" s="17" t="s">
        <v>85</v>
      </c>
      <c r="C404" s="13">
        <v>9</v>
      </c>
      <c r="D404" s="10" t="str">
        <f>IFERROR(VLOOKUP($A404,VLookup!$B$3:$C$481,2,FALSE),"")</f>
        <v>3.1.1 SYSTEEMBEHEER</v>
      </c>
      <c r="E404" s="14" t="str">
        <f t="shared" si="18"/>
        <v>T.01x9</v>
      </c>
      <c r="F404" s="14" t="str">
        <f>IFERROR(VLOOKUP(E404,'Bron competenties'!$A$1:$F$19978,5,FALSE),"")</f>
        <v>Toegankelijkheid is van toepassing op het ontwerp van producten, apparaten, services of omgevingen om ervoor te zorgen dat ze voor iedereen bruikbaar zijn, ongeacht hun persoonlijke capaciteiten</v>
      </c>
      <c r="G404" s="15" t="str">
        <f>IFERROR(CONCATENATE(B404," ",(VLOOKUP($B404,'Bron competenties'!$B$1:$C$1978,2,FALSE))),"")</f>
        <v>T.01 Toegankelijkheid</v>
      </c>
      <c r="H404">
        <f t="shared" si="19"/>
        <v>9</v>
      </c>
      <c r="I404" t="str">
        <f t="shared" si="20"/>
        <v>Toegankelijkheid is van toepassing op het ontwerp van producten, apparaten, services of omgevingen om ervoor te zorgen dat ze voor iedereen bruikbaar zijn, ongeacht hun persoonlijke capaciteiten</v>
      </c>
    </row>
    <row r="405" spans="1:9" ht="15" thickBot="1" x14ac:dyDescent="0.4">
      <c r="A405" s="21" t="s">
        <v>130</v>
      </c>
      <c r="B405" s="17" t="s">
        <v>86</v>
      </c>
      <c r="C405" s="13">
        <v>9</v>
      </c>
      <c r="D405" s="10" t="str">
        <f>IFERROR(VLOOKUP($A405,VLookup!$B$3:$C$481,2,FALSE),"")</f>
        <v>3.1.1 SYSTEEMBEHEER</v>
      </c>
      <c r="E405" s="14" t="str">
        <f t="shared" si="18"/>
        <v>T.02x9</v>
      </c>
      <c r="F405" s="14" t="str">
        <f>IFERROR(VLOOKUP(E405,'Bron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05" s="15" t="str">
        <f>IFERROR(CONCATENATE(B405," ",(VLOOKUP($B405,'Bron competenties'!$B$1:$C$1978,2,FALSE))),"")</f>
        <v>T.02 Ethiek</v>
      </c>
      <c r="H405">
        <f t="shared" si="19"/>
        <v>9</v>
      </c>
      <c r="I405" t="str">
        <f t="shared" si="20"/>
        <v>Ethiek in ICT behandelt de procedures, waarden en praktijken die ICT en haar gerelateerde disciplines beheersen zonder de integriteit, morele waarden of overtuigingen van een individu, organisatie of de mensheid: professioneel gedrag in de ICT</v>
      </c>
    </row>
    <row r="406" spans="1:9" ht="15" thickBot="1" x14ac:dyDescent="0.4">
      <c r="A406" s="21" t="s">
        <v>130</v>
      </c>
      <c r="B406" s="17" t="s">
        <v>87</v>
      </c>
      <c r="C406" s="13">
        <v>9</v>
      </c>
      <c r="D406" s="10" t="str">
        <f>IFERROR(VLOOKUP($A406,VLookup!$B$3:$C$481,2,FALSE),"")</f>
        <v>3.1.1 SYSTEEMBEHEER</v>
      </c>
      <c r="E406" s="14" t="str">
        <f t="shared" si="18"/>
        <v>T.03x9</v>
      </c>
      <c r="F406" s="14" t="str">
        <f>IFERROR(VLOOKUP(E406,'Bron competenties'!$A$1:$F$19978,5,FALSE),"")</f>
        <v>Er zijn veel wetten die direct of indirect relevant zijn voor de ICT-industrie, zoals copyright, naleving van octrooien, voorkomen van plagiaat en bescherming van intellectueel eigendom</v>
      </c>
      <c r="G406" s="15" t="str">
        <f>IFERROR(CONCATENATE(B406," ",(VLOOKUP($B406,'Bron competenties'!$B$1:$C$1978,2,FALSE))),"")</f>
        <v>T.03 Juridische kwesties</v>
      </c>
      <c r="H406">
        <f t="shared" si="19"/>
        <v>9</v>
      </c>
      <c r="I406" t="str">
        <f t="shared" si="20"/>
        <v>Er zijn veel wetten die direct of indirect relevant zijn voor de ICT-industrie, zoals copyright, naleving van octrooien, voorkomen van plagiaat en bescherming van intellectueel eigendom</v>
      </c>
    </row>
    <row r="407" spans="1:9" ht="15" thickBot="1" x14ac:dyDescent="0.4">
      <c r="A407" s="21" t="s">
        <v>130</v>
      </c>
      <c r="B407" s="17" t="s">
        <v>88</v>
      </c>
      <c r="C407" s="13">
        <v>9</v>
      </c>
      <c r="D407" s="10" t="str">
        <f>IFERROR(VLOOKUP($A407,VLookup!$B$3:$C$481,2,FALSE),"")</f>
        <v>3.1.1 SYSTEEMBEHEER</v>
      </c>
      <c r="E407" s="14" t="str">
        <f t="shared" si="18"/>
        <v>T.04x9</v>
      </c>
      <c r="F407" s="14" t="str">
        <f>IFERROR(VLOOKUP(E407,'Bron competenties'!$A$1:$F$19978,5,FALSE),"")</f>
        <v>Privacy is het vermogen van een organisatie of individu te bepalen welke gegevens met derden kunnen worden gedeeld: bijvoorbeeld de algemene verordening gegevensbescherming (AVG) over gegevensbescherming en privacy voor alle individuen</v>
      </c>
      <c r="G407" s="15" t="str">
        <f>IFERROR(CONCATENATE(B407," ",(VLOOKUP($B407,'Bron competenties'!$B$1:$C$1978,2,FALSE))),"")</f>
        <v>T.04 Privacy</v>
      </c>
      <c r="H407">
        <f t="shared" si="19"/>
        <v>9</v>
      </c>
      <c r="I407" t="str">
        <f t="shared" si="20"/>
        <v>Privacy is het vermogen van een organisatie of individu te bepalen welke gegevens met derden kunnen worden gedeeld: bijvoorbeeld de algemene verordening gegevensbescherming (AVG) over gegevensbescherming en privacy voor alle individuen</v>
      </c>
    </row>
    <row r="408" spans="1:9" ht="15" thickBot="1" x14ac:dyDescent="0.4">
      <c r="A408" s="21" t="s">
        <v>130</v>
      </c>
      <c r="B408" s="17" t="s">
        <v>89</v>
      </c>
      <c r="C408" s="13">
        <v>9</v>
      </c>
      <c r="D408" s="10" t="str">
        <f>IFERROR(VLOOKUP($A408,VLookup!$B$3:$C$481,2,FALSE),"")</f>
        <v>3.1.1 SYSTEEMBEHEER</v>
      </c>
      <c r="E408" s="14" t="str">
        <f t="shared" si="18"/>
        <v>T.05x9</v>
      </c>
      <c r="F408" s="14" t="str">
        <f>IFERROR(VLOOKUP(E408,'Bron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08" s="15" t="str">
        <f>IFERROR(CONCATENATE(B408," ",(VLOOKUP($B408,'Bron competenties'!$B$1:$C$1978,2,FALSE))),"")</f>
        <v>T.05 Beveiliging</v>
      </c>
      <c r="H408">
        <f t="shared" si="19"/>
        <v>9</v>
      </c>
      <c r="I408"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09" spans="1:9" ht="15" thickBot="1" x14ac:dyDescent="0.4">
      <c r="A409" s="21" t="s">
        <v>130</v>
      </c>
      <c r="B409" s="17" t="s">
        <v>90</v>
      </c>
      <c r="C409" s="13">
        <v>9</v>
      </c>
      <c r="D409" s="10" t="str">
        <f>IFERROR(VLOOKUP($A409,VLookup!$B$3:$C$481,2,FALSE),"")</f>
        <v>3.1.1 SYSTEEMBEHEER</v>
      </c>
      <c r="E409" s="14" t="str">
        <f t="shared" si="18"/>
        <v>T.06x9</v>
      </c>
      <c r="F409" s="14" t="str">
        <f>IFERROR(VLOOKUP(E409,'Bron competenties'!$A$1:$F$19978,5,FALSE),"")</f>
        <v>Duurzaamheid staat voor het voldoen aan behoeften zonder de toekomst in gevaar te brengen en kan worden gecategoriseerd als ecologische, sociale of economische duurzaamheid</v>
      </c>
      <c r="G409" s="15" t="str">
        <f>IFERROR(CONCATENATE(B409," ",(VLOOKUP($B409,'Bron competenties'!$B$1:$C$1978,2,FALSE))),"")</f>
        <v>T.06 Duurzaamheid</v>
      </c>
      <c r="H409">
        <f t="shared" si="19"/>
        <v>9</v>
      </c>
      <c r="I409" t="str">
        <f t="shared" si="20"/>
        <v>Duurzaamheid staat voor het voldoen aan behoeften zonder de toekomst in gevaar te brengen en kan worden gecategoriseerd als ecologische, sociale of economische duurzaamheid</v>
      </c>
    </row>
    <row r="410" spans="1:9" ht="15" thickBot="1" x14ac:dyDescent="0.4">
      <c r="A410" s="21" t="s">
        <v>130</v>
      </c>
      <c r="B410" s="17" t="s">
        <v>91</v>
      </c>
      <c r="C410" s="13">
        <v>9</v>
      </c>
      <c r="D410" s="10" t="str">
        <f>IFERROR(VLOOKUP($A410,VLookup!$B$3:$C$481,2,FALSE),"")</f>
        <v>3.1.1 SYSTEEMBEHEER</v>
      </c>
      <c r="E410" s="14" t="str">
        <f t="shared" si="18"/>
        <v>T.07x9</v>
      </c>
      <c r="F410" s="14" t="str">
        <f>IFERROR(VLOOKUP(E410,'Bron competenties'!$A$1:$F$19978,5,FALSE),"")</f>
        <v>Bruikbaarheid is de kwaliteit van een product, dienst of systeem, zoals ervaren door eindgebruikers, voor specifiek te bereiken doelen, effectief, efficiënt en bevredigend in een vooraf bepaalde context</v>
      </c>
      <c r="G410" s="15" t="str">
        <f>IFERROR(CONCATENATE(B410," ",(VLOOKUP($B410,'Bron competenties'!$B$1:$C$1978,2,FALSE))),"")</f>
        <v>T.07 Bruikbaarheid</v>
      </c>
      <c r="H410">
        <f t="shared" si="19"/>
        <v>9</v>
      </c>
      <c r="I410" t="str">
        <f t="shared" si="20"/>
        <v>Bruikbaarheid is de kwaliteit van een product, dienst of systeem, zoals ervaren door eindgebruikers, voor specifiek te bereiken doelen, effectief, efficiënt en bevredigend in een vooraf bepaalde context</v>
      </c>
    </row>
    <row r="411" spans="1:9" ht="15" thickBot="1" x14ac:dyDescent="0.4">
      <c r="A411" s="20" t="s">
        <v>134</v>
      </c>
      <c r="B411" s="17" t="s">
        <v>133</v>
      </c>
      <c r="C411" s="13">
        <v>3</v>
      </c>
      <c r="D411" s="10" t="str">
        <f>IFERROR(VLOOKUP($A411,VLookup!$B$3:$C$481,2,FALSE),"")</f>
        <v>3.1.2 CHANGE MANAGEMENT</v>
      </c>
      <c r="E411" s="14" t="str">
        <f t="shared" si="18"/>
        <v>A.02x3</v>
      </c>
      <c r="F411" s="14" t="str">
        <f>IFERROR(VLOOKUP(E411,'Bron competenties'!$A$1:$F$19978,5,FALSE),"")</f>
        <v>de inhoud van de SLA garanderen</v>
      </c>
      <c r="G411" s="15" t="str">
        <f>IFERROR(CONCATENATE(B411," ",(VLOOKUP($B411,'Bron competenties'!$B$1:$C$1978,2,FALSE))),"")</f>
        <v xml:space="preserve">A.02 Management dienstverleningsniveau </v>
      </c>
      <c r="H411">
        <f t="shared" si="19"/>
        <v>3</v>
      </c>
      <c r="I411" t="str">
        <f t="shared" si="20"/>
        <v>de inhoud van de SLA garanderen</v>
      </c>
    </row>
    <row r="412" spans="1:9" ht="15" thickBot="1" x14ac:dyDescent="0.4">
      <c r="A412" s="20" t="s">
        <v>134</v>
      </c>
      <c r="B412" s="17" t="s">
        <v>133</v>
      </c>
      <c r="C412" s="13">
        <v>4</v>
      </c>
      <c r="D412" s="10" t="str">
        <f>IFERROR(VLOOKUP($A412,VLookup!$B$3:$C$481,2,FALSE),"")</f>
        <v>3.1.2 CHANGE MANAGEMENT</v>
      </c>
      <c r="E412" s="14" t="str">
        <f t="shared" si="18"/>
        <v>A.02x4</v>
      </c>
      <c r="F412" s="14" t="str">
        <f>IFERROR(VLOOKUP(E412,'Bron competenties'!$A$1:$F$19978,5,FALSE),"")</f>
        <v>het onderhandelen over herziening van SLA’s in overeenstemming met de organisatiedoelstellingen en het garanderen van het succes van de geplande resultaten</v>
      </c>
      <c r="G412" s="15" t="str">
        <f>IFERROR(CONCATENATE(B412," ",(VLOOKUP($B412,'Bron competenties'!$B$1:$C$1978,2,FALSE))),"")</f>
        <v xml:space="preserve">A.02 Management dienstverleningsniveau </v>
      </c>
      <c r="H412">
        <f t="shared" si="19"/>
        <v>4</v>
      </c>
      <c r="I412" t="str">
        <f t="shared" si="20"/>
        <v>het onderhandelen over herziening van SLA’s in overeenstemming met de organisatiedoelstellingen en het garanderen van het succes van de geplande resultaten</v>
      </c>
    </row>
    <row r="413" spans="1:9" ht="15" thickBot="1" x14ac:dyDescent="0.4">
      <c r="A413" s="20" t="s">
        <v>134</v>
      </c>
      <c r="B413" s="17" t="s">
        <v>98</v>
      </c>
      <c r="C413" s="13">
        <v>2</v>
      </c>
      <c r="D413" s="10" t="str">
        <f>IFERROR(VLOOKUP($A413,VLookup!$B$3:$C$481,2,FALSE),"")</f>
        <v>3.1.2 CHANGE MANAGEMENT</v>
      </c>
      <c r="E413" s="14" t="str">
        <f t="shared" si="18"/>
        <v>B.02x2</v>
      </c>
      <c r="F413" s="14" t="str">
        <f>IFERROR(VLOOKUP(E413,'Bron competenties'!$A$1:$F$19978,5,FALSE),"")</f>
        <v>het systematisch handelen om de verenigbaarheid van soft- en hardwarespecificatie te identificeren, het documenteren van alle activiteiten, afwijkingen en correcties tijdens het installeren</v>
      </c>
      <c r="G413" s="15" t="str">
        <f>IFERROR(CONCATENATE(B413," ",(VLOOKUP($B413,'Bron competenties'!$B$1:$C$1978,2,FALSE))),"")</f>
        <v xml:space="preserve">B.02 Systeemintegratie </v>
      </c>
      <c r="H413">
        <f t="shared" si="19"/>
        <v>2</v>
      </c>
      <c r="I413" t="str">
        <f t="shared" si="20"/>
        <v>het systematisch handelen om de verenigbaarheid van soft- en hardwarespecificatie te identificeren, het documenteren van alle activiteiten, afwijkingen en correcties tijdens het installeren</v>
      </c>
    </row>
    <row r="414" spans="1:9" ht="15" thickBot="1" x14ac:dyDescent="0.4">
      <c r="A414" s="20" t="s">
        <v>134</v>
      </c>
      <c r="B414" s="17" t="s">
        <v>98</v>
      </c>
      <c r="C414" s="13">
        <v>3</v>
      </c>
      <c r="D414" s="10" t="str">
        <f>IFERROR(VLOOKUP($A414,VLookup!$B$3:$C$481,2,FALSE),"")</f>
        <v>3.1.2 CHANGE MANAGEMENT</v>
      </c>
      <c r="E414" s="14" t="str">
        <f t="shared" si="18"/>
        <v>B.02x3</v>
      </c>
      <c r="F414" s="14" t="str">
        <f>IFERROR(VLOOKUP(E414,'Bron competenties'!$A$1:$F$19978,5,FALSE),"")</f>
        <v>verantwoordelijk zijn voor eigen acties en die van anderen in het integratieproces, het naleven van de toepasbare normen en wijzigingsprocedures om de integriteit te bewaren van de gehele functionaliteit en betrouwbaarheid</v>
      </c>
      <c r="G414" s="15" t="str">
        <f>IFERROR(CONCATENATE(B414," ",(VLOOKUP($B414,'Bron competenties'!$B$1:$C$1978,2,FALSE))),"")</f>
        <v xml:space="preserve">B.02 Systeemintegratie </v>
      </c>
      <c r="H414">
        <f t="shared" si="19"/>
        <v>3</v>
      </c>
      <c r="I414" t="str">
        <f t="shared" si="20"/>
        <v>verantwoordelijk zijn voor eigen acties en die van anderen in het integratieproces, het naleven van de toepasbare normen en wijzigingsprocedures om de integriteit te bewaren van de gehele functionaliteit en betrouwbaarheid</v>
      </c>
    </row>
    <row r="415" spans="1:9" ht="15" thickBot="1" x14ac:dyDescent="0.4">
      <c r="A415" s="20" t="s">
        <v>134</v>
      </c>
      <c r="B415" s="17" t="s">
        <v>98</v>
      </c>
      <c r="C415" s="13">
        <v>4</v>
      </c>
      <c r="D415" s="10" t="str">
        <f>IFERROR(VLOOKUP($A415,VLookup!$B$3:$C$481,2,FALSE),"")</f>
        <v>3.1.2 CHANGE MANAGEMENT</v>
      </c>
      <c r="E415" s="14" t="str">
        <f t="shared" si="18"/>
        <v>B.02x4</v>
      </c>
      <c r="F415" s="14" t="str">
        <f>IFERROR(VLOOKUP(E415,'Bron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415" s="15" t="str">
        <f>IFERROR(CONCATENATE(B415," ",(VLOOKUP($B415,'Bron competenties'!$B$1:$C$1978,2,FALSE))),"")</f>
        <v xml:space="preserve">B.02 Systeemintegratie </v>
      </c>
      <c r="H415">
        <f t="shared" si="19"/>
        <v>4</v>
      </c>
      <c r="I415" t="str">
        <f t="shared" si="20"/>
        <v xml:space="preserve">het gebruikmaken van uiteenlopende specifieke kennis voor het creëren van een proces voor de gehele integratiecyclus, inclusief het opzetten van interne standaarden; het organiseren en borgen van resources voor integratieprogramma’s </v>
      </c>
    </row>
    <row r="416" spans="1:9" ht="15" thickBot="1" x14ac:dyDescent="0.4">
      <c r="A416" s="20" t="s">
        <v>134</v>
      </c>
      <c r="B416" s="17" t="s">
        <v>125</v>
      </c>
      <c r="C416" s="13">
        <v>1</v>
      </c>
      <c r="D416" s="10" t="str">
        <f>IFERROR(VLOOKUP($A416,VLookup!$B$3:$C$481,2,FALSE),"")</f>
        <v>3.1.2 CHANGE MANAGEMENT</v>
      </c>
      <c r="E416" s="14" t="str">
        <f t="shared" si="18"/>
        <v>B.04x1</v>
      </c>
      <c r="F416" s="14" t="str">
        <f>IFERROR(VLOOKUP(E416,'Bron competenties'!$A$1:$F$19978,5,FALSE),"")</f>
        <v>het onder aansturing verwijderen en/of installeren van IV-componenten op basis van gedetailleerde instructies</v>
      </c>
      <c r="G416" s="15" t="str">
        <f>IFERROR(CONCATENATE(B416," ",(VLOOKUP($B416,'Bron competenties'!$B$1:$C$1978,2,FALSE))),"")</f>
        <v xml:space="preserve">B.04 Implementeren oplossingen </v>
      </c>
      <c r="H416">
        <f t="shared" si="19"/>
        <v>1</v>
      </c>
      <c r="I416" t="str">
        <f t="shared" si="20"/>
        <v>het onder aansturing verwijderen en/of installeren van IV-componenten op basis van gedetailleerde instructies</v>
      </c>
    </row>
    <row r="417" spans="1:9" ht="15" thickBot="1" x14ac:dyDescent="0.4">
      <c r="A417" s="20" t="s">
        <v>134</v>
      </c>
      <c r="B417" s="17" t="s">
        <v>125</v>
      </c>
      <c r="C417" s="13">
        <v>2</v>
      </c>
      <c r="D417" s="10" t="str">
        <f>IFERROR(VLOOKUP($A417,VLookup!$B$3:$C$481,2,FALSE),"")</f>
        <v>3.1.2 CHANGE MANAGEMENT</v>
      </c>
      <c r="E417" s="14" t="str">
        <f t="shared" si="18"/>
        <v>B.04x2</v>
      </c>
      <c r="F417" s="14" t="str">
        <f>IFERROR(VLOOKUP(E417,'Bron competenties'!$A$1:$F$19978,5,FALSE),"")</f>
        <v>het systematisch handelen om systeemelementen te bouwen en/of deconstrueren; het identificeren van falende componenten en het vaststellen van de hoofdoorzaken van storingen; het bieden van ondersteuning aan minder ervaren collega's</v>
      </c>
      <c r="G417" s="15" t="str">
        <f>IFERROR(CONCATENATE(B417," ",(VLOOKUP($B417,'Bron competenties'!$B$1:$C$1978,2,FALSE))),"")</f>
        <v xml:space="preserve">B.04 Implementeren oplossingen </v>
      </c>
      <c r="H417">
        <f t="shared" si="19"/>
        <v>2</v>
      </c>
      <c r="I417" t="str">
        <f t="shared" si="20"/>
        <v>het systematisch handelen om systeemelementen te bouwen en/of deconstrueren; het identificeren van falende componenten en het vaststellen van de hoofdoorzaken van storingen; het bieden van ondersteuning aan minder ervaren collega's</v>
      </c>
    </row>
    <row r="418" spans="1:9" ht="15" thickBot="1" x14ac:dyDescent="0.4">
      <c r="A418" s="20" t="s">
        <v>134</v>
      </c>
      <c r="B418" s="17" t="s">
        <v>125</v>
      </c>
      <c r="C418" s="13">
        <v>3</v>
      </c>
      <c r="D418" s="10" t="str">
        <f>IFERROR(VLOOKUP($A418,VLookup!$B$3:$C$481,2,FALSE),"")</f>
        <v>3.1.2 CHANGE MANAGEMENT</v>
      </c>
      <c r="E418" s="14" t="str">
        <f t="shared" si="18"/>
        <v>B.04x3</v>
      </c>
      <c r="F418" s="14" t="str">
        <f>IFERROR(VLOOKUP(E418,'Bron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18" s="15" t="str">
        <f>IFERROR(CONCATENATE(B418," ",(VLOOKUP($B418,'Bron competenties'!$B$1:$C$1978,2,FALSE))),"")</f>
        <v xml:space="preserve">B.04 Implementeren oplossingen </v>
      </c>
      <c r="H418">
        <f t="shared" si="19"/>
        <v>3</v>
      </c>
      <c r="I418"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19" spans="1:9" ht="15" thickBot="1" x14ac:dyDescent="0.4">
      <c r="A419" s="20" t="s">
        <v>134</v>
      </c>
      <c r="B419" s="17" t="s">
        <v>135</v>
      </c>
      <c r="C419" s="13">
        <v>2</v>
      </c>
      <c r="D419" s="10" t="str">
        <f>IFERROR(VLOOKUP($A419,VLookup!$B$3:$C$481,2,FALSE),"")</f>
        <v>3.1.2 CHANGE MANAGEMENT</v>
      </c>
      <c r="E419" s="14" t="str">
        <f t="shared" si="18"/>
        <v>C.02x2</v>
      </c>
      <c r="F419" s="14" t="str">
        <f>IFERROR(VLOOKUP(E419,'Bron competenties'!$A$1:$F$19978,5,FALSE),"")</f>
        <v>het systematisch handelen om tijdens wijzigingen te reageren op de dagelijkse operationele behoefte; het voorkomen van serviceonderbrekingen en de samenhang met SLA en informatiebeveiligingsvereisten handhaven</v>
      </c>
      <c r="G419" s="15" t="str">
        <f>IFERROR(CONCATENATE(B419," ",(VLOOKUP($B419,'Bron competenties'!$B$1:$C$1978,2,FALSE))),"")</f>
        <v xml:space="preserve">C.02 Ondersteunen van wijzigingen </v>
      </c>
      <c r="H419">
        <f t="shared" si="19"/>
        <v>2</v>
      </c>
      <c r="I419" t="str">
        <f t="shared" si="20"/>
        <v>het systematisch handelen om tijdens wijzigingen te reageren op de dagelijkse operationele behoefte; het voorkomen van serviceonderbrekingen en de samenhang met SLA en informatiebeveiligingsvereisten handhaven</v>
      </c>
    </row>
    <row r="420" spans="1:9" ht="15" thickBot="1" x14ac:dyDescent="0.4">
      <c r="A420" s="20" t="s">
        <v>134</v>
      </c>
      <c r="B420" s="17" t="s">
        <v>135</v>
      </c>
      <c r="C420" s="13">
        <v>3</v>
      </c>
      <c r="D420" s="10" t="str">
        <f>IFERROR(VLOOKUP($A420,VLookup!$B$3:$C$481,2,FALSE),"")</f>
        <v>3.1.2 CHANGE MANAGEMENT</v>
      </c>
      <c r="E420" s="14" t="str">
        <f t="shared" si="18"/>
        <v>C.02x3</v>
      </c>
      <c r="F420" s="14" t="str">
        <f>IFERROR(VLOOKUP(E420,'Bron competenties'!$A$1:$F$19978,5,FALSE),"")</f>
        <v xml:space="preserve">het zorgen voor de integriteit van het systeem door het toepassen van functionele updates, software- of hardwaretoevoegingen en het inregelen van onderhoudsactiviteiten; het voldoen aan de budgeteisen </v>
      </c>
      <c r="G420" s="15" t="str">
        <f>IFERROR(CONCATENATE(B420," ",(VLOOKUP($B420,'Bron competenties'!$B$1:$C$1978,2,FALSE))),"")</f>
        <v xml:space="preserve">C.02 Ondersteunen van wijzigingen </v>
      </c>
      <c r="H420">
        <f t="shared" si="19"/>
        <v>3</v>
      </c>
      <c r="I420" t="str">
        <f t="shared" si="20"/>
        <v xml:space="preserve">het zorgen voor de integriteit van het systeem door het toepassen van functionele updates, software- of hardwaretoevoegingen en het inregelen van onderhoudsactiviteiten; het voldoen aan de budgeteisen </v>
      </c>
    </row>
    <row r="421" spans="1:9" ht="15" thickBot="1" x14ac:dyDescent="0.4">
      <c r="A421" s="20" t="s">
        <v>134</v>
      </c>
      <c r="B421" s="20" t="s">
        <v>131</v>
      </c>
      <c r="C421" s="13">
        <v>1</v>
      </c>
      <c r="D421" s="10" t="str">
        <f>IFERROR(VLOOKUP($A421,VLookup!$B$3:$C$481,2,FALSE),"")</f>
        <v>3.1.2 CHANGE MANAGEMENT</v>
      </c>
      <c r="E421" s="14" t="str">
        <f t="shared" si="18"/>
        <v>C.03x1</v>
      </c>
      <c r="F421" s="14" t="str">
        <f>IFERROR(VLOOKUP(E421,'Bron competenties'!$A$1:$F$19978,5,FALSE),"")</f>
        <v>het onder begeleiding vastleggen en bijhouden van bedrijfszekerheidsgegevens</v>
      </c>
      <c r="G421" s="15" t="str">
        <f>IFERROR(CONCATENATE(B421," ",(VLOOKUP($B421,'Bron competenties'!$B$1:$C$1978,2,FALSE))),"")</f>
        <v xml:space="preserve">C.03 Dienstverlening </v>
      </c>
      <c r="H421">
        <f t="shared" si="19"/>
        <v>1</v>
      </c>
      <c r="I421" t="str">
        <f t="shared" si="20"/>
        <v>het onder begeleiding vastleggen en bijhouden van bedrijfszekerheidsgegevens</v>
      </c>
    </row>
    <row r="422" spans="1:9" ht="15" thickBot="1" x14ac:dyDescent="0.4">
      <c r="A422" s="20" t="s">
        <v>134</v>
      </c>
      <c r="B422" s="20" t="s">
        <v>131</v>
      </c>
      <c r="C422" s="13">
        <v>2</v>
      </c>
      <c r="D422" s="10" t="str">
        <f>IFERROR(VLOOKUP($A422,VLookup!$B$3:$C$481,2,FALSE),"")</f>
        <v>3.1.2 CHANGE MANAGEMENT</v>
      </c>
      <c r="E422" s="14" t="str">
        <f t="shared" si="18"/>
        <v>C.03x2</v>
      </c>
      <c r="F422" s="14" t="str">
        <f>IFERROR(VLOOKUP(E422,'Bron competenties'!$A$1:$F$19978,5,FALSE),"")</f>
        <v xml:space="preserve">het systematisch analyseren van productdata; het escaleren bij potentiële veiligheidsrisico’s; het nemen van actie om het serviceniveau (continu) te verbeteren </v>
      </c>
      <c r="G422" s="15" t="str">
        <f>IFERROR(CONCATENATE(B422," ",(VLOOKUP($B422,'Bron competenties'!$B$1:$C$1978,2,FALSE))),"")</f>
        <v xml:space="preserve">C.03 Dienstverlening </v>
      </c>
      <c r="H422">
        <f t="shared" si="19"/>
        <v>2</v>
      </c>
      <c r="I422" t="str">
        <f t="shared" si="20"/>
        <v xml:space="preserve">het systematisch analyseren van productdata; het escaleren bij potentiële veiligheidsrisico’s; het nemen van actie om het serviceniveau (continu) te verbeteren </v>
      </c>
    </row>
    <row r="423" spans="1:9" ht="15" thickBot="1" x14ac:dyDescent="0.4">
      <c r="A423" s="20" t="s">
        <v>134</v>
      </c>
      <c r="B423" s="20" t="s">
        <v>131</v>
      </c>
      <c r="C423" s="13">
        <v>3</v>
      </c>
      <c r="D423" s="10" t="str">
        <f>IFERROR(VLOOKUP($A423,VLookup!$B$3:$C$481,2,FALSE),"")</f>
        <v>3.1.2 CHANGE MANAGEMENT</v>
      </c>
      <c r="E423" s="14" t="str">
        <f t="shared" si="18"/>
        <v>C.03x3</v>
      </c>
      <c r="F423" s="14" t="str">
        <f>IFERROR(VLOOKUP(E423,'Bron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23" s="15" t="str">
        <f>IFERROR(CONCATENATE(B423," ",(VLOOKUP($B423,'Bron competenties'!$B$1:$C$1978,2,FALSE))),"")</f>
        <v xml:space="preserve">C.03 Dienstverlening </v>
      </c>
      <c r="H423">
        <f t="shared" si="19"/>
        <v>3</v>
      </c>
      <c r="I423" t="str">
        <f t="shared" si="20"/>
        <v>het opzetten van roosters voor operationele taken; het beheren van kosten en budget op basis van interne procedures en externe beperkingen; het vaststellen van het optimaal benodigde aantal fte voor de infrastructuur van het informatiesysteem</v>
      </c>
    </row>
    <row r="424" spans="1:9" ht="15" thickBot="1" x14ac:dyDescent="0.4">
      <c r="A424" s="20" t="s">
        <v>134</v>
      </c>
      <c r="B424" s="17" t="s">
        <v>132</v>
      </c>
      <c r="C424" s="13">
        <v>1</v>
      </c>
      <c r="D424" s="10" t="str">
        <f>IFERROR(VLOOKUP($A424,VLookup!$B$3:$C$481,2,FALSE),"")</f>
        <v>3.1.2 CHANGE MANAGEMENT</v>
      </c>
      <c r="E424" s="14" t="str">
        <f t="shared" si="18"/>
        <v>C.05x1</v>
      </c>
      <c r="F424" s="14" t="str">
        <f>IFERROR(VLOOKUP(E424,'Bron competenties'!$A$1:$F$19978,5,FALSE),"")</f>
        <v>het uitvoeren van basale systeemoperaties</v>
      </c>
      <c r="G424" s="15" t="str">
        <f>IFERROR(CONCATENATE(B424," ",(VLOOKUP($B424,'Bron competenties'!$B$1:$C$1978,2,FALSE))),"")</f>
        <v>C.05 Systeembeheer</v>
      </c>
      <c r="H424">
        <f t="shared" si="19"/>
        <v>1</v>
      </c>
      <c r="I424" t="str">
        <f t="shared" si="20"/>
        <v>het uitvoeren van basale systeemoperaties</v>
      </c>
    </row>
    <row r="425" spans="1:9" ht="15" thickBot="1" x14ac:dyDescent="0.4">
      <c r="A425" s="20" t="s">
        <v>134</v>
      </c>
      <c r="B425" s="17" t="s">
        <v>132</v>
      </c>
      <c r="C425" s="13">
        <v>2</v>
      </c>
      <c r="D425" s="10" t="str">
        <f>IFERROR(VLOOKUP($A425,VLookup!$B$3:$C$481,2,FALSE),"")</f>
        <v>3.1.2 CHANGE MANAGEMENT</v>
      </c>
      <c r="E425" s="14" t="str">
        <f t="shared" si="18"/>
        <v>C.05x2</v>
      </c>
      <c r="F425" s="14" t="str">
        <f>IFERROR(VLOOKUP(E425,'Bron competenties'!$A$1:$F$19978,5,FALSE),"")</f>
        <v>het systematisch dagelijks beheer van operationele behoeften in de IT-systemen; het vermijden van serviceonderbrekingen conform de service- en IT-strategie</v>
      </c>
      <c r="G425" s="15" t="str">
        <f>IFERROR(CONCATENATE(B425," ",(VLOOKUP($B425,'Bron competenties'!$B$1:$C$1978,2,FALSE))),"")</f>
        <v>C.05 Systeembeheer</v>
      </c>
      <c r="H425">
        <f t="shared" si="19"/>
        <v>2</v>
      </c>
      <c r="I425" t="str">
        <f t="shared" si="20"/>
        <v>het systematisch dagelijks beheer van operationele behoeften in de IT-systemen; het vermijden van serviceonderbrekingen conform de service- en IT-strategie</v>
      </c>
    </row>
    <row r="426" spans="1:9" ht="15" thickBot="1" x14ac:dyDescent="0.4">
      <c r="A426" s="20" t="s">
        <v>134</v>
      </c>
      <c r="B426" s="17" t="s">
        <v>132</v>
      </c>
      <c r="C426" s="13">
        <v>3</v>
      </c>
      <c r="D426" s="10" t="str">
        <f>IFERROR(VLOOKUP($A426,VLookup!$B$3:$C$481,2,FALSE),"")</f>
        <v>3.1.2 CHANGE MANAGEMENT</v>
      </c>
      <c r="E426" s="14" t="str">
        <f t="shared" si="18"/>
        <v>C.05x3</v>
      </c>
      <c r="F426" s="14" t="str">
        <f>IFERROR(VLOOKUP(E426,'Bron competenties'!$A$1:$F$19978,5,FALSE),"")</f>
        <v>het optimaliseren van technische en cloud-ontwikkeling; het evalueren van systeemperformance en vragen/problemen van gebruikers; verantwoordelijk zijn voor tijdige vervanging van resources binnen het toegestane budget</v>
      </c>
      <c r="G426" s="15" t="str">
        <f>IFERROR(CONCATENATE(B426," ",(VLOOKUP($B426,'Bron competenties'!$B$1:$C$1978,2,FALSE))),"")</f>
        <v>C.05 Systeembeheer</v>
      </c>
      <c r="H426">
        <f t="shared" si="19"/>
        <v>3</v>
      </c>
      <c r="I426" t="str">
        <f t="shared" si="20"/>
        <v>het optimaliseren van technische en cloud-ontwikkeling; het evalueren van systeemperformance en vragen/problemen van gebruikers; verantwoordelijk zijn voor tijdige vervanging van resources binnen het toegestane budget</v>
      </c>
    </row>
    <row r="427" spans="1:9" ht="15" thickBot="1" x14ac:dyDescent="0.4">
      <c r="A427" s="20" t="s">
        <v>134</v>
      </c>
      <c r="B427" s="17" t="s">
        <v>108</v>
      </c>
      <c r="C427" s="13">
        <v>2</v>
      </c>
      <c r="D427" s="10" t="str">
        <f>IFERROR(VLOOKUP($A427,VLookup!$B$3:$C$481,2,FALSE),"")</f>
        <v>3.1.2 CHANGE MANAGEMENT</v>
      </c>
      <c r="E427" s="14" t="str">
        <f t="shared" si="18"/>
        <v>E.02x2</v>
      </c>
      <c r="F427" s="14" t="str">
        <f>IFERROR(VLOOKUP(E427,'Bron competenties'!$A$1:$F$19978,5,FALSE),"")</f>
        <v xml:space="preserve">het begrijpen en toepassen van projectmanagementprincipes, inclusief het toepassen van methodes, hulpmiddelen en processen om eenvoudige projecten te leiden en de kosten en ‘waste’ te minimaliseren </v>
      </c>
      <c r="G427" s="15" t="str">
        <f>IFERROR(CONCATENATE(B427," ",(VLOOKUP($B427,'Bron competenties'!$B$1:$C$1978,2,FALSE))),"")</f>
        <v xml:space="preserve">E.02 Project- en portfoliomanagement </v>
      </c>
      <c r="H427">
        <f t="shared" si="19"/>
        <v>2</v>
      </c>
      <c r="I427" t="str">
        <f t="shared" si="20"/>
        <v xml:space="preserve">het begrijpen en toepassen van projectmanagementprincipes, inclusief het toepassen van methodes, hulpmiddelen en processen om eenvoudige projecten te leiden en de kosten en ‘waste’ te minimaliseren </v>
      </c>
    </row>
    <row r="428" spans="1:9" ht="15" thickBot="1" x14ac:dyDescent="0.4">
      <c r="A428" s="20" t="s">
        <v>134</v>
      </c>
      <c r="B428" s="17" t="s">
        <v>108</v>
      </c>
      <c r="C428" s="13">
        <v>3</v>
      </c>
      <c r="D428" s="10" t="str">
        <f>IFERROR(VLOOKUP($A428,VLookup!$B$3:$C$481,2,FALSE),"")</f>
        <v>3.1.2 CHANGE MANAGEMENT</v>
      </c>
      <c r="E428" s="14" t="str">
        <f t="shared" si="18"/>
        <v>E.02x3</v>
      </c>
      <c r="F428" s="14" t="str">
        <f>IFERROR(VLOOKUP(E428,'Bron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28" s="15" t="str">
        <f>IFERROR(CONCATENATE(B428," ",(VLOOKUP($B428,'Bron competenties'!$B$1:$C$1978,2,FALSE))),"")</f>
        <v xml:space="preserve">E.02 Project- en portfoliomanagement </v>
      </c>
      <c r="H428">
        <f t="shared" si="19"/>
        <v>3</v>
      </c>
      <c r="I428" t="str">
        <f t="shared" si="2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29" spans="1:9" ht="15" thickBot="1" x14ac:dyDescent="0.4">
      <c r="A429" s="20" t="s">
        <v>134</v>
      </c>
      <c r="B429" s="17" t="s">
        <v>108</v>
      </c>
      <c r="C429" s="13">
        <v>4</v>
      </c>
      <c r="D429" s="10" t="str">
        <f>IFERROR(VLOOKUP($A429,VLookup!$B$3:$C$481,2,FALSE),"")</f>
        <v>3.1.2 CHANGE MANAGEMENT</v>
      </c>
      <c r="E429" s="14" t="str">
        <f t="shared" si="18"/>
        <v>E.02x4</v>
      </c>
      <c r="F429" s="14" t="str">
        <f>IFERROR(VLOOKUP(E429,'Bron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429" s="15" t="str">
        <f>IFERROR(CONCATENATE(B429," ",(VLOOKUP($B429,'Bron competenties'!$B$1:$C$1978,2,FALSE))),"")</f>
        <v xml:space="preserve">E.02 Project- en portfoliomanagement </v>
      </c>
      <c r="H429">
        <f t="shared" si="19"/>
        <v>4</v>
      </c>
      <c r="I429" t="str">
        <f t="shared" si="20"/>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430" spans="1:9" ht="15" thickBot="1" x14ac:dyDescent="0.4">
      <c r="A430" s="20" t="s">
        <v>134</v>
      </c>
      <c r="B430" s="17" t="s">
        <v>100</v>
      </c>
      <c r="C430" s="13">
        <v>2</v>
      </c>
      <c r="D430" s="10" t="str">
        <f>IFERROR(VLOOKUP($A430,VLookup!$B$3:$C$481,2,FALSE),"")</f>
        <v>3.1.2 CHANGE MANAGEMENT</v>
      </c>
      <c r="E430" s="14" t="str">
        <f t="shared" si="18"/>
        <v>E.03x2</v>
      </c>
      <c r="F430" s="14" t="str">
        <f>IFERROR(VLOOKUP(E430,'Bron competenties'!$A$1:$F$19978,5,FALSE),"")</f>
        <v>het begrijpen en toepassen van de principes van risicomanagement en het onderzoeken van IV-oplossingen om geïdentificeerde risico’s te mitigeren</v>
      </c>
      <c r="G430" s="15" t="str">
        <f>IFERROR(CONCATENATE(B430," ",(VLOOKUP($B430,'Bron competenties'!$B$1:$C$1978,2,FALSE))),"")</f>
        <v xml:space="preserve">E.03 Risicomanagement </v>
      </c>
      <c r="H430">
        <f t="shared" si="19"/>
        <v>2</v>
      </c>
      <c r="I430" t="str">
        <f t="shared" si="20"/>
        <v>het begrijpen en toepassen van de principes van risicomanagement en het onderzoeken van IV-oplossingen om geïdentificeerde risico’s te mitigeren</v>
      </c>
    </row>
    <row r="431" spans="1:9" ht="15" thickBot="1" x14ac:dyDescent="0.4">
      <c r="A431" s="20" t="s">
        <v>134</v>
      </c>
      <c r="B431" s="17" t="s">
        <v>100</v>
      </c>
      <c r="C431" s="13">
        <v>3</v>
      </c>
      <c r="D431" s="10" t="str">
        <f>IFERROR(VLOOKUP($A431,VLookup!$B$3:$C$481,2,FALSE),"")</f>
        <v>3.1.2 CHANGE MANAGEMENT</v>
      </c>
      <c r="E431" s="14" t="str">
        <f t="shared" si="18"/>
        <v>E.03x3</v>
      </c>
      <c r="F431" s="14" t="str">
        <f>IFERROR(VLOOKUP(E431,'Bron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431" s="15" t="str">
        <f>IFERROR(CONCATENATE(B431," ",(VLOOKUP($B431,'Bron competenties'!$B$1:$C$1978,2,FALSE))),"")</f>
        <v xml:space="preserve">E.03 Risicomanagement </v>
      </c>
      <c r="H431">
        <f t="shared" si="19"/>
        <v>3</v>
      </c>
      <c r="I431" t="str">
        <f t="shared" si="20"/>
        <v>het in staat zijn de juiste acties te ondernemen om de veiligheid te borgen en risicoblootstelling te vermijden; het evalueren, managen en garanderen van de validering van uitzonderingen; het uitvoeren van audits uit op IV-processen en -omgeving</v>
      </c>
    </row>
    <row r="432" spans="1:9" ht="15" thickBot="1" x14ac:dyDescent="0.4">
      <c r="A432" s="20" t="s">
        <v>134</v>
      </c>
      <c r="B432" s="17" t="s">
        <v>100</v>
      </c>
      <c r="C432" s="13">
        <v>4</v>
      </c>
      <c r="D432" s="10" t="str">
        <f>IFERROR(VLOOKUP($A432,VLookup!$B$3:$C$481,2,FALSE),"")</f>
        <v>3.1.2 CHANGE MANAGEMENT</v>
      </c>
      <c r="E432" s="14" t="str">
        <f t="shared" si="18"/>
        <v>E.03x4</v>
      </c>
      <c r="F432" s="14" t="str">
        <f>IFERROR(VLOOKUP(E432,'Bron competenties'!$A$1:$F$19978,5,FALSE),"")</f>
        <v>het organiseren en borgen van het definiëren en toepasbaar maken van beleid voor risicobeheer door rekening te houden met alle mogelijke beperkingen, waaronder technische, economische en politieke kwesties en daarbij taken te delegeren</v>
      </c>
      <c r="G432" s="15" t="str">
        <f>IFERROR(CONCATENATE(B432," ",(VLOOKUP($B432,'Bron competenties'!$B$1:$C$1978,2,FALSE))),"")</f>
        <v xml:space="preserve">E.03 Risicomanagement </v>
      </c>
      <c r="H432">
        <f t="shared" si="19"/>
        <v>4</v>
      </c>
      <c r="I432" t="str">
        <f t="shared" si="20"/>
        <v>het organiseren en borgen van het definiëren en toepasbaar maken van beleid voor risicobeheer door rekening te houden met alle mogelijke beperkingen, waaronder technische, economische en politieke kwesties en daarbij taken te delegeren</v>
      </c>
    </row>
    <row r="433" spans="1:9" ht="15" thickBot="1" x14ac:dyDescent="0.4">
      <c r="A433" s="20" t="s">
        <v>134</v>
      </c>
      <c r="B433" s="17" t="s">
        <v>138</v>
      </c>
      <c r="C433" s="13">
        <v>3</v>
      </c>
      <c r="D433" s="10" t="str">
        <f>IFERROR(VLOOKUP($A433,VLookup!$B$3:$C$481,2,FALSE),"")</f>
        <v>3.1.2 CHANGE MANAGEMENT</v>
      </c>
      <c r="E433" s="14" t="str">
        <f t="shared" si="18"/>
        <v>E.07x3</v>
      </c>
      <c r="F433" s="14" t="str">
        <f>IFERROR(VLOOKUP(E433,'Bron competenties'!$A$1:$F$19978,5,FALSE),"")</f>
        <v>het evalueren van wijzigingseisen en het gebruiken van specifieke vaardigheden om potentiële methoden en standaarden te identificeren die ingezet kunnen worden</v>
      </c>
      <c r="G433" s="15" t="str">
        <f>IFERROR(CONCATENATE(B433," ",(VLOOKUP($B433,'Bron competenties'!$B$1:$C$1978,2,FALSE))),"")</f>
        <v>E.07 Management van veranderingen in bedrijfsprocessen</v>
      </c>
      <c r="H433">
        <f t="shared" si="19"/>
        <v>3</v>
      </c>
      <c r="I433" t="str">
        <f t="shared" si="20"/>
        <v>het evalueren van wijzigingseisen en het gebruiken van specifieke vaardigheden om potentiële methoden en standaarden te identificeren die ingezet kunnen worden</v>
      </c>
    </row>
    <row r="434" spans="1:9" ht="15" thickBot="1" x14ac:dyDescent="0.4">
      <c r="A434" s="20" t="s">
        <v>134</v>
      </c>
      <c r="B434" s="17" t="s">
        <v>138</v>
      </c>
      <c r="C434" s="13">
        <v>4</v>
      </c>
      <c r="D434" s="10" t="str">
        <f>IFERROR(VLOOKUP($A434,VLookup!$B$3:$C$481,2,FALSE),"")</f>
        <v>3.1.2 CHANGE MANAGEMENT</v>
      </c>
      <c r="E434" s="14" t="str">
        <f t="shared" si="18"/>
        <v>E.07x4</v>
      </c>
      <c r="F434" s="14" t="str">
        <f>IFERROR(VLOOKUP(E434,'Bron competenties'!$A$1:$F$19978,5,FALSE),"")</f>
        <v xml:space="preserve">het organiseren en borgen van het plannen, beheren en implementeren van significante IV-wijzigingen in de organisatie </v>
      </c>
      <c r="G434" s="15" t="str">
        <f>IFERROR(CONCATENATE(B434," ",(VLOOKUP($B434,'Bron competenties'!$B$1:$C$1978,2,FALSE))),"")</f>
        <v>E.07 Management van veranderingen in bedrijfsprocessen</v>
      </c>
      <c r="H434">
        <f t="shared" si="19"/>
        <v>4</v>
      </c>
      <c r="I434" t="str">
        <f t="shared" si="20"/>
        <v xml:space="preserve">het organiseren en borgen van het plannen, beheren en implementeren van significante IV-wijzigingen in de organisatie </v>
      </c>
    </row>
    <row r="435" spans="1:9" ht="15" thickBot="1" x14ac:dyDescent="0.4">
      <c r="A435" s="20" t="s">
        <v>134</v>
      </c>
      <c r="B435" s="17" t="s">
        <v>85</v>
      </c>
      <c r="C435" s="13">
        <v>9</v>
      </c>
      <c r="D435" s="10" t="str">
        <f>IFERROR(VLOOKUP($A435,VLookup!$B$3:$C$481,2,FALSE),"")</f>
        <v>3.1.2 CHANGE MANAGEMENT</v>
      </c>
      <c r="E435" s="14" t="str">
        <f t="shared" si="18"/>
        <v>T.01x9</v>
      </c>
      <c r="F435" s="14" t="str">
        <f>IFERROR(VLOOKUP(E435,'Bron competenties'!$A$1:$F$19978,5,FALSE),"")</f>
        <v>Toegankelijkheid is van toepassing op het ontwerp van producten, apparaten, services of omgevingen om ervoor te zorgen dat ze voor iedereen bruikbaar zijn, ongeacht hun persoonlijke capaciteiten</v>
      </c>
      <c r="G435" s="15" t="str">
        <f>IFERROR(CONCATENATE(B435," ",(VLOOKUP($B435,'Bron competenties'!$B$1:$C$1978,2,FALSE))),"")</f>
        <v>T.01 Toegankelijkheid</v>
      </c>
      <c r="H435">
        <f t="shared" si="19"/>
        <v>9</v>
      </c>
      <c r="I435" t="str">
        <f t="shared" si="20"/>
        <v>Toegankelijkheid is van toepassing op het ontwerp van producten, apparaten, services of omgevingen om ervoor te zorgen dat ze voor iedereen bruikbaar zijn, ongeacht hun persoonlijke capaciteiten</v>
      </c>
    </row>
    <row r="436" spans="1:9" ht="15" thickBot="1" x14ac:dyDescent="0.4">
      <c r="A436" s="20" t="s">
        <v>134</v>
      </c>
      <c r="B436" s="17" t="s">
        <v>86</v>
      </c>
      <c r="C436" s="13">
        <v>9</v>
      </c>
      <c r="D436" s="10" t="str">
        <f>IFERROR(VLOOKUP($A436,VLookup!$B$3:$C$481,2,FALSE),"")</f>
        <v>3.1.2 CHANGE MANAGEMENT</v>
      </c>
      <c r="E436" s="14" t="str">
        <f t="shared" si="18"/>
        <v>T.02x9</v>
      </c>
      <c r="F436" s="14" t="str">
        <f>IFERROR(VLOOKUP(E436,'Bron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36" s="15" t="str">
        <f>IFERROR(CONCATENATE(B436," ",(VLOOKUP($B436,'Bron competenties'!$B$1:$C$1978,2,FALSE))),"")</f>
        <v>T.02 Ethiek</v>
      </c>
      <c r="H436">
        <f t="shared" si="19"/>
        <v>9</v>
      </c>
      <c r="I436" t="str">
        <f t="shared" si="20"/>
        <v>Ethiek in ICT behandelt de procedures, waarden en praktijken die ICT en haar gerelateerde disciplines beheersen zonder de integriteit, morele waarden of overtuigingen van een individu, organisatie of de mensheid: professioneel gedrag in de ICT</v>
      </c>
    </row>
    <row r="437" spans="1:9" ht="15" thickBot="1" x14ac:dyDescent="0.4">
      <c r="A437" s="20" t="s">
        <v>134</v>
      </c>
      <c r="B437" s="17" t="s">
        <v>87</v>
      </c>
      <c r="C437" s="13">
        <v>9</v>
      </c>
      <c r="D437" s="10" t="str">
        <f>IFERROR(VLOOKUP($A437,VLookup!$B$3:$C$481,2,FALSE),"")</f>
        <v>3.1.2 CHANGE MANAGEMENT</v>
      </c>
      <c r="E437" s="14" t="str">
        <f t="shared" si="18"/>
        <v>T.03x9</v>
      </c>
      <c r="F437" s="14" t="str">
        <f>IFERROR(VLOOKUP(E437,'Bron competenties'!$A$1:$F$19978,5,FALSE),"")</f>
        <v>Er zijn veel wetten die direct of indirect relevant zijn voor de ICT-industrie, zoals copyright, naleving van octrooien, voorkomen van plagiaat en bescherming van intellectueel eigendom</v>
      </c>
      <c r="G437" s="15" t="str">
        <f>IFERROR(CONCATENATE(B437," ",(VLOOKUP($B437,'Bron competenties'!$B$1:$C$1978,2,FALSE))),"")</f>
        <v>T.03 Juridische kwesties</v>
      </c>
      <c r="H437">
        <f t="shared" si="19"/>
        <v>9</v>
      </c>
      <c r="I437" t="str">
        <f t="shared" si="20"/>
        <v>Er zijn veel wetten die direct of indirect relevant zijn voor de ICT-industrie, zoals copyright, naleving van octrooien, voorkomen van plagiaat en bescherming van intellectueel eigendom</v>
      </c>
    </row>
    <row r="438" spans="1:9" ht="15" thickBot="1" x14ac:dyDescent="0.4">
      <c r="A438" s="20" t="s">
        <v>134</v>
      </c>
      <c r="B438" s="17" t="s">
        <v>88</v>
      </c>
      <c r="C438" s="13">
        <v>9</v>
      </c>
      <c r="D438" s="10" t="str">
        <f>IFERROR(VLOOKUP($A438,VLookup!$B$3:$C$481,2,FALSE),"")</f>
        <v>3.1.2 CHANGE MANAGEMENT</v>
      </c>
      <c r="E438" s="14" t="str">
        <f t="shared" si="18"/>
        <v>T.04x9</v>
      </c>
      <c r="F438" s="14" t="str">
        <f>IFERROR(VLOOKUP(E438,'Bron competenties'!$A$1:$F$19978,5,FALSE),"")</f>
        <v>Privacy is het vermogen van een organisatie of individu te bepalen welke gegevens met derden kunnen worden gedeeld: bijvoorbeeld de algemene verordening gegevensbescherming (AVG) over gegevensbescherming en privacy voor alle individuen</v>
      </c>
      <c r="G438" s="15" t="str">
        <f>IFERROR(CONCATENATE(B438," ",(VLOOKUP($B438,'Bron competenties'!$B$1:$C$1978,2,FALSE))),"")</f>
        <v>T.04 Privacy</v>
      </c>
      <c r="H438">
        <f t="shared" si="19"/>
        <v>9</v>
      </c>
      <c r="I438" t="str">
        <f t="shared" si="20"/>
        <v>Privacy is het vermogen van een organisatie of individu te bepalen welke gegevens met derden kunnen worden gedeeld: bijvoorbeeld de algemene verordening gegevensbescherming (AVG) over gegevensbescherming en privacy voor alle individuen</v>
      </c>
    </row>
    <row r="439" spans="1:9" ht="15" thickBot="1" x14ac:dyDescent="0.4">
      <c r="A439" s="20" t="s">
        <v>134</v>
      </c>
      <c r="B439" s="17" t="s">
        <v>89</v>
      </c>
      <c r="C439" s="13">
        <v>9</v>
      </c>
      <c r="D439" s="10" t="str">
        <f>IFERROR(VLOOKUP($A439,VLookup!$B$3:$C$481,2,FALSE),"")</f>
        <v>3.1.2 CHANGE MANAGEMENT</v>
      </c>
      <c r="E439" s="14" t="str">
        <f t="shared" si="18"/>
        <v>T.05x9</v>
      </c>
      <c r="F439" s="14" t="str">
        <f>IFERROR(VLOOKUP(E439,'Bron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39" s="15" t="str">
        <f>IFERROR(CONCATENATE(B439," ",(VLOOKUP($B439,'Bron competenties'!$B$1:$C$1978,2,FALSE))),"")</f>
        <v>T.05 Beveiliging</v>
      </c>
      <c r="H439">
        <f t="shared" si="19"/>
        <v>9</v>
      </c>
      <c r="I439"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40" spans="1:9" ht="15" thickBot="1" x14ac:dyDescent="0.4">
      <c r="A440" s="20" t="s">
        <v>134</v>
      </c>
      <c r="B440" s="17" t="s">
        <v>90</v>
      </c>
      <c r="C440" s="13">
        <v>9</v>
      </c>
      <c r="D440" s="10" t="str">
        <f>IFERROR(VLOOKUP($A440,VLookup!$B$3:$C$481,2,FALSE),"")</f>
        <v>3.1.2 CHANGE MANAGEMENT</v>
      </c>
      <c r="E440" s="14" t="str">
        <f t="shared" si="18"/>
        <v>T.06x9</v>
      </c>
      <c r="F440" s="14" t="str">
        <f>IFERROR(VLOOKUP(E440,'Bron competenties'!$A$1:$F$19978,5,FALSE),"")</f>
        <v>Duurzaamheid staat voor het voldoen aan behoeften zonder de toekomst in gevaar te brengen en kan worden gecategoriseerd als ecologische, sociale of economische duurzaamheid</v>
      </c>
      <c r="G440" s="15" t="str">
        <f>IFERROR(CONCATENATE(B440," ",(VLOOKUP($B440,'Bron competenties'!$B$1:$C$1978,2,FALSE))),"")</f>
        <v>T.06 Duurzaamheid</v>
      </c>
      <c r="H440">
        <f t="shared" si="19"/>
        <v>9</v>
      </c>
      <c r="I440" t="str">
        <f t="shared" si="20"/>
        <v>Duurzaamheid staat voor het voldoen aan behoeften zonder de toekomst in gevaar te brengen en kan worden gecategoriseerd als ecologische, sociale of economische duurzaamheid</v>
      </c>
    </row>
    <row r="441" spans="1:9" ht="15" thickBot="1" x14ac:dyDescent="0.4">
      <c r="A441" s="20" t="s">
        <v>134</v>
      </c>
      <c r="B441" s="17" t="s">
        <v>91</v>
      </c>
      <c r="C441" s="13">
        <v>9</v>
      </c>
      <c r="D441" s="10" t="str">
        <f>IFERROR(VLOOKUP($A441,VLookup!$B$3:$C$481,2,FALSE),"")</f>
        <v>3.1.2 CHANGE MANAGEMENT</v>
      </c>
      <c r="E441" s="14" t="str">
        <f t="shared" si="18"/>
        <v>T.07x9</v>
      </c>
      <c r="F441" s="14" t="str">
        <f>IFERROR(VLOOKUP(E441,'Bron competenties'!$A$1:$F$19978,5,FALSE),"")</f>
        <v>Bruikbaarheid is de kwaliteit van een product, dienst of systeem, zoals ervaren door eindgebruikers, voor specifiek te bereiken doelen, effectief, efficiënt en bevredigend in een vooraf bepaalde context</v>
      </c>
      <c r="G441" s="15" t="str">
        <f>IFERROR(CONCATENATE(B441," ",(VLOOKUP($B441,'Bron competenties'!$B$1:$C$1978,2,FALSE))),"")</f>
        <v>T.07 Bruikbaarheid</v>
      </c>
      <c r="H441">
        <f t="shared" si="19"/>
        <v>9</v>
      </c>
      <c r="I441" t="str">
        <f t="shared" si="20"/>
        <v>Bruikbaarheid is de kwaliteit van een product, dienst of systeem, zoals ervaren door eindgebruikers, voor specifiek te bereiken doelen, effectief, efficiënt en bevredigend in een vooraf bepaalde context</v>
      </c>
    </row>
    <row r="442" spans="1:9" ht="15" thickBot="1" x14ac:dyDescent="0.4">
      <c r="A442" s="20" t="s">
        <v>136</v>
      </c>
      <c r="B442" s="17" t="s">
        <v>93</v>
      </c>
      <c r="C442" s="13">
        <v>1</v>
      </c>
      <c r="D442" s="10" t="str">
        <f>IFERROR(VLOOKUP($A442,VLookup!$B$3:$C$481,2,FALSE),"")</f>
        <v>3.1.3 FUNCTIONEEL BEHEER</v>
      </c>
      <c r="E442" s="14" t="str">
        <f t="shared" si="18"/>
        <v>A.06x1</v>
      </c>
      <c r="F442" s="14" t="str">
        <f>IFERROR(VLOOKUP(E442,'Bron competenties'!$A$1:$F$19978,5,FALSE),"")</f>
        <v>het bijdragen aan het ontwerp van applicaties, aan generieke functionele specificaties en aan koppelvlakken</v>
      </c>
      <c r="G442" s="15" t="str">
        <f>IFERROR(CONCATENATE(B442," ",(VLOOKUP($B442,'Bron competenties'!$B$1:$C$1978,2,FALSE))),"")</f>
        <v xml:space="preserve">A.06 Ontwerp van Applicaties </v>
      </c>
      <c r="H442">
        <f t="shared" si="19"/>
        <v>1</v>
      </c>
      <c r="I442" t="str">
        <f t="shared" si="20"/>
        <v>het bijdragen aan het ontwerp van applicaties, aan generieke functionele specificaties en aan koppelvlakken</v>
      </c>
    </row>
    <row r="443" spans="1:9" ht="15" thickBot="1" x14ac:dyDescent="0.4">
      <c r="A443" s="20" t="s">
        <v>136</v>
      </c>
      <c r="B443" s="17" t="s">
        <v>93</v>
      </c>
      <c r="C443" s="13">
        <v>2</v>
      </c>
      <c r="D443" s="10" t="str">
        <f>IFERROR(VLOOKUP($A443,VLookup!$B$3:$C$481,2,FALSE),"")</f>
        <v>3.1.3 FUNCTIONEEL BEHEER</v>
      </c>
      <c r="E443" s="14" t="str">
        <f t="shared" si="18"/>
        <v>A.06x2</v>
      </c>
      <c r="F443" s="14" t="str">
        <f>IFERROR(VLOOKUP(E443,'Bron competenties'!$A$1:$F$19978,5,FALSE),"")</f>
        <v>het organiseren van de totale planning van het ontwerp van de applicatie</v>
      </c>
      <c r="G443" s="15" t="str">
        <f>IFERROR(CONCATENATE(B443," ",(VLOOKUP($B443,'Bron competenties'!$B$1:$C$1978,2,FALSE))),"")</f>
        <v xml:space="preserve">A.06 Ontwerp van Applicaties </v>
      </c>
      <c r="H443">
        <f t="shared" si="19"/>
        <v>2</v>
      </c>
      <c r="I443" t="str">
        <f t="shared" si="20"/>
        <v>het organiseren van de totale planning van het ontwerp van de applicatie</v>
      </c>
    </row>
    <row r="444" spans="1:9" ht="15" thickBot="1" x14ac:dyDescent="0.4">
      <c r="A444" s="20" t="s">
        <v>136</v>
      </c>
      <c r="B444" s="17" t="s">
        <v>93</v>
      </c>
      <c r="C444" s="13">
        <v>3</v>
      </c>
      <c r="D444" s="10" t="str">
        <f>IFERROR(VLOOKUP($A444,VLookup!$B$3:$C$481,2,FALSE),"")</f>
        <v>3.1.3 FUNCTIONEEL BEHEER</v>
      </c>
      <c r="E444" s="14" t="str">
        <f t="shared" si="18"/>
        <v>A.06x3</v>
      </c>
      <c r="F444" s="14" t="str">
        <f>IFERROR(VLOOKUP(E444,'Bron competenties'!$A$1:$F$19978,5,FALSE),"")</f>
        <v xml:space="preserve">de verantwoordelijkheid nemen voor eigen acties en die van anderen om te garanderen dat de applicatie op een correcte manier is geïntegreerd in een complexe omgeving en voldoet aan de behoeften van gebruikers / klanten </v>
      </c>
      <c r="G444" s="15" t="str">
        <f>IFERROR(CONCATENATE(B444," ",(VLOOKUP($B444,'Bron competenties'!$B$1:$C$1978,2,FALSE))),"")</f>
        <v xml:space="preserve">A.06 Ontwerp van Applicaties </v>
      </c>
      <c r="H444">
        <f t="shared" si="19"/>
        <v>3</v>
      </c>
      <c r="I444" t="str">
        <f t="shared" si="20"/>
        <v xml:space="preserve">de verantwoordelijkheid nemen voor eigen acties en die van anderen om te garanderen dat de applicatie op een correcte manier is geïntegreerd in een complexe omgeving en voldoet aan de behoeften van gebruikers / klanten </v>
      </c>
    </row>
    <row r="445" spans="1:9" ht="15" thickBot="1" x14ac:dyDescent="0.4">
      <c r="A445" s="20" t="s">
        <v>136</v>
      </c>
      <c r="B445" s="17" t="s">
        <v>77</v>
      </c>
      <c r="C445" s="13">
        <v>2</v>
      </c>
      <c r="D445" s="10" t="str">
        <f>IFERROR(VLOOKUP($A445,VLookup!$B$3:$C$481,2,FALSE),"")</f>
        <v>3.1.3 FUNCTIONEEL BEHEER</v>
      </c>
      <c r="E445" s="14" t="str">
        <f t="shared" si="18"/>
        <v>A.10x2</v>
      </c>
      <c r="F445" s="14" t="str">
        <f>IFERROR(VLOOKUP(E445,'Bron competenties'!$A$1:$F$19978,5,FALSE),"")</f>
        <v>het toepassen van digitale interface-opties (web, mobiel, Internet of things) en richtlijnen om bruikbaarheid voor iedereen te bereiken</v>
      </c>
      <c r="G445" s="15" t="str">
        <f>IFERROR(CONCATENATE(B445," ",(VLOOKUP($B445,'Bron competenties'!$B$1:$C$1978,2,FALSE))),"")</f>
        <v>A.10 Gebruikergedreven ontwerpen</v>
      </c>
      <c r="H445">
        <f t="shared" si="19"/>
        <v>2</v>
      </c>
      <c r="I445" t="str">
        <f t="shared" si="20"/>
        <v>het toepassen van digitale interface-opties (web, mobiel, Internet of things) en richtlijnen om bruikbaarheid voor iedereen te bereiken</v>
      </c>
    </row>
    <row r="446" spans="1:9" ht="15" thickBot="1" x14ac:dyDescent="0.4">
      <c r="A446" s="20" t="s">
        <v>136</v>
      </c>
      <c r="B446" s="17" t="s">
        <v>77</v>
      </c>
      <c r="C446" s="13">
        <v>3</v>
      </c>
      <c r="D446" s="10" t="str">
        <f>IFERROR(VLOOKUP($A446,VLookup!$B$3:$C$481,2,FALSE),"")</f>
        <v>3.1.3 FUNCTIONEEL BEHEER</v>
      </c>
      <c r="E446" s="14" t="str">
        <f t="shared" si="18"/>
        <v>A.10x3</v>
      </c>
      <c r="F446" s="14" t="str">
        <f>IFERROR(VLOOKUP(E446,'Bron competenties'!$A$1:$F$19978,5,FALSE),"")</f>
        <v>het bewerkstelligen en cultiveren van relaties met klanten en gebruikers om hun taken, behoeften en doelen te begrijpen; het gebruiken van een breed scala aan specialistische methoden om belangrijke gebruikersbetrokkenheid te krijgen</v>
      </c>
      <c r="G446" s="15" t="str">
        <f>IFERROR(CONCATENATE(B446," ",(VLOOKUP($B446,'Bron competenties'!$B$1:$C$1978,2,FALSE))),"")</f>
        <v>A.10 Gebruikergedreven ontwerpen</v>
      </c>
      <c r="H446">
        <f t="shared" si="19"/>
        <v>3</v>
      </c>
      <c r="I446" t="str">
        <f t="shared" si="20"/>
        <v>het bewerkstelligen en cultiveren van relaties met klanten en gebruikers om hun taken, behoeften en doelen te begrijpen; het gebruiken van een breed scala aan specialistische methoden om belangrijke gebruikersbetrokkenheid te krijgen</v>
      </c>
    </row>
    <row r="447" spans="1:9" ht="15" thickBot="1" x14ac:dyDescent="0.4">
      <c r="A447" s="20" t="s">
        <v>136</v>
      </c>
      <c r="B447" s="17" t="s">
        <v>77</v>
      </c>
      <c r="C447" s="13">
        <v>4</v>
      </c>
      <c r="D447" s="10" t="str">
        <f>IFERROR(VLOOKUP($A447,VLookup!$B$3:$C$481,2,FALSE),"")</f>
        <v>3.1.3 FUNCTIONEEL BEHEER</v>
      </c>
      <c r="E447" s="14" t="str">
        <f t="shared" si="18"/>
        <v>A.10x4</v>
      </c>
      <c r="F447" s="14" t="str">
        <f>IFERROR(VLOOKUP(E447,'Bron competenties'!$A$1:$F$19978,5,FALSE),"")</f>
        <v>het bieden van deskundige begeleiding om continue verbetering te garanderen en een succesvolle omnichannel gebruikerervaring te bewerkstelligen</v>
      </c>
      <c r="G447" s="15" t="str">
        <f>IFERROR(CONCATENATE(B447," ",(VLOOKUP($B447,'Bron competenties'!$B$1:$C$1978,2,FALSE))),"")</f>
        <v>A.10 Gebruikergedreven ontwerpen</v>
      </c>
      <c r="H447">
        <f t="shared" si="19"/>
        <v>4</v>
      </c>
      <c r="I447" t="str">
        <f t="shared" si="20"/>
        <v>het bieden van deskundige begeleiding om continue verbetering te garanderen en een succesvolle omnichannel gebruikerervaring te bewerkstelligen</v>
      </c>
    </row>
    <row r="448" spans="1:9" ht="15" thickBot="1" x14ac:dyDescent="0.4">
      <c r="A448" s="20" t="s">
        <v>136</v>
      </c>
      <c r="B448" s="17" t="s">
        <v>94</v>
      </c>
      <c r="C448" s="13">
        <v>1</v>
      </c>
      <c r="D448" s="10" t="str">
        <f>IFERROR(VLOOKUP($A448,VLookup!$B$3:$C$481,2,FALSE),"")</f>
        <v>3.1.3 FUNCTIONEEL BEHEER</v>
      </c>
      <c r="E448" s="14" t="str">
        <f t="shared" si="18"/>
        <v>B.03x1</v>
      </c>
      <c r="F448" s="14" t="str">
        <f>IFERROR(VLOOKUP(E448,'Bron competenties'!$A$1:$F$19978,5,FALSE),"")</f>
        <v>het uitvoeren van eenvoudige testen op basis van gedetailleerde instructies</v>
      </c>
      <c r="G448" s="15" t="str">
        <f>IFERROR(CONCATENATE(B448," ",(VLOOKUP($B448,'Bron competenties'!$B$1:$C$1978,2,FALSE))),"")</f>
        <v xml:space="preserve">B.03 Testen </v>
      </c>
      <c r="H448">
        <f t="shared" si="19"/>
        <v>1</v>
      </c>
      <c r="I448" t="str">
        <f t="shared" si="20"/>
        <v>het uitvoeren van eenvoudige testen op basis van gedetailleerde instructies</v>
      </c>
    </row>
    <row r="449" spans="1:9" ht="15" thickBot="1" x14ac:dyDescent="0.4">
      <c r="A449" s="20" t="s">
        <v>136</v>
      </c>
      <c r="B449" s="17" t="s">
        <v>94</v>
      </c>
      <c r="C449" s="13">
        <v>2</v>
      </c>
      <c r="D449" s="10" t="str">
        <f>IFERROR(VLOOKUP($A449,VLookup!$B$3:$C$481,2,FALSE),"")</f>
        <v>3.1.3 FUNCTIONEEL BEHEER</v>
      </c>
      <c r="E449" s="14" t="str">
        <f t="shared" si="18"/>
        <v>B.03x2</v>
      </c>
      <c r="F449" s="14" t="str">
        <f>IFERROR(VLOOKUP(E449,'Bron competenties'!$A$1:$F$19978,5,FALSE),"")</f>
        <v>opzetten van testprogramma’s en het bouwen van testscripts zodat potentiële kwetsbaarheden aan stresstests onderworpen kunnen worden; op analytische wijze documenteren en rapporteren van de uitkomsten</v>
      </c>
      <c r="G449" s="15" t="str">
        <f>IFERROR(CONCATENATE(B449," ",(VLOOKUP($B449,'Bron competenties'!$B$1:$C$1978,2,FALSE))),"")</f>
        <v xml:space="preserve">B.03 Testen </v>
      </c>
      <c r="H449">
        <f t="shared" si="19"/>
        <v>2</v>
      </c>
      <c r="I449" t="str">
        <f t="shared" si="20"/>
        <v>opzetten van testprogramma’s en het bouwen van testscripts zodat potentiële kwetsbaarheden aan stresstests onderworpen kunnen worden; op analytische wijze documenteren en rapporteren van de uitkomsten</v>
      </c>
    </row>
    <row r="450" spans="1:9" ht="15" thickBot="1" x14ac:dyDescent="0.4">
      <c r="A450" s="20" t="s">
        <v>136</v>
      </c>
      <c r="B450" s="17" t="s">
        <v>94</v>
      </c>
      <c r="C450" s="13">
        <v>3</v>
      </c>
      <c r="D450" s="10" t="str">
        <f>IFERROR(VLOOKUP($A450,VLookup!$B$3:$C$481,2,FALSE),"")</f>
        <v>3.1.3 FUNCTIONEEL BEHEER</v>
      </c>
      <c r="E450" s="14" t="str">
        <f t="shared" ref="E450:E513" si="21">IFERROR(IF(D450&lt;&gt;"",CONCATENATE(B450,"x",C450),""),"")</f>
        <v>B.03x3</v>
      </c>
      <c r="F450" s="14" t="str">
        <f>IFERROR(VLOOKUP(E450,'Bron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50" s="15" t="str">
        <f>IFERROR(CONCATENATE(B450," ",(VLOOKUP($B450,'Bron competenties'!$B$1:$C$1978,2,FALSE))),"")</f>
        <v xml:space="preserve">B.03 Testen </v>
      </c>
      <c r="H450">
        <f t="shared" ref="H450:H513" si="22">IF($G450="","",C450)</f>
        <v>3</v>
      </c>
      <c r="I450" t="str">
        <f t="shared" ref="I450:I513" si="23">IF($G450="","",F450)</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51" spans="1:9" ht="15" thickBot="1" x14ac:dyDescent="0.4">
      <c r="A451" s="16" t="s">
        <v>136</v>
      </c>
      <c r="B451" s="17" t="s">
        <v>125</v>
      </c>
      <c r="C451" s="13">
        <v>1</v>
      </c>
      <c r="D451" s="10" t="str">
        <f>IFERROR(VLOOKUP($A451,VLookup!$B$3:$C$481,2,FALSE),"")</f>
        <v>3.1.3 FUNCTIONEEL BEHEER</v>
      </c>
      <c r="E451" s="14" t="str">
        <f t="shared" si="21"/>
        <v>B.04x1</v>
      </c>
      <c r="F451" s="14" t="str">
        <f>IFERROR(VLOOKUP(E451,'Bron competenties'!$A$1:$F$19978,5,FALSE),"")</f>
        <v>het onder aansturing verwijderen en/of installeren van IV-componenten op basis van gedetailleerde instructies</v>
      </c>
      <c r="G451" s="15" t="str">
        <f>IFERROR(CONCATENATE(B451," ",(VLOOKUP($B451,'Bron competenties'!$B$1:$C$1978,2,FALSE))),"")</f>
        <v xml:space="preserve">B.04 Implementeren oplossingen </v>
      </c>
      <c r="H451">
        <f t="shared" si="22"/>
        <v>1</v>
      </c>
      <c r="I451" t="str">
        <f t="shared" si="23"/>
        <v>het onder aansturing verwijderen en/of installeren van IV-componenten op basis van gedetailleerde instructies</v>
      </c>
    </row>
    <row r="452" spans="1:9" ht="15" thickBot="1" x14ac:dyDescent="0.4">
      <c r="A452" s="16" t="s">
        <v>136</v>
      </c>
      <c r="B452" s="17" t="s">
        <v>125</v>
      </c>
      <c r="C452" s="13">
        <v>2</v>
      </c>
      <c r="D452" s="10" t="str">
        <f>IFERROR(VLOOKUP($A452,VLookup!$B$3:$C$481,2,FALSE),"")</f>
        <v>3.1.3 FUNCTIONEEL BEHEER</v>
      </c>
      <c r="E452" s="14" t="str">
        <f t="shared" si="21"/>
        <v>B.04x2</v>
      </c>
      <c r="F452" s="14" t="str">
        <f>IFERROR(VLOOKUP(E452,'Bron competenties'!$A$1:$F$19978,5,FALSE),"")</f>
        <v>het systematisch handelen om systeemelementen te bouwen en/of deconstrueren; het identificeren van falende componenten en het vaststellen van de hoofdoorzaken van storingen; het bieden van ondersteuning aan minder ervaren collega's</v>
      </c>
      <c r="G452" s="15" t="str">
        <f>IFERROR(CONCATENATE(B452," ",(VLOOKUP($B452,'Bron competenties'!$B$1:$C$1978,2,FALSE))),"")</f>
        <v xml:space="preserve">B.04 Implementeren oplossingen </v>
      </c>
      <c r="H452">
        <f t="shared" si="22"/>
        <v>2</v>
      </c>
      <c r="I452" t="str">
        <f t="shared" si="23"/>
        <v>het systematisch handelen om systeemelementen te bouwen en/of deconstrueren; het identificeren van falende componenten en het vaststellen van de hoofdoorzaken van storingen; het bieden van ondersteuning aan minder ervaren collega's</v>
      </c>
    </row>
    <row r="453" spans="1:9" ht="15" thickBot="1" x14ac:dyDescent="0.4">
      <c r="A453" s="16" t="s">
        <v>136</v>
      </c>
      <c r="B453" s="17" t="s">
        <v>125</v>
      </c>
      <c r="C453" s="13">
        <v>3</v>
      </c>
      <c r="D453" s="10" t="str">
        <f>IFERROR(VLOOKUP($A453,VLookup!$B$3:$C$481,2,FALSE),"")</f>
        <v>3.1.3 FUNCTIONEEL BEHEER</v>
      </c>
      <c r="E453" s="14" t="str">
        <f t="shared" si="21"/>
        <v>B.04x3</v>
      </c>
      <c r="F453" s="14" t="str">
        <f>IFERROR(VLOOKUP(E453,'Bron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53" s="15" t="str">
        <f>IFERROR(CONCATENATE(B453," ",(VLOOKUP($B453,'Bron competenties'!$B$1:$C$1978,2,FALSE))),"")</f>
        <v xml:space="preserve">B.04 Implementeren oplossingen </v>
      </c>
      <c r="H453">
        <f t="shared" si="22"/>
        <v>3</v>
      </c>
      <c r="I453"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54" spans="1:9" ht="15" thickBot="1" x14ac:dyDescent="0.4">
      <c r="A454" s="16" t="s">
        <v>136</v>
      </c>
      <c r="B454" s="17" t="s">
        <v>137</v>
      </c>
      <c r="C454" s="13">
        <v>1</v>
      </c>
      <c r="D454" s="10" t="str">
        <f>IFERROR(VLOOKUP($A454,VLookup!$B$3:$C$481,2,FALSE),"")</f>
        <v>3.1.3 FUNCTIONEEL BEHEER</v>
      </c>
      <c r="E454" s="14" t="str">
        <f t="shared" si="21"/>
        <v>C.01x1</v>
      </c>
      <c r="F454" s="14" t="str">
        <f>IFERROR(VLOOKUP(E454,'Bron competenties'!$A$1:$F$19978,5,FALSE),"")</f>
        <v>de interactie met gebruikers; het toepassen van basale productkennis om verzoeken van gebruikers te beantwoorden; het oplossen van incidenten en het opvolgen van voorgeschreven procedures</v>
      </c>
      <c r="G454" s="15" t="str">
        <f>IFERROR(CONCATENATE(B454," ",(VLOOKUP($B454,'Bron competenties'!$B$1:$C$1978,2,FALSE))),"")</f>
        <v xml:space="preserve">C.01 Gebruikersondersteuning </v>
      </c>
      <c r="H454">
        <f t="shared" si="22"/>
        <v>1</v>
      </c>
      <c r="I454" t="str">
        <f t="shared" si="23"/>
        <v>de interactie met gebruikers; het toepassen van basale productkennis om verzoeken van gebruikers te beantwoorden; het oplossen van incidenten en het opvolgen van voorgeschreven procedures</v>
      </c>
    </row>
    <row r="455" spans="1:9" ht="15" thickBot="1" x14ac:dyDescent="0.4">
      <c r="A455" s="16" t="s">
        <v>136</v>
      </c>
      <c r="B455" s="17" t="s">
        <v>137</v>
      </c>
      <c r="C455" s="13">
        <v>2</v>
      </c>
      <c r="D455" s="10" t="str">
        <f>IFERROR(VLOOKUP($A455,VLookup!$B$3:$C$481,2,FALSE),"")</f>
        <v>3.1.3 FUNCTIONEEL BEHEER</v>
      </c>
      <c r="E455" s="14" t="str">
        <f t="shared" si="21"/>
        <v>C.01x2</v>
      </c>
      <c r="F455" s="14" t="str">
        <f>IFERROR(VLOOKUP(E455,'Bron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55" s="15" t="str">
        <f>IFERROR(CONCATENATE(B455," ",(VLOOKUP($B455,'Bron competenties'!$B$1:$C$1978,2,FALSE))),"")</f>
        <v xml:space="preserve">C.01 Gebruikersondersteuning </v>
      </c>
      <c r="H455">
        <f t="shared" si="22"/>
        <v>2</v>
      </c>
      <c r="I455" t="str">
        <f t="shared" si="23"/>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56" spans="1:9" ht="15" thickBot="1" x14ac:dyDescent="0.4">
      <c r="A456" s="16" t="s">
        <v>136</v>
      </c>
      <c r="B456" s="17" t="s">
        <v>137</v>
      </c>
      <c r="C456" s="13">
        <v>3</v>
      </c>
      <c r="D456" s="10" t="str">
        <f>IFERROR(VLOOKUP($A456,VLookup!$B$3:$C$481,2,FALSE),"")</f>
        <v>3.1.3 FUNCTIONEEL BEHEER</v>
      </c>
      <c r="E456" s="14" t="str">
        <f t="shared" si="21"/>
        <v>C.01x3</v>
      </c>
      <c r="F456" s="14" t="str">
        <f>IFERROR(VLOOKUP(E456,'Bron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56" s="15" t="str">
        <f>IFERROR(CONCATENATE(B456," ",(VLOOKUP($B456,'Bron competenties'!$B$1:$C$1978,2,FALSE))),"")</f>
        <v xml:space="preserve">C.01 Gebruikersondersteuning </v>
      </c>
      <c r="H456">
        <f t="shared" si="22"/>
        <v>3</v>
      </c>
      <c r="I456" t="str">
        <f t="shared" si="2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57" spans="1:9" ht="15" thickBot="1" x14ac:dyDescent="0.4">
      <c r="A457" s="16" t="s">
        <v>136</v>
      </c>
      <c r="B457" s="17" t="s">
        <v>131</v>
      </c>
      <c r="C457" s="13">
        <v>1</v>
      </c>
      <c r="D457" s="10" t="str">
        <f>IFERROR(VLOOKUP($A457,VLookup!$B$3:$C$481,2,FALSE),"")</f>
        <v>3.1.3 FUNCTIONEEL BEHEER</v>
      </c>
      <c r="E457" s="14" t="str">
        <f t="shared" si="21"/>
        <v>C.03x1</v>
      </c>
      <c r="F457" s="14" t="str">
        <f>IFERROR(VLOOKUP(E457,'Bron competenties'!$A$1:$F$19978,5,FALSE),"")</f>
        <v>het onder begeleiding vastleggen en bijhouden van bedrijfszekerheidsgegevens</v>
      </c>
      <c r="G457" s="15" t="str">
        <f>IFERROR(CONCATENATE(B457," ",(VLOOKUP($B457,'Bron competenties'!$B$1:$C$1978,2,FALSE))),"")</f>
        <v xml:space="preserve">C.03 Dienstverlening </v>
      </c>
      <c r="H457">
        <f t="shared" si="22"/>
        <v>1</v>
      </c>
      <c r="I457" t="str">
        <f t="shared" si="23"/>
        <v>het onder begeleiding vastleggen en bijhouden van bedrijfszekerheidsgegevens</v>
      </c>
    </row>
    <row r="458" spans="1:9" ht="15" thickBot="1" x14ac:dyDescent="0.4">
      <c r="A458" s="16" t="s">
        <v>136</v>
      </c>
      <c r="B458" s="17" t="s">
        <v>131</v>
      </c>
      <c r="C458" s="13">
        <v>2</v>
      </c>
      <c r="D458" s="10" t="str">
        <f>IFERROR(VLOOKUP($A458,VLookup!$B$3:$C$481,2,FALSE),"")</f>
        <v>3.1.3 FUNCTIONEEL BEHEER</v>
      </c>
      <c r="E458" s="14" t="str">
        <f t="shared" si="21"/>
        <v>C.03x2</v>
      </c>
      <c r="F458" s="14" t="str">
        <f>IFERROR(VLOOKUP(E458,'Bron competenties'!$A$1:$F$19978,5,FALSE),"")</f>
        <v xml:space="preserve">het systematisch analyseren van productdata; het escaleren bij potentiële veiligheidsrisico’s; het nemen van actie om het serviceniveau (continu) te verbeteren </v>
      </c>
      <c r="G458" s="15" t="str">
        <f>IFERROR(CONCATENATE(B458," ",(VLOOKUP($B458,'Bron competenties'!$B$1:$C$1978,2,FALSE))),"")</f>
        <v xml:space="preserve">C.03 Dienstverlening </v>
      </c>
      <c r="H458">
        <f t="shared" si="22"/>
        <v>2</v>
      </c>
      <c r="I458" t="str">
        <f t="shared" si="23"/>
        <v xml:space="preserve">het systematisch analyseren van productdata; het escaleren bij potentiële veiligheidsrisico’s; het nemen van actie om het serviceniveau (continu) te verbeteren </v>
      </c>
    </row>
    <row r="459" spans="1:9" ht="15" thickBot="1" x14ac:dyDescent="0.4">
      <c r="A459" s="16" t="s">
        <v>136</v>
      </c>
      <c r="B459" s="17" t="s">
        <v>131</v>
      </c>
      <c r="C459" s="13">
        <v>3</v>
      </c>
      <c r="D459" s="10" t="str">
        <f>IFERROR(VLOOKUP($A459,VLookup!$B$3:$C$481,2,FALSE),"")</f>
        <v>3.1.3 FUNCTIONEEL BEHEER</v>
      </c>
      <c r="E459" s="14" t="str">
        <f t="shared" si="21"/>
        <v>C.03x3</v>
      </c>
      <c r="F459" s="14" t="str">
        <f>IFERROR(VLOOKUP(E459,'Bron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59" s="15" t="str">
        <f>IFERROR(CONCATENATE(B459," ",(VLOOKUP($B459,'Bron competenties'!$B$1:$C$1978,2,FALSE))),"")</f>
        <v xml:space="preserve">C.03 Dienstverlening </v>
      </c>
      <c r="H459">
        <f t="shared" si="22"/>
        <v>3</v>
      </c>
      <c r="I459" t="str">
        <f t="shared" si="23"/>
        <v>het opzetten van roosters voor operationele taken; het beheren van kosten en budget op basis van interne procedures en externe beperkingen; het vaststellen van het optimaal benodigde aantal fte voor de infrastructuur van het informatiesysteem</v>
      </c>
    </row>
    <row r="460" spans="1:9" ht="15" thickBot="1" x14ac:dyDescent="0.4">
      <c r="A460" s="16" t="s">
        <v>136</v>
      </c>
      <c r="B460" s="17" t="s">
        <v>122</v>
      </c>
      <c r="C460" s="13">
        <v>2</v>
      </c>
      <c r="D460" s="10" t="str">
        <f>IFERROR(VLOOKUP($A460,VLookup!$B$3:$C$481,2,FALSE),"")</f>
        <v>3.1.3 FUNCTIONEEL BEHEER</v>
      </c>
      <c r="E460" s="14" t="str">
        <f t="shared" si="21"/>
        <v>C.04x2</v>
      </c>
      <c r="F460" s="14" t="str">
        <f>IFERROR(VLOOKUP(E460,'Bron competenties'!$A$1:$F$19978,5,FALSE),"")</f>
        <v>het identificeren en classificeren van soorten incident- en service-interrupties; het vastleggen en catalogiseren van incidenten op basis van oorzaak en oplossing</v>
      </c>
      <c r="G460" s="15" t="str">
        <f>IFERROR(CONCATENATE(B460," ",(VLOOKUP($B460,'Bron competenties'!$B$1:$C$1978,2,FALSE))),"")</f>
        <v xml:space="preserve">C.04 Probleemmanagement </v>
      </c>
      <c r="H460">
        <f t="shared" si="22"/>
        <v>2</v>
      </c>
      <c r="I460" t="str">
        <f t="shared" si="23"/>
        <v>het identificeren en classificeren van soorten incident- en service-interrupties; het vastleggen en catalogiseren van incidenten op basis van oorzaak en oplossing</v>
      </c>
    </row>
    <row r="461" spans="1:9" ht="15" thickBot="1" x14ac:dyDescent="0.4">
      <c r="A461" s="16" t="s">
        <v>136</v>
      </c>
      <c r="B461" s="17" t="s">
        <v>122</v>
      </c>
      <c r="C461" s="13">
        <v>3</v>
      </c>
      <c r="D461" s="10" t="str">
        <f>IFERROR(VLOOKUP($A461,VLookup!$B$3:$C$481,2,FALSE),"")</f>
        <v>3.1.3 FUNCTIONEEL BEHEER</v>
      </c>
      <c r="E461" s="14" t="str">
        <f t="shared" si="21"/>
        <v>C.04x3</v>
      </c>
      <c r="F461" s="14" t="str">
        <f>IFERROR(VLOOKUP(E461,'Bron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461" s="15" t="str">
        <f>IFERROR(CONCATENATE(B461," ",(VLOOKUP($B461,'Bron competenties'!$B$1:$C$1978,2,FALSE))),"")</f>
        <v xml:space="preserve">C.04 Probleemmanagement </v>
      </c>
      <c r="H461">
        <f t="shared" si="22"/>
        <v>3</v>
      </c>
      <c r="I461"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462" spans="1:9" ht="15" thickBot="1" x14ac:dyDescent="0.4">
      <c r="A462" s="16" t="s">
        <v>136</v>
      </c>
      <c r="B462" s="17" t="s">
        <v>122</v>
      </c>
      <c r="C462" s="13">
        <v>4</v>
      </c>
      <c r="D462" s="10" t="str">
        <f>IFERROR(VLOOKUP($A462,VLookup!$B$3:$C$481,2,FALSE),"")</f>
        <v>3.1.3 FUNCTIONEEL BEHEER</v>
      </c>
      <c r="E462" s="14" t="str">
        <f t="shared" si="21"/>
        <v>C.04x4</v>
      </c>
      <c r="F462" s="14" t="str">
        <f>IFERROR(VLOOKUP(E462,'Bron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462" s="15" t="str">
        <f>IFERROR(CONCATENATE(B462," ",(VLOOKUP($B462,'Bron competenties'!$B$1:$C$1978,2,FALSE))),"")</f>
        <v xml:space="preserve">C.04 Probleemmanagement </v>
      </c>
      <c r="H462">
        <f t="shared" si="22"/>
        <v>4</v>
      </c>
      <c r="I462" t="str">
        <f t="shared" si="23"/>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463" spans="1:9" ht="15" thickBot="1" x14ac:dyDescent="0.4">
      <c r="A463" s="16" t="s">
        <v>136</v>
      </c>
      <c r="B463" s="20" t="s">
        <v>79</v>
      </c>
      <c r="C463" s="13">
        <v>3</v>
      </c>
      <c r="D463" s="10" t="str">
        <f>IFERROR(VLOOKUP($A463,VLookup!$B$3:$C$481,2,FALSE),"")</f>
        <v>3.1.3 FUNCTIONEEL BEHEER</v>
      </c>
      <c r="E463" s="14" t="str">
        <f t="shared" si="21"/>
        <v>D.11x3</v>
      </c>
      <c r="F463" s="14" t="str">
        <f>IFERROR(VLOOKUP(E463,'Bron competenties'!$A$1:$F$19978,5,FALSE),"")</f>
        <v>betrouwbare relaties met de klanten creëren en helpen in het identificeren van de klantbehoeften</v>
      </c>
      <c r="G463" s="15" t="str">
        <f>IFERROR(CONCATENATE(B463," ",(VLOOKUP($B463,'Bron competenties'!$B$1:$C$1978,2,FALSE))),"")</f>
        <v xml:space="preserve">D.11 Behoeftemanagement </v>
      </c>
      <c r="H463">
        <f t="shared" si="22"/>
        <v>3</v>
      </c>
      <c r="I463" t="str">
        <f t="shared" si="23"/>
        <v>betrouwbare relaties met de klanten creëren en helpen in het identificeren van de klantbehoeften</v>
      </c>
    </row>
    <row r="464" spans="1:9" ht="15" thickBot="1" x14ac:dyDescent="0.4">
      <c r="A464" s="16" t="s">
        <v>136</v>
      </c>
      <c r="B464" s="20" t="s">
        <v>79</v>
      </c>
      <c r="C464" s="13">
        <v>4</v>
      </c>
      <c r="D464" s="10" t="str">
        <f>IFERROR(VLOOKUP($A464,VLookup!$B$3:$C$481,2,FALSE),"")</f>
        <v>3.1.3 FUNCTIONEEL BEHEER</v>
      </c>
      <c r="E464" s="14" t="str">
        <f t="shared" si="21"/>
        <v>D.11x4</v>
      </c>
      <c r="F464" s="14" t="str">
        <f>IFERROR(VLOOKUP(E464,'Bron competenties'!$A$1:$F$19978,5,FALSE),"")</f>
        <v>het organiseren en ondersteunen van strategische besluiten van de organisaties, het helpen van organisaties om nieuwe IV-oplossingen te bedenken; het bevorderen van partnerschappen en het creëren van waardeproposities</v>
      </c>
      <c r="G464" s="15" t="str">
        <f>IFERROR(CONCATENATE(B464," ",(VLOOKUP($B464,'Bron competenties'!$B$1:$C$1978,2,FALSE))),"")</f>
        <v xml:space="preserve">D.11 Behoeftemanagement </v>
      </c>
      <c r="H464">
        <f t="shared" si="22"/>
        <v>4</v>
      </c>
      <c r="I464" t="str">
        <f t="shared" si="23"/>
        <v>het organiseren en ondersteunen van strategische besluiten van de organisaties, het helpen van organisaties om nieuwe IV-oplossingen te bedenken; het bevorderen van partnerschappen en het creëren van waardeproposities</v>
      </c>
    </row>
    <row r="465" spans="1:9" ht="15" thickBot="1" x14ac:dyDescent="0.4">
      <c r="A465" s="16" t="s">
        <v>136</v>
      </c>
      <c r="B465" s="20" t="s">
        <v>85</v>
      </c>
      <c r="C465" s="13">
        <v>9</v>
      </c>
      <c r="D465" s="10" t="str">
        <f>IFERROR(VLOOKUP($A465,VLookup!$B$3:$C$481,2,FALSE),"")</f>
        <v>3.1.3 FUNCTIONEEL BEHEER</v>
      </c>
      <c r="E465" s="14" t="str">
        <f t="shared" si="21"/>
        <v>T.01x9</v>
      </c>
      <c r="F465" s="14" t="str">
        <f>IFERROR(VLOOKUP(E465,'Bron competenties'!$A$1:$F$19978,5,FALSE),"")</f>
        <v>Toegankelijkheid is van toepassing op het ontwerp van producten, apparaten, services of omgevingen om ervoor te zorgen dat ze voor iedereen bruikbaar zijn, ongeacht hun persoonlijke capaciteiten</v>
      </c>
      <c r="G465" s="15" t="str">
        <f>IFERROR(CONCATENATE(B465," ",(VLOOKUP($B465,'Bron competenties'!$B$1:$C$1978,2,FALSE))),"")</f>
        <v>T.01 Toegankelijkheid</v>
      </c>
      <c r="H465">
        <f t="shared" si="22"/>
        <v>9</v>
      </c>
      <c r="I465" t="str">
        <f t="shared" si="23"/>
        <v>Toegankelijkheid is van toepassing op het ontwerp van producten, apparaten, services of omgevingen om ervoor te zorgen dat ze voor iedereen bruikbaar zijn, ongeacht hun persoonlijke capaciteiten</v>
      </c>
    </row>
    <row r="466" spans="1:9" ht="15" thickBot="1" x14ac:dyDescent="0.4">
      <c r="A466" s="16" t="s">
        <v>136</v>
      </c>
      <c r="B466" s="20" t="s">
        <v>86</v>
      </c>
      <c r="C466" s="13">
        <v>9</v>
      </c>
      <c r="D466" s="10" t="str">
        <f>IFERROR(VLOOKUP($A466,VLookup!$B$3:$C$481,2,FALSE),"")</f>
        <v>3.1.3 FUNCTIONEEL BEHEER</v>
      </c>
      <c r="E466" s="14" t="str">
        <f t="shared" si="21"/>
        <v>T.02x9</v>
      </c>
      <c r="F466" s="14" t="str">
        <f>IFERROR(VLOOKUP(E466,'Bron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66" s="15" t="str">
        <f>IFERROR(CONCATENATE(B466," ",(VLOOKUP($B466,'Bron competenties'!$B$1:$C$1978,2,FALSE))),"")</f>
        <v>T.02 Ethiek</v>
      </c>
      <c r="H466">
        <f t="shared" si="22"/>
        <v>9</v>
      </c>
      <c r="I466" t="str">
        <f t="shared" si="23"/>
        <v>Ethiek in ICT behandelt de procedures, waarden en praktijken die ICT en haar gerelateerde disciplines beheersen zonder de integriteit, morele waarden of overtuigingen van een individu, organisatie of de mensheid: professioneel gedrag in de ICT</v>
      </c>
    </row>
    <row r="467" spans="1:9" ht="15" thickBot="1" x14ac:dyDescent="0.4">
      <c r="A467" s="16" t="s">
        <v>136</v>
      </c>
      <c r="B467" s="20" t="s">
        <v>87</v>
      </c>
      <c r="C467" s="13">
        <v>9</v>
      </c>
      <c r="D467" s="10" t="str">
        <f>IFERROR(VLOOKUP($A467,VLookup!$B$3:$C$481,2,FALSE),"")</f>
        <v>3.1.3 FUNCTIONEEL BEHEER</v>
      </c>
      <c r="E467" s="14" t="str">
        <f t="shared" si="21"/>
        <v>T.03x9</v>
      </c>
      <c r="F467" s="14" t="str">
        <f>IFERROR(VLOOKUP(E467,'Bron competenties'!$A$1:$F$19978,5,FALSE),"")</f>
        <v>Er zijn veel wetten die direct of indirect relevant zijn voor de ICT-industrie, zoals copyright, naleving van octrooien, voorkomen van plagiaat en bescherming van intellectueel eigendom</v>
      </c>
      <c r="G467" s="15" t="str">
        <f>IFERROR(CONCATENATE(B467," ",(VLOOKUP($B467,'Bron competenties'!$B$1:$C$1978,2,FALSE))),"")</f>
        <v>T.03 Juridische kwesties</v>
      </c>
      <c r="H467">
        <f t="shared" si="22"/>
        <v>9</v>
      </c>
      <c r="I467" t="str">
        <f t="shared" si="23"/>
        <v>Er zijn veel wetten die direct of indirect relevant zijn voor de ICT-industrie, zoals copyright, naleving van octrooien, voorkomen van plagiaat en bescherming van intellectueel eigendom</v>
      </c>
    </row>
    <row r="468" spans="1:9" ht="15" thickBot="1" x14ac:dyDescent="0.4">
      <c r="A468" s="16" t="s">
        <v>136</v>
      </c>
      <c r="B468" s="20" t="s">
        <v>88</v>
      </c>
      <c r="C468" s="13">
        <v>9</v>
      </c>
      <c r="D468" s="10" t="str">
        <f>IFERROR(VLOOKUP($A468,VLookup!$B$3:$C$481,2,FALSE),"")</f>
        <v>3.1.3 FUNCTIONEEL BEHEER</v>
      </c>
      <c r="E468" s="14" t="str">
        <f t="shared" si="21"/>
        <v>T.04x9</v>
      </c>
      <c r="F468" s="14" t="str">
        <f>IFERROR(VLOOKUP(E468,'Bron competenties'!$A$1:$F$19978,5,FALSE),"")</f>
        <v>Privacy is het vermogen van een organisatie of individu te bepalen welke gegevens met derden kunnen worden gedeeld: bijvoorbeeld de algemene verordening gegevensbescherming (AVG) over gegevensbescherming en privacy voor alle individuen</v>
      </c>
      <c r="G468" s="15" t="str">
        <f>IFERROR(CONCATENATE(B468," ",(VLOOKUP($B468,'Bron competenties'!$B$1:$C$1978,2,FALSE))),"")</f>
        <v>T.04 Privacy</v>
      </c>
      <c r="H468">
        <f t="shared" si="22"/>
        <v>9</v>
      </c>
      <c r="I468" t="str">
        <f t="shared" si="23"/>
        <v>Privacy is het vermogen van een organisatie of individu te bepalen welke gegevens met derden kunnen worden gedeeld: bijvoorbeeld de algemene verordening gegevensbescherming (AVG) over gegevensbescherming en privacy voor alle individuen</v>
      </c>
    </row>
    <row r="469" spans="1:9" ht="15" thickBot="1" x14ac:dyDescent="0.4">
      <c r="A469" s="16" t="s">
        <v>136</v>
      </c>
      <c r="B469" s="20" t="s">
        <v>89</v>
      </c>
      <c r="C469" s="13">
        <v>9</v>
      </c>
      <c r="D469" s="10" t="str">
        <f>IFERROR(VLOOKUP($A469,VLookup!$B$3:$C$481,2,FALSE),"")</f>
        <v>3.1.3 FUNCTIONEEL BEHEER</v>
      </c>
      <c r="E469" s="14" t="str">
        <f t="shared" si="21"/>
        <v>T.05x9</v>
      </c>
      <c r="F469" s="14" t="str">
        <f>IFERROR(VLOOKUP(E469,'Bron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69" s="15" t="str">
        <f>IFERROR(CONCATENATE(B469," ",(VLOOKUP($B469,'Bron competenties'!$B$1:$C$1978,2,FALSE))),"")</f>
        <v>T.05 Beveiliging</v>
      </c>
      <c r="H469">
        <f t="shared" si="22"/>
        <v>9</v>
      </c>
      <c r="I469"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70" spans="1:9" ht="15" thickBot="1" x14ac:dyDescent="0.4">
      <c r="A470" s="16" t="s">
        <v>136</v>
      </c>
      <c r="B470" s="20" t="s">
        <v>90</v>
      </c>
      <c r="C470" s="13">
        <v>9</v>
      </c>
      <c r="D470" s="10" t="str">
        <f>IFERROR(VLOOKUP($A470,VLookup!$B$3:$C$481,2,FALSE),"")</f>
        <v>3.1.3 FUNCTIONEEL BEHEER</v>
      </c>
      <c r="E470" s="14" t="str">
        <f t="shared" si="21"/>
        <v>T.06x9</v>
      </c>
      <c r="F470" s="14" t="str">
        <f>IFERROR(VLOOKUP(E470,'Bron competenties'!$A$1:$F$19978,5,FALSE),"")</f>
        <v>Duurzaamheid staat voor het voldoen aan behoeften zonder de toekomst in gevaar te brengen en kan worden gecategoriseerd als ecologische, sociale of economische duurzaamheid</v>
      </c>
      <c r="G470" s="15" t="str">
        <f>IFERROR(CONCATENATE(B470," ",(VLOOKUP($B470,'Bron competenties'!$B$1:$C$1978,2,FALSE))),"")</f>
        <v>T.06 Duurzaamheid</v>
      </c>
      <c r="H470">
        <f t="shared" si="22"/>
        <v>9</v>
      </c>
      <c r="I470" t="str">
        <f t="shared" si="23"/>
        <v>Duurzaamheid staat voor het voldoen aan behoeften zonder de toekomst in gevaar te brengen en kan worden gecategoriseerd als ecologische, sociale of economische duurzaamheid</v>
      </c>
    </row>
    <row r="471" spans="1:9" ht="15" thickBot="1" x14ac:dyDescent="0.4">
      <c r="A471" s="16" t="s">
        <v>136</v>
      </c>
      <c r="B471" s="17" t="s">
        <v>91</v>
      </c>
      <c r="C471" s="13">
        <v>9</v>
      </c>
      <c r="D471" s="10" t="str">
        <f>IFERROR(VLOOKUP($A471,VLookup!$B$3:$C$481,2,FALSE),"")</f>
        <v>3.1.3 FUNCTIONEEL BEHEER</v>
      </c>
      <c r="E471" s="14" t="str">
        <f t="shared" si="21"/>
        <v>T.07x9</v>
      </c>
      <c r="F471" s="14" t="str">
        <f>IFERROR(VLOOKUP(E471,'Bron competenties'!$A$1:$F$19978,5,FALSE),"")</f>
        <v>Bruikbaarheid is de kwaliteit van een product, dienst of systeem, zoals ervaren door eindgebruikers, voor specifiek te bereiken doelen, effectief, efficiënt en bevredigend in een vooraf bepaalde context</v>
      </c>
      <c r="G471" s="15" t="str">
        <f>IFERROR(CONCATENATE(B471," ",(VLOOKUP($B471,'Bron competenties'!$B$1:$C$1978,2,FALSE))),"")</f>
        <v>T.07 Bruikbaarheid</v>
      </c>
      <c r="H471">
        <f t="shared" si="22"/>
        <v>9</v>
      </c>
      <c r="I471" t="str">
        <f t="shared" si="23"/>
        <v>Bruikbaarheid is de kwaliteit van een product, dienst of systeem, zoals ervaren door eindgebruikers, voor specifiek te bereiken doelen, effectief, efficiënt en bevredigend in een vooraf bepaalde context</v>
      </c>
    </row>
    <row r="472" spans="1:9" s="225" customFormat="1" ht="15" thickBot="1" x14ac:dyDescent="0.4">
      <c r="A472" s="230" t="s">
        <v>139</v>
      </c>
      <c r="B472" s="221" t="s">
        <v>98</v>
      </c>
      <c r="C472" s="222">
        <v>2</v>
      </c>
      <c r="D472" s="220" t="str">
        <f>IFERROR(VLOOKUP($A472,VLookup!$B$3:$C$481,2,FALSE),"")</f>
        <v>3.1.4 SERVERBEHEER</v>
      </c>
      <c r="E472" s="223" t="str">
        <f t="shared" si="21"/>
        <v>B.02x2</v>
      </c>
      <c r="F472" s="223" t="str">
        <f>IFERROR(VLOOKUP(E472,'Bron competenties'!$A$1:$F$19978,5,FALSE),"")</f>
        <v>het systematisch handelen om de verenigbaarheid van soft- en hardwarespecificatie te identificeren, het documenteren van alle activiteiten, afwijkingen en correcties tijdens het installeren</v>
      </c>
      <c r="G472" s="224" t="str">
        <f>IFERROR(CONCATENATE(B472," ",(VLOOKUP($B472,'Bron competenties'!$B$1:$C$1978,2,FALSE))),"")</f>
        <v xml:space="preserve">B.02 Systeemintegratie </v>
      </c>
      <c r="H472" s="225">
        <f t="shared" si="22"/>
        <v>2</v>
      </c>
      <c r="I472" s="225" t="str">
        <f t="shared" si="23"/>
        <v>het systematisch handelen om de verenigbaarheid van soft- en hardwarespecificatie te identificeren, het documenteren van alle activiteiten, afwijkingen en correcties tijdens het installeren</v>
      </c>
    </row>
    <row r="473" spans="1:9" s="225" customFormat="1" ht="15" thickBot="1" x14ac:dyDescent="0.4">
      <c r="A473" s="230" t="s">
        <v>139</v>
      </c>
      <c r="B473" s="221" t="s">
        <v>98</v>
      </c>
      <c r="C473" s="222">
        <v>3</v>
      </c>
      <c r="D473" s="220" t="str">
        <f>IFERROR(VLOOKUP($A473,VLookup!$B$3:$C$481,2,FALSE),"")</f>
        <v>3.1.4 SERVERBEHEER</v>
      </c>
      <c r="E473" s="223" t="str">
        <f t="shared" si="21"/>
        <v>B.02x3</v>
      </c>
      <c r="F473" s="223" t="str">
        <f>IFERROR(VLOOKUP(E473,'Bron competenties'!$A$1:$F$19978,5,FALSE),"")</f>
        <v>verantwoordelijk zijn voor eigen acties en die van anderen in het integratieproces, het naleven van de toepasbare normen en wijzigingsprocedures om de integriteit te bewaren van de gehele functionaliteit en betrouwbaarheid</v>
      </c>
      <c r="G473" s="224" t="str">
        <f>IFERROR(CONCATENATE(B473," ",(VLOOKUP($B473,'Bron competenties'!$B$1:$C$1978,2,FALSE))),"")</f>
        <v xml:space="preserve">B.02 Systeemintegratie </v>
      </c>
      <c r="H473" s="225">
        <f t="shared" si="22"/>
        <v>3</v>
      </c>
      <c r="I473" s="225" t="str">
        <f t="shared" si="23"/>
        <v>verantwoordelijk zijn voor eigen acties en die van anderen in het integratieproces, het naleven van de toepasbare normen en wijzigingsprocedures om de integriteit te bewaren van de gehele functionaliteit en betrouwbaarheid</v>
      </c>
    </row>
    <row r="474" spans="1:9" s="225" customFormat="1" ht="15" thickBot="1" x14ac:dyDescent="0.4">
      <c r="A474" s="230" t="s">
        <v>139</v>
      </c>
      <c r="B474" s="221" t="s">
        <v>94</v>
      </c>
      <c r="C474" s="222">
        <v>1</v>
      </c>
      <c r="D474" s="220" t="str">
        <f>IFERROR(VLOOKUP($A474,VLookup!$B$3:$C$481,2,FALSE),"")</f>
        <v>3.1.4 SERVERBEHEER</v>
      </c>
      <c r="E474" s="223" t="str">
        <f t="shared" si="21"/>
        <v>B.03x1</v>
      </c>
      <c r="F474" s="223" t="str">
        <f>IFERROR(VLOOKUP(E474,'Bron competenties'!$A$1:$F$19978,5,FALSE),"")</f>
        <v>het uitvoeren van eenvoudige testen op basis van gedetailleerde instructies</v>
      </c>
      <c r="G474" s="224" t="str">
        <f>IFERROR(CONCATENATE(B474," ",(VLOOKUP($B474,'Bron competenties'!$B$1:$C$1978,2,FALSE))),"")</f>
        <v xml:space="preserve">B.03 Testen </v>
      </c>
      <c r="H474" s="225">
        <f t="shared" si="22"/>
        <v>1</v>
      </c>
      <c r="I474" s="225" t="str">
        <f t="shared" si="23"/>
        <v>het uitvoeren van eenvoudige testen op basis van gedetailleerde instructies</v>
      </c>
    </row>
    <row r="475" spans="1:9" s="225" customFormat="1" ht="15" thickBot="1" x14ac:dyDescent="0.4">
      <c r="A475" s="230" t="s">
        <v>139</v>
      </c>
      <c r="B475" s="221" t="s">
        <v>94</v>
      </c>
      <c r="C475" s="222">
        <v>2</v>
      </c>
      <c r="D475" s="220" t="str">
        <f>IFERROR(VLOOKUP($A475,VLookup!$B$3:$C$481,2,FALSE),"")</f>
        <v>3.1.4 SERVERBEHEER</v>
      </c>
      <c r="E475" s="223" t="str">
        <f t="shared" si="21"/>
        <v>B.03x2</v>
      </c>
      <c r="F475" s="223" t="str">
        <f>IFERROR(VLOOKUP(E475,'Bron competenties'!$A$1:$F$19978,5,FALSE),"")</f>
        <v>opzetten van testprogramma’s en het bouwen van testscripts zodat potentiële kwetsbaarheden aan stresstests onderworpen kunnen worden; op analytische wijze documenteren en rapporteren van de uitkomsten</v>
      </c>
      <c r="G475" s="224" t="str">
        <f>IFERROR(CONCATENATE(B475," ",(VLOOKUP($B475,'Bron competenties'!$B$1:$C$1978,2,FALSE))),"")</f>
        <v xml:space="preserve">B.03 Testen </v>
      </c>
      <c r="H475" s="225">
        <f t="shared" si="22"/>
        <v>2</v>
      </c>
      <c r="I475" s="225" t="str">
        <f t="shared" si="23"/>
        <v>opzetten van testprogramma’s en het bouwen van testscripts zodat potentiële kwetsbaarheden aan stresstests onderworpen kunnen worden; op analytische wijze documenteren en rapporteren van de uitkomsten</v>
      </c>
    </row>
    <row r="476" spans="1:9" s="225" customFormat="1" ht="15" thickBot="1" x14ac:dyDescent="0.4">
      <c r="A476" s="230" t="s">
        <v>139</v>
      </c>
      <c r="B476" s="221" t="s">
        <v>94</v>
      </c>
      <c r="C476" s="222">
        <v>3</v>
      </c>
      <c r="D476" s="220" t="str">
        <f>IFERROR(VLOOKUP($A476,VLookup!$B$3:$C$481,2,FALSE),"")</f>
        <v>3.1.4 SERVERBEHEER</v>
      </c>
      <c r="E476" s="223" t="str">
        <f t="shared" si="21"/>
        <v>B.03x3</v>
      </c>
      <c r="F476" s="223" t="str">
        <f>IFERROR(VLOOKUP(E476,'Bron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476" s="224" t="str">
        <f>IFERROR(CONCATENATE(B476," ",(VLOOKUP($B476,'Bron competenties'!$B$1:$C$1978,2,FALSE))),"")</f>
        <v xml:space="preserve">B.03 Testen </v>
      </c>
      <c r="H476" s="225">
        <f t="shared" si="22"/>
        <v>3</v>
      </c>
      <c r="I476" s="225" t="str">
        <f t="shared" si="23"/>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477" spans="1:9" s="225" customFormat="1" ht="15" thickBot="1" x14ac:dyDescent="0.4">
      <c r="A477" s="230" t="s">
        <v>139</v>
      </c>
      <c r="B477" s="221" t="s">
        <v>125</v>
      </c>
      <c r="C477" s="222">
        <v>1</v>
      </c>
      <c r="D477" s="220" t="str">
        <f>IFERROR(VLOOKUP($A477,VLookup!$B$3:$C$481,2,FALSE),"")</f>
        <v>3.1.4 SERVERBEHEER</v>
      </c>
      <c r="E477" s="223" t="str">
        <f t="shared" si="21"/>
        <v>B.04x1</v>
      </c>
      <c r="F477" s="223" t="str">
        <f>IFERROR(VLOOKUP(E477,'Bron competenties'!$A$1:$F$19978,5,FALSE),"")</f>
        <v>het onder aansturing verwijderen en/of installeren van IV-componenten op basis van gedetailleerde instructies</v>
      </c>
      <c r="G477" s="224" t="str">
        <f>IFERROR(CONCATENATE(B477," ",(VLOOKUP($B477,'Bron competenties'!$B$1:$C$1978,2,FALSE))),"")</f>
        <v xml:space="preserve">B.04 Implementeren oplossingen </v>
      </c>
      <c r="H477" s="225">
        <f t="shared" si="22"/>
        <v>1</v>
      </c>
      <c r="I477" s="225" t="str">
        <f t="shared" si="23"/>
        <v>het onder aansturing verwijderen en/of installeren van IV-componenten op basis van gedetailleerde instructies</v>
      </c>
    </row>
    <row r="478" spans="1:9" s="225" customFormat="1" ht="15" thickBot="1" x14ac:dyDescent="0.4">
      <c r="A478" s="230" t="s">
        <v>139</v>
      </c>
      <c r="B478" s="221" t="s">
        <v>125</v>
      </c>
      <c r="C478" s="222">
        <v>2</v>
      </c>
      <c r="D478" s="220" t="str">
        <f>IFERROR(VLOOKUP($A478,VLookup!$B$3:$C$481,2,FALSE),"")</f>
        <v>3.1.4 SERVERBEHEER</v>
      </c>
      <c r="E478" s="223" t="str">
        <f t="shared" si="21"/>
        <v>B.04x2</v>
      </c>
      <c r="F478" s="223" t="str">
        <f>IFERROR(VLOOKUP(E478,'Bron competenties'!$A$1:$F$19978,5,FALSE),"")</f>
        <v>het systematisch handelen om systeemelementen te bouwen en/of deconstrueren; het identificeren van falende componenten en het vaststellen van de hoofdoorzaken van storingen; het bieden van ondersteuning aan minder ervaren collega's</v>
      </c>
      <c r="G478" s="224" t="str">
        <f>IFERROR(CONCATENATE(B478," ",(VLOOKUP($B478,'Bron competenties'!$B$1:$C$1978,2,FALSE))),"")</f>
        <v xml:space="preserve">B.04 Implementeren oplossingen </v>
      </c>
      <c r="H478" s="225">
        <f t="shared" si="22"/>
        <v>2</v>
      </c>
      <c r="I478" s="225" t="str">
        <f t="shared" si="23"/>
        <v>het systematisch handelen om systeemelementen te bouwen en/of deconstrueren; het identificeren van falende componenten en het vaststellen van de hoofdoorzaken van storingen; het bieden van ondersteuning aan minder ervaren collega's</v>
      </c>
    </row>
    <row r="479" spans="1:9" s="225" customFormat="1" ht="15" thickBot="1" x14ac:dyDescent="0.4">
      <c r="A479" s="230" t="s">
        <v>139</v>
      </c>
      <c r="B479" s="221" t="s">
        <v>125</v>
      </c>
      <c r="C479" s="222">
        <v>3</v>
      </c>
      <c r="D479" s="220" t="str">
        <f>IFERROR(VLOOKUP($A479,VLookup!$B$3:$C$481,2,FALSE),"")</f>
        <v>3.1.4 SERVERBEHEER</v>
      </c>
      <c r="E479" s="223" t="str">
        <f t="shared" si="21"/>
        <v>B.04x3</v>
      </c>
      <c r="F479" s="223" t="str">
        <f>IFERROR(VLOOKUP(E479,'Bron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79" s="224" t="str">
        <f>IFERROR(CONCATENATE(B479," ",(VLOOKUP($B479,'Bron competenties'!$B$1:$C$1978,2,FALSE))),"")</f>
        <v xml:space="preserve">B.04 Implementeren oplossingen </v>
      </c>
      <c r="H479" s="225">
        <f t="shared" si="22"/>
        <v>3</v>
      </c>
      <c r="I479" s="225"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80" spans="1:9" s="225" customFormat="1" ht="15" thickBot="1" x14ac:dyDescent="0.4">
      <c r="A480" s="230" t="s">
        <v>139</v>
      </c>
      <c r="B480" s="221" t="s">
        <v>137</v>
      </c>
      <c r="C480" s="222">
        <v>1</v>
      </c>
      <c r="D480" s="220" t="str">
        <f>IFERROR(VLOOKUP($A480,VLookup!$B$3:$C$481,2,FALSE),"")</f>
        <v>3.1.4 SERVERBEHEER</v>
      </c>
      <c r="E480" s="223" t="str">
        <f t="shared" si="21"/>
        <v>C.01x1</v>
      </c>
      <c r="F480" s="223" t="str">
        <f>IFERROR(VLOOKUP(E480,'Bron competenties'!$A$1:$F$19978,5,FALSE),"")</f>
        <v>de interactie met gebruikers; het toepassen van basale productkennis om verzoeken van gebruikers te beantwoorden; het oplossen van incidenten en het opvolgen van voorgeschreven procedures</v>
      </c>
      <c r="G480" s="224" t="str">
        <f>IFERROR(CONCATENATE(B480," ",(VLOOKUP($B480,'Bron competenties'!$B$1:$C$1978,2,FALSE))),"")</f>
        <v xml:space="preserve">C.01 Gebruikersondersteuning </v>
      </c>
      <c r="H480" s="225">
        <f t="shared" si="22"/>
        <v>1</v>
      </c>
      <c r="I480" s="225" t="str">
        <f t="shared" si="23"/>
        <v>de interactie met gebruikers; het toepassen van basale productkennis om verzoeken van gebruikers te beantwoorden; het oplossen van incidenten en het opvolgen van voorgeschreven procedures</v>
      </c>
    </row>
    <row r="481" spans="1:9" s="225" customFormat="1" ht="15" thickBot="1" x14ac:dyDescent="0.4">
      <c r="A481" s="230" t="s">
        <v>139</v>
      </c>
      <c r="B481" s="226" t="s">
        <v>137</v>
      </c>
      <c r="C481" s="222">
        <v>2</v>
      </c>
      <c r="D481" s="220" t="str">
        <f>IFERROR(VLOOKUP($A481,VLookup!$B$3:$C$481,2,FALSE),"")</f>
        <v>3.1.4 SERVERBEHEER</v>
      </c>
      <c r="E481" s="223" t="str">
        <f t="shared" si="21"/>
        <v>C.01x2</v>
      </c>
      <c r="F481" s="223" t="str">
        <f>IFERROR(VLOOKUP(E481,'Bron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81" s="224" t="str">
        <f>IFERROR(CONCATENATE(B481," ",(VLOOKUP($B481,'Bron competenties'!$B$1:$C$1978,2,FALSE))),"")</f>
        <v xml:space="preserve">C.01 Gebruikersondersteuning </v>
      </c>
      <c r="H481" s="225">
        <f t="shared" si="22"/>
        <v>2</v>
      </c>
      <c r="I481" s="225" t="str">
        <f t="shared" si="23"/>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82" spans="1:9" s="225" customFormat="1" ht="15" thickBot="1" x14ac:dyDescent="0.4">
      <c r="A482" s="230" t="s">
        <v>139</v>
      </c>
      <c r="B482" s="226" t="s">
        <v>137</v>
      </c>
      <c r="C482" s="222">
        <v>3</v>
      </c>
      <c r="D482" s="220" t="str">
        <f>IFERROR(VLOOKUP($A482,VLookup!$B$3:$C$481,2,FALSE),"")</f>
        <v>3.1.4 SERVERBEHEER</v>
      </c>
      <c r="E482" s="223" t="str">
        <f t="shared" si="21"/>
        <v>C.01x3</v>
      </c>
      <c r="F482" s="223" t="str">
        <f>IFERROR(VLOOKUP(E482,'Bron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82" s="224" t="str">
        <f>IFERROR(CONCATENATE(B482," ",(VLOOKUP($B482,'Bron competenties'!$B$1:$C$1978,2,FALSE))),"")</f>
        <v xml:space="preserve">C.01 Gebruikersondersteuning </v>
      </c>
      <c r="H482" s="225">
        <f t="shared" si="22"/>
        <v>3</v>
      </c>
      <c r="I482" s="225" t="str">
        <f t="shared" si="2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83" spans="1:9" s="225" customFormat="1" ht="15" thickBot="1" x14ac:dyDescent="0.4">
      <c r="A483" s="230" t="s">
        <v>139</v>
      </c>
      <c r="B483" s="226" t="s">
        <v>135</v>
      </c>
      <c r="C483" s="222">
        <v>2</v>
      </c>
      <c r="D483" s="220" t="str">
        <f>IFERROR(VLOOKUP($A483,VLookup!$B$3:$C$481,2,FALSE),"")</f>
        <v>3.1.4 SERVERBEHEER</v>
      </c>
      <c r="E483" s="223" t="str">
        <f t="shared" si="21"/>
        <v>C.02x2</v>
      </c>
      <c r="F483" s="223" t="str">
        <f>IFERROR(VLOOKUP(E483,'Bron competenties'!$A$1:$F$19978,5,FALSE),"")</f>
        <v>het systematisch handelen om tijdens wijzigingen te reageren op de dagelijkse operationele behoefte; het voorkomen van serviceonderbrekingen en de samenhang met SLA en informatiebeveiligingsvereisten handhaven</v>
      </c>
      <c r="G483" s="224" t="str">
        <f>IFERROR(CONCATENATE(B483," ",(VLOOKUP($B483,'Bron competenties'!$B$1:$C$1978,2,FALSE))),"")</f>
        <v xml:space="preserve">C.02 Ondersteunen van wijzigingen </v>
      </c>
      <c r="H483" s="225">
        <f t="shared" si="22"/>
        <v>2</v>
      </c>
      <c r="I483" s="225" t="str">
        <f t="shared" si="23"/>
        <v>het systematisch handelen om tijdens wijzigingen te reageren op de dagelijkse operationele behoefte; het voorkomen van serviceonderbrekingen en de samenhang met SLA en informatiebeveiligingsvereisten handhaven</v>
      </c>
    </row>
    <row r="484" spans="1:9" s="225" customFormat="1" ht="15" thickBot="1" x14ac:dyDescent="0.4">
      <c r="A484" s="230" t="s">
        <v>139</v>
      </c>
      <c r="B484" s="226" t="s">
        <v>135</v>
      </c>
      <c r="C484" s="222">
        <v>3</v>
      </c>
      <c r="D484" s="220" t="str">
        <f>IFERROR(VLOOKUP($A484,VLookup!$B$3:$C$481,2,FALSE),"")</f>
        <v>3.1.4 SERVERBEHEER</v>
      </c>
      <c r="E484" s="223" t="str">
        <f t="shared" si="21"/>
        <v>C.02x3</v>
      </c>
      <c r="F484" s="223" t="str">
        <f>IFERROR(VLOOKUP(E484,'Bron competenties'!$A$1:$F$19978,5,FALSE),"")</f>
        <v xml:space="preserve">het zorgen voor de integriteit van het systeem door het toepassen van functionele updates, software- of hardwaretoevoegingen en het inregelen van onderhoudsactiviteiten; het voldoen aan de budgeteisen </v>
      </c>
      <c r="G484" s="224" t="str">
        <f>IFERROR(CONCATENATE(B484," ",(VLOOKUP($B484,'Bron competenties'!$B$1:$C$1978,2,FALSE))),"")</f>
        <v xml:space="preserve">C.02 Ondersteunen van wijzigingen </v>
      </c>
      <c r="H484" s="225">
        <f t="shared" si="22"/>
        <v>3</v>
      </c>
      <c r="I484" s="225" t="str">
        <f t="shared" si="23"/>
        <v xml:space="preserve">het zorgen voor de integriteit van het systeem door het toepassen van functionele updates, software- of hardwaretoevoegingen en het inregelen van onderhoudsactiviteiten; het voldoen aan de budgeteisen </v>
      </c>
    </row>
    <row r="485" spans="1:9" s="225" customFormat="1" ht="15" thickBot="1" x14ac:dyDescent="0.4">
      <c r="A485" s="230" t="s">
        <v>139</v>
      </c>
      <c r="B485" s="226" t="s">
        <v>122</v>
      </c>
      <c r="C485" s="222">
        <v>2</v>
      </c>
      <c r="D485" s="220" t="str">
        <f>IFERROR(VLOOKUP($A485,VLookup!$B$3:$C$481,2,FALSE),"")</f>
        <v>3.1.4 SERVERBEHEER</v>
      </c>
      <c r="E485" s="223" t="str">
        <f t="shared" si="21"/>
        <v>C.04x2</v>
      </c>
      <c r="F485" s="223" t="str">
        <f>IFERROR(VLOOKUP(E485,'Bron competenties'!$A$1:$F$19978,5,FALSE),"")</f>
        <v>het identificeren en classificeren van soorten incident- en service-interrupties; het vastleggen en catalogiseren van incidenten op basis van oorzaak en oplossing</v>
      </c>
      <c r="G485" s="224" t="str">
        <f>IFERROR(CONCATENATE(B485," ",(VLOOKUP($B485,'Bron competenties'!$B$1:$C$1978,2,FALSE))),"")</f>
        <v xml:space="preserve">C.04 Probleemmanagement </v>
      </c>
      <c r="H485" s="225">
        <f t="shared" si="22"/>
        <v>2</v>
      </c>
      <c r="I485" s="225" t="str">
        <f t="shared" si="23"/>
        <v>het identificeren en classificeren van soorten incident- en service-interrupties; het vastleggen en catalogiseren van incidenten op basis van oorzaak en oplossing</v>
      </c>
    </row>
    <row r="486" spans="1:9" s="225" customFormat="1" ht="15" thickBot="1" x14ac:dyDescent="0.4">
      <c r="A486" s="230" t="s">
        <v>139</v>
      </c>
      <c r="B486" s="221" t="s">
        <v>122</v>
      </c>
      <c r="C486" s="222">
        <v>3</v>
      </c>
      <c r="D486" s="220" t="str">
        <f>IFERROR(VLOOKUP($A486,VLookup!$B$3:$C$481,2,FALSE),"")</f>
        <v>3.1.4 SERVERBEHEER</v>
      </c>
      <c r="E486" s="223" t="str">
        <f t="shared" si="21"/>
        <v>C.04x3</v>
      </c>
      <c r="F486" s="223" t="str">
        <f>IFERROR(VLOOKUP(E486,'Bron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486" s="224" t="str">
        <f>IFERROR(CONCATENATE(B486," ",(VLOOKUP($B486,'Bron competenties'!$B$1:$C$1978,2,FALSE))),"")</f>
        <v xml:space="preserve">C.04 Probleemmanagement </v>
      </c>
      <c r="H486" s="225">
        <f t="shared" si="22"/>
        <v>3</v>
      </c>
      <c r="I486" s="225"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487" spans="1:9" s="225" customFormat="1" ht="15" thickBot="1" x14ac:dyDescent="0.4">
      <c r="A487" s="230" t="s">
        <v>139</v>
      </c>
      <c r="B487" s="221" t="s">
        <v>122</v>
      </c>
      <c r="C487" s="222">
        <v>4</v>
      </c>
      <c r="D487" s="220" t="str">
        <f>IFERROR(VLOOKUP($A487,VLookup!$B$3:$C$481,2,FALSE),"")</f>
        <v>3.1.4 SERVERBEHEER</v>
      </c>
      <c r="E487" s="223" t="str">
        <f t="shared" si="21"/>
        <v>C.04x4</v>
      </c>
      <c r="F487" s="223" t="str">
        <f>IFERROR(VLOOKUP(E487,'Bron competenties'!$A$1:$F$19978,5,FALSE),"")</f>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487" s="224" t="str">
        <f>IFERROR(CONCATENATE(B487," ",(VLOOKUP($B487,'Bron competenties'!$B$1:$C$1978,2,FALSE))),"")</f>
        <v xml:space="preserve">C.04 Probleemmanagement </v>
      </c>
      <c r="H487" s="225">
        <f t="shared" si="22"/>
        <v>4</v>
      </c>
      <c r="I487" s="225" t="str">
        <f t="shared" si="23"/>
        <v>het organiseren en borgen van het volledige probleemmanagementproces; het inzetten van goed opgeleide resources; middelen, waaronder diagnostische, beschikbaar zijn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488" spans="1:9" s="225" customFormat="1" ht="15" thickBot="1" x14ac:dyDescent="0.4">
      <c r="A488" s="230" t="s">
        <v>139</v>
      </c>
      <c r="B488" s="221" t="s">
        <v>132</v>
      </c>
      <c r="C488" s="222">
        <v>1</v>
      </c>
      <c r="D488" s="220" t="str">
        <f>IFERROR(VLOOKUP($A488,VLookup!$B$3:$C$481,2,FALSE),"")</f>
        <v>3.1.4 SERVERBEHEER</v>
      </c>
      <c r="E488" s="223" t="str">
        <f t="shared" si="21"/>
        <v>C.05x1</v>
      </c>
      <c r="F488" s="223" t="str">
        <f>IFERROR(VLOOKUP(E488,'Bron competenties'!$A$1:$F$19978,5,FALSE),"")</f>
        <v>het uitvoeren van basale systeemoperaties</v>
      </c>
      <c r="G488" s="224" t="str">
        <f>IFERROR(CONCATENATE(B488," ",(VLOOKUP($B488,'Bron competenties'!$B$1:$C$1978,2,FALSE))),"")</f>
        <v>C.05 Systeembeheer</v>
      </c>
      <c r="H488" s="225">
        <f t="shared" si="22"/>
        <v>1</v>
      </c>
      <c r="I488" s="225" t="str">
        <f t="shared" si="23"/>
        <v>het uitvoeren van basale systeemoperaties</v>
      </c>
    </row>
    <row r="489" spans="1:9" s="225" customFormat="1" ht="15" thickBot="1" x14ac:dyDescent="0.4">
      <c r="A489" s="230" t="s">
        <v>139</v>
      </c>
      <c r="B489" s="221" t="s">
        <v>132</v>
      </c>
      <c r="C489" s="222">
        <v>2</v>
      </c>
      <c r="D489" s="220" t="str">
        <f>IFERROR(VLOOKUP($A489,VLookup!$B$3:$C$481,2,FALSE),"")</f>
        <v>3.1.4 SERVERBEHEER</v>
      </c>
      <c r="E489" s="223" t="str">
        <f t="shared" si="21"/>
        <v>C.05x2</v>
      </c>
      <c r="F489" s="223" t="str">
        <f>IFERROR(VLOOKUP(E489,'Bron competenties'!$A$1:$F$19978,5,FALSE),"")</f>
        <v>het systematisch dagelijks beheer van operationele behoeften in de IT-systemen; het vermijden van serviceonderbrekingen conform de service- en IT-strategie</v>
      </c>
      <c r="G489" s="224" t="str">
        <f>IFERROR(CONCATENATE(B489," ",(VLOOKUP($B489,'Bron competenties'!$B$1:$C$1978,2,FALSE))),"")</f>
        <v>C.05 Systeembeheer</v>
      </c>
      <c r="H489" s="225">
        <f t="shared" si="22"/>
        <v>2</v>
      </c>
      <c r="I489" s="225" t="str">
        <f t="shared" si="23"/>
        <v>het systematisch dagelijks beheer van operationele behoeften in de IT-systemen; het vermijden van serviceonderbrekingen conform de service- en IT-strategie</v>
      </c>
    </row>
    <row r="490" spans="1:9" s="225" customFormat="1" ht="15" thickBot="1" x14ac:dyDescent="0.4">
      <c r="A490" s="230" t="s">
        <v>139</v>
      </c>
      <c r="B490" s="221" t="s">
        <v>132</v>
      </c>
      <c r="C490" s="222">
        <v>3</v>
      </c>
      <c r="D490" s="220" t="str">
        <f>IFERROR(VLOOKUP($A490,VLookup!$B$3:$C$481,2,FALSE),"")</f>
        <v>3.1.4 SERVERBEHEER</v>
      </c>
      <c r="E490" s="223" t="str">
        <f t="shared" si="21"/>
        <v>C.05x3</v>
      </c>
      <c r="F490" s="223" t="str">
        <f>IFERROR(VLOOKUP(E490,'Bron competenties'!$A$1:$F$19978,5,FALSE),"")</f>
        <v>het optimaliseren van technische en cloud-ontwikkeling; het evalueren van systeemperformance en vragen/problemen van gebruikers; verantwoordelijk zijn voor tijdige vervanging van resources binnen het toegestane budget</v>
      </c>
      <c r="G490" s="224" t="str">
        <f>IFERROR(CONCATENATE(B490," ",(VLOOKUP($B490,'Bron competenties'!$B$1:$C$1978,2,FALSE))),"")</f>
        <v>C.05 Systeembeheer</v>
      </c>
      <c r="H490" s="225">
        <f t="shared" si="22"/>
        <v>3</v>
      </c>
      <c r="I490" s="225" t="str">
        <f t="shared" si="23"/>
        <v>het optimaliseren van technische en cloud-ontwikkeling; het evalueren van systeemperformance en vragen/problemen van gebruikers; verantwoordelijk zijn voor tijdige vervanging van resources binnen het toegestane budget</v>
      </c>
    </row>
    <row r="491" spans="1:9" s="225" customFormat="1" ht="15" thickBot="1" x14ac:dyDescent="0.4">
      <c r="A491" s="230" t="s">
        <v>139</v>
      </c>
      <c r="B491" s="221" t="s">
        <v>81</v>
      </c>
      <c r="C491" s="222">
        <v>2</v>
      </c>
      <c r="D491" s="220" t="str">
        <f>IFERROR(VLOOKUP($A491,VLookup!$B$3:$C$481,2,FALSE),"")</f>
        <v>3.1.4 SERVERBEHEER</v>
      </c>
      <c r="E491" s="223" t="str">
        <f t="shared" si="21"/>
        <v>E.08x2</v>
      </c>
      <c r="F491" s="223" t="str">
        <f>IFERROR(VLOOKUP(E491,'Bron competenties'!$A$1:$F$19978,5,FALSE),"")</f>
        <v>het systematisch scannen van de omgeving om kwetsbaarheden en bedreigingen te identificeren en te bepalen, vast te leggen en het escaleren bij non-compliance</v>
      </c>
      <c r="G491" s="224" t="str">
        <f>IFERROR(CONCATENATE(B491," ",(VLOOKUP($B491,'Bron competenties'!$B$1:$C$1978,2,FALSE))),"")</f>
        <v xml:space="preserve">E.08 Informatiebeveiligingsmanagement </v>
      </c>
      <c r="H491" s="225">
        <f t="shared" si="22"/>
        <v>2</v>
      </c>
      <c r="I491" s="225" t="str">
        <f t="shared" si="23"/>
        <v>het systematisch scannen van de omgeving om kwetsbaarheden en bedreigingen te identificeren en te bepalen, vast te leggen en het escaleren bij non-compliance</v>
      </c>
    </row>
    <row r="492" spans="1:9" s="225" customFormat="1" ht="15" thickBot="1" x14ac:dyDescent="0.4">
      <c r="A492" s="230" t="s">
        <v>139</v>
      </c>
      <c r="B492" s="221" t="s">
        <v>81</v>
      </c>
      <c r="C492" s="222">
        <v>3</v>
      </c>
      <c r="D492" s="220" t="str">
        <f>IFERROR(VLOOKUP($A492,VLookup!$B$3:$C$481,2,FALSE),"")</f>
        <v>3.1.4 SERVERBEHEER</v>
      </c>
      <c r="E492" s="223" t="str">
        <f t="shared" si="21"/>
        <v>E.08x3</v>
      </c>
      <c r="F492" s="223" t="str">
        <f>IFERROR(VLOOKUP(E492,'Bron competenties'!$A$1:$F$19978,5,FALSE),"")</f>
        <v xml:space="preserve">het evalueren van indicatoren en maatregelen op het gebied van securitymanagement en bepalen of ze aan de normen voldoen; het onderzoeken van inbreuken op de beveiliging en het nemen van correctiemaatregelen </v>
      </c>
      <c r="G492" s="224" t="str">
        <f>IFERROR(CONCATENATE(B492," ",(VLOOKUP($B492,'Bron competenties'!$B$1:$C$1978,2,FALSE))),"")</f>
        <v xml:space="preserve">E.08 Informatiebeveiligingsmanagement </v>
      </c>
      <c r="H492" s="225">
        <f t="shared" si="22"/>
        <v>3</v>
      </c>
      <c r="I492" s="225" t="str">
        <f t="shared" si="23"/>
        <v xml:space="preserve">het evalueren van indicatoren en maatregelen op het gebied van securitymanagement en bepalen of ze aan de normen voldoen; het onderzoeken van inbreuken op de beveiliging en het nemen van correctiemaatregelen </v>
      </c>
    </row>
    <row r="493" spans="1:9" s="225" customFormat="1" ht="15" thickBot="1" x14ac:dyDescent="0.4">
      <c r="A493" s="230" t="s">
        <v>139</v>
      </c>
      <c r="B493" s="221" t="s">
        <v>81</v>
      </c>
      <c r="C493" s="222">
        <v>4</v>
      </c>
      <c r="D493" s="220" t="str">
        <f>IFERROR(VLOOKUP($A493,VLookup!$B$3:$C$481,2,FALSE),"")</f>
        <v>3.1.4 SERVERBEHEER</v>
      </c>
      <c r="E493" s="223" t="str">
        <f t="shared" si="21"/>
        <v>E.08x4</v>
      </c>
      <c r="F493" s="223" t="str">
        <f>IFERROR(VLOOKUP(E493,'Bron competenties'!$A$1:$F$19978,5,FALSE),"")</f>
        <v>het organiseren en borgen dat de integriteit, vertrouwelijkheid en beschikbaarheid van gegevens zijn opgeslagen in de Informatiesystemen en dat ze voldoen aan alle wettelijke vereisten</v>
      </c>
      <c r="G493" s="224" t="str">
        <f>IFERROR(CONCATENATE(B493," ",(VLOOKUP($B493,'Bron competenties'!$B$1:$C$1978,2,FALSE))),"")</f>
        <v xml:space="preserve">E.08 Informatiebeveiligingsmanagement </v>
      </c>
      <c r="H493" s="225">
        <f t="shared" si="22"/>
        <v>4</v>
      </c>
      <c r="I493" s="225" t="str">
        <f t="shared" si="23"/>
        <v>het organiseren en borgen dat de integriteit, vertrouwelijkheid en beschikbaarheid van gegevens zijn opgeslagen in de Informatiesystemen en dat ze voldoen aan alle wettelijke vereisten</v>
      </c>
    </row>
    <row r="494" spans="1:9" s="225" customFormat="1" ht="15" thickBot="1" x14ac:dyDescent="0.4">
      <c r="A494" s="230" t="s">
        <v>139</v>
      </c>
      <c r="B494" s="221" t="s">
        <v>85</v>
      </c>
      <c r="C494" s="222">
        <v>9</v>
      </c>
      <c r="D494" s="220" t="str">
        <f>IFERROR(VLOOKUP($A494,VLookup!$B$3:$C$481,2,FALSE),"")</f>
        <v>3.1.4 SERVERBEHEER</v>
      </c>
      <c r="E494" s="223" t="str">
        <f t="shared" si="21"/>
        <v>T.01x9</v>
      </c>
      <c r="F494" s="223" t="str">
        <f>IFERROR(VLOOKUP(E494,'Bron competenties'!$A$1:$F$19978,5,FALSE),"")</f>
        <v>Toegankelijkheid is van toepassing op het ontwerp van producten, apparaten, services of omgevingen om ervoor te zorgen dat ze voor iedereen bruikbaar zijn, ongeacht hun persoonlijke capaciteiten</v>
      </c>
      <c r="G494" s="224" t="str">
        <f>IFERROR(CONCATENATE(B494," ",(VLOOKUP($B494,'Bron competenties'!$B$1:$C$1978,2,FALSE))),"")</f>
        <v>T.01 Toegankelijkheid</v>
      </c>
      <c r="H494" s="225">
        <f t="shared" si="22"/>
        <v>9</v>
      </c>
      <c r="I494" s="225" t="str">
        <f t="shared" si="23"/>
        <v>Toegankelijkheid is van toepassing op het ontwerp van producten, apparaten, services of omgevingen om ervoor te zorgen dat ze voor iedereen bruikbaar zijn, ongeacht hun persoonlijke capaciteiten</v>
      </c>
    </row>
    <row r="495" spans="1:9" s="225" customFormat="1" ht="15" thickBot="1" x14ac:dyDescent="0.4">
      <c r="A495" s="230" t="s">
        <v>139</v>
      </c>
      <c r="B495" s="221" t="s">
        <v>86</v>
      </c>
      <c r="C495" s="222">
        <v>9</v>
      </c>
      <c r="D495" s="220" t="str">
        <f>IFERROR(VLOOKUP($A495,VLookup!$B$3:$C$481,2,FALSE),"")</f>
        <v>3.1.4 SERVERBEHEER</v>
      </c>
      <c r="E495" s="223" t="str">
        <f t="shared" si="21"/>
        <v>T.02x9</v>
      </c>
      <c r="F495" s="223" t="str">
        <f>IFERROR(VLOOKUP(E495,'Bron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95" s="224" t="str">
        <f>IFERROR(CONCATENATE(B495," ",(VLOOKUP($B495,'Bron competenties'!$B$1:$C$1978,2,FALSE))),"")</f>
        <v>T.02 Ethiek</v>
      </c>
      <c r="H495" s="225">
        <f t="shared" si="22"/>
        <v>9</v>
      </c>
      <c r="I495" s="225" t="str">
        <f t="shared" si="23"/>
        <v>Ethiek in ICT behandelt de procedures, waarden en praktijken die ICT en haar gerelateerde disciplines beheersen zonder de integriteit, morele waarden of overtuigingen van een individu, organisatie of de mensheid: professioneel gedrag in de ICT</v>
      </c>
    </row>
    <row r="496" spans="1:9" s="225" customFormat="1" ht="15" thickBot="1" x14ac:dyDescent="0.4">
      <c r="A496" s="230" t="s">
        <v>139</v>
      </c>
      <c r="B496" s="221" t="s">
        <v>87</v>
      </c>
      <c r="C496" s="222">
        <v>9</v>
      </c>
      <c r="D496" s="220" t="str">
        <f>IFERROR(VLOOKUP($A496,VLookup!$B$3:$C$481,2,FALSE),"")</f>
        <v>3.1.4 SERVERBEHEER</v>
      </c>
      <c r="E496" s="223" t="str">
        <f t="shared" si="21"/>
        <v>T.03x9</v>
      </c>
      <c r="F496" s="223" t="str">
        <f>IFERROR(VLOOKUP(E496,'Bron competenties'!$A$1:$F$19978,5,FALSE),"")</f>
        <v>Er zijn veel wetten die direct of indirect relevant zijn voor de ICT-industrie, zoals copyright, naleving van octrooien, voorkomen van plagiaat en bescherming van intellectueel eigendom</v>
      </c>
      <c r="G496" s="224" t="str">
        <f>IFERROR(CONCATENATE(B496," ",(VLOOKUP($B496,'Bron competenties'!$B$1:$C$1978,2,FALSE))),"")</f>
        <v>T.03 Juridische kwesties</v>
      </c>
      <c r="H496" s="225">
        <f t="shared" si="22"/>
        <v>9</v>
      </c>
      <c r="I496" s="225" t="str">
        <f t="shared" si="23"/>
        <v>Er zijn veel wetten die direct of indirect relevant zijn voor de ICT-industrie, zoals copyright, naleving van octrooien, voorkomen van plagiaat en bescherming van intellectueel eigendom</v>
      </c>
    </row>
    <row r="497" spans="1:9" s="225" customFormat="1" ht="15" thickBot="1" x14ac:dyDescent="0.4">
      <c r="A497" s="230" t="s">
        <v>139</v>
      </c>
      <c r="B497" s="221" t="s">
        <v>88</v>
      </c>
      <c r="C497" s="222">
        <v>9</v>
      </c>
      <c r="D497" s="220" t="str">
        <f>IFERROR(VLOOKUP($A497,VLookup!$B$3:$C$481,2,FALSE),"")</f>
        <v>3.1.4 SERVERBEHEER</v>
      </c>
      <c r="E497" s="223" t="str">
        <f t="shared" si="21"/>
        <v>T.04x9</v>
      </c>
      <c r="F497" s="223" t="str">
        <f>IFERROR(VLOOKUP(E497,'Bron competenties'!$A$1:$F$19978,5,FALSE),"")</f>
        <v>Privacy is het vermogen van een organisatie of individu te bepalen welke gegevens met derden kunnen worden gedeeld: bijvoorbeeld de algemene verordening gegevensbescherming (AVG) over gegevensbescherming en privacy voor alle individuen</v>
      </c>
      <c r="G497" s="224" t="str">
        <f>IFERROR(CONCATENATE(B497," ",(VLOOKUP($B497,'Bron competenties'!$B$1:$C$1978,2,FALSE))),"")</f>
        <v>T.04 Privacy</v>
      </c>
      <c r="H497" s="225">
        <f t="shared" si="22"/>
        <v>9</v>
      </c>
      <c r="I497" s="225" t="str">
        <f t="shared" si="23"/>
        <v>Privacy is het vermogen van een organisatie of individu te bepalen welke gegevens met derden kunnen worden gedeeld: bijvoorbeeld de algemene verordening gegevensbescherming (AVG) over gegevensbescherming en privacy voor alle individuen</v>
      </c>
    </row>
    <row r="498" spans="1:9" s="225" customFormat="1" ht="15" thickBot="1" x14ac:dyDescent="0.4">
      <c r="A498" s="230" t="s">
        <v>139</v>
      </c>
      <c r="B498" s="221" t="s">
        <v>89</v>
      </c>
      <c r="C498" s="222">
        <v>9</v>
      </c>
      <c r="D498" s="220" t="str">
        <f>IFERROR(VLOOKUP($A498,VLookup!$B$3:$C$481,2,FALSE),"")</f>
        <v>3.1.4 SERVERBEHEER</v>
      </c>
      <c r="E498" s="223" t="str">
        <f t="shared" si="21"/>
        <v>T.05x9</v>
      </c>
      <c r="F498" s="223" t="str">
        <f>IFERROR(VLOOKUP(E498,'Bron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98" s="224" t="str">
        <f>IFERROR(CONCATENATE(B498," ",(VLOOKUP($B498,'Bron competenties'!$B$1:$C$1978,2,FALSE))),"")</f>
        <v>T.05 Beveiliging</v>
      </c>
      <c r="H498" s="225">
        <f t="shared" si="22"/>
        <v>9</v>
      </c>
      <c r="I498" s="225"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99" spans="1:9" s="225" customFormat="1" ht="15" thickBot="1" x14ac:dyDescent="0.4">
      <c r="A499" s="230" t="s">
        <v>139</v>
      </c>
      <c r="B499" s="221" t="s">
        <v>90</v>
      </c>
      <c r="C499" s="222">
        <v>9</v>
      </c>
      <c r="D499" s="220" t="str">
        <f>IFERROR(VLOOKUP($A499,VLookup!$B$3:$C$481,2,FALSE),"")</f>
        <v>3.1.4 SERVERBEHEER</v>
      </c>
      <c r="E499" s="223" t="str">
        <f t="shared" si="21"/>
        <v>T.06x9</v>
      </c>
      <c r="F499" s="223" t="str">
        <f>IFERROR(VLOOKUP(E499,'Bron competenties'!$A$1:$F$19978,5,FALSE),"")</f>
        <v>Duurzaamheid staat voor het voldoen aan behoeften zonder de toekomst in gevaar te brengen en kan worden gecategoriseerd als ecologische, sociale of economische duurzaamheid</v>
      </c>
      <c r="G499" s="224" t="str">
        <f>IFERROR(CONCATENATE(B499," ",(VLOOKUP($B499,'Bron competenties'!$B$1:$C$1978,2,FALSE))),"")</f>
        <v>T.06 Duurzaamheid</v>
      </c>
      <c r="H499" s="225">
        <f t="shared" si="22"/>
        <v>9</v>
      </c>
      <c r="I499" s="225" t="str">
        <f t="shared" si="23"/>
        <v>Duurzaamheid staat voor het voldoen aan behoeften zonder de toekomst in gevaar te brengen en kan worden gecategoriseerd als ecologische, sociale of economische duurzaamheid</v>
      </c>
    </row>
    <row r="500" spans="1:9" s="225" customFormat="1" ht="15" thickBot="1" x14ac:dyDescent="0.4">
      <c r="A500" s="230" t="s">
        <v>139</v>
      </c>
      <c r="B500" s="221" t="s">
        <v>91</v>
      </c>
      <c r="C500" s="222">
        <v>9</v>
      </c>
      <c r="D500" s="220" t="str">
        <f>IFERROR(VLOOKUP($A500,VLookup!$B$3:$C$481,2,FALSE),"")</f>
        <v>3.1.4 SERVERBEHEER</v>
      </c>
      <c r="E500" s="223" t="str">
        <f t="shared" si="21"/>
        <v>T.07x9</v>
      </c>
      <c r="F500" s="223" t="str">
        <f>IFERROR(VLOOKUP(E500,'Bron competenties'!$A$1:$F$19978,5,FALSE),"")</f>
        <v>Bruikbaarheid is de kwaliteit van een product, dienst of systeem, zoals ervaren door eindgebruikers, voor specifiek te bereiken doelen, effectief, efficiënt en bevredigend in een vooraf bepaalde context</v>
      </c>
      <c r="G500" s="224" t="str">
        <f>IFERROR(CONCATENATE(B500," ",(VLOOKUP($B500,'Bron competenties'!$B$1:$C$1978,2,FALSE))),"")</f>
        <v>T.07 Bruikbaarheid</v>
      </c>
      <c r="H500" s="225">
        <f t="shared" si="22"/>
        <v>9</v>
      </c>
      <c r="I500" s="225" t="str">
        <f t="shared" si="23"/>
        <v>Bruikbaarheid is de kwaliteit van een product, dienst of systeem, zoals ervaren door eindgebruikers, voor specifiek te bereiken doelen, effectief, efficiënt en bevredigend in een vooraf bepaalde context</v>
      </c>
    </row>
    <row r="501" spans="1:9" ht="15" thickBot="1" x14ac:dyDescent="0.4">
      <c r="A501" s="16" t="s">
        <v>140</v>
      </c>
      <c r="B501" s="20" t="s">
        <v>98</v>
      </c>
      <c r="C501" s="13">
        <v>2</v>
      </c>
      <c r="D501" s="10" t="str">
        <f>IFERROR(VLOOKUP($A501,VLookup!$B$3:$C$481,2,FALSE),"")</f>
        <v>3.1.5 NETWERKBEHEER</v>
      </c>
      <c r="E501" s="14" t="str">
        <f t="shared" si="21"/>
        <v>B.02x2</v>
      </c>
      <c r="F501" s="14" t="str">
        <f>IFERROR(VLOOKUP(E501,'Bron competenties'!$A$1:$F$19978,5,FALSE),"")</f>
        <v>het systematisch handelen om de verenigbaarheid van soft- en hardwarespecificatie te identificeren, het documenteren van alle activiteiten, afwijkingen en correcties tijdens het installeren</v>
      </c>
      <c r="G501" s="15" t="str">
        <f>IFERROR(CONCATENATE(B501," ",(VLOOKUP($B501,'Bron competenties'!$B$1:$C$1978,2,FALSE))),"")</f>
        <v xml:space="preserve">B.02 Systeemintegratie </v>
      </c>
      <c r="H501">
        <f t="shared" si="22"/>
        <v>2</v>
      </c>
      <c r="I501" t="str">
        <f t="shared" si="23"/>
        <v>het systematisch handelen om de verenigbaarheid van soft- en hardwarespecificatie te identificeren, het documenteren van alle activiteiten, afwijkingen en correcties tijdens het installeren</v>
      </c>
    </row>
    <row r="502" spans="1:9" ht="15" thickBot="1" x14ac:dyDescent="0.4">
      <c r="A502" s="16" t="s">
        <v>140</v>
      </c>
      <c r="B502" s="20" t="s">
        <v>98</v>
      </c>
      <c r="C502" s="13">
        <v>3</v>
      </c>
      <c r="D502" s="10" t="str">
        <f>IFERROR(VLOOKUP($A502,VLookup!$B$3:$C$481,2,FALSE),"")</f>
        <v>3.1.5 NETWERKBEHEER</v>
      </c>
      <c r="E502" s="14" t="str">
        <f t="shared" si="21"/>
        <v>B.02x3</v>
      </c>
      <c r="F502" s="14" t="str">
        <f>IFERROR(VLOOKUP(E502,'Bron competenties'!$A$1:$F$19978,5,FALSE),"")</f>
        <v>verantwoordelijk zijn voor eigen acties en die van anderen in het integratieproces, het naleven van de toepasbare normen en wijzigingsprocedures om de integriteit te bewaren van de gehele functionaliteit en betrouwbaarheid</v>
      </c>
      <c r="G502" s="15" t="str">
        <f>IFERROR(CONCATENATE(B502," ",(VLOOKUP($B502,'Bron competenties'!$B$1:$C$1978,2,FALSE))),"")</f>
        <v xml:space="preserve">B.02 Systeemintegratie </v>
      </c>
      <c r="H502">
        <f t="shared" si="22"/>
        <v>3</v>
      </c>
      <c r="I502" t="str">
        <f t="shared" si="23"/>
        <v>verantwoordelijk zijn voor eigen acties en die van anderen in het integratieproces, het naleven van de toepasbare normen en wijzigingsprocedures om de integriteit te bewaren van de gehele functionaliteit en betrouwbaarheid</v>
      </c>
    </row>
    <row r="503" spans="1:9" ht="15" thickBot="1" x14ac:dyDescent="0.4">
      <c r="A503" s="16" t="s">
        <v>140</v>
      </c>
      <c r="B503" s="20" t="s">
        <v>94</v>
      </c>
      <c r="C503" s="13">
        <v>1</v>
      </c>
      <c r="D503" s="10" t="str">
        <f>IFERROR(VLOOKUP($A503,VLookup!$B$3:$C$481,2,FALSE),"")</f>
        <v>3.1.5 NETWERKBEHEER</v>
      </c>
      <c r="E503" s="14" t="str">
        <f t="shared" si="21"/>
        <v>B.03x1</v>
      </c>
      <c r="F503" s="14" t="str">
        <f>IFERROR(VLOOKUP(E503,'Bron competenties'!$A$1:$F$19978,5,FALSE),"")</f>
        <v>het uitvoeren van eenvoudige testen op basis van gedetailleerde instructies</v>
      </c>
      <c r="G503" s="15" t="str">
        <f>IFERROR(CONCATENATE(B503," ",(VLOOKUP($B503,'Bron competenties'!$B$1:$C$1978,2,FALSE))),"")</f>
        <v xml:space="preserve">B.03 Testen </v>
      </c>
      <c r="H503">
        <f t="shared" si="22"/>
        <v>1</v>
      </c>
      <c r="I503" t="str">
        <f t="shared" si="23"/>
        <v>het uitvoeren van eenvoudige testen op basis van gedetailleerde instructies</v>
      </c>
    </row>
    <row r="504" spans="1:9" ht="15" thickBot="1" x14ac:dyDescent="0.4">
      <c r="A504" s="16" t="s">
        <v>140</v>
      </c>
      <c r="B504" s="20" t="s">
        <v>94</v>
      </c>
      <c r="C504" s="13">
        <v>2</v>
      </c>
      <c r="D504" s="10" t="str">
        <f>IFERROR(VLOOKUP($A504,VLookup!$B$3:$C$481,2,FALSE),"")</f>
        <v>3.1.5 NETWERKBEHEER</v>
      </c>
      <c r="E504" s="14" t="str">
        <f t="shared" si="21"/>
        <v>B.03x2</v>
      </c>
      <c r="F504" s="14" t="str">
        <f>IFERROR(VLOOKUP(E504,'Bron competenties'!$A$1:$F$19978,5,FALSE),"")</f>
        <v>opzetten van testprogramma’s en het bouwen van testscripts zodat potentiële kwetsbaarheden aan stresstests onderworpen kunnen worden; op analytische wijze documenteren en rapporteren van de uitkomsten</v>
      </c>
      <c r="G504" s="15" t="str">
        <f>IFERROR(CONCATENATE(B504," ",(VLOOKUP($B504,'Bron competenties'!$B$1:$C$1978,2,FALSE))),"")</f>
        <v xml:space="preserve">B.03 Testen </v>
      </c>
      <c r="H504">
        <f t="shared" si="22"/>
        <v>2</v>
      </c>
      <c r="I504" t="str">
        <f t="shared" si="23"/>
        <v>opzetten van testprogramma’s en het bouwen van testscripts zodat potentiële kwetsbaarheden aan stresstests onderworpen kunnen worden; op analytische wijze documenteren en rapporteren van de uitkomsten</v>
      </c>
    </row>
    <row r="505" spans="1:9" ht="15" thickBot="1" x14ac:dyDescent="0.4">
      <c r="A505" s="16" t="s">
        <v>140</v>
      </c>
      <c r="B505" s="20" t="s">
        <v>94</v>
      </c>
      <c r="C505" s="13">
        <v>3</v>
      </c>
      <c r="D505" s="10" t="str">
        <f>IFERROR(VLOOKUP($A505,VLookup!$B$3:$C$481,2,FALSE),"")</f>
        <v>3.1.5 NETWERKBEHEER</v>
      </c>
      <c r="E505" s="14" t="str">
        <f t="shared" si="21"/>
        <v>B.03x3</v>
      </c>
      <c r="F505" s="14" t="str">
        <f>IFERROR(VLOOKUP(E505,'Bron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505" s="15" t="str">
        <f>IFERROR(CONCATENATE(B505," ",(VLOOKUP($B505,'Bron competenties'!$B$1:$C$1978,2,FALSE))),"")</f>
        <v xml:space="preserve">B.03 Testen </v>
      </c>
      <c r="H505">
        <f t="shared" si="22"/>
        <v>3</v>
      </c>
      <c r="I505" t="str">
        <f t="shared" si="23"/>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506" spans="1:9" ht="15" thickBot="1" x14ac:dyDescent="0.4">
      <c r="A506" s="16" t="s">
        <v>140</v>
      </c>
      <c r="B506" s="20" t="s">
        <v>125</v>
      </c>
      <c r="C506" s="13">
        <v>1</v>
      </c>
      <c r="D506" s="10" t="str">
        <f>IFERROR(VLOOKUP($A506,VLookup!$B$3:$C$481,2,FALSE),"")</f>
        <v>3.1.5 NETWERKBEHEER</v>
      </c>
      <c r="E506" s="14" t="str">
        <f t="shared" si="21"/>
        <v>B.04x1</v>
      </c>
      <c r="F506" s="14" t="str">
        <f>IFERROR(VLOOKUP(E506,'Bron competenties'!$A$1:$F$19978,5,FALSE),"")</f>
        <v>het onder aansturing verwijderen en/of installeren van IV-componenten op basis van gedetailleerde instructies</v>
      </c>
      <c r="G506" s="15" t="str">
        <f>IFERROR(CONCATENATE(B506," ",(VLOOKUP($B506,'Bron competenties'!$B$1:$C$1978,2,FALSE))),"")</f>
        <v xml:space="preserve">B.04 Implementeren oplossingen </v>
      </c>
      <c r="H506">
        <f t="shared" si="22"/>
        <v>1</v>
      </c>
      <c r="I506" t="str">
        <f t="shared" si="23"/>
        <v>het onder aansturing verwijderen en/of installeren van IV-componenten op basis van gedetailleerde instructies</v>
      </c>
    </row>
    <row r="507" spans="1:9" ht="15" thickBot="1" x14ac:dyDescent="0.4">
      <c r="A507" s="16" t="s">
        <v>140</v>
      </c>
      <c r="B507" s="20" t="s">
        <v>125</v>
      </c>
      <c r="C507" s="13">
        <v>2</v>
      </c>
      <c r="D507" s="10" t="str">
        <f>IFERROR(VLOOKUP($A507,VLookup!$B$3:$C$481,2,FALSE),"")</f>
        <v>3.1.5 NETWERKBEHEER</v>
      </c>
      <c r="E507" s="14" t="str">
        <f t="shared" si="21"/>
        <v>B.04x2</v>
      </c>
      <c r="F507" s="14" t="str">
        <f>IFERROR(VLOOKUP(E507,'Bron competenties'!$A$1:$F$19978,5,FALSE),"")</f>
        <v>het systematisch handelen om systeemelementen te bouwen en/of deconstrueren; het identificeren van falende componenten en het vaststellen van de hoofdoorzaken van storingen; het bieden van ondersteuning aan minder ervaren collega's</v>
      </c>
      <c r="G507" s="15" t="str">
        <f>IFERROR(CONCATENATE(B507," ",(VLOOKUP($B507,'Bron competenties'!$B$1:$C$1978,2,FALSE))),"")</f>
        <v xml:space="preserve">B.04 Implementeren oplossingen </v>
      </c>
      <c r="H507">
        <f t="shared" si="22"/>
        <v>2</v>
      </c>
      <c r="I507" t="str">
        <f t="shared" si="23"/>
        <v>het systematisch handelen om systeemelementen te bouwen en/of deconstrueren; het identificeren van falende componenten en het vaststellen van de hoofdoorzaken van storingen; het bieden van ondersteuning aan minder ervaren collega's</v>
      </c>
    </row>
    <row r="508" spans="1:9" ht="15" thickBot="1" x14ac:dyDescent="0.4">
      <c r="A508" s="16" t="s">
        <v>140</v>
      </c>
      <c r="B508" s="20" t="s">
        <v>125</v>
      </c>
      <c r="C508" s="13">
        <v>3</v>
      </c>
      <c r="D508" s="10" t="str">
        <f>IFERROR(VLOOKUP($A508,VLookup!$B$3:$C$481,2,FALSE),"")</f>
        <v>3.1.5 NETWERKBEHEER</v>
      </c>
      <c r="E508" s="14" t="str">
        <f t="shared" si="21"/>
        <v>B.04x3</v>
      </c>
      <c r="F508" s="14" t="str">
        <f>IFERROR(VLOOKUP(E508,'Bron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08" s="15" t="str">
        <f>IFERROR(CONCATENATE(B508," ",(VLOOKUP($B508,'Bron competenties'!$B$1:$C$1978,2,FALSE))),"")</f>
        <v xml:space="preserve">B.04 Implementeren oplossingen </v>
      </c>
      <c r="H508">
        <f t="shared" si="22"/>
        <v>3</v>
      </c>
      <c r="I508"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09" spans="1:9" ht="15" thickBot="1" x14ac:dyDescent="0.4">
      <c r="A509" s="16" t="s">
        <v>140</v>
      </c>
      <c r="B509" s="20" t="s">
        <v>131</v>
      </c>
      <c r="C509" s="13">
        <v>1</v>
      </c>
      <c r="D509" s="10" t="str">
        <f>IFERROR(VLOOKUP($A509,VLookup!$B$3:$C$481,2,FALSE),"")</f>
        <v>3.1.5 NETWERKBEHEER</v>
      </c>
      <c r="E509" s="14" t="str">
        <f t="shared" si="21"/>
        <v>C.03x1</v>
      </c>
      <c r="F509" s="14" t="str">
        <f>IFERROR(VLOOKUP(E509,'Bron competenties'!$A$1:$F$19978,5,FALSE),"")</f>
        <v>het onder begeleiding vastleggen en bijhouden van bedrijfszekerheidsgegevens</v>
      </c>
      <c r="G509" s="15" t="str">
        <f>IFERROR(CONCATENATE(B509," ",(VLOOKUP($B509,'Bron competenties'!$B$1:$C$1978,2,FALSE))),"")</f>
        <v xml:space="preserve">C.03 Dienstverlening </v>
      </c>
      <c r="H509">
        <f t="shared" si="22"/>
        <v>1</v>
      </c>
      <c r="I509" t="str">
        <f t="shared" si="23"/>
        <v>het onder begeleiding vastleggen en bijhouden van bedrijfszekerheidsgegevens</v>
      </c>
    </row>
    <row r="510" spans="1:9" ht="15" thickBot="1" x14ac:dyDescent="0.4">
      <c r="A510" s="16" t="s">
        <v>140</v>
      </c>
      <c r="B510" s="17" t="s">
        <v>131</v>
      </c>
      <c r="C510" s="13">
        <v>2</v>
      </c>
      <c r="D510" s="10" t="str">
        <f>IFERROR(VLOOKUP($A510,VLookup!$B$3:$C$481,2,FALSE),"")</f>
        <v>3.1.5 NETWERKBEHEER</v>
      </c>
      <c r="E510" s="14" t="str">
        <f t="shared" si="21"/>
        <v>C.03x2</v>
      </c>
      <c r="F510" s="14" t="str">
        <f>IFERROR(VLOOKUP(E510,'Bron competenties'!$A$1:$F$19978,5,FALSE),"")</f>
        <v xml:space="preserve">het systematisch analyseren van productdata; het escaleren bij potentiële veiligheidsrisico’s; het nemen van actie om het serviceniveau (continu) te verbeteren </v>
      </c>
      <c r="G510" s="15" t="str">
        <f>IFERROR(CONCATENATE(B510," ",(VLOOKUP($B510,'Bron competenties'!$B$1:$C$1978,2,FALSE))),"")</f>
        <v xml:space="preserve">C.03 Dienstverlening </v>
      </c>
      <c r="H510">
        <f t="shared" si="22"/>
        <v>2</v>
      </c>
      <c r="I510" t="str">
        <f t="shared" si="23"/>
        <v xml:space="preserve">het systematisch analyseren van productdata; het escaleren bij potentiële veiligheidsrisico’s; het nemen van actie om het serviceniveau (continu) te verbeteren </v>
      </c>
    </row>
    <row r="511" spans="1:9" ht="15" thickBot="1" x14ac:dyDescent="0.4">
      <c r="A511" s="16" t="s">
        <v>140</v>
      </c>
      <c r="B511" s="17" t="s">
        <v>131</v>
      </c>
      <c r="C511" s="13">
        <v>3</v>
      </c>
      <c r="D511" s="10" t="str">
        <f>IFERROR(VLOOKUP($A511,VLookup!$B$3:$C$481,2,FALSE),"")</f>
        <v>3.1.5 NETWERKBEHEER</v>
      </c>
      <c r="E511" s="14" t="str">
        <f t="shared" si="21"/>
        <v>C.03x3</v>
      </c>
      <c r="F511" s="14" t="str">
        <f>IFERROR(VLOOKUP(E511,'Bron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511" s="15" t="str">
        <f>IFERROR(CONCATENATE(B511," ",(VLOOKUP($B511,'Bron competenties'!$B$1:$C$1978,2,FALSE))),"")</f>
        <v xml:space="preserve">C.03 Dienstverlening </v>
      </c>
      <c r="H511">
        <f t="shared" si="22"/>
        <v>3</v>
      </c>
      <c r="I511" t="str">
        <f t="shared" si="23"/>
        <v>het opzetten van roosters voor operationele taken; het beheren van kosten en budget op basis van interne procedures en externe beperkingen; het vaststellen van het optimaal benodigde aantal fte voor de infrastructuur van het informatiesysteem</v>
      </c>
    </row>
    <row r="512" spans="1:9" ht="15" thickBot="1" x14ac:dyDescent="0.4">
      <c r="A512" s="16" t="s">
        <v>140</v>
      </c>
      <c r="B512" s="17" t="s">
        <v>122</v>
      </c>
      <c r="C512" s="13">
        <v>2</v>
      </c>
      <c r="D512" s="10" t="str">
        <f>IFERROR(VLOOKUP($A512,VLookup!$B$3:$C$481,2,FALSE),"")</f>
        <v>3.1.5 NETWERKBEHEER</v>
      </c>
      <c r="E512" s="14" t="str">
        <f t="shared" si="21"/>
        <v>C.04x2</v>
      </c>
      <c r="F512" s="14" t="str">
        <f>IFERROR(VLOOKUP(E512,'Bron competenties'!$A$1:$F$19978,5,FALSE),"")</f>
        <v>het identificeren en classificeren van soorten incident- en service-interrupties; het vastleggen en catalogiseren van incidenten op basis van oorzaak en oplossing</v>
      </c>
      <c r="G512" s="15" t="str">
        <f>IFERROR(CONCATENATE(B512," ",(VLOOKUP($B512,'Bron competenties'!$B$1:$C$1978,2,FALSE))),"")</f>
        <v xml:space="preserve">C.04 Probleemmanagement </v>
      </c>
      <c r="H512">
        <f t="shared" si="22"/>
        <v>2</v>
      </c>
      <c r="I512" t="str">
        <f t="shared" si="23"/>
        <v>het identificeren en classificeren van soorten incident- en service-interrupties; het vastleggen en catalogiseren van incidenten op basis van oorzaak en oplossing</v>
      </c>
    </row>
    <row r="513" spans="1:9" ht="15" thickBot="1" x14ac:dyDescent="0.4">
      <c r="A513" s="16" t="s">
        <v>140</v>
      </c>
      <c r="B513" s="17" t="s">
        <v>122</v>
      </c>
      <c r="C513" s="13">
        <v>3</v>
      </c>
      <c r="D513" s="10" t="str">
        <f>IFERROR(VLOOKUP($A513,VLookup!$B$3:$C$481,2,FALSE),"")</f>
        <v>3.1.5 NETWERKBEHEER</v>
      </c>
      <c r="E513" s="14" t="str">
        <f t="shared" si="21"/>
        <v>C.04x3</v>
      </c>
      <c r="F513" s="14" t="str">
        <f>IFERROR(VLOOKUP(E513,'Bron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513" s="15" t="str">
        <f>IFERROR(CONCATENATE(B513," ",(VLOOKUP($B513,'Bron competenties'!$B$1:$C$1978,2,FALSE))),"")</f>
        <v xml:space="preserve">C.04 Probleemmanagement </v>
      </c>
      <c r="H513">
        <f t="shared" si="22"/>
        <v>3</v>
      </c>
      <c r="I513" t="str">
        <f t="shared" si="23"/>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514" spans="1:9" ht="15" thickBot="1" x14ac:dyDescent="0.4">
      <c r="A514" s="16" t="s">
        <v>140</v>
      </c>
      <c r="B514" s="17" t="s">
        <v>132</v>
      </c>
      <c r="C514" s="13">
        <v>1</v>
      </c>
      <c r="D514" s="10" t="str">
        <f>IFERROR(VLOOKUP($A514,VLookup!$B$3:$C$481,2,FALSE),"")</f>
        <v>3.1.5 NETWERKBEHEER</v>
      </c>
      <c r="E514" s="14" t="str">
        <f t="shared" ref="E514:E577" si="24">IFERROR(IF(D514&lt;&gt;"",CONCATENATE(B514,"x",C514),""),"")</f>
        <v>C.05x1</v>
      </c>
      <c r="F514" s="14" t="str">
        <f>IFERROR(VLOOKUP(E514,'Bron competenties'!$A$1:$F$19978,5,FALSE),"")</f>
        <v>het uitvoeren van basale systeemoperaties</v>
      </c>
      <c r="G514" s="15" t="str">
        <f>IFERROR(CONCATENATE(B514," ",(VLOOKUP($B514,'Bron competenties'!$B$1:$C$1978,2,FALSE))),"")</f>
        <v>C.05 Systeembeheer</v>
      </c>
      <c r="H514">
        <f t="shared" ref="H514:H577" si="25">IF($G514="","",C514)</f>
        <v>1</v>
      </c>
      <c r="I514" t="str">
        <f t="shared" ref="I514:I577" si="26">IF($G514="","",F514)</f>
        <v>het uitvoeren van basale systeemoperaties</v>
      </c>
    </row>
    <row r="515" spans="1:9" ht="15" thickBot="1" x14ac:dyDescent="0.4">
      <c r="A515" s="16" t="s">
        <v>140</v>
      </c>
      <c r="B515" s="17" t="s">
        <v>132</v>
      </c>
      <c r="C515" s="13">
        <v>2</v>
      </c>
      <c r="D515" s="10" t="str">
        <f>IFERROR(VLOOKUP($A515,VLookup!$B$3:$C$481,2,FALSE),"")</f>
        <v>3.1.5 NETWERKBEHEER</v>
      </c>
      <c r="E515" s="14" t="str">
        <f t="shared" si="24"/>
        <v>C.05x2</v>
      </c>
      <c r="F515" s="14" t="str">
        <f>IFERROR(VLOOKUP(E515,'Bron competenties'!$A$1:$F$19978,5,FALSE),"")</f>
        <v>het systematisch dagelijks beheer van operationele behoeften in de IT-systemen; het vermijden van serviceonderbrekingen conform de service- en IT-strategie</v>
      </c>
      <c r="G515" s="15" t="str">
        <f>IFERROR(CONCATENATE(B515," ",(VLOOKUP($B515,'Bron competenties'!$B$1:$C$1978,2,FALSE))),"")</f>
        <v>C.05 Systeembeheer</v>
      </c>
      <c r="H515">
        <f t="shared" si="25"/>
        <v>2</v>
      </c>
      <c r="I515" t="str">
        <f t="shared" si="26"/>
        <v>het systematisch dagelijks beheer van operationele behoeften in de IT-systemen; het vermijden van serviceonderbrekingen conform de service- en IT-strategie</v>
      </c>
    </row>
    <row r="516" spans="1:9" ht="15" thickBot="1" x14ac:dyDescent="0.4">
      <c r="A516" s="16" t="s">
        <v>140</v>
      </c>
      <c r="B516" s="17" t="s">
        <v>132</v>
      </c>
      <c r="C516" s="13">
        <v>3</v>
      </c>
      <c r="D516" s="10" t="str">
        <f>IFERROR(VLOOKUP($A516,VLookup!$B$3:$C$481,2,FALSE),"")</f>
        <v>3.1.5 NETWERKBEHEER</v>
      </c>
      <c r="E516" s="14" t="str">
        <f t="shared" si="24"/>
        <v>C.05x3</v>
      </c>
      <c r="F516" s="14" t="str">
        <f>IFERROR(VLOOKUP(E516,'Bron competenties'!$A$1:$F$19978,5,FALSE),"")</f>
        <v>het optimaliseren van technische en cloud-ontwikkeling; het evalueren van systeemperformance en vragen/problemen van gebruikers; verantwoordelijk zijn voor tijdige vervanging van resources binnen het toegestane budget</v>
      </c>
      <c r="G516" s="15" t="str">
        <f>IFERROR(CONCATENATE(B516," ",(VLOOKUP($B516,'Bron competenties'!$B$1:$C$1978,2,FALSE))),"")</f>
        <v>C.05 Systeembeheer</v>
      </c>
      <c r="H516">
        <f t="shared" si="25"/>
        <v>3</v>
      </c>
      <c r="I516" t="str">
        <f t="shared" si="26"/>
        <v>het optimaliseren van technische en cloud-ontwikkeling; het evalueren van systeemperformance en vragen/problemen van gebruikers; verantwoordelijk zijn voor tijdige vervanging van resources binnen het toegestane budget</v>
      </c>
    </row>
    <row r="517" spans="1:9" ht="15" thickBot="1" x14ac:dyDescent="0.4">
      <c r="A517" s="16" t="s">
        <v>140</v>
      </c>
      <c r="B517" s="17" t="s">
        <v>100</v>
      </c>
      <c r="C517" s="13">
        <v>2</v>
      </c>
      <c r="D517" s="10" t="str">
        <f>IFERROR(VLOOKUP($A517,VLookup!$B$3:$C$481,2,FALSE),"")</f>
        <v>3.1.5 NETWERKBEHEER</v>
      </c>
      <c r="E517" s="14" t="str">
        <f t="shared" si="24"/>
        <v>E.03x2</v>
      </c>
      <c r="F517" s="14" t="str">
        <f>IFERROR(VLOOKUP(E517,'Bron competenties'!$A$1:$F$19978,5,FALSE),"")</f>
        <v>het begrijpen en toepassen van de principes van risicomanagement en het onderzoeken van IV-oplossingen om geïdentificeerde risico’s te mitigeren</v>
      </c>
      <c r="G517" s="15" t="str">
        <f>IFERROR(CONCATENATE(B517," ",(VLOOKUP($B517,'Bron competenties'!$B$1:$C$1978,2,FALSE))),"")</f>
        <v xml:space="preserve">E.03 Risicomanagement </v>
      </c>
      <c r="H517">
        <f t="shared" si="25"/>
        <v>2</v>
      </c>
      <c r="I517" t="str">
        <f t="shared" si="26"/>
        <v>het begrijpen en toepassen van de principes van risicomanagement en het onderzoeken van IV-oplossingen om geïdentificeerde risico’s te mitigeren</v>
      </c>
    </row>
    <row r="518" spans="1:9" ht="15" thickBot="1" x14ac:dyDescent="0.4">
      <c r="A518" s="16" t="s">
        <v>140</v>
      </c>
      <c r="B518" s="17" t="s">
        <v>100</v>
      </c>
      <c r="C518" s="13">
        <v>3</v>
      </c>
      <c r="D518" s="10" t="str">
        <f>IFERROR(VLOOKUP($A518,VLookup!$B$3:$C$481,2,FALSE),"")</f>
        <v>3.1.5 NETWERKBEHEER</v>
      </c>
      <c r="E518" s="14" t="str">
        <f t="shared" si="24"/>
        <v>E.03x3</v>
      </c>
      <c r="F518" s="14" t="str">
        <f>IFERROR(VLOOKUP(E518,'Bron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518" s="15" t="str">
        <f>IFERROR(CONCATENATE(B518," ",(VLOOKUP($B518,'Bron competenties'!$B$1:$C$1978,2,FALSE))),"")</f>
        <v xml:space="preserve">E.03 Risicomanagement </v>
      </c>
      <c r="H518">
        <f t="shared" si="25"/>
        <v>3</v>
      </c>
      <c r="I518" t="str">
        <f t="shared" si="26"/>
        <v>het in staat zijn de juiste acties te ondernemen om de veiligheid te borgen en risicoblootstelling te vermijden; het evalueren, managen en garanderen van de validering van uitzonderingen; het uitvoeren van audits uit op IV-processen en -omgeving</v>
      </c>
    </row>
    <row r="519" spans="1:9" ht="15" thickBot="1" x14ac:dyDescent="0.4">
      <c r="A519" s="16" t="s">
        <v>140</v>
      </c>
      <c r="B519" s="17" t="s">
        <v>96</v>
      </c>
      <c r="C519" s="13">
        <v>2</v>
      </c>
      <c r="D519" s="10" t="str">
        <f>IFERROR(VLOOKUP($A519,VLookup!$B$3:$C$481,2,FALSE),"")</f>
        <v>3.1.5 NETWERKBEHEER</v>
      </c>
      <c r="E519" s="14" t="str">
        <f t="shared" si="24"/>
        <v>E.06x2</v>
      </c>
      <c r="F519" s="14" t="str">
        <f>IFERROR(VLOOKUP(E519,'Bron competenties'!$A$1:$F$19978,5,FALSE),"")</f>
        <v>het communiceren over en het toezicht houden op de toepassing van het kwaliteitsbeleid in de organisatie</v>
      </c>
      <c r="G519" s="15" t="str">
        <f>IFERROR(CONCATENATE(B519," ",(VLOOKUP($B519,'Bron competenties'!$B$1:$C$1978,2,FALSE))),"")</f>
        <v xml:space="preserve">E.06 ICT kwaliteitsmanagement </v>
      </c>
      <c r="H519">
        <f t="shared" si="25"/>
        <v>2</v>
      </c>
      <c r="I519" t="str">
        <f t="shared" si="26"/>
        <v>het communiceren over en het toezicht houden op de toepassing van het kwaliteitsbeleid in de organisatie</v>
      </c>
    </row>
    <row r="520" spans="1:9" ht="15" thickBot="1" x14ac:dyDescent="0.4">
      <c r="A520" s="16" t="s">
        <v>140</v>
      </c>
      <c r="B520" s="20" t="s">
        <v>96</v>
      </c>
      <c r="C520" s="13">
        <v>3</v>
      </c>
      <c r="D520" s="10" t="str">
        <f>IFERROR(VLOOKUP($A520,VLookup!$B$3:$C$481,2,FALSE),"")</f>
        <v>3.1.5 NETWERKBEHEER</v>
      </c>
      <c r="E520" s="14" t="str">
        <f t="shared" si="24"/>
        <v>E.06x3</v>
      </c>
      <c r="F520" s="14" t="str">
        <f>IFERROR(VLOOKUP(E520,'Bron competenties'!$A$1:$F$19978,5,FALSE),"")</f>
        <v>het evalueren van kwaliteitsindicatoren en processen op basis van het kwaliteitsbeleid en indien nodig het voorstellen van herstelacties</v>
      </c>
      <c r="G520" s="15" t="str">
        <f>IFERROR(CONCATENATE(B520," ",(VLOOKUP($B520,'Bron competenties'!$B$1:$C$1978,2,FALSE))),"")</f>
        <v xml:space="preserve">E.06 ICT kwaliteitsmanagement </v>
      </c>
      <c r="H520">
        <f t="shared" si="25"/>
        <v>3</v>
      </c>
      <c r="I520" t="str">
        <f t="shared" si="26"/>
        <v>het evalueren van kwaliteitsindicatoren en processen op basis van het kwaliteitsbeleid en indien nodig het voorstellen van herstelacties</v>
      </c>
    </row>
    <row r="521" spans="1:9" ht="15" thickBot="1" x14ac:dyDescent="0.4">
      <c r="A521" s="16" t="s">
        <v>140</v>
      </c>
      <c r="B521" s="20" t="s">
        <v>81</v>
      </c>
      <c r="C521" s="13">
        <v>2</v>
      </c>
      <c r="D521" s="10" t="str">
        <f>IFERROR(VLOOKUP($A521,VLookup!$B$3:$C$481,2,FALSE),"")</f>
        <v>3.1.5 NETWERKBEHEER</v>
      </c>
      <c r="E521" s="14" t="str">
        <f t="shared" si="24"/>
        <v>E.08x2</v>
      </c>
      <c r="F521" s="14" t="str">
        <f>IFERROR(VLOOKUP(E521,'Bron competenties'!$A$1:$F$19978,5,FALSE),"")</f>
        <v>het systematisch scannen van de omgeving om kwetsbaarheden en bedreigingen te identificeren en te bepalen, vast te leggen en het escaleren bij non-compliance</v>
      </c>
      <c r="G521" s="15" t="str">
        <f>IFERROR(CONCATENATE(B521," ",(VLOOKUP($B521,'Bron competenties'!$B$1:$C$1978,2,FALSE))),"")</f>
        <v xml:space="preserve">E.08 Informatiebeveiligingsmanagement </v>
      </c>
      <c r="H521">
        <f t="shared" si="25"/>
        <v>2</v>
      </c>
      <c r="I521" t="str">
        <f t="shared" si="26"/>
        <v>het systematisch scannen van de omgeving om kwetsbaarheden en bedreigingen te identificeren en te bepalen, vast te leggen en het escaleren bij non-compliance</v>
      </c>
    </row>
    <row r="522" spans="1:9" ht="15" thickBot="1" x14ac:dyDescent="0.4">
      <c r="A522" s="16" t="s">
        <v>140</v>
      </c>
      <c r="B522" s="20" t="s">
        <v>81</v>
      </c>
      <c r="C522" s="13">
        <v>3</v>
      </c>
      <c r="D522" s="10" t="str">
        <f>IFERROR(VLOOKUP($A522,VLookup!$B$3:$C$481,2,FALSE),"")</f>
        <v>3.1.5 NETWERKBEHEER</v>
      </c>
      <c r="E522" s="14" t="str">
        <f t="shared" si="24"/>
        <v>E.08x3</v>
      </c>
      <c r="F522" s="14" t="str">
        <f>IFERROR(VLOOKUP(E522,'Bron competenties'!$A$1:$F$19978,5,FALSE),"")</f>
        <v xml:space="preserve">het evalueren van indicatoren en maatregelen op het gebied van securitymanagement en bepalen of ze aan de normen voldoen; het onderzoeken van inbreuken op de beveiliging en het nemen van correctiemaatregelen </v>
      </c>
      <c r="G522" s="15" t="str">
        <f>IFERROR(CONCATENATE(B522," ",(VLOOKUP($B522,'Bron competenties'!$B$1:$C$1978,2,FALSE))),"")</f>
        <v xml:space="preserve">E.08 Informatiebeveiligingsmanagement </v>
      </c>
      <c r="H522">
        <f t="shared" si="25"/>
        <v>3</v>
      </c>
      <c r="I522" t="str">
        <f t="shared" si="26"/>
        <v xml:space="preserve">het evalueren van indicatoren en maatregelen op het gebied van securitymanagement en bepalen of ze aan de normen voldoen; het onderzoeken van inbreuken op de beveiliging en het nemen van correctiemaatregelen </v>
      </c>
    </row>
    <row r="523" spans="1:9" ht="15" thickBot="1" x14ac:dyDescent="0.4">
      <c r="A523" s="18" t="s">
        <v>140</v>
      </c>
      <c r="B523" s="20" t="s">
        <v>85</v>
      </c>
      <c r="C523" s="13">
        <v>9</v>
      </c>
      <c r="D523" s="10" t="str">
        <f>IFERROR(VLOOKUP($A523,VLookup!$B$3:$C$481,2,FALSE),"")</f>
        <v>3.1.5 NETWERKBEHEER</v>
      </c>
      <c r="E523" s="14" t="str">
        <f t="shared" si="24"/>
        <v>T.01x9</v>
      </c>
      <c r="F523" s="14" t="str">
        <f>IFERROR(VLOOKUP(E523,'Bron competenties'!$A$1:$F$19978,5,FALSE),"")</f>
        <v>Toegankelijkheid is van toepassing op het ontwerp van producten, apparaten, services of omgevingen om ervoor te zorgen dat ze voor iedereen bruikbaar zijn, ongeacht hun persoonlijke capaciteiten</v>
      </c>
      <c r="G523" s="15" t="str">
        <f>IFERROR(CONCATENATE(B523," ",(VLOOKUP($B523,'Bron competenties'!$B$1:$C$1978,2,FALSE))),"")</f>
        <v>T.01 Toegankelijkheid</v>
      </c>
      <c r="H523">
        <f t="shared" si="25"/>
        <v>9</v>
      </c>
      <c r="I523" t="str">
        <f t="shared" si="26"/>
        <v>Toegankelijkheid is van toepassing op het ontwerp van producten, apparaten, services of omgevingen om ervoor te zorgen dat ze voor iedereen bruikbaar zijn, ongeacht hun persoonlijke capaciteiten</v>
      </c>
    </row>
    <row r="524" spans="1:9" ht="15" thickBot="1" x14ac:dyDescent="0.4">
      <c r="A524" s="18" t="s">
        <v>140</v>
      </c>
      <c r="B524" s="20" t="s">
        <v>86</v>
      </c>
      <c r="C524" s="13">
        <v>9</v>
      </c>
      <c r="D524" s="10" t="str">
        <f>IFERROR(VLOOKUP($A524,VLookup!$B$3:$C$481,2,FALSE),"")</f>
        <v>3.1.5 NETWERKBEHEER</v>
      </c>
      <c r="E524" s="14" t="str">
        <f t="shared" si="24"/>
        <v>T.02x9</v>
      </c>
      <c r="F524" s="14" t="str">
        <f>IFERROR(VLOOKUP(E524,'Bron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24" s="15" t="str">
        <f>IFERROR(CONCATENATE(B524," ",(VLOOKUP($B524,'Bron competenties'!$B$1:$C$1978,2,FALSE))),"")</f>
        <v>T.02 Ethiek</v>
      </c>
      <c r="H524">
        <f t="shared" si="25"/>
        <v>9</v>
      </c>
      <c r="I524" t="str">
        <f t="shared" si="26"/>
        <v>Ethiek in ICT behandelt de procedures, waarden en praktijken die ICT en haar gerelateerde disciplines beheersen zonder de integriteit, morele waarden of overtuigingen van een individu, organisatie of de mensheid: professioneel gedrag in de ICT</v>
      </c>
    </row>
    <row r="525" spans="1:9" ht="15" thickBot="1" x14ac:dyDescent="0.4">
      <c r="A525" s="18" t="s">
        <v>140</v>
      </c>
      <c r="B525" s="20" t="s">
        <v>87</v>
      </c>
      <c r="C525" s="13">
        <v>9</v>
      </c>
      <c r="D525" s="10" t="str">
        <f>IFERROR(VLOOKUP($A525,VLookup!$B$3:$C$481,2,FALSE),"")</f>
        <v>3.1.5 NETWERKBEHEER</v>
      </c>
      <c r="E525" s="14" t="str">
        <f t="shared" si="24"/>
        <v>T.03x9</v>
      </c>
      <c r="F525" s="14" t="str">
        <f>IFERROR(VLOOKUP(E525,'Bron competenties'!$A$1:$F$19978,5,FALSE),"")</f>
        <v>Er zijn veel wetten die direct of indirect relevant zijn voor de ICT-industrie, zoals copyright, naleving van octrooien, voorkomen van plagiaat en bescherming van intellectueel eigendom</v>
      </c>
      <c r="G525" s="15" t="str">
        <f>IFERROR(CONCATENATE(B525," ",(VLOOKUP($B525,'Bron competenties'!$B$1:$C$1978,2,FALSE))),"")</f>
        <v>T.03 Juridische kwesties</v>
      </c>
      <c r="H525">
        <f t="shared" si="25"/>
        <v>9</v>
      </c>
      <c r="I525" t="str">
        <f t="shared" si="26"/>
        <v>Er zijn veel wetten die direct of indirect relevant zijn voor de ICT-industrie, zoals copyright, naleving van octrooien, voorkomen van plagiaat en bescherming van intellectueel eigendom</v>
      </c>
    </row>
    <row r="526" spans="1:9" ht="15" thickBot="1" x14ac:dyDescent="0.4">
      <c r="A526" s="18" t="s">
        <v>140</v>
      </c>
      <c r="B526" s="20" t="s">
        <v>88</v>
      </c>
      <c r="C526" s="13">
        <v>9</v>
      </c>
      <c r="D526" s="10" t="str">
        <f>IFERROR(VLOOKUP($A526,VLookup!$B$3:$C$481,2,FALSE),"")</f>
        <v>3.1.5 NETWERKBEHEER</v>
      </c>
      <c r="E526" s="14" t="str">
        <f t="shared" si="24"/>
        <v>T.04x9</v>
      </c>
      <c r="F526" s="14" t="str">
        <f>IFERROR(VLOOKUP(E526,'Bron competenties'!$A$1:$F$19978,5,FALSE),"")</f>
        <v>Privacy is het vermogen van een organisatie of individu te bepalen welke gegevens met derden kunnen worden gedeeld: bijvoorbeeld de algemene verordening gegevensbescherming (AVG) over gegevensbescherming en privacy voor alle individuen</v>
      </c>
      <c r="G526" s="15" t="str">
        <f>IFERROR(CONCATENATE(B526," ",(VLOOKUP($B526,'Bron competenties'!$B$1:$C$1978,2,FALSE))),"")</f>
        <v>T.04 Privacy</v>
      </c>
      <c r="H526">
        <f t="shared" si="25"/>
        <v>9</v>
      </c>
      <c r="I526" t="str">
        <f t="shared" si="26"/>
        <v>Privacy is het vermogen van een organisatie of individu te bepalen welke gegevens met derden kunnen worden gedeeld: bijvoorbeeld de algemene verordening gegevensbescherming (AVG) over gegevensbescherming en privacy voor alle individuen</v>
      </c>
    </row>
    <row r="527" spans="1:9" ht="15" thickBot="1" x14ac:dyDescent="0.4">
      <c r="A527" s="18" t="s">
        <v>140</v>
      </c>
      <c r="B527" s="20" t="s">
        <v>89</v>
      </c>
      <c r="C527" s="13">
        <v>9</v>
      </c>
      <c r="D527" s="10" t="str">
        <f>IFERROR(VLOOKUP($A527,VLookup!$B$3:$C$481,2,FALSE),"")</f>
        <v>3.1.5 NETWERKBEHEER</v>
      </c>
      <c r="E527" s="14" t="str">
        <f t="shared" si="24"/>
        <v>T.05x9</v>
      </c>
      <c r="F527" s="14" t="str">
        <f>IFERROR(VLOOKUP(E527,'Bron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27" s="15" t="str">
        <f>IFERROR(CONCATENATE(B527," ",(VLOOKUP($B527,'Bron competenties'!$B$1:$C$1978,2,FALSE))),"")</f>
        <v>T.05 Beveiliging</v>
      </c>
      <c r="H527">
        <f t="shared" si="25"/>
        <v>9</v>
      </c>
      <c r="I527"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28" spans="1:9" ht="15" thickBot="1" x14ac:dyDescent="0.4">
      <c r="A528" s="18" t="s">
        <v>140</v>
      </c>
      <c r="B528" s="20" t="s">
        <v>90</v>
      </c>
      <c r="C528" s="13">
        <v>9</v>
      </c>
      <c r="D528" s="10" t="str">
        <f>IFERROR(VLOOKUP($A528,VLookup!$B$3:$C$481,2,FALSE),"")</f>
        <v>3.1.5 NETWERKBEHEER</v>
      </c>
      <c r="E528" s="14" t="str">
        <f t="shared" si="24"/>
        <v>T.06x9</v>
      </c>
      <c r="F528" s="14" t="str">
        <f>IFERROR(VLOOKUP(E528,'Bron competenties'!$A$1:$F$19978,5,FALSE),"")</f>
        <v>Duurzaamheid staat voor het voldoen aan behoeften zonder de toekomst in gevaar te brengen en kan worden gecategoriseerd als ecologische, sociale of economische duurzaamheid</v>
      </c>
      <c r="G528" s="15" t="str">
        <f>IFERROR(CONCATENATE(B528," ",(VLOOKUP($B528,'Bron competenties'!$B$1:$C$1978,2,FALSE))),"")</f>
        <v>T.06 Duurzaamheid</v>
      </c>
      <c r="H528">
        <f t="shared" si="25"/>
        <v>9</v>
      </c>
      <c r="I528" t="str">
        <f t="shared" si="26"/>
        <v>Duurzaamheid staat voor het voldoen aan behoeften zonder de toekomst in gevaar te brengen en kan worden gecategoriseerd als ecologische, sociale of economische duurzaamheid</v>
      </c>
    </row>
    <row r="529" spans="1:9" ht="15" thickBot="1" x14ac:dyDescent="0.4">
      <c r="A529" s="18" t="s">
        <v>140</v>
      </c>
      <c r="B529" s="20" t="s">
        <v>91</v>
      </c>
      <c r="C529" s="13">
        <v>9</v>
      </c>
      <c r="D529" s="10" t="str">
        <f>IFERROR(VLOOKUP($A529,VLookup!$B$3:$C$481,2,FALSE),"")</f>
        <v>3.1.5 NETWERKBEHEER</v>
      </c>
      <c r="E529" s="14" t="str">
        <f t="shared" si="24"/>
        <v>T.07x9</v>
      </c>
      <c r="F529" s="14" t="str">
        <f>IFERROR(VLOOKUP(E529,'Bron competenties'!$A$1:$F$19978,5,FALSE),"")</f>
        <v>Bruikbaarheid is de kwaliteit van een product, dienst of systeem, zoals ervaren door eindgebruikers, voor specifiek te bereiken doelen, effectief, efficiënt en bevredigend in een vooraf bepaalde context</v>
      </c>
      <c r="G529" s="15" t="str">
        <f>IFERROR(CONCATENATE(B529," ",(VLOOKUP($B529,'Bron competenties'!$B$1:$C$1978,2,FALSE))),"")</f>
        <v>T.07 Bruikbaarheid</v>
      </c>
      <c r="H529">
        <f t="shared" si="25"/>
        <v>9</v>
      </c>
      <c r="I529" t="str">
        <f t="shared" si="26"/>
        <v>Bruikbaarheid is de kwaliteit van een product, dienst of systeem, zoals ervaren door eindgebruikers, voor specifiek te bereiken doelen, effectief, efficiënt en bevredigend in een vooraf bepaalde context</v>
      </c>
    </row>
    <row r="530" spans="1:9" ht="15" thickBot="1" x14ac:dyDescent="0.4">
      <c r="A530" s="16" t="s">
        <v>141</v>
      </c>
      <c r="B530" s="17" t="s">
        <v>93</v>
      </c>
      <c r="C530" s="13">
        <v>1</v>
      </c>
      <c r="D530" s="10" t="str">
        <f>IFERROR(VLOOKUP($A530,VLookup!$B$3:$C$481,2,FALSE),"")</f>
        <v>3.1.6 APPLICATIEBEHEER</v>
      </c>
      <c r="E530" s="14" t="str">
        <f t="shared" si="24"/>
        <v>A.06x1</v>
      </c>
      <c r="F530" s="14" t="str">
        <f>IFERROR(VLOOKUP(E530,'Bron competenties'!$A$1:$F$19978,5,FALSE),"")</f>
        <v>het bijdragen aan het ontwerp van applicaties, aan generieke functionele specificaties en aan koppelvlakken</v>
      </c>
      <c r="G530" s="15" t="str">
        <f>IFERROR(CONCATENATE(B530," ",(VLOOKUP($B530,'Bron competenties'!$B$1:$C$1978,2,FALSE))),"")</f>
        <v xml:space="preserve">A.06 Ontwerp van Applicaties </v>
      </c>
      <c r="H530">
        <f t="shared" si="25"/>
        <v>1</v>
      </c>
      <c r="I530" t="str">
        <f t="shared" si="26"/>
        <v>het bijdragen aan het ontwerp van applicaties, aan generieke functionele specificaties en aan koppelvlakken</v>
      </c>
    </row>
    <row r="531" spans="1:9" ht="15" thickBot="1" x14ac:dyDescent="0.4">
      <c r="A531" s="16" t="s">
        <v>141</v>
      </c>
      <c r="B531" s="17" t="s">
        <v>93</v>
      </c>
      <c r="C531" s="13">
        <v>2</v>
      </c>
      <c r="D531" s="10" t="str">
        <f>IFERROR(VLOOKUP($A531,VLookup!$B$3:$C$481,2,FALSE),"")</f>
        <v>3.1.6 APPLICATIEBEHEER</v>
      </c>
      <c r="E531" s="14" t="str">
        <f t="shared" si="24"/>
        <v>A.06x2</v>
      </c>
      <c r="F531" s="14" t="str">
        <f>IFERROR(VLOOKUP(E531,'Bron competenties'!$A$1:$F$19978,5,FALSE),"")</f>
        <v>het organiseren van de totale planning van het ontwerp van de applicatie</v>
      </c>
      <c r="G531" s="15" t="str">
        <f>IFERROR(CONCATENATE(B531," ",(VLOOKUP($B531,'Bron competenties'!$B$1:$C$1978,2,FALSE))),"")</f>
        <v xml:space="preserve">A.06 Ontwerp van Applicaties </v>
      </c>
      <c r="H531">
        <f t="shared" si="25"/>
        <v>2</v>
      </c>
      <c r="I531" t="str">
        <f t="shared" si="26"/>
        <v>het organiseren van de totale planning van het ontwerp van de applicatie</v>
      </c>
    </row>
    <row r="532" spans="1:9" ht="15" thickBot="1" x14ac:dyDescent="0.4">
      <c r="A532" s="16" t="s">
        <v>141</v>
      </c>
      <c r="B532" s="20" t="s">
        <v>93</v>
      </c>
      <c r="C532" s="13">
        <v>3</v>
      </c>
      <c r="D532" s="10" t="str">
        <f>IFERROR(VLOOKUP($A532,VLookup!$B$3:$C$481,2,FALSE),"")</f>
        <v>3.1.6 APPLICATIEBEHEER</v>
      </c>
      <c r="E532" s="14" t="str">
        <f t="shared" si="24"/>
        <v>A.06x3</v>
      </c>
      <c r="F532" s="14" t="str">
        <f>IFERROR(VLOOKUP(E532,'Bron competenties'!$A$1:$F$19978,5,FALSE),"")</f>
        <v xml:space="preserve">de verantwoordelijkheid nemen voor eigen acties en die van anderen om te garanderen dat de applicatie op een correcte manier is geïntegreerd in een complexe omgeving en voldoet aan de behoeften van gebruikers / klanten </v>
      </c>
      <c r="G532" s="15" t="str">
        <f>IFERROR(CONCATENATE(B532," ",(VLOOKUP($B532,'Bron competenties'!$B$1:$C$1978,2,FALSE))),"")</f>
        <v xml:space="preserve">A.06 Ontwerp van Applicaties </v>
      </c>
      <c r="H532">
        <f t="shared" si="25"/>
        <v>3</v>
      </c>
      <c r="I532" t="str">
        <f t="shared" si="26"/>
        <v xml:space="preserve">de verantwoordelijkheid nemen voor eigen acties en die van anderen om te garanderen dat de applicatie op een correcte manier is geïntegreerd in een complexe omgeving en voldoet aan de behoeften van gebruikers / klanten </v>
      </c>
    </row>
    <row r="533" spans="1:9" ht="15" thickBot="1" x14ac:dyDescent="0.4">
      <c r="A533" s="16" t="s">
        <v>141</v>
      </c>
      <c r="B533" s="17" t="s">
        <v>121</v>
      </c>
      <c r="C533" s="13">
        <v>1</v>
      </c>
      <c r="D533" s="10" t="str">
        <f>IFERROR(VLOOKUP($A533,VLookup!$B$3:$C$481,2,FALSE),"")</f>
        <v>3.1.6 APPLICATIEBEHEER</v>
      </c>
      <c r="E533" s="14" t="str">
        <f t="shared" si="24"/>
        <v>B.01x1</v>
      </c>
      <c r="F533" s="14" t="str">
        <f>IFERROR(VLOOKUP(E533,'Bron competenties'!$A$1:$F$19978,5,FALSE),"")</f>
        <v>het onder aansturing ontwikkelen, testen en documenteren van applicaties</v>
      </c>
      <c r="G533" s="15" t="str">
        <f>IFERROR(CONCATENATE(B533," ",(VLOOKUP($B533,'Bron competenties'!$B$1:$C$1978,2,FALSE))),"")</f>
        <v>B.01 Applicatie Ontwikkeling</v>
      </c>
      <c r="H533">
        <f t="shared" si="25"/>
        <v>1</v>
      </c>
      <c r="I533" t="str">
        <f t="shared" si="26"/>
        <v>het onder aansturing ontwikkelen, testen en documenteren van applicaties</v>
      </c>
    </row>
    <row r="534" spans="1:9" ht="15" thickBot="1" x14ac:dyDescent="0.4">
      <c r="A534" s="16" t="s">
        <v>141</v>
      </c>
      <c r="B534" s="17" t="s">
        <v>121</v>
      </c>
      <c r="C534" s="13">
        <v>2</v>
      </c>
      <c r="D534" s="10" t="str">
        <f>IFERROR(VLOOKUP($A534,VLookup!$B$3:$C$481,2,FALSE),"")</f>
        <v>3.1.6 APPLICATIEBEHEER</v>
      </c>
      <c r="E534" s="14" t="str">
        <f t="shared" si="24"/>
        <v>B.01x2</v>
      </c>
      <c r="F534" s="14" t="str">
        <f>IFERROR(VLOOKUP(E534,'Bron competenties'!$A$1:$F$19978,5,FALSE),"")</f>
        <v>het systematisch ontwikkelen en valideren van applicaties</v>
      </c>
      <c r="G534" s="15" t="str">
        <f>IFERROR(CONCATENATE(B534," ",(VLOOKUP($B534,'Bron competenties'!$B$1:$C$1978,2,FALSE))),"")</f>
        <v>B.01 Applicatie Ontwikkeling</v>
      </c>
      <c r="H534">
        <f t="shared" si="25"/>
        <v>2</v>
      </c>
      <c r="I534" t="str">
        <f t="shared" si="26"/>
        <v>het systematisch ontwikkelen en valideren van applicaties</v>
      </c>
    </row>
    <row r="535" spans="1:9" ht="15" thickBot="1" x14ac:dyDescent="0.4">
      <c r="A535" s="16" t="s">
        <v>141</v>
      </c>
      <c r="B535" s="20" t="s">
        <v>121</v>
      </c>
      <c r="C535" s="13">
        <v>3</v>
      </c>
      <c r="D535" s="10" t="str">
        <f>IFERROR(VLOOKUP($A535,VLookup!$B$3:$C$481,2,FALSE),"")</f>
        <v>3.1.6 APPLICATIEBEHEER</v>
      </c>
      <c r="E535" s="14" t="str">
        <f t="shared" si="24"/>
        <v>B.01x3</v>
      </c>
      <c r="F535" s="14" t="str">
        <f>IFERROR(VLOOKUP(E535,'Bron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535" s="15" t="str">
        <f>IFERROR(CONCATENATE(B535," ",(VLOOKUP($B535,'Bron competenties'!$B$1:$C$1978,2,FALSE))),"")</f>
        <v>B.01 Applicatie Ontwikkeling</v>
      </c>
      <c r="H535">
        <f t="shared" si="25"/>
        <v>3</v>
      </c>
      <c r="I535" t="str">
        <f t="shared" si="26"/>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536" spans="1:9" ht="15" thickBot="1" x14ac:dyDescent="0.4">
      <c r="A536" s="16" t="s">
        <v>141</v>
      </c>
      <c r="B536" s="17" t="s">
        <v>98</v>
      </c>
      <c r="C536" s="13">
        <v>2</v>
      </c>
      <c r="D536" s="10" t="str">
        <f>IFERROR(VLOOKUP($A536,VLookup!$B$3:$C$481,2,FALSE),"")</f>
        <v>3.1.6 APPLICATIEBEHEER</v>
      </c>
      <c r="E536" s="14" t="str">
        <f t="shared" si="24"/>
        <v>B.02x2</v>
      </c>
      <c r="F536" s="14" t="str">
        <f>IFERROR(VLOOKUP(E536,'Bron competenties'!$A$1:$F$19978,5,FALSE),"")</f>
        <v>het systematisch handelen om de verenigbaarheid van soft- en hardwarespecificatie te identificeren, het documenteren van alle activiteiten, afwijkingen en correcties tijdens het installeren</v>
      </c>
      <c r="G536" s="15" t="str">
        <f>IFERROR(CONCATENATE(B536," ",(VLOOKUP($B536,'Bron competenties'!$B$1:$C$1978,2,FALSE))),"")</f>
        <v xml:space="preserve">B.02 Systeemintegratie </v>
      </c>
      <c r="H536">
        <f t="shared" si="25"/>
        <v>2</v>
      </c>
      <c r="I536" t="str">
        <f t="shared" si="26"/>
        <v>het systematisch handelen om de verenigbaarheid van soft- en hardwarespecificatie te identificeren, het documenteren van alle activiteiten, afwijkingen en correcties tijdens het installeren</v>
      </c>
    </row>
    <row r="537" spans="1:9" ht="15" thickBot="1" x14ac:dyDescent="0.4">
      <c r="A537" s="16" t="s">
        <v>141</v>
      </c>
      <c r="B537" s="20" t="s">
        <v>98</v>
      </c>
      <c r="C537" s="13">
        <v>3</v>
      </c>
      <c r="D537" s="10" t="str">
        <f>IFERROR(VLOOKUP($A537,VLookup!$B$3:$C$481,2,FALSE),"")</f>
        <v>3.1.6 APPLICATIEBEHEER</v>
      </c>
      <c r="E537" s="14" t="str">
        <f t="shared" si="24"/>
        <v>B.02x3</v>
      </c>
      <c r="F537" s="14" t="str">
        <f>IFERROR(VLOOKUP(E537,'Bron competenties'!$A$1:$F$19978,5,FALSE),"")</f>
        <v>verantwoordelijk zijn voor eigen acties en die van anderen in het integratieproces, het naleven van de toepasbare normen en wijzigingsprocedures om de integriteit te bewaren van de gehele functionaliteit en betrouwbaarheid</v>
      </c>
      <c r="G537" s="15" t="str">
        <f>IFERROR(CONCATENATE(B537," ",(VLOOKUP($B537,'Bron competenties'!$B$1:$C$1978,2,FALSE))),"")</f>
        <v xml:space="preserve">B.02 Systeemintegratie </v>
      </c>
      <c r="H537">
        <f t="shared" si="25"/>
        <v>3</v>
      </c>
      <c r="I537" t="str">
        <f t="shared" si="26"/>
        <v>verantwoordelijk zijn voor eigen acties en die van anderen in het integratieproces, het naleven van de toepasbare normen en wijzigingsprocedures om de integriteit te bewaren van de gehele functionaliteit en betrouwbaarheid</v>
      </c>
    </row>
    <row r="538" spans="1:9" ht="15" thickBot="1" x14ac:dyDescent="0.4">
      <c r="A538" s="16" t="s">
        <v>141</v>
      </c>
      <c r="B538" s="17" t="s">
        <v>94</v>
      </c>
      <c r="C538" s="13">
        <v>1</v>
      </c>
      <c r="D538" s="10" t="str">
        <f>IFERROR(VLOOKUP($A538,VLookup!$B$3:$C$481,2,FALSE),"")</f>
        <v>3.1.6 APPLICATIEBEHEER</v>
      </c>
      <c r="E538" s="14" t="str">
        <f t="shared" si="24"/>
        <v>B.03x1</v>
      </c>
      <c r="F538" s="14" t="str">
        <f>IFERROR(VLOOKUP(E538,'Bron competenties'!$A$1:$F$19978,5,FALSE),"")</f>
        <v>het uitvoeren van eenvoudige testen op basis van gedetailleerde instructies</v>
      </c>
      <c r="G538" s="15" t="str">
        <f>IFERROR(CONCATENATE(B538," ",(VLOOKUP($B538,'Bron competenties'!$B$1:$C$1978,2,FALSE))),"")</f>
        <v xml:space="preserve">B.03 Testen </v>
      </c>
      <c r="H538">
        <f t="shared" si="25"/>
        <v>1</v>
      </c>
      <c r="I538" t="str">
        <f t="shared" si="26"/>
        <v>het uitvoeren van eenvoudige testen op basis van gedetailleerde instructies</v>
      </c>
    </row>
    <row r="539" spans="1:9" ht="15" thickBot="1" x14ac:dyDescent="0.4">
      <c r="A539" s="16" t="s">
        <v>141</v>
      </c>
      <c r="B539" s="17" t="s">
        <v>94</v>
      </c>
      <c r="C539" s="13">
        <v>2</v>
      </c>
      <c r="D539" s="10" t="str">
        <f>IFERROR(VLOOKUP($A539,VLookup!$B$3:$C$481,2,FALSE),"")</f>
        <v>3.1.6 APPLICATIEBEHEER</v>
      </c>
      <c r="E539" s="14" t="str">
        <f t="shared" si="24"/>
        <v>B.03x2</v>
      </c>
      <c r="F539" s="14" t="str">
        <f>IFERROR(VLOOKUP(E539,'Bron competenties'!$A$1:$F$19978,5,FALSE),"")</f>
        <v>opzetten van testprogramma’s en het bouwen van testscripts zodat potentiële kwetsbaarheden aan stresstests onderworpen kunnen worden; op analytische wijze documenteren en rapporteren van de uitkomsten</v>
      </c>
      <c r="G539" s="15" t="str">
        <f>IFERROR(CONCATENATE(B539," ",(VLOOKUP($B539,'Bron competenties'!$B$1:$C$1978,2,FALSE))),"")</f>
        <v xml:space="preserve">B.03 Testen </v>
      </c>
      <c r="H539">
        <f t="shared" si="25"/>
        <v>2</v>
      </c>
      <c r="I539" t="str">
        <f t="shared" si="26"/>
        <v>opzetten van testprogramma’s en het bouwen van testscripts zodat potentiële kwetsbaarheden aan stresstests onderworpen kunnen worden; op analytische wijze documenteren en rapporteren van de uitkomsten</v>
      </c>
    </row>
    <row r="540" spans="1:9" ht="15" thickBot="1" x14ac:dyDescent="0.4">
      <c r="A540" s="16" t="s">
        <v>141</v>
      </c>
      <c r="B540" s="20" t="s">
        <v>94</v>
      </c>
      <c r="C540" s="13">
        <v>3</v>
      </c>
      <c r="D540" s="10" t="str">
        <f>IFERROR(VLOOKUP($A540,VLookup!$B$3:$C$481,2,FALSE),"")</f>
        <v>3.1.6 APPLICATIEBEHEER</v>
      </c>
      <c r="E540" s="14" t="str">
        <f t="shared" si="24"/>
        <v>B.03x3</v>
      </c>
      <c r="F540" s="14" t="str">
        <f>IFERROR(VLOOKUP(E540,'Bron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540" s="15" t="str">
        <f>IFERROR(CONCATENATE(B540," ",(VLOOKUP($B540,'Bron competenties'!$B$1:$C$1978,2,FALSE))),"")</f>
        <v xml:space="preserve">B.03 Testen </v>
      </c>
      <c r="H540">
        <f t="shared" si="25"/>
        <v>3</v>
      </c>
      <c r="I540" t="str">
        <f t="shared" si="2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541" spans="1:9" ht="15" thickBot="1" x14ac:dyDescent="0.4">
      <c r="A541" s="16" t="s">
        <v>141</v>
      </c>
      <c r="B541" s="17" t="s">
        <v>125</v>
      </c>
      <c r="C541" s="13">
        <v>1</v>
      </c>
      <c r="D541" s="10" t="str">
        <f>IFERROR(VLOOKUP($A541,VLookup!$B$3:$C$481,2,FALSE),"")</f>
        <v>3.1.6 APPLICATIEBEHEER</v>
      </c>
      <c r="E541" s="14" t="str">
        <f t="shared" si="24"/>
        <v>B.04x1</v>
      </c>
      <c r="F541" s="14" t="str">
        <f>IFERROR(VLOOKUP(E541,'Bron competenties'!$A$1:$F$19978,5,FALSE),"")</f>
        <v>het onder aansturing verwijderen en/of installeren van IV-componenten op basis van gedetailleerde instructies</v>
      </c>
      <c r="G541" s="15" t="str">
        <f>IFERROR(CONCATENATE(B541," ",(VLOOKUP($B541,'Bron competenties'!$B$1:$C$1978,2,FALSE))),"")</f>
        <v xml:space="preserve">B.04 Implementeren oplossingen </v>
      </c>
      <c r="H541">
        <f t="shared" si="25"/>
        <v>1</v>
      </c>
      <c r="I541" t="str">
        <f t="shared" si="26"/>
        <v>het onder aansturing verwijderen en/of installeren van IV-componenten op basis van gedetailleerde instructies</v>
      </c>
    </row>
    <row r="542" spans="1:9" ht="15" thickBot="1" x14ac:dyDescent="0.4">
      <c r="A542" s="16" t="s">
        <v>141</v>
      </c>
      <c r="B542" s="17" t="s">
        <v>125</v>
      </c>
      <c r="C542" s="13">
        <v>2</v>
      </c>
      <c r="D542" s="10" t="str">
        <f>IFERROR(VLOOKUP($A542,VLookup!$B$3:$C$481,2,FALSE),"")</f>
        <v>3.1.6 APPLICATIEBEHEER</v>
      </c>
      <c r="E542" s="14" t="str">
        <f t="shared" si="24"/>
        <v>B.04x2</v>
      </c>
      <c r="F542" s="14" t="str">
        <f>IFERROR(VLOOKUP(E542,'Bron competenties'!$A$1:$F$19978,5,FALSE),"")</f>
        <v>het systematisch handelen om systeemelementen te bouwen en/of deconstrueren; het identificeren van falende componenten en het vaststellen van de hoofdoorzaken van storingen; het bieden van ondersteuning aan minder ervaren collega's</v>
      </c>
      <c r="G542" s="15" t="str">
        <f>IFERROR(CONCATENATE(B542," ",(VLOOKUP($B542,'Bron competenties'!$B$1:$C$1978,2,FALSE))),"")</f>
        <v xml:space="preserve">B.04 Implementeren oplossingen </v>
      </c>
      <c r="H542">
        <f t="shared" si="25"/>
        <v>2</v>
      </c>
      <c r="I542" t="str">
        <f t="shared" si="26"/>
        <v>het systematisch handelen om systeemelementen te bouwen en/of deconstrueren; het identificeren van falende componenten en het vaststellen van de hoofdoorzaken van storingen; het bieden van ondersteuning aan minder ervaren collega's</v>
      </c>
    </row>
    <row r="543" spans="1:9" ht="15" thickBot="1" x14ac:dyDescent="0.4">
      <c r="A543" s="16" t="s">
        <v>141</v>
      </c>
      <c r="B543" s="20" t="s">
        <v>125</v>
      </c>
      <c r="C543" s="13">
        <v>3</v>
      </c>
      <c r="D543" s="10" t="str">
        <f>IFERROR(VLOOKUP($A543,VLookup!$B$3:$C$481,2,FALSE),"")</f>
        <v>3.1.6 APPLICATIEBEHEER</v>
      </c>
      <c r="E543" s="14" t="str">
        <f t="shared" si="24"/>
        <v>B.04x3</v>
      </c>
      <c r="F543" s="14" t="str">
        <f>IFERROR(VLOOKUP(E543,'Bron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43" s="15" t="str">
        <f>IFERROR(CONCATENATE(B543," ",(VLOOKUP($B543,'Bron competenties'!$B$1:$C$1978,2,FALSE))),"")</f>
        <v xml:space="preserve">B.04 Implementeren oplossingen </v>
      </c>
      <c r="H543">
        <f t="shared" si="25"/>
        <v>3</v>
      </c>
      <c r="I543" t="str">
        <f t="shared" si="26"/>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44" spans="1:9" ht="15" thickBot="1" x14ac:dyDescent="0.4">
      <c r="A544" s="16" t="s">
        <v>141</v>
      </c>
      <c r="B544" s="20" t="s">
        <v>95</v>
      </c>
      <c r="C544" s="13">
        <v>1</v>
      </c>
      <c r="D544" s="10" t="str">
        <f>IFERROR(VLOOKUP($A544,VLookup!$B$3:$C$481,2,FALSE),"")</f>
        <v>3.1.6 APPLICATIEBEHEER</v>
      </c>
      <c r="E544" s="14" t="str">
        <f t="shared" si="24"/>
        <v>B.05x1</v>
      </c>
      <c r="F544" s="14" t="str">
        <f>IFERROR(VLOOKUP(E544,'Bron competenties'!$A$1:$F$19978,5,FALSE),"")</f>
        <v>het gebruiken en/of toepassen van standaarden om de documentatiestructuur te bepalen</v>
      </c>
      <c r="G544" s="15" t="str">
        <f>IFERROR(CONCATENATE(B544," ",(VLOOKUP($B544,'Bron competenties'!$B$1:$C$1978,2,FALSE))),"")</f>
        <v xml:space="preserve">B.05 Vervaardigen van documentatie </v>
      </c>
      <c r="H544">
        <f t="shared" si="25"/>
        <v>1</v>
      </c>
      <c r="I544" t="str">
        <f t="shared" si="26"/>
        <v>het gebruiken en/of toepassen van standaarden om de documentatiestructuur te bepalen</v>
      </c>
    </row>
    <row r="545" spans="1:9" ht="15" thickBot="1" x14ac:dyDescent="0.4">
      <c r="A545" s="16" t="s">
        <v>141</v>
      </c>
      <c r="B545" s="20" t="s">
        <v>95</v>
      </c>
      <c r="C545" s="13">
        <v>2</v>
      </c>
      <c r="D545" s="10" t="str">
        <f>IFERROR(VLOOKUP($A545,VLookup!$B$3:$C$481,2,FALSE),"")</f>
        <v>3.1.6 APPLICATIEBEHEER</v>
      </c>
      <c r="E545" s="14" t="str">
        <f t="shared" si="24"/>
        <v>B.05x2</v>
      </c>
      <c r="F545" s="14" t="str">
        <f>IFERROR(VLOOKUP(E545,'Bron competenties'!$A$1:$F$19978,5,FALSE),"")</f>
        <v>het bepalen van documentatie-eisen op basis van het doel en de doelgroep</v>
      </c>
      <c r="G545" s="15" t="str">
        <f>IFERROR(CONCATENATE(B545," ",(VLOOKUP($B545,'Bron competenties'!$B$1:$C$1978,2,FALSE))),"")</f>
        <v xml:space="preserve">B.05 Vervaardigen van documentatie </v>
      </c>
      <c r="H545">
        <f t="shared" si="25"/>
        <v>2</v>
      </c>
      <c r="I545" t="str">
        <f t="shared" si="26"/>
        <v>het bepalen van documentatie-eisen op basis van het doel en de doelgroep</v>
      </c>
    </row>
    <row r="546" spans="1:9" ht="15" thickBot="1" x14ac:dyDescent="0.4">
      <c r="A546" s="16" t="s">
        <v>141</v>
      </c>
      <c r="B546" s="20" t="s">
        <v>95</v>
      </c>
      <c r="C546" s="13">
        <v>3</v>
      </c>
      <c r="D546" s="10" t="str">
        <f>IFERROR(VLOOKUP($A546,VLookup!$B$3:$C$481,2,FALSE),"")</f>
        <v>3.1.6 APPLICATIEBEHEER</v>
      </c>
      <c r="E546" s="14" t="str">
        <f t="shared" si="24"/>
        <v>B.05x3</v>
      </c>
      <c r="F546" s="14" t="str">
        <f>IFERROR(VLOOKUP(E546,'Bron competenties'!$A$1:$F$19978,5,FALSE),"")</f>
        <v xml:space="preserve">het detailniveau bepalen op basis van het doel en de doelgroep </v>
      </c>
      <c r="G546" s="15" t="str">
        <f>IFERROR(CONCATENATE(B546," ",(VLOOKUP($B546,'Bron competenties'!$B$1:$C$1978,2,FALSE))),"")</f>
        <v xml:space="preserve">B.05 Vervaardigen van documentatie </v>
      </c>
      <c r="H546">
        <f t="shared" si="25"/>
        <v>3</v>
      </c>
      <c r="I546" t="str">
        <f t="shared" si="26"/>
        <v xml:space="preserve">het detailniveau bepalen op basis van het doel en de doelgroep </v>
      </c>
    </row>
    <row r="547" spans="1:9" ht="15" thickBot="1" x14ac:dyDescent="0.4">
      <c r="A547" s="16" t="s">
        <v>141</v>
      </c>
      <c r="B547" s="20" t="s">
        <v>122</v>
      </c>
      <c r="C547" s="13">
        <v>2</v>
      </c>
      <c r="D547" s="10" t="str">
        <f>IFERROR(VLOOKUP($A547,VLookup!$B$3:$C$481,2,FALSE),"")</f>
        <v>3.1.6 APPLICATIEBEHEER</v>
      </c>
      <c r="E547" s="14" t="str">
        <f t="shared" si="24"/>
        <v>C.04x2</v>
      </c>
      <c r="F547" s="14" t="str">
        <f>IFERROR(VLOOKUP(E547,'Bron competenties'!$A$1:$F$19978,5,FALSE),"")</f>
        <v>het identificeren en classificeren van soorten incident- en service-interrupties; het vastleggen en catalogiseren van incidenten op basis van oorzaak en oplossing</v>
      </c>
      <c r="G547" s="15" t="str">
        <f>IFERROR(CONCATENATE(B547," ",(VLOOKUP($B547,'Bron competenties'!$B$1:$C$1978,2,FALSE))),"")</f>
        <v xml:space="preserve">C.04 Probleemmanagement </v>
      </c>
      <c r="H547">
        <f t="shared" si="25"/>
        <v>2</v>
      </c>
      <c r="I547" t="str">
        <f t="shared" si="26"/>
        <v>het identificeren en classificeren van soorten incident- en service-interrupties; het vastleggen en catalogiseren van incidenten op basis van oorzaak en oplossing</v>
      </c>
    </row>
    <row r="548" spans="1:9" ht="15" thickBot="1" x14ac:dyDescent="0.4">
      <c r="A548" s="16" t="s">
        <v>141</v>
      </c>
      <c r="B548" s="20" t="s">
        <v>122</v>
      </c>
      <c r="C548" s="13">
        <v>3</v>
      </c>
      <c r="D548" s="10" t="str">
        <f>IFERROR(VLOOKUP($A548,VLookup!$B$3:$C$481,2,FALSE),"")</f>
        <v>3.1.6 APPLICATIEBEHEER</v>
      </c>
      <c r="E548" s="14" t="str">
        <f t="shared" si="24"/>
        <v>C.04x3</v>
      </c>
      <c r="F548" s="14" t="str">
        <f>IFERROR(VLOOKUP(E548,'Bron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548" s="15" t="str">
        <f>IFERROR(CONCATENATE(B548," ",(VLOOKUP($B548,'Bron competenties'!$B$1:$C$1978,2,FALSE))),"")</f>
        <v xml:space="preserve">C.04 Probleemmanagement </v>
      </c>
      <c r="H548">
        <f t="shared" si="25"/>
        <v>3</v>
      </c>
      <c r="I548" t="str">
        <f t="shared" si="26"/>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549" spans="1:9" ht="15" thickBot="1" x14ac:dyDescent="0.4">
      <c r="A549" s="16" t="s">
        <v>141</v>
      </c>
      <c r="B549" s="17" t="s">
        <v>132</v>
      </c>
      <c r="C549" s="13">
        <v>1</v>
      </c>
      <c r="D549" s="10" t="str">
        <f>IFERROR(VLOOKUP($A549,VLookup!$B$3:$C$481,2,FALSE),"")</f>
        <v>3.1.6 APPLICATIEBEHEER</v>
      </c>
      <c r="E549" s="14" t="str">
        <f t="shared" si="24"/>
        <v>C.05x1</v>
      </c>
      <c r="F549" s="14" t="str">
        <f>IFERROR(VLOOKUP(E549,'Bron competenties'!$A$1:$F$19978,5,FALSE),"")</f>
        <v>het uitvoeren van basale systeemoperaties</v>
      </c>
      <c r="G549" s="15" t="str">
        <f>IFERROR(CONCATENATE(B549," ",(VLOOKUP($B549,'Bron competenties'!$B$1:$C$1978,2,FALSE))),"")</f>
        <v>C.05 Systeembeheer</v>
      </c>
      <c r="H549">
        <f t="shared" si="25"/>
        <v>1</v>
      </c>
      <c r="I549" t="str">
        <f t="shared" si="26"/>
        <v>het uitvoeren van basale systeemoperaties</v>
      </c>
    </row>
    <row r="550" spans="1:9" ht="15" thickBot="1" x14ac:dyDescent="0.4">
      <c r="A550" s="16" t="s">
        <v>141</v>
      </c>
      <c r="B550" s="17" t="s">
        <v>132</v>
      </c>
      <c r="C550" s="13">
        <v>2</v>
      </c>
      <c r="D550" s="10" t="str">
        <f>IFERROR(VLOOKUP($A550,VLookup!$B$3:$C$481,2,FALSE),"")</f>
        <v>3.1.6 APPLICATIEBEHEER</v>
      </c>
      <c r="E550" s="14" t="str">
        <f t="shared" si="24"/>
        <v>C.05x2</v>
      </c>
      <c r="F550" s="14" t="str">
        <f>IFERROR(VLOOKUP(E550,'Bron competenties'!$A$1:$F$19978,5,FALSE),"")</f>
        <v>het systematisch dagelijks beheer van operationele behoeften in de IT-systemen; het vermijden van serviceonderbrekingen conform de service- en IT-strategie</v>
      </c>
      <c r="G550" s="15" t="str">
        <f>IFERROR(CONCATENATE(B550," ",(VLOOKUP($B550,'Bron competenties'!$B$1:$C$1978,2,FALSE))),"")</f>
        <v>C.05 Systeembeheer</v>
      </c>
      <c r="H550">
        <f t="shared" si="25"/>
        <v>2</v>
      </c>
      <c r="I550" t="str">
        <f t="shared" si="26"/>
        <v>het systematisch dagelijks beheer van operationele behoeften in de IT-systemen; het vermijden van serviceonderbrekingen conform de service- en IT-strategie</v>
      </c>
    </row>
    <row r="551" spans="1:9" ht="15" thickBot="1" x14ac:dyDescent="0.4">
      <c r="A551" s="16" t="s">
        <v>141</v>
      </c>
      <c r="B551" s="20" t="s">
        <v>132</v>
      </c>
      <c r="C551" s="13">
        <v>3</v>
      </c>
      <c r="D551" s="10" t="str">
        <f>IFERROR(VLOOKUP($A551,VLookup!$B$3:$C$481,2,FALSE),"")</f>
        <v>3.1.6 APPLICATIEBEHEER</v>
      </c>
      <c r="E551" s="14" t="str">
        <f t="shared" si="24"/>
        <v>C.05x3</v>
      </c>
      <c r="F551" s="14" t="str">
        <f>IFERROR(VLOOKUP(E551,'Bron competenties'!$A$1:$F$19978,5,FALSE),"")</f>
        <v>het optimaliseren van technische en cloud-ontwikkeling; het evalueren van systeemperformance en vragen/problemen van gebruikers; verantwoordelijk zijn voor tijdige vervanging van resources binnen het toegestane budget</v>
      </c>
      <c r="G551" s="15" t="str">
        <f>IFERROR(CONCATENATE(B551," ",(VLOOKUP($B551,'Bron competenties'!$B$1:$C$1978,2,FALSE))),"")</f>
        <v>C.05 Systeembeheer</v>
      </c>
      <c r="H551">
        <f t="shared" si="25"/>
        <v>3</v>
      </c>
      <c r="I551" t="str">
        <f t="shared" si="26"/>
        <v>het optimaliseren van technische en cloud-ontwikkeling; het evalueren van systeemperformance en vragen/problemen van gebruikers; verantwoordelijk zijn voor tijdige vervanging van resources binnen het toegestane budget</v>
      </c>
    </row>
    <row r="552" spans="1:9" ht="15" thickBot="1" x14ac:dyDescent="0.4">
      <c r="A552" s="16" t="s">
        <v>141</v>
      </c>
      <c r="B552" s="20" t="s">
        <v>108</v>
      </c>
      <c r="C552" s="13">
        <v>2</v>
      </c>
      <c r="D552" s="10" t="str">
        <f>IFERROR(VLOOKUP($A552,VLookup!$B$3:$C$481,2,FALSE),"")</f>
        <v>3.1.6 APPLICATIEBEHEER</v>
      </c>
      <c r="E552" s="14" t="str">
        <f t="shared" si="24"/>
        <v>E.02x2</v>
      </c>
      <c r="F552" s="14" t="str">
        <f>IFERROR(VLOOKUP(E552,'Bron competenties'!$A$1:$F$19978,5,FALSE),"")</f>
        <v xml:space="preserve">het begrijpen en toepassen van projectmanagementprincipes, inclusief het toepassen van methodes, hulpmiddelen en processen om eenvoudige projecten te leiden en de kosten en ‘waste’ te minimaliseren </v>
      </c>
      <c r="G552" s="15" t="str">
        <f>IFERROR(CONCATENATE(B552," ",(VLOOKUP($B552,'Bron competenties'!$B$1:$C$1978,2,FALSE))),"")</f>
        <v xml:space="preserve">E.02 Project- en portfoliomanagement </v>
      </c>
      <c r="H552">
        <f t="shared" si="25"/>
        <v>2</v>
      </c>
      <c r="I552" t="str">
        <f t="shared" si="26"/>
        <v xml:space="preserve">het begrijpen en toepassen van projectmanagementprincipes, inclusief het toepassen van methodes, hulpmiddelen en processen om eenvoudige projecten te leiden en de kosten en ‘waste’ te minimaliseren </v>
      </c>
    </row>
    <row r="553" spans="1:9" ht="15" thickBot="1" x14ac:dyDescent="0.4">
      <c r="A553" s="16" t="s">
        <v>141</v>
      </c>
      <c r="B553" s="20" t="s">
        <v>108</v>
      </c>
      <c r="C553" s="13">
        <v>3</v>
      </c>
      <c r="D553" s="10" t="str">
        <f>IFERROR(VLOOKUP($A553,VLookup!$B$3:$C$481,2,FALSE),"")</f>
        <v>3.1.6 APPLICATIEBEHEER</v>
      </c>
      <c r="E553" s="14" t="str">
        <f t="shared" si="24"/>
        <v>E.02x3</v>
      </c>
      <c r="F553" s="14" t="str">
        <f>IFERROR(VLOOKUP(E553,'Bron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553" s="15" t="str">
        <f>IFERROR(CONCATENATE(B553," ",(VLOOKUP($B553,'Bron competenties'!$B$1:$C$1978,2,FALSE))),"")</f>
        <v xml:space="preserve">E.02 Project- en portfoliomanagement </v>
      </c>
      <c r="H553">
        <f t="shared" si="25"/>
        <v>3</v>
      </c>
      <c r="I553" t="str">
        <f t="shared" si="26"/>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554" spans="1:9" ht="15" thickBot="1" x14ac:dyDescent="0.4">
      <c r="A554" s="16" t="s">
        <v>141</v>
      </c>
      <c r="B554" s="20" t="s">
        <v>100</v>
      </c>
      <c r="C554" s="13">
        <v>2</v>
      </c>
      <c r="D554" s="10" t="str">
        <f>IFERROR(VLOOKUP($A554,VLookup!$B$3:$C$481,2,FALSE),"")</f>
        <v>3.1.6 APPLICATIEBEHEER</v>
      </c>
      <c r="E554" s="14" t="str">
        <f t="shared" si="24"/>
        <v>E.03x2</v>
      </c>
      <c r="F554" s="14" t="str">
        <f>IFERROR(VLOOKUP(E554,'Bron competenties'!$A$1:$F$19978,5,FALSE),"")</f>
        <v>het begrijpen en toepassen van de principes van risicomanagement en het onderzoeken van IV-oplossingen om geïdentificeerde risico’s te mitigeren</v>
      </c>
      <c r="G554" s="15" t="str">
        <f>IFERROR(CONCATENATE(B554," ",(VLOOKUP($B554,'Bron competenties'!$B$1:$C$1978,2,FALSE))),"")</f>
        <v xml:space="preserve">E.03 Risicomanagement </v>
      </c>
      <c r="H554">
        <f t="shared" si="25"/>
        <v>2</v>
      </c>
      <c r="I554" t="str">
        <f t="shared" si="26"/>
        <v>het begrijpen en toepassen van de principes van risicomanagement en het onderzoeken van IV-oplossingen om geïdentificeerde risico’s te mitigeren</v>
      </c>
    </row>
    <row r="555" spans="1:9" ht="15" thickBot="1" x14ac:dyDescent="0.4">
      <c r="A555" s="16" t="s">
        <v>141</v>
      </c>
      <c r="B555" s="20" t="s">
        <v>100</v>
      </c>
      <c r="C555" s="13">
        <v>3</v>
      </c>
      <c r="D555" s="10" t="str">
        <f>IFERROR(VLOOKUP($A555,VLookup!$B$3:$C$481,2,FALSE),"")</f>
        <v>3.1.6 APPLICATIEBEHEER</v>
      </c>
      <c r="E555" s="14" t="str">
        <f t="shared" si="24"/>
        <v>E.03x3</v>
      </c>
      <c r="F555" s="14" t="str">
        <f>IFERROR(VLOOKUP(E555,'Bron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555" s="15" t="str">
        <f>IFERROR(CONCATENATE(B555," ",(VLOOKUP($B555,'Bron competenties'!$B$1:$C$1978,2,FALSE))),"")</f>
        <v xml:space="preserve">E.03 Risicomanagement </v>
      </c>
      <c r="H555">
        <f t="shared" si="25"/>
        <v>3</v>
      </c>
      <c r="I555" t="str">
        <f t="shared" si="26"/>
        <v>het in staat zijn de juiste acties te ondernemen om de veiligheid te borgen en risicoblootstelling te vermijden; het evalueren, managen en garanderen van de validering van uitzonderingen; het uitvoeren van audits uit op IV-processen en -omgeving</v>
      </c>
    </row>
    <row r="556" spans="1:9" ht="15" thickBot="1" x14ac:dyDescent="0.4">
      <c r="A556" s="16" t="s">
        <v>141</v>
      </c>
      <c r="B556" s="20" t="s">
        <v>96</v>
      </c>
      <c r="C556" s="13">
        <v>2</v>
      </c>
      <c r="D556" s="10" t="str">
        <f>IFERROR(VLOOKUP($A556,VLookup!$B$3:$C$481,2,FALSE),"")</f>
        <v>3.1.6 APPLICATIEBEHEER</v>
      </c>
      <c r="E556" s="14" t="str">
        <f t="shared" si="24"/>
        <v>E.06x2</v>
      </c>
      <c r="F556" s="14" t="str">
        <f>IFERROR(VLOOKUP(E556,'Bron competenties'!$A$1:$F$19978,5,FALSE),"")</f>
        <v>het communiceren over en het toezicht houden op de toepassing van het kwaliteitsbeleid in de organisatie</v>
      </c>
      <c r="G556" s="15" t="str">
        <f>IFERROR(CONCATENATE(B556," ",(VLOOKUP($B556,'Bron competenties'!$B$1:$C$1978,2,FALSE))),"")</f>
        <v xml:space="preserve">E.06 ICT kwaliteitsmanagement </v>
      </c>
      <c r="H556">
        <f t="shared" si="25"/>
        <v>2</v>
      </c>
      <c r="I556" t="str">
        <f t="shared" si="26"/>
        <v>het communiceren over en het toezicht houden op de toepassing van het kwaliteitsbeleid in de organisatie</v>
      </c>
    </row>
    <row r="557" spans="1:9" ht="15" thickBot="1" x14ac:dyDescent="0.4">
      <c r="A557" s="16" t="s">
        <v>141</v>
      </c>
      <c r="B557" s="17" t="s">
        <v>96</v>
      </c>
      <c r="C557" s="13">
        <v>3</v>
      </c>
      <c r="D557" s="10" t="str">
        <f>IFERROR(VLOOKUP($A557,VLookup!$B$3:$C$481,2,FALSE),"")</f>
        <v>3.1.6 APPLICATIEBEHEER</v>
      </c>
      <c r="E557" s="14" t="str">
        <f t="shared" si="24"/>
        <v>E.06x3</v>
      </c>
      <c r="F557" s="14" t="str">
        <f>IFERROR(VLOOKUP(E557,'Bron competenties'!$A$1:$F$19978,5,FALSE),"")</f>
        <v>het evalueren van kwaliteitsindicatoren en processen op basis van het kwaliteitsbeleid en indien nodig het voorstellen van herstelacties</v>
      </c>
      <c r="G557" s="15" t="str">
        <f>IFERROR(CONCATENATE(B557," ",(VLOOKUP($B557,'Bron competenties'!$B$1:$C$1978,2,FALSE))),"")</f>
        <v xml:space="preserve">E.06 ICT kwaliteitsmanagement </v>
      </c>
      <c r="H557">
        <f t="shared" si="25"/>
        <v>3</v>
      </c>
      <c r="I557" t="str">
        <f t="shared" si="26"/>
        <v>het evalueren van kwaliteitsindicatoren en processen op basis van het kwaliteitsbeleid en indien nodig het voorstellen van herstelacties</v>
      </c>
    </row>
    <row r="558" spans="1:9" ht="15" thickBot="1" x14ac:dyDescent="0.4">
      <c r="A558" s="16" t="s">
        <v>141</v>
      </c>
      <c r="B558" s="20" t="s">
        <v>81</v>
      </c>
      <c r="C558" s="13">
        <v>2</v>
      </c>
      <c r="D558" s="10" t="str">
        <f>IFERROR(VLOOKUP($A558,VLookup!$B$3:$C$481,2,FALSE),"")</f>
        <v>3.1.6 APPLICATIEBEHEER</v>
      </c>
      <c r="E558" s="14" t="str">
        <f t="shared" si="24"/>
        <v>E.08x2</v>
      </c>
      <c r="F558" s="14" t="str">
        <f>IFERROR(VLOOKUP(E558,'Bron competenties'!$A$1:$F$19978,5,FALSE),"")</f>
        <v>het systematisch scannen van de omgeving om kwetsbaarheden en bedreigingen te identificeren en te bepalen, vast te leggen en het escaleren bij non-compliance</v>
      </c>
      <c r="G558" s="15" t="str">
        <f>IFERROR(CONCATENATE(B558," ",(VLOOKUP($B558,'Bron competenties'!$B$1:$C$1978,2,FALSE))),"")</f>
        <v xml:space="preserve">E.08 Informatiebeveiligingsmanagement </v>
      </c>
      <c r="H558">
        <f t="shared" si="25"/>
        <v>2</v>
      </c>
      <c r="I558" t="str">
        <f t="shared" si="26"/>
        <v>het systematisch scannen van de omgeving om kwetsbaarheden en bedreigingen te identificeren en te bepalen, vast te leggen en het escaleren bij non-compliance</v>
      </c>
    </row>
    <row r="559" spans="1:9" ht="15" thickBot="1" x14ac:dyDescent="0.4">
      <c r="A559" s="16" t="s">
        <v>141</v>
      </c>
      <c r="B559" s="17" t="s">
        <v>81</v>
      </c>
      <c r="C559" s="13">
        <v>3</v>
      </c>
      <c r="D559" s="10" t="str">
        <f>IFERROR(VLOOKUP($A559,VLookup!$B$3:$C$481,2,FALSE),"")</f>
        <v>3.1.6 APPLICATIEBEHEER</v>
      </c>
      <c r="E559" s="14" t="str">
        <f t="shared" si="24"/>
        <v>E.08x3</v>
      </c>
      <c r="F559" s="14" t="str">
        <f>IFERROR(VLOOKUP(E559,'Bron competenties'!$A$1:$F$19978,5,FALSE),"")</f>
        <v xml:space="preserve">het evalueren van indicatoren en maatregelen op het gebied van securitymanagement en bepalen of ze aan de normen voldoen; het onderzoeken van inbreuken op de beveiliging en het nemen van correctiemaatregelen </v>
      </c>
      <c r="G559" s="15" t="str">
        <f>IFERROR(CONCATENATE(B559," ",(VLOOKUP($B559,'Bron competenties'!$B$1:$C$1978,2,FALSE))),"")</f>
        <v xml:space="preserve">E.08 Informatiebeveiligingsmanagement </v>
      </c>
      <c r="H559">
        <f t="shared" si="25"/>
        <v>3</v>
      </c>
      <c r="I559" t="str">
        <f t="shared" si="26"/>
        <v xml:space="preserve">het evalueren van indicatoren en maatregelen op het gebied van securitymanagement en bepalen of ze aan de normen voldoen; het onderzoeken van inbreuken op de beveiliging en het nemen van correctiemaatregelen </v>
      </c>
    </row>
    <row r="560" spans="1:9" ht="15" thickBot="1" x14ac:dyDescent="0.4">
      <c r="A560" s="18" t="s">
        <v>141</v>
      </c>
      <c r="B560" s="17" t="s">
        <v>85</v>
      </c>
      <c r="C560" s="13">
        <v>9</v>
      </c>
      <c r="D560" s="10" t="str">
        <f>IFERROR(VLOOKUP($A560,VLookup!$B$3:$C$481,2,FALSE),"")</f>
        <v>3.1.6 APPLICATIEBEHEER</v>
      </c>
      <c r="E560" s="14" t="str">
        <f t="shared" si="24"/>
        <v>T.01x9</v>
      </c>
      <c r="F560" s="14" t="str">
        <f>IFERROR(VLOOKUP(E560,'Bron competenties'!$A$1:$F$19978,5,FALSE),"")</f>
        <v>Toegankelijkheid is van toepassing op het ontwerp van producten, apparaten, services of omgevingen om ervoor te zorgen dat ze voor iedereen bruikbaar zijn, ongeacht hun persoonlijke capaciteiten</v>
      </c>
      <c r="G560" s="15" t="str">
        <f>IFERROR(CONCATENATE(B560," ",(VLOOKUP($B560,'Bron competenties'!$B$1:$C$1978,2,FALSE))),"")</f>
        <v>T.01 Toegankelijkheid</v>
      </c>
      <c r="H560">
        <f t="shared" si="25"/>
        <v>9</v>
      </c>
      <c r="I560" t="str">
        <f t="shared" si="26"/>
        <v>Toegankelijkheid is van toepassing op het ontwerp van producten, apparaten, services of omgevingen om ervoor te zorgen dat ze voor iedereen bruikbaar zijn, ongeacht hun persoonlijke capaciteiten</v>
      </c>
    </row>
    <row r="561" spans="1:9" ht="15" thickBot="1" x14ac:dyDescent="0.4">
      <c r="A561" s="18" t="s">
        <v>141</v>
      </c>
      <c r="B561" s="17" t="s">
        <v>86</v>
      </c>
      <c r="C561" s="13">
        <v>9</v>
      </c>
      <c r="D561" s="10" t="str">
        <f>IFERROR(VLOOKUP($A561,VLookup!$B$3:$C$481,2,FALSE),"")</f>
        <v>3.1.6 APPLICATIEBEHEER</v>
      </c>
      <c r="E561" s="14" t="str">
        <f t="shared" si="24"/>
        <v>T.02x9</v>
      </c>
      <c r="F561" s="14" t="str">
        <f>IFERROR(VLOOKUP(E561,'Bron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61" s="15" t="str">
        <f>IFERROR(CONCATENATE(B561," ",(VLOOKUP($B561,'Bron competenties'!$B$1:$C$1978,2,FALSE))),"")</f>
        <v>T.02 Ethiek</v>
      </c>
      <c r="H561">
        <f t="shared" si="25"/>
        <v>9</v>
      </c>
      <c r="I561" t="str">
        <f t="shared" si="26"/>
        <v>Ethiek in ICT behandelt de procedures, waarden en praktijken die ICT en haar gerelateerde disciplines beheersen zonder de integriteit, morele waarden of overtuigingen van een individu, organisatie of de mensheid: professioneel gedrag in de ICT</v>
      </c>
    </row>
    <row r="562" spans="1:9" ht="15" thickBot="1" x14ac:dyDescent="0.4">
      <c r="A562" s="18" t="s">
        <v>141</v>
      </c>
      <c r="B562" s="17" t="s">
        <v>87</v>
      </c>
      <c r="C562" s="13">
        <v>9</v>
      </c>
      <c r="D562" s="10" t="str">
        <f>IFERROR(VLOOKUP($A562,VLookup!$B$3:$C$481,2,FALSE),"")</f>
        <v>3.1.6 APPLICATIEBEHEER</v>
      </c>
      <c r="E562" s="14" t="str">
        <f t="shared" si="24"/>
        <v>T.03x9</v>
      </c>
      <c r="F562" s="14" t="str">
        <f>IFERROR(VLOOKUP(E562,'Bron competenties'!$A$1:$F$19978,5,FALSE),"")</f>
        <v>Er zijn veel wetten die direct of indirect relevant zijn voor de ICT-industrie, zoals copyright, naleving van octrooien, voorkomen van plagiaat en bescherming van intellectueel eigendom</v>
      </c>
      <c r="G562" s="15" t="str">
        <f>IFERROR(CONCATENATE(B562," ",(VLOOKUP($B562,'Bron competenties'!$B$1:$C$1978,2,FALSE))),"")</f>
        <v>T.03 Juridische kwesties</v>
      </c>
      <c r="H562">
        <f t="shared" si="25"/>
        <v>9</v>
      </c>
      <c r="I562" t="str">
        <f t="shared" si="26"/>
        <v>Er zijn veel wetten die direct of indirect relevant zijn voor de ICT-industrie, zoals copyright, naleving van octrooien, voorkomen van plagiaat en bescherming van intellectueel eigendom</v>
      </c>
    </row>
    <row r="563" spans="1:9" ht="15" thickBot="1" x14ac:dyDescent="0.4">
      <c r="A563" s="18" t="s">
        <v>141</v>
      </c>
      <c r="B563" s="17" t="s">
        <v>88</v>
      </c>
      <c r="C563" s="13">
        <v>9</v>
      </c>
      <c r="D563" s="10" t="str">
        <f>IFERROR(VLOOKUP($A563,VLookup!$B$3:$C$481,2,FALSE),"")</f>
        <v>3.1.6 APPLICATIEBEHEER</v>
      </c>
      <c r="E563" s="14" t="str">
        <f t="shared" si="24"/>
        <v>T.04x9</v>
      </c>
      <c r="F563" s="14" t="str">
        <f>IFERROR(VLOOKUP(E563,'Bron competenties'!$A$1:$F$19978,5,FALSE),"")</f>
        <v>Privacy is het vermogen van een organisatie of individu te bepalen welke gegevens met derden kunnen worden gedeeld: bijvoorbeeld de algemene verordening gegevensbescherming (AVG) over gegevensbescherming en privacy voor alle individuen</v>
      </c>
      <c r="G563" s="15" t="str">
        <f>IFERROR(CONCATENATE(B563," ",(VLOOKUP($B563,'Bron competenties'!$B$1:$C$1978,2,FALSE))),"")</f>
        <v>T.04 Privacy</v>
      </c>
      <c r="H563">
        <f t="shared" si="25"/>
        <v>9</v>
      </c>
      <c r="I563" t="str">
        <f t="shared" si="26"/>
        <v>Privacy is het vermogen van een organisatie of individu te bepalen welke gegevens met derden kunnen worden gedeeld: bijvoorbeeld de algemene verordening gegevensbescherming (AVG) over gegevensbescherming en privacy voor alle individuen</v>
      </c>
    </row>
    <row r="564" spans="1:9" ht="15" thickBot="1" x14ac:dyDescent="0.4">
      <c r="A564" s="18" t="s">
        <v>141</v>
      </c>
      <c r="B564" s="17" t="s">
        <v>89</v>
      </c>
      <c r="C564" s="13">
        <v>9</v>
      </c>
      <c r="D564" s="10" t="str">
        <f>IFERROR(VLOOKUP($A564,VLookup!$B$3:$C$481,2,FALSE),"")</f>
        <v>3.1.6 APPLICATIEBEHEER</v>
      </c>
      <c r="E564" s="14" t="str">
        <f t="shared" si="24"/>
        <v>T.05x9</v>
      </c>
      <c r="F564" s="14" t="str">
        <f>IFERROR(VLOOKUP(E564,'Bron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64" s="15" t="str">
        <f>IFERROR(CONCATENATE(B564," ",(VLOOKUP($B564,'Bron competenties'!$B$1:$C$1978,2,FALSE))),"")</f>
        <v>T.05 Beveiliging</v>
      </c>
      <c r="H564">
        <f t="shared" si="25"/>
        <v>9</v>
      </c>
      <c r="I564"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65" spans="1:9" ht="15" thickBot="1" x14ac:dyDescent="0.4">
      <c r="A565" s="18" t="s">
        <v>141</v>
      </c>
      <c r="B565" s="17" t="s">
        <v>90</v>
      </c>
      <c r="C565" s="13">
        <v>9</v>
      </c>
      <c r="D565" s="10" t="str">
        <f>IFERROR(VLOOKUP($A565,VLookup!$B$3:$C$481,2,FALSE),"")</f>
        <v>3.1.6 APPLICATIEBEHEER</v>
      </c>
      <c r="E565" s="14" t="str">
        <f t="shared" si="24"/>
        <v>T.06x9</v>
      </c>
      <c r="F565" s="14" t="str">
        <f>IFERROR(VLOOKUP(E565,'Bron competenties'!$A$1:$F$19978,5,FALSE),"")</f>
        <v>Duurzaamheid staat voor het voldoen aan behoeften zonder de toekomst in gevaar te brengen en kan worden gecategoriseerd als ecologische, sociale of economische duurzaamheid</v>
      </c>
      <c r="G565" s="15" t="str">
        <f>IFERROR(CONCATENATE(B565," ",(VLOOKUP($B565,'Bron competenties'!$B$1:$C$1978,2,FALSE))),"")</f>
        <v>T.06 Duurzaamheid</v>
      </c>
      <c r="H565">
        <f t="shared" si="25"/>
        <v>9</v>
      </c>
      <c r="I565" t="str">
        <f t="shared" si="26"/>
        <v>Duurzaamheid staat voor het voldoen aan behoeften zonder de toekomst in gevaar te brengen en kan worden gecategoriseerd als ecologische, sociale of economische duurzaamheid</v>
      </c>
    </row>
    <row r="566" spans="1:9" ht="15" thickBot="1" x14ac:dyDescent="0.4">
      <c r="A566" s="18" t="s">
        <v>141</v>
      </c>
      <c r="B566" s="17" t="s">
        <v>91</v>
      </c>
      <c r="C566" s="13">
        <v>9</v>
      </c>
      <c r="D566" s="10" t="str">
        <f>IFERROR(VLOOKUP($A566,VLookup!$B$3:$C$481,2,FALSE),"")</f>
        <v>3.1.6 APPLICATIEBEHEER</v>
      </c>
      <c r="E566" s="14" t="str">
        <f t="shared" si="24"/>
        <v>T.07x9</v>
      </c>
      <c r="F566" s="14" t="str">
        <f>IFERROR(VLOOKUP(E566,'Bron competenties'!$A$1:$F$19978,5,FALSE),"")</f>
        <v>Bruikbaarheid is de kwaliteit van een product, dienst of systeem, zoals ervaren door eindgebruikers, voor specifiek te bereiken doelen, effectief, efficiënt en bevredigend in een vooraf bepaalde context</v>
      </c>
      <c r="G566" s="15" t="str">
        <f>IFERROR(CONCATENATE(B566," ",(VLOOKUP($B566,'Bron competenties'!$B$1:$C$1978,2,FALSE))),"")</f>
        <v>T.07 Bruikbaarheid</v>
      </c>
      <c r="H566">
        <f t="shared" si="25"/>
        <v>9</v>
      </c>
      <c r="I566" t="str">
        <f t="shared" si="26"/>
        <v>Bruikbaarheid is de kwaliteit van een product, dienst of systeem, zoals ervaren door eindgebruikers, voor specifiek te bereiken doelen, effectief, efficiënt en bevredigend in een vooraf bepaalde context</v>
      </c>
    </row>
    <row r="567" spans="1:9" ht="15" thickBot="1" x14ac:dyDescent="0.4">
      <c r="A567" s="16" t="s">
        <v>142</v>
      </c>
      <c r="B567" s="17" t="s">
        <v>76</v>
      </c>
      <c r="C567" s="13">
        <v>3</v>
      </c>
      <c r="D567" s="10" t="str">
        <f>IFERROR(VLOOKUP($A567,VLookup!$B$3:$C$481,2,FALSE),"")</f>
        <v>3.1.7 DATABASEBEHEER</v>
      </c>
      <c r="E567" s="14" t="str">
        <f t="shared" si="24"/>
        <v>A.05x3</v>
      </c>
      <c r="F567" s="14" t="str">
        <f>IFERROR(VLOOKUP(E567,'Bron competenties'!$A$1:$F$19978,5,FALSE),"")</f>
        <v>het gebruikmaken van specifieke kennis om relevante IV-technologie en -specificaties te definiëren die kunnen worden ingezet bij de bouw van meerdere IV-projecten, toepassingen en/of infrastructuurverbeteringen</v>
      </c>
      <c r="G567" s="15" t="str">
        <f>IFERROR(CONCATENATE(B567," ",(VLOOKUP($B567,'Bron competenties'!$B$1:$C$1978,2,FALSE))),"")</f>
        <v xml:space="preserve">A.05 Ontwerpen van Architectuur </v>
      </c>
      <c r="H567">
        <f t="shared" si="25"/>
        <v>3</v>
      </c>
      <c r="I567" t="str">
        <f t="shared" si="26"/>
        <v>het gebruikmaken van specifieke kennis om relevante IV-technologie en -specificaties te definiëren die kunnen worden ingezet bij de bouw van meerdere IV-projecten, toepassingen en/of infrastructuurverbeteringen</v>
      </c>
    </row>
    <row r="568" spans="1:9" ht="15" thickBot="1" x14ac:dyDescent="0.4">
      <c r="A568" s="16" t="s">
        <v>142</v>
      </c>
      <c r="B568" s="17" t="s">
        <v>93</v>
      </c>
      <c r="C568" s="13">
        <v>1</v>
      </c>
      <c r="D568" s="10" t="str">
        <f>IFERROR(VLOOKUP($A568,VLookup!$B$3:$C$481,2,FALSE),"")</f>
        <v>3.1.7 DATABASEBEHEER</v>
      </c>
      <c r="E568" s="14" t="str">
        <f t="shared" si="24"/>
        <v>A.06x1</v>
      </c>
      <c r="F568" s="14" t="str">
        <f>IFERROR(VLOOKUP(E568,'Bron competenties'!$A$1:$F$19978,5,FALSE),"")</f>
        <v>het bijdragen aan het ontwerp van applicaties, aan generieke functionele specificaties en aan koppelvlakken</v>
      </c>
      <c r="G568" s="15" t="str">
        <f>IFERROR(CONCATENATE(B568," ",(VLOOKUP($B568,'Bron competenties'!$B$1:$C$1978,2,FALSE))),"")</f>
        <v xml:space="preserve">A.06 Ontwerp van Applicaties </v>
      </c>
      <c r="H568">
        <f t="shared" si="25"/>
        <v>1</v>
      </c>
      <c r="I568" t="str">
        <f t="shared" si="26"/>
        <v>het bijdragen aan het ontwerp van applicaties, aan generieke functionele specificaties en aan koppelvlakken</v>
      </c>
    </row>
    <row r="569" spans="1:9" ht="15" thickBot="1" x14ac:dyDescent="0.4">
      <c r="A569" s="16" t="s">
        <v>142</v>
      </c>
      <c r="B569" s="17" t="s">
        <v>93</v>
      </c>
      <c r="C569" s="13">
        <v>2</v>
      </c>
      <c r="D569" s="10" t="str">
        <f>IFERROR(VLOOKUP($A569,VLookup!$B$3:$C$481,2,FALSE),"")</f>
        <v>3.1.7 DATABASEBEHEER</v>
      </c>
      <c r="E569" s="14" t="str">
        <f t="shared" si="24"/>
        <v>A.06x2</v>
      </c>
      <c r="F569" s="14" t="str">
        <f>IFERROR(VLOOKUP(E569,'Bron competenties'!$A$1:$F$19978,5,FALSE),"")</f>
        <v>het organiseren van de totale planning van het ontwerp van de applicatie</v>
      </c>
      <c r="G569" s="15" t="str">
        <f>IFERROR(CONCATENATE(B569," ",(VLOOKUP($B569,'Bron competenties'!$B$1:$C$1978,2,FALSE))),"")</f>
        <v xml:space="preserve">A.06 Ontwerp van Applicaties </v>
      </c>
      <c r="H569">
        <f t="shared" si="25"/>
        <v>2</v>
      </c>
      <c r="I569" t="str">
        <f t="shared" si="26"/>
        <v>het organiseren van de totale planning van het ontwerp van de applicatie</v>
      </c>
    </row>
    <row r="570" spans="1:9" ht="15" thickBot="1" x14ac:dyDescent="0.4">
      <c r="A570" s="16" t="s">
        <v>142</v>
      </c>
      <c r="B570" s="17" t="s">
        <v>93</v>
      </c>
      <c r="C570" s="13">
        <v>3</v>
      </c>
      <c r="D570" s="10" t="str">
        <f>IFERROR(VLOOKUP($A570,VLookup!$B$3:$C$481,2,FALSE),"")</f>
        <v>3.1.7 DATABASEBEHEER</v>
      </c>
      <c r="E570" s="14" t="str">
        <f t="shared" si="24"/>
        <v>A.06x3</v>
      </c>
      <c r="F570" s="14" t="str">
        <f>IFERROR(VLOOKUP(E570,'Bron competenties'!$A$1:$F$19978,5,FALSE),"")</f>
        <v xml:space="preserve">de verantwoordelijkheid nemen voor eigen acties en die van anderen om te garanderen dat de applicatie op een correcte manier is geïntegreerd in een complexe omgeving en voldoet aan de behoeften van gebruikers / klanten </v>
      </c>
      <c r="G570" s="15" t="str">
        <f>IFERROR(CONCATENATE(B570," ",(VLOOKUP($B570,'Bron competenties'!$B$1:$C$1978,2,FALSE))),"")</f>
        <v xml:space="preserve">A.06 Ontwerp van Applicaties </v>
      </c>
      <c r="H570">
        <f t="shared" si="25"/>
        <v>3</v>
      </c>
      <c r="I570" t="str">
        <f t="shared" si="26"/>
        <v xml:space="preserve">de verantwoordelijkheid nemen voor eigen acties en die van anderen om te garanderen dat de applicatie op een correcte manier is geïntegreerd in een complexe omgeving en voldoet aan de behoeften van gebruikers / klanten </v>
      </c>
    </row>
    <row r="571" spans="1:9" ht="15" thickBot="1" x14ac:dyDescent="0.4">
      <c r="A571" s="16" t="s">
        <v>142</v>
      </c>
      <c r="B571" s="17" t="s">
        <v>95</v>
      </c>
      <c r="C571" s="13">
        <v>1</v>
      </c>
      <c r="D571" s="10" t="str">
        <f>IFERROR(VLOOKUP($A571,VLookup!$B$3:$C$481,2,FALSE),"")</f>
        <v>3.1.7 DATABASEBEHEER</v>
      </c>
      <c r="E571" s="14" t="str">
        <f t="shared" si="24"/>
        <v>B.05x1</v>
      </c>
      <c r="F571" s="14" t="str">
        <f>IFERROR(VLOOKUP(E571,'Bron competenties'!$A$1:$F$19978,5,FALSE),"")</f>
        <v>het gebruiken en/of toepassen van standaarden om de documentatiestructuur te bepalen</v>
      </c>
      <c r="G571" s="15" t="str">
        <f>IFERROR(CONCATENATE(B571," ",(VLOOKUP($B571,'Bron competenties'!$B$1:$C$1978,2,FALSE))),"")</f>
        <v xml:space="preserve">B.05 Vervaardigen van documentatie </v>
      </c>
      <c r="H571">
        <f t="shared" si="25"/>
        <v>1</v>
      </c>
      <c r="I571" t="str">
        <f t="shared" si="26"/>
        <v>het gebruiken en/of toepassen van standaarden om de documentatiestructuur te bepalen</v>
      </c>
    </row>
    <row r="572" spans="1:9" ht="15" thickBot="1" x14ac:dyDescent="0.4">
      <c r="A572" s="16" t="s">
        <v>142</v>
      </c>
      <c r="B572" s="17" t="s">
        <v>95</v>
      </c>
      <c r="C572" s="13">
        <v>2</v>
      </c>
      <c r="D572" s="10" t="str">
        <f>IFERROR(VLOOKUP($A572,VLookup!$B$3:$C$481,2,FALSE),"")</f>
        <v>3.1.7 DATABASEBEHEER</v>
      </c>
      <c r="E572" s="14" t="str">
        <f t="shared" si="24"/>
        <v>B.05x2</v>
      </c>
      <c r="F572" s="14" t="str">
        <f>IFERROR(VLOOKUP(E572,'Bron competenties'!$A$1:$F$19978,5,FALSE),"")</f>
        <v>het bepalen van documentatie-eisen op basis van het doel en de doelgroep</v>
      </c>
      <c r="G572" s="15" t="str">
        <f>IFERROR(CONCATENATE(B572," ",(VLOOKUP($B572,'Bron competenties'!$B$1:$C$1978,2,FALSE))),"")</f>
        <v xml:space="preserve">B.05 Vervaardigen van documentatie </v>
      </c>
      <c r="H572">
        <f t="shared" si="25"/>
        <v>2</v>
      </c>
      <c r="I572" t="str">
        <f t="shared" si="26"/>
        <v>het bepalen van documentatie-eisen op basis van het doel en de doelgroep</v>
      </c>
    </row>
    <row r="573" spans="1:9" ht="15" thickBot="1" x14ac:dyDescent="0.4">
      <c r="A573" s="16" t="s">
        <v>142</v>
      </c>
      <c r="B573" s="17" t="s">
        <v>95</v>
      </c>
      <c r="C573" s="13">
        <v>3</v>
      </c>
      <c r="D573" s="10" t="str">
        <f>IFERROR(VLOOKUP($A573,VLookup!$B$3:$C$481,2,FALSE),"")</f>
        <v>3.1.7 DATABASEBEHEER</v>
      </c>
      <c r="E573" s="14" t="str">
        <f t="shared" si="24"/>
        <v>B.05x3</v>
      </c>
      <c r="F573" s="14" t="str">
        <f>IFERROR(VLOOKUP(E573,'Bron competenties'!$A$1:$F$19978,5,FALSE),"")</f>
        <v xml:space="preserve">het detailniveau bepalen op basis van het doel en de doelgroep </v>
      </c>
      <c r="G573" s="15" t="str">
        <f>IFERROR(CONCATENATE(B573," ",(VLOOKUP($B573,'Bron competenties'!$B$1:$C$1978,2,FALSE))),"")</f>
        <v xml:space="preserve">B.05 Vervaardigen van documentatie </v>
      </c>
      <c r="H573">
        <f t="shared" si="25"/>
        <v>3</v>
      </c>
      <c r="I573" t="str">
        <f t="shared" si="26"/>
        <v xml:space="preserve">het detailniveau bepalen op basis van het doel en de doelgroep </v>
      </c>
    </row>
    <row r="574" spans="1:9" ht="15" thickBot="1" x14ac:dyDescent="0.4">
      <c r="A574" s="16" t="s">
        <v>142</v>
      </c>
      <c r="B574" s="17" t="s">
        <v>132</v>
      </c>
      <c r="C574" s="13">
        <v>1</v>
      </c>
      <c r="D574" s="10" t="str">
        <f>IFERROR(VLOOKUP($A574,VLookup!$B$3:$C$481,2,FALSE),"")</f>
        <v>3.1.7 DATABASEBEHEER</v>
      </c>
      <c r="E574" s="14" t="str">
        <f t="shared" si="24"/>
        <v>C.05x1</v>
      </c>
      <c r="F574" s="14" t="str">
        <f>IFERROR(VLOOKUP(E574,'Bron competenties'!$A$1:$F$19978,5,FALSE),"")</f>
        <v>het uitvoeren van basale systeemoperaties</v>
      </c>
      <c r="G574" s="15" t="str">
        <f>IFERROR(CONCATENATE(B574," ",(VLOOKUP($B574,'Bron competenties'!$B$1:$C$1978,2,FALSE))),"")</f>
        <v>C.05 Systeembeheer</v>
      </c>
      <c r="H574">
        <f t="shared" si="25"/>
        <v>1</v>
      </c>
      <c r="I574" t="str">
        <f t="shared" si="26"/>
        <v>het uitvoeren van basale systeemoperaties</v>
      </c>
    </row>
    <row r="575" spans="1:9" ht="15" thickBot="1" x14ac:dyDescent="0.4">
      <c r="A575" s="16" t="s">
        <v>142</v>
      </c>
      <c r="B575" s="17" t="s">
        <v>132</v>
      </c>
      <c r="C575" s="13">
        <v>2</v>
      </c>
      <c r="D575" s="10" t="str">
        <f>IFERROR(VLOOKUP($A575,VLookup!$B$3:$C$481,2,FALSE),"")</f>
        <v>3.1.7 DATABASEBEHEER</v>
      </c>
      <c r="E575" s="14" t="str">
        <f t="shared" si="24"/>
        <v>C.05x2</v>
      </c>
      <c r="F575" s="14" t="str">
        <f>IFERROR(VLOOKUP(E575,'Bron competenties'!$A$1:$F$19978,5,FALSE),"")</f>
        <v>het systematisch dagelijks beheer van operationele behoeften in de IT-systemen; het vermijden van serviceonderbrekingen conform de service- en IT-strategie</v>
      </c>
      <c r="G575" s="15" t="str">
        <f>IFERROR(CONCATENATE(B575," ",(VLOOKUP($B575,'Bron competenties'!$B$1:$C$1978,2,FALSE))),"")</f>
        <v>C.05 Systeembeheer</v>
      </c>
      <c r="H575">
        <f t="shared" si="25"/>
        <v>2</v>
      </c>
      <c r="I575" t="str">
        <f t="shared" si="26"/>
        <v>het systematisch dagelijks beheer van operationele behoeften in de IT-systemen; het vermijden van serviceonderbrekingen conform de service- en IT-strategie</v>
      </c>
    </row>
    <row r="576" spans="1:9" ht="15" thickBot="1" x14ac:dyDescent="0.4">
      <c r="A576" s="16" t="s">
        <v>142</v>
      </c>
      <c r="B576" s="20" t="s">
        <v>132</v>
      </c>
      <c r="C576" s="13">
        <v>3</v>
      </c>
      <c r="D576" s="10" t="str">
        <f>IFERROR(VLOOKUP($A576,VLookup!$B$3:$C$481,2,FALSE),"")</f>
        <v>3.1.7 DATABASEBEHEER</v>
      </c>
      <c r="E576" s="14" t="str">
        <f t="shared" si="24"/>
        <v>C.05x3</v>
      </c>
      <c r="F576" s="14" t="str">
        <f>IFERROR(VLOOKUP(E576,'Bron competenties'!$A$1:$F$19978,5,FALSE),"")</f>
        <v>het optimaliseren van technische en cloud-ontwikkeling; het evalueren van systeemperformance en vragen/problemen van gebruikers; verantwoordelijk zijn voor tijdige vervanging van resources binnen het toegestane budget</v>
      </c>
      <c r="G576" s="15" t="str">
        <f>IFERROR(CONCATENATE(B576," ",(VLOOKUP($B576,'Bron competenties'!$B$1:$C$1978,2,FALSE))),"")</f>
        <v>C.05 Systeembeheer</v>
      </c>
      <c r="H576">
        <f t="shared" si="25"/>
        <v>3</v>
      </c>
      <c r="I576" t="str">
        <f t="shared" si="26"/>
        <v>het optimaliseren van technische en cloud-ontwikkeling; het evalueren van systeemperformance en vragen/problemen van gebruikers; verantwoordelijk zijn voor tijdige vervanging van resources binnen het toegestane budget</v>
      </c>
    </row>
    <row r="577" spans="1:9" ht="15" thickBot="1" x14ac:dyDescent="0.4">
      <c r="A577" s="16" t="s">
        <v>142</v>
      </c>
      <c r="B577" s="20" t="s">
        <v>78</v>
      </c>
      <c r="C577" s="13">
        <v>3</v>
      </c>
      <c r="D577" s="10" t="str">
        <f>IFERROR(VLOOKUP($A577,VLookup!$B$3:$C$481,2,FALSE),"")</f>
        <v>3.1.7 DATABASEBEHEER</v>
      </c>
      <c r="E577" s="14" t="str">
        <f t="shared" si="24"/>
        <v>D.10x3</v>
      </c>
      <c r="F577" s="14" t="str">
        <f>IFERROR(VLOOKUP(E577,'Bron competenties'!$A$1:$F$19978,5,FALSE),"")</f>
        <v>het analyseren van bedrijfsprocessen en bijbehorende informatie-eisen en het daarmee voorzien in de meest geschikte informatiestructuur</v>
      </c>
      <c r="G577" s="15" t="str">
        <f>IFERROR(CONCATENATE(B577," ",(VLOOKUP($B577,'Bron competenties'!$B$1:$C$1978,2,FALSE))),"")</f>
        <v xml:space="preserve">D.10 Informatie- en kennismanagement </v>
      </c>
      <c r="H577">
        <f t="shared" si="25"/>
        <v>3</v>
      </c>
      <c r="I577" t="str">
        <f t="shared" si="26"/>
        <v>het analyseren van bedrijfsprocessen en bijbehorende informatie-eisen en het daarmee voorzien in de meest geschikte informatiestructuur</v>
      </c>
    </row>
    <row r="578" spans="1:9" ht="15" thickBot="1" x14ac:dyDescent="0.4">
      <c r="A578" s="16" t="s">
        <v>142</v>
      </c>
      <c r="B578" s="17" t="s">
        <v>96</v>
      </c>
      <c r="C578" s="13">
        <v>2</v>
      </c>
      <c r="D578" s="10" t="str">
        <f>IFERROR(VLOOKUP($A578,VLookup!$B$3:$C$481,2,FALSE),"")</f>
        <v>3.1.7 DATABASEBEHEER</v>
      </c>
      <c r="E578" s="14" t="str">
        <f t="shared" ref="E578:E641" si="27">IFERROR(IF(D578&lt;&gt;"",CONCATENATE(B578,"x",C578),""),"")</f>
        <v>E.06x2</v>
      </c>
      <c r="F578" s="14" t="str">
        <f>IFERROR(VLOOKUP(E578,'Bron competenties'!$A$1:$F$19978,5,FALSE),"")</f>
        <v>het communiceren over en het toezicht houden op de toepassing van het kwaliteitsbeleid in de organisatie</v>
      </c>
      <c r="G578" s="15" t="str">
        <f>IFERROR(CONCATENATE(B578," ",(VLOOKUP($B578,'Bron competenties'!$B$1:$C$1978,2,FALSE))),"")</f>
        <v xml:space="preserve">E.06 ICT kwaliteitsmanagement </v>
      </c>
      <c r="H578">
        <f t="shared" ref="H578:H641" si="28">IF($G578="","",C578)</f>
        <v>2</v>
      </c>
      <c r="I578" t="str">
        <f t="shared" ref="I578:I641" si="29">IF($G578="","",F578)</f>
        <v>het communiceren over en het toezicht houden op de toepassing van het kwaliteitsbeleid in de organisatie</v>
      </c>
    </row>
    <row r="579" spans="1:9" ht="15" thickBot="1" x14ac:dyDescent="0.4">
      <c r="A579" s="16" t="s">
        <v>142</v>
      </c>
      <c r="B579" s="20" t="s">
        <v>96</v>
      </c>
      <c r="C579" s="13">
        <v>3</v>
      </c>
      <c r="D579" s="10" t="str">
        <f>IFERROR(VLOOKUP($A579,VLookup!$B$3:$C$481,2,FALSE),"")</f>
        <v>3.1.7 DATABASEBEHEER</v>
      </c>
      <c r="E579" s="14" t="str">
        <f t="shared" si="27"/>
        <v>E.06x3</v>
      </c>
      <c r="F579" s="14" t="str">
        <f>IFERROR(VLOOKUP(E579,'Bron competenties'!$A$1:$F$19978,5,FALSE),"")</f>
        <v>het evalueren van kwaliteitsindicatoren en processen op basis van het kwaliteitsbeleid en indien nodig het voorstellen van herstelacties</v>
      </c>
      <c r="G579" s="15" t="str">
        <f>IFERROR(CONCATENATE(B579," ",(VLOOKUP($B579,'Bron competenties'!$B$1:$C$1978,2,FALSE))),"")</f>
        <v xml:space="preserve">E.06 ICT kwaliteitsmanagement </v>
      </c>
      <c r="H579">
        <f t="shared" si="28"/>
        <v>3</v>
      </c>
      <c r="I579" t="str">
        <f t="shared" si="29"/>
        <v>het evalueren van kwaliteitsindicatoren en processen op basis van het kwaliteitsbeleid en indien nodig het voorstellen van herstelacties</v>
      </c>
    </row>
    <row r="580" spans="1:9" ht="15" thickBot="1" x14ac:dyDescent="0.4">
      <c r="A580" s="16" t="s">
        <v>142</v>
      </c>
      <c r="B580" s="17" t="s">
        <v>81</v>
      </c>
      <c r="C580" s="13">
        <v>2</v>
      </c>
      <c r="D580" s="10" t="str">
        <f>IFERROR(VLOOKUP($A580,VLookup!$B$3:$C$481,2,FALSE),"")</f>
        <v>3.1.7 DATABASEBEHEER</v>
      </c>
      <c r="E580" s="14" t="str">
        <f t="shared" si="27"/>
        <v>E.08x2</v>
      </c>
      <c r="F580" s="14" t="str">
        <f>IFERROR(VLOOKUP(E580,'Bron competenties'!$A$1:$F$19978,5,FALSE),"")</f>
        <v>het systematisch scannen van de omgeving om kwetsbaarheden en bedreigingen te identificeren en te bepalen, vast te leggen en het escaleren bij non-compliance</v>
      </c>
      <c r="G580" s="15" t="str">
        <f>IFERROR(CONCATENATE(B580," ",(VLOOKUP($B580,'Bron competenties'!$B$1:$C$1978,2,FALSE))),"")</f>
        <v xml:space="preserve">E.08 Informatiebeveiligingsmanagement </v>
      </c>
      <c r="H580">
        <f t="shared" si="28"/>
        <v>2</v>
      </c>
      <c r="I580" t="str">
        <f t="shared" si="29"/>
        <v>het systematisch scannen van de omgeving om kwetsbaarheden en bedreigingen te identificeren en te bepalen, vast te leggen en het escaleren bij non-compliance</v>
      </c>
    </row>
    <row r="581" spans="1:9" ht="15" thickBot="1" x14ac:dyDescent="0.4">
      <c r="A581" s="16" t="s">
        <v>142</v>
      </c>
      <c r="B581" s="20" t="s">
        <v>81</v>
      </c>
      <c r="C581" s="13">
        <v>3</v>
      </c>
      <c r="D581" s="10" t="str">
        <f>IFERROR(VLOOKUP($A581,VLookup!$B$3:$C$481,2,FALSE),"")</f>
        <v>3.1.7 DATABASEBEHEER</v>
      </c>
      <c r="E581" s="14" t="str">
        <f t="shared" si="27"/>
        <v>E.08x3</v>
      </c>
      <c r="F581" s="14" t="str">
        <f>IFERROR(VLOOKUP(E581,'Bron competenties'!$A$1:$F$19978,5,FALSE),"")</f>
        <v xml:space="preserve">het evalueren van indicatoren en maatregelen op het gebied van securitymanagement en bepalen of ze aan de normen voldoen; het onderzoeken van inbreuken op de beveiliging en het nemen van correctiemaatregelen </v>
      </c>
      <c r="G581" s="15" t="str">
        <f>IFERROR(CONCATENATE(B581," ",(VLOOKUP($B581,'Bron competenties'!$B$1:$C$1978,2,FALSE))),"")</f>
        <v xml:space="preserve">E.08 Informatiebeveiligingsmanagement </v>
      </c>
      <c r="H581">
        <f t="shared" si="28"/>
        <v>3</v>
      </c>
      <c r="I581" t="str">
        <f t="shared" si="29"/>
        <v xml:space="preserve">het evalueren van indicatoren en maatregelen op het gebied van securitymanagement en bepalen of ze aan de normen voldoen; het onderzoeken van inbreuken op de beveiliging en het nemen van correctiemaatregelen </v>
      </c>
    </row>
    <row r="582" spans="1:9" ht="15" thickBot="1" x14ac:dyDescent="0.4">
      <c r="A582" s="18" t="s">
        <v>142</v>
      </c>
      <c r="B582" s="17" t="s">
        <v>85</v>
      </c>
      <c r="C582" s="13">
        <v>9</v>
      </c>
      <c r="D582" s="10" t="str">
        <f>IFERROR(VLOOKUP($A582,VLookup!$B$3:$C$481,2,FALSE),"")</f>
        <v>3.1.7 DATABASEBEHEER</v>
      </c>
      <c r="E582" s="14" t="str">
        <f t="shared" si="27"/>
        <v>T.01x9</v>
      </c>
      <c r="F582" s="14" t="str">
        <f>IFERROR(VLOOKUP(E582,'Bron competenties'!$A$1:$F$19978,5,FALSE),"")</f>
        <v>Toegankelijkheid is van toepassing op het ontwerp van producten, apparaten, services of omgevingen om ervoor te zorgen dat ze voor iedereen bruikbaar zijn, ongeacht hun persoonlijke capaciteiten</v>
      </c>
      <c r="G582" s="15" t="str">
        <f>IFERROR(CONCATENATE(B582," ",(VLOOKUP($B582,'Bron competenties'!$B$1:$C$1978,2,FALSE))),"")</f>
        <v>T.01 Toegankelijkheid</v>
      </c>
      <c r="H582">
        <f t="shared" si="28"/>
        <v>9</v>
      </c>
      <c r="I582" t="str">
        <f t="shared" si="29"/>
        <v>Toegankelijkheid is van toepassing op het ontwerp van producten, apparaten, services of omgevingen om ervoor te zorgen dat ze voor iedereen bruikbaar zijn, ongeacht hun persoonlijke capaciteiten</v>
      </c>
    </row>
    <row r="583" spans="1:9" ht="15" thickBot="1" x14ac:dyDescent="0.4">
      <c r="A583" s="18" t="s">
        <v>142</v>
      </c>
      <c r="B583" s="17" t="s">
        <v>86</v>
      </c>
      <c r="C583" s="13">
        <v>9</v>
      </c>
      <c r="D583" s="10" t="str">
        <f>IFERROR(VLOOKUP($A583,VLookup!$B$3:$C$481,2,FALSE),"")</f>
        <v>3.1.7 DATABASEBEHEER</v>
      </c>
      <c r="E583" s="14" t="str">
        <f t="shared" si="27"/>
        <v>T.02x9</v>
      </c>
      <c r="F583" s="14" t="str">
        <f>IFERROR(VLOOKUP(E583,'Bron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83" s="15" t="str">
        <f>IFERROR(CONCATENATE(B583," ",(VLOOKUP($B583,'Bron competenties'!$B$1:$C$1978,2,FALSE))),"")</f>
        <v>T.02 Ethiek</v>
      </c>
      <c r="H583">
        <f t="shared" si="28"/>
        <v>9</v>
      </c>
      <c r="I583" t="str">
        <f t="shared" si="29"/>
        <v>Ethiek in ICT behandelt de procedures, waarden en praktijken die ICT en haar gerelateerde disciplines beheersen zonder de integriteit, morele waarden of overtuigingen van een individu, organisatie of de mensheid: professioneel gedrag in de ICT</v>
      </c>
    </row>
    <row r="584" spans="1:9" ht="15" thickBot="1" x14ac:dyDescent="0.4">
      <c r="A584" s="18" t="s">
        <v>142</v>
      </c>
      <c r="B584" s="17" t="s">
        <v>87</v>
      </c>
      <c r="C584" s="13">
        <v>9</v>
      </c>
      <c r="D584" s="10" t="str">
        <f>IFERROR(VLOOKUP($A584,VLookup!$B$3:$C$481,2,FALSE),"")</f>
        <v>3.1.7 DATABASEBEHEER</v>
      </c>
      <c r="E584" s="14" t="str">
        <f t="shared" si="27"/>
        <v>T.03x9</v>
      </c>
      <c r="F584" s="14" t="str">
        <f>IFERROR(VLOOKUP(E584,'Bron competenties'!$A$1:$F$19978,5,FALSE),"")</f>
        <v>Er zijn veel wetten die direct of indirect relevant zijn voor de ICT-industrie, zoals copyright, naleving van octrooien, voorkomen van plagiaat en bescherming van intellectueel eigendom</v>
      </c>
      <c r="G584" s="15" t="str">
        <f>IFERROR(CONCATENATE(B584," ",(VLOOKUP($B584,'Bron competenties'!$B$1:$C$1978,2,FALSE))),"")</f>
        <v>T.03 Juridische kwesties</v>
      </c>
      <c r="H584">
        <f t="shared" si="28"/>
        <v>9</v>
      </c>
      <c r="I584" t="str">
        <f t="shared" si="29"/>
        <v>Er zijn veel wetten die direct of indirect relevant zijn voor de ICT-industrie, zoals copyright, naleving van octrooien, voorkomen van plagiaat en bescherming van intellectueel eigendom</v>
      </c>
    </row>
    <row r="585" spans="1:9" ht="15" thickBot="1" x14ac:dyDescent="0.4">
      <c r="A585" s="18" t="s">
        <v>142</v>
      </c>
      <c r="B585" s="17" t="s">
        <v>88</v>
      </c>
      <c r="C585" s="13">
        <v>9</v>
      </c>
      <c r="D585" s="10" t="str">
        <f>IFERROR(VLOOKUP($A585,VLookup!$B$3:$C$481,2,FALSE),"")</f>
        <v>3.1.7 DATABASEBEHEER</v>
      </c>
      <c r="E585" s="14" t="str">
        <f t="shared" si="27"/>
        <v>T.04x9</v>
      </c>
      <c r="F585" s="14" t="str">
        <f>IFERROR(VLOOKUP(E585,'Bron competenties'!$A$1:$F$19978,5,FALSE),"")</f>
        <v>Privacy is het vermogen van een organisatie of individu te bepalen welke gegevens met derden kunnen worden gedeeld: bijvoorbeeld de algemene verordening gegevensbescherming (AVG) over gegevensbescherming en privacy voor alle individuen</v>
      </c>
      <c r="G585" s="15" t="str">
        <f>IFERROR(CONCATENATE(B585," ",(VLOOKUP($B585,'Bron competenties'!$B$1:$C$1978,2,FALSE))),"")</f>
        <v>T.04 Privacy</v>
      </c>
      <c r="H585">
        <f t="shared" si="28"/>
        <v>9</v>
      </c>
      <c r="I585" t="str">
        <f t="shared" si="29"/>
        <v>Privacy is het vermogen van een organisatie of individu te bepalen welke gegevens met derden kunnen worden gedeeld: bijvoorbeeld de algemene verordening gegevensbescherming (AVG) over gegevensbescherming en privacy voor alle individuen</v>
      </c>
    </row>
    <row r="586" spans="1:9" ht="15" thickBot="1" x14ac:dyDescent="0.4">
      <c r="A586" s="18" t="s">
        <v>142</v>
      </c>
      <c r="B586" s="17" t="s">
        <v>89</v>
      </c>
      <c r="C586" s="13">
        <v>9</v>
      </c>
      <c r="D586" s="10" t="str">
        <f>IFERROR(VLOOKUP($A586,VLookup!$B$3:$C$481,2,FALSE),"")</f>
        <v>3.1.7 DATABASEBEHEER</v>
      </c>
      <c r="E586" s="14" t="str">
        <f t="shared" si="27"/>
        <v>T.05x9</v>
      </c>
      <c r="F586" s="14" t="str">
        <f>IFERROR(VLOOKUP(E586,'Bron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86" s="15" t="str">
        <f>IFERROR(CONCATENATE(B586," ",(VLOOKUP($B586,'Bron competenties'!$B$1:$C$1978,2,FALSE))),"")</f>
        <v>T.05 Beveiliging</v>
      </c>
      <c r="H586">
        <f t="shared" si="28"/>
        <v>9</v>
      </c>
      <c r="I586"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587" spans="1:9" ht="15" thickBot="1" x14ac:dyDescent="0.4">
      <c r="A587" s="18" t="s">
        <v>142</v>
      </c>
      <c r="B587" s="17" t="s">
        <v>90</v>
      </c>
      <c r="C587" s="13">
        <v>9</v>
      </c>
      <c r="D587" s="10" t="str">
        <f>IFERROR(VLOOKUP($A587,VLookup!$B$3:$C$481,2,FALSE),"")</f>
        <v>3.1.7 DATABASEBEHEER</v>
      </c>
      <c r="E587" s="14" t="str">
        <f t="shared" si="27"/>
        <v>T.06x9</v>
      </c>
      <c r="F587" s="14" t="str">
        <f>IFERROR(VLOOKUP(E587,'Bron competenties'!$A$1:$F$19978,5,FALSE),"")</f>
        <v>Duurzaamheid staat voor het voldoen aan behoeften zonder de toekomst in gevaar te brengen en kan worden gecategoriseerd als ecologische, sociale of economische duurzaamheid</v>
      </c>
      <c r="G587" s="15" t="str">
        <f>IFERROR(CONCATENATE(B587," ",(VLOOKUP($B587,'Bron competenties'!$B$1:$C$1978,2,FALSE))),"")</f>
        <v>T.06 Duurzaamheid</v>
      </c>
      <c r="H587">
        <f t="shared" si="28"/>
        <v>9</v>
      </c>
      <c r="I587" t="str">
        <f t="shared" si="29"/>
        <v>Duurzaamheid staat voor het voldoen aan behoeften zonder de toekomst in gevaar te brengen en kan worden gecategoriseerd als ecologische, sociale of economische duurzaamheid</v>
      </c>
    </row>
    <row r="588" spans="1:9" ht="15" thickBot="1" x14ac:dyDescent="0.4">
      <c r="A588" s="18" t="s">
        <v>142</v>
      </c>
      <c r="B588" s="17" t="s">
        <v>91</v>
      </c>
      <c r="C588" s="13">
        <v>9</v>
      </c>
      <c r="D588" s="10" t="str">
        <f>IFERROR(VLOOKUP($A588,VLookup!$B$3:$C$481,2,FALSE),"")</f>
        <v>3.1.7 DATABASEBEHEER</v>
      </c>
      <c r="E588" s="14" t="str">
        <f t="shared" si="27"/>
        <v>T.07x9</v>
      </c>
      <c r="F588" s="14" t="str">
        <f>IFERROR(VLOOKUP(E588,'Bron competenties'!$A$1:$F$19978,5,FALSE),"")</f>
        <v>Bruikbaarheid is de kwaliteit van een product, dienst of systeem, zoals ervaren door eindgebruikers, voor specifiek te bereiken doelen, effectief, efficiënt en bevredigend in een vooraf bepaalde context</v>
      </c>
      <c r="G588" s="15" t="str">
        <f>IFERROR(CONCATENATE(B588," ",(VLOOKUP($B588,'Bron competenties'!$B$1:$C$1978,2,FALSE))),"")</f>
        <v>T.07 Bruikbaarheid</v>
      </c>
      <c r="H588">
        <f t="shared" si="28"/>
        <v>9</v>
      </c>
      <c r="I588" t="str">
        <f t="shared" si="29"/>
        <v>Bruikbaarheid is de kwaliteit van een product, dienst of systeem, zoals ervaren door eindgebruikers, voor specifiek te bereiken doelen, effectief, efficiënt en bevredigend in een vooraf bepaalde context</v>
      </c>
    </row>
    <row r="589" spans="1:9" ht="15" thickBot="1" x14ac:dyDescent="0.4">
      <c r="A589" s="16" t="s">
        <v>143</v>
      </c>
      <c r="B589" s="17" t="s">
        <v>95</v>
      </c>
      <c r="C589" s="13">
        <v>1</v>
      </c>
      <c r="D589" s="10" t="str">
        <f>IFERROR(VLOOKUP($A589,VLookup!$B$3:$C$481,2,FALSE),"")</f>
        <v>3.1.8 RECORDBEHEER</v>
      </c>
      <c r="E589" s="14" t="str">
        <f t="shared" si="27"/>
        <v>B.05x1</v>
      </c>
      <c r="F589" s="14" t="str">
        <f>IFERROR(VLOOKUP(E589,'Bron competenties'!$A$1:$F$19978,5,FALSE),"")</f>
        <v>het gebruiken en/of toepassen van standaarden om de documentatiestructuur te bepalen</v>
      </c>
      <c r="G589" s="15" t="str">
        <f>IFERROR(CONCATENATE(B589," ",(VLOOKUP($B589,'Bron competenties'!$B$1:$C$1978,2,FALSE))),"")</f>
        <v xml:space="preserve">B.05 Vervaardigen van documentatie </v>
      </c>
      <c r="H589">
        <f t="shared" si="28"/>
        <v>1</v>
      </c>
      <c r="I589" t="str">
        <f t="shared" si="29"/>
        <v>het gebruiken en/of toepassen van standaarden om de documentatiestructuur te bepalen</v>
      </c>
    </row>
    <row r="590" spans="1:9" ht="15" thickBot="1" x14ac:dyDescent="0.4">
      <c r="A590" s="16" t="s">
        <v>143</v>
      </c>
      <c r="B590" s="17" t="s">
        <v>95</v>
      </c>
      <c r="C590" s="13">
        <v>2</v>
      </c>
      <c r="D590" s="10" t="str">
        <f>IFERROR(VLOOKUP($A590,VLookup!$B$3:$C$481,2,FALSE),"")</f>
        <v>3.1.8 RECORDBEHEER</v>
      </c>
      <c r="E590" s="14" t="str">
        <f t="shared" si="27"/>
        <v>B.05x2</v>
      </c>
      <c r="F590" s="14" t="str">
        <f>IFERROR(VLOOKUP(E590,'Bron competenties'!$A$1:$F$19978,5,FALSE),"")</f>
        <v>het bepalen van documentatie-eisen op basis van het doel en de doelgroep</v>
      </c>
      <c r="G590" s="15" t="str">
        <f>IFERROR(CONCATENATE(B590," ",(VLOOKUP($B590,'Bron competenties'!$B$1:$C$1978,2,FALSE))),"")</f>
        <v xml:space="preserve">B.05 Vervaardigen van documentatie </v>
      </c>
      <c r="H590">
        <f t="shared" si="28"/>
        <v>2</v>
      </c>
      <c r="I590" t="str">
        <f t="shared" si="29"/>
        <v>het bepalen van documentatie-eisen op basis van het doel en de doelgroep</v>
      </c>
    </row>
    <row r="591" spans="1:9" ht="15" thickBot="1" x14ac:dyDescent="0.4">
      <c r="A591" s="16" t="s">
        <v>143</v>
      </c>
      <c r="B591" s="20" t="s">
        <v>95</v>
      </c>
      <c r="C591" s="13">
        <v>3</v>
      </c>
      <c r="D591" s="10" t="str">
        <f>IFERROR(VLOOKUP($A591,VLookup!$B$3:$C$481,2,FALSE),"")</f>
        <v>3.1.8 RECORDBEHEER</v>
      </c>
      <c r="E591" s="14" t="str">
        <f t="shared" si="27"/>
        <v>B.05x3</v>
      </c>
      <c r="F591" s="14" t="str">
        <f>IFERROR(VLOOKUP(E591,'Bron competenties'!$A$1:$F$19978,5,FALSE),"")</f>
        <v xml:space="preserve">het detailniveau bepalen op basis van het doel en de doelgroep </v>
      </c>
      <c r="G591" s="15" t="str">
        <f>IFERROR(CONCATENATE(B591," ",(VLOOKUP($B591,'Bron competenties'!$B$1:$C$1978,2,FALSE))),"")</f>
        <v xml:space="preserve">B.05 Vervaardigen van documentatie </v>
      </c>
      <c r="H591">
        <f t="shared" si="28"/>
        <v>3</v>
      </c>
      <c r="I591" t="str">
        <f t="shared" si="29"/>
        <v xml:space="preserve">het detailniveau bepalen op basis van het doel en de doelgroep </v>
      </c>
    </row>
    <row r="592" spans="1:9" ht="15" thickBot="1" x14ac:dyDescent="0.4">
      <c r="A592" s="16" t="s">
        <v>143</v>
      </c>
      <c r="B592" s="20" t="s">
        <v>137</v>
      </c>
      <c r="C592" s="13">
        <v>1</v>
      </c>
      <c r="D592" s="10" t="str">
        <f>IFERROR(VLOOKUP($A592,VLookup!$B$3:$C$481,2,FALSE),"")</f>
        <v>3.1.8 RECORDBEHEER</v>
      </c>
      <c r="E592" s="14" t="str">
        <f t="shared" si="27"/>
        <v>C.01x1</v>
      </c>
      <c r="F592" s="14" t="str">
        <f>IFERROR(VLOOKUP(E592,'Bron competenties'!$A$1:$F$19978,5,FALSE),"")</f>
        <v>de interactie met gebruikers; het toepassen van basale productkennis om verzoeken van gebruikers te beantwoorden; het oplossen van incidenten en het opvolgen van voorgeschreven procedures</v>
      </c>
      <c r="G592" s="15" t="str">
        <f>IFERROR(CONCATENATE(B592," ",(VLOOKUP($B592,'Bron competenties'!$B$1:$C$1978,2,FALSE))),"")</f>
        <v xml:space="preserve">C.01 Gebruikersondersteuning </v>
      </c>
      <c r="H592">
        <f t="shared" si="28"/>
        <v>1</v>
      </c>
      <c r="I592" t="str">
        <f t="shared" si="29"/>
        <v>de interactie met gebruikers; het toepassen van basale productkennis om verzoeken van gebruikers te beantwoorden; het oplossen van incidenten en het opvolgen van voorgeschreven procedures</v>
      </c>
    </row>
    <row r="593" spans="1:9" ht="15" thickBot="1" x14ac:dyDescent="0.4">
      <c r="A593" s="16" t="s">
        <v>143</v>
      </c>
      <c r="B593" s="20" t="s">
        <v>137</v>
      </c>
      <c r="C593" s="13">
        <v>2</v>
      </c>
      <c r="D593" s="10" t="str">
        <f>IFERROR(VLOOKUP($A593,VLookup!$B$3:$C$481,2,FALSE),"")</f>
        <v>3.1.8 RECORDBEHEER</v>
      </c>
      <c r="E593" s="14" t="str">
        <f t="shared" si="27"/>
        <v>C.01x2</v>
      </c>
      <c r="F593" s="14" t="str">
        <f>IFERROR(VLOOKUP(E593,'Bron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93" s="15" t="str">
        <f>IFERROR(CONCATENATE(B593," ",(VLOOKUP($B593,'Bron competenties'!$B$1:$C$1978,2,FALSE))),"")</f>
        <v xml:space="preserve">C.01 Gebruikersondersteuning </v>
      </c>
      <c r="H593">
        <f t="shared" si="28"/>
        <v>2</v>
      </c>
      <c r="I59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94" spans="1:9" ht="15" thickBot="1" x14ac:dyDescent="0.4">
      <c r="A594" s="16" t="s">
        <v>143</v>
      </c>
      <c r="B594" s="20" t="s">
        <v>137</v>
      </c>
      <c r="C594" s="13">
        <v>3</v>
      </c>
      <c r="D594" s="10" t="str">
        <f>IFERROR(VLOOKUP($A594,VLookup!$B$3:$C$481,2,FALSE),"")</f>
        <v>3.1.8 RECORDBEHEER</v>
      </c>
      <c r="E594" s="14" t="str">
        <f t="shared" si="27"/>
        <v>C.01x3</v>
      </c>
      <c r="F594" s="14" t="str">
        <f>IFERROR(VLOOKUP(E594,'Bron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594" s="15" t="str">
        <f>IFERROR(CONCATENATE(B594," ",(VLOOKUP($B594,'Bron competenties'!$B$1:$C$1978,2,FALSE))),"")</f>
        <v xml:space="preserve">C.01 Gebruikersondersteuning </v>
      </c>
      <c r="H594">
        <f t="shared" si="28"/>
        <v>3</v>
      </c>
      <c r="I594"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595" spans="1:9" ht="15" thickBot="1" x14ac:dyDescent="0.4">
      <c r="A595" s="16" t="s">
        <v>143</v>
      </c>
      <c r="B595" s="17" t="s">
        <v>132</v>
      </c>
      <c r="C595" s="13">
        <v>1</v>
      </c>
      <c r="D595" s="10" t="str">
        <f>IFERROR(VLOOKUP($A595,VLookup!$B$3:$C$481,2,FALSE),"")</f>
        <v>3.1.8 RECORDBEHEER</v>
      </c>
      <c r="E595" s="14" t="str">
        <f t="shared" si="27"/>
        <v>C.05x1</v>
      </c>
      <c r="F595" s="14" t="str">
        <f>IFERROR(VLOOKUP(E595,'Bron competenties'!$A$1:$F$19978,5,FALSE),"")</f>
        <v>het uitvoeren van basale systeemoperaties</v>
      </c>
      <c r="G595" s="15" t="str">
        <f>IFERROR(CONCATENATE(B595," ",(VLOOKUP($B595,'Bron competenties'!$B$1:$C$1978,2,FALSE))),"")</f>
        <v>C.05 Systeembeheer</v>
      </c>
      <c r="H595">
        <f t="shared" si="28"/>
        <v>1</v>
      </c>
      <c r="I595" t="str">
        <f t="shared" si="29"/>
        <v>het uitvoeren van basale systeemoperaties</v>
      </c>
    </row>
    <row r="596" spans="1:9" ht="15" thickBot="1" x14ac:dyDescent="0.4">
      <c r="A596" s="16" t="s">
        <v>143</v>
      </c>
      <c r="B596" s="17" t="s">
        <v>132</v>
      </c>
      <c r="C596" s="13">
        <v>2</v>
      </c>
      <c r="D596" s="10" t="str">
        <f>IFERROR(VLOOKUP($A596,VLookup!$B$3:$C$481,2,FALSE),"")</f>
        <v>3.1.8 RECORDBEHEER</v>
      </c>
      <c r="E596" s="14" t="str">
        <f t="shared" si="27"/>
        <v>C.05x2</v>
      </c>
      <c r="F596" s="14" t="str">
        <f>IFERROR(VLOOKUP(E596,'Bron competenties'!$A$1:$F$19978,5,FALSE),"")</f>
        <v>het systematisch dagelijks beheer van operationele behoeften in de IT-systemen; het vermijden van serviceonderbrekingen conform de service- en IT-strategie</v>
      </c>
      <c r="G596" s="15" t="str">
        <f>IFERROR(CONCATENATE(B596," ",(VLOOKUP($B596,'Bron competenties'!$B$1:$C$1978,2,FALSE))),"")</f>
        <v>C.05 Systeembeheer</v>
      </c>
      <c r="H596">
        <f t="shared" si="28"/>
        <v>2</v>
      </c>
      <c r="I596" t="str">
        <f t="shared" si="29"/>
        <v>het systematisch dagelijks beheer van operationele behoeften in de IT-systemen; het vermijden van serviceonderbrekingen conform de service- en IT-strategie</v>
      </c>
    </row>
    <row r="597" spans="1:9" ht="15" thickBot="1" x14ac:dyDescent="0.4">
      <c r="A597" s="16" t="s">
        <v>143</v>
      </c>
      <c r="B597" s="20" t="s">
        <v>132</v>
      </c>
      <c r="C597" s="13">
        <v>3</v>
      </c>
      <c r="D597" s="10" t="str">
        <f>IFERROR(VLOOKUP($A597,VLookup!$B$3:$C$481,2,FALSE),"")</f>
        <v>3.1.8 RECORDBEHEER</v>
      </c>
      <c r="E597" s="14" t="str">
        <f t="shared" si="27"/>
        <v>C.05x3</v>
      </c>
      <c r="F597" s="14" t="str">
        <f>IFERROR(VLOOKUP(E597,'Bron competenties'!$A$1:$F$19978,5,FALSE),"")</f>
        <v>het optimaliseren van technische en cloud-ontwikkeling; het evalueren van systeemperformance en vragen/problemen van gebruikers; verantwoordelijk zijn voor tijdige vervanging van resources binnen het toegestane budget</v>
      </c>
      <c r="G597" s="15" t="str">
        <f>IFERROR(CONCATENATE(B597," ",(VLOOKUP($B597,'Bron competenties'!$B$1:$C$1978,2,FALSE))),"")</f>
        <v>C.05 Systeembeheer</v>
      </c>
      <c r="H597">
        <f t="shared" si="28"/>
        <v>3</v>
      </c>
      <c r="I597" t="str">
        <f t="shared" si="29"/>
        <v>het optimaliseren van technische en cloud-ontwikkeling; het evalueren van systeemperformance en vragen/problemen van gebruikers; verantwoordelijk zijn voor tijdige vervanging van resources binnen het toegestane budget</v>
      </c>
    </row>
    <row r="598" spans="1:9" ht="15" thickBot="1" x14ac:dyDescent="0.4">
      <c r="A598" s="16" t="s">
        <v>143</v>
      </c>
      <c r="B598" s="20" t="s">
        <v>78</v>
      </c>
      <c r="C598" s="13">
        <v>3</v>
      </c>
      <c r="D598" s="10" t="str">
        <f>IFERROR(VLOOKUP($A598,VLookup!$B$3:$C$481,2,FALSE),"")</f>
        <v>3.1.8 RECORDBEHEER</v>
      </c>
      <c r="E598" s="14" t="str">
        <f t="shared" si="27"/>
        <v>D.10x3</v>
      </c>
      <c r="F598" s="14" t="str">
        <f>IFERROR(VLOOKUP(E598,'Bron competenties'!$A$1:$F$19978,5,FALSE),"")</f>
        <v>het analyseren van bedrijfsprocessen en bijbehorende informatie-eisen en het daarmee voorzien in de meest geschikte informatiestructuur</v>
      </c>
      <c r="G598" s="15" t="str">
        <f>IFERROR(CONCATENATE(B598," ",(VLOOKUP($B598,'Bron competenties'!$B$1:$C$1978,2,FALSE))),"")</f>
        <v xml:space="preserve">D.10 Informatie- en kennismanagement </v>
      </c>
      <c r="H598">
        <f t="shared" si="28"/>
        <v>3</v>
      </c>
      <c r="I598" t="str">
        <f t="shared" si="29"/>
        <v>het analyseren van bedrijfsprocessen en bijbehorende informatie-eisen en het daarmee voorzien in de meest geschikte informatiestructuur</v>
      </c>
    </row>
    <row r="599" spans="1:9" ht="15" thickBot="1" x14ac:dyDescent="0.4">
      <c r="A599" s="18" t="s">
        <v>143</v>
      </c>
      <c r="B599" s="17" t="s">
        <v>85</v>
      </c>
      <c r="C599" s="13">
        <v>9</v>
      </c>
      <c r="D599" s="10" t="str">
        <f>IFERROR(VLOOKUP($A599,VLookup!$B$3:$C$481,2,FALSE),"")</f>
        <v>3.1.8 RECORDBEHEER</v>
      </c>
      <c r="E599" s="14" t="str">
        <f t="shared" si="27"/>
        <v>T.01x9</v>
      </c>
      <c r="F599" s="14" t="str">
        <f>IFERROR(VLOOKUP(E599,'Bron competenties'!$A$1:$F$19978,5,FALSE),"")</f>
        <v>Toegankelijkheid is van toepassing op het ontwerp van producten, apparaten, services of omgevingen om ervoor te zorgen dat ze voor iedereen bruikbaar zijn, ongeacht hun persoonlijke capaciteiten</v>
      </c>
      <c r="G599" s="15" t="str">
        <f>IFERROR(CONCATENATE(B599," ",(VLOOKUP($B599,'Bron competenties'!$B$1:$C$1978,2,FALSE))),"")</f>
        <v>T.01 Toegankelijkheid</v>
      </c>
      <c r="H599">
        <f t="shared" si="28"/>
        <v>9</v>
      </c>
      <c r="I599" t="str">
        <f t="shared" si="29"/>
        <v>Toegankelijkheid is van toepassing op het ontwerp van producten, apparaten, services of omgevingen om ervoor te zorgen dat ze voor iedereen bruikbaar zijn, ongeacht hun persoonlijke capaciteiten</v>
      </c>
    </row>
    <row r="600" spans="1:9" ht="15" thickBot="1" x14ac:dyDescent="0.4">
      <c r="A600" s="18" t="s">
        <v>143</v>
      </c>
      <c r="B600" s="17" t="s">
        <v>86</v>
      </c>
      <c r="C600" s="13">
        <v>9</v>
      </c>
      <c r="D600" s="10" t="str">
        <f>IFERROR(VLOOKUP($A600,VLookup!$B$3:$C$481,2,FALSE),"")</f>
        <v>3.1.8 RECORDBEHEER</v>
      </c>
      <c r="E600" s="14" t="str">
        <f t="shared" si="27"/>
        <v>T.02x9</v>
      </c>
      <c r="F600" s="14" t="str">
        <f>IFERROR(VLOOKUP(E600,'Bron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00" s="15" t="str">
        <f>IFERROR(CONCATENATE(B600," ",(VLOOKUP($B600,'Bron competenties'!$B$1:$C$1978,2,FALSE))),"")</f>
        <v>T.02 Ethiek</v>
      </c>
      <c r="H600">
        <f t="shared" si="28"/>
        <v>9</v>
      </c>
      <c r="I600" t="str">
        <f t="shared" si="29"/>
        <v>Ethiek in ICT behandelt de procedures, waarden en praktijken die ICT en haar gerelateerde disciplines beheersen zonder de integriteit, morele waarden of overtuigingen van een individu, organisatie of de mensheid: professioneel gedrag in de ICT</v>
      </c>
    </row>
    <row r="601" spans="1:9" ht="15" thickBot="1" x14ac:dyDescent="0.4">
      <c r="A601" s="18" t="s">
        <v>143</v>
      </c>
      <c r="B601" s="17" t="s">
        <v>87</v>
      </c>
      <c r="C601" s="13">
        <v>9</v>
      </c>
      <c r="D601" s="10" t="str">
        <f>IFERROR(VLOOKUP($A601,VLookup!$B$3:$C$481,2,FALSE),"")</f>
        <v>3.1.8 RECORDBEHEER</v>
      </c>
      <c r="E601" s="14" t="str">
        <f t="shared" si="27"/>
        <v>T.03x9</v>
      </c>
      <c r="F601" s="14" t="str">
        <f>IFERROR(VLOOKUP(E601,'Bron competenties'!$A$1:$F$19978,5,FALSE),"")</f>
        <v>Er zijn veel wetten die direct of indirect relevant zijn voor de ICT-industrie, zoals copyright, naleving van octrooien, voorkomen van plagiaat en bescherming van intellectueel eigendom</v>
      </c>
      <c r="G601" s="15" t="str">
        <f>IFERROR(CONCATENATE(B601," ",(VLOOKUP($B601,'Bron competenties'!$B$1:$C$1978,2,FALSE))),"")</f>
        <v>T.03 Juridische kwesties</v>
      </c>
      <c r="H601">
        <f t="shared" si="28"/>
        <v>9</v>
      </c>
      <c r="I601" t="str">
        <f t="shared" si="29"/>
        <v>Er zijn veel wetten die direct of indirect relevant zijn voor de ICT-industrie, zoals copyright, naleving van octrooien, voorkomen van plagiaat en bescherming van intellectueel eigendom</v>
      </c>
    </row>
    <row r="602" spans="1:9" ht="15" thickBot="1" x14ac:dyDescent="0.4">
      <c r="A602" s="18" t="s">
        <v>143</v>
      </c>
      <c r="B602" s="17" t="s">
        <v>88</v>
      </c>
      <c r="C602" s="13">
        <v>9</v>
      </c>
      <c r="D602" s="10" t="str">
        <f>IFERROR(VLOOKUP($A602,VLookup!$B$3:$C$481,2,FALSE),"")</f>
        <v>3.1.8 RECORDBEHEER</v>
      </c>
      <c r="E602" s="14" t="str">
        <f t="shared" si="27"/>
        <v>T.04x9</v>
      </c>
      <c r="F602" s="14" t="str">
        <f>IFERROR(VLOOKUP(E602,'Bron competenties'!$A$1:$F$19978,5,FALSE),"")</f>
        <v>Privacy is het vermogen van een organisatie of individu te bepalen welke gegevens met derden kunnen worden gedeeld: bijvoorbeeld de algemene verordening gegevensbescherming (AVG) over gegevensbescherming en privacy voor alle individuen</v>
      </c>
      <c r="G602" s="15" t="str">
        <f>IFERROR(CONCATENATE(B602," ",(VLOOKUP($B602,'Bron competenties'!$B$1:$C$1978,2,FALSE))),"")</f>
        <v>T.04 Privacy</v>
      </c>
      <c r="H602">
        <f t="shared" si="28"/>
        <v>9</v>
      </c>
      <c r="I602" t="str">
        <f t="shared" si="29"/>
        <v>Privacy is het vermogen van een organisatie of individu te bepalen welke gegevens met derden kunnen worden gedeeld: bijvoorbeeld de algemene verordening gegevensbescherming (AVG) over gegevensbescherming en privacy voor alle individuen</v>
      </c>
    </row>
    <row r="603" spans="1:9" ht="15" thickBot="1" x14ac:dyDescent="0.4">
      <c r="A603" s="18" t="s">
        <v>143</v>
      </c>
      <c r="B603" s="17" t="s">
        <v>89</v>
      </c>
      <c r="C603" s="13">
        <v>9</v>
      </c>
      <c r="D603" s="10" t="str">
        <f>IFERROR(VLOOKUP($A603,VLookup!$B$3:$C$481,2,FALSE),"")</f>
        <v>3.1.8 RECORDBEHEER</v>
      </c>
      <c r="E603" s="14" t="str">
        <f t="shared" si="27"/>
        <v>T.05x9</v>
      </c>
      <c r="F603" s="14" t="str">
        <f>IFERROR(VLOOKUP(E603,'Bron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03" s="15" t="str">
        <f>IFERROR(CONCATENATE(B603," ",(VLOOKUP($B603,'Bron competenties'!$B$1:$C$1978,2,FALSE))),"")</f>
        <v>T.05 Beveiliging</v>
      </c>
      <c r="H603">
        <f t="shared" si="28"/>
        <v>9</v>
      </c>
      <c r="I603"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04" spans="1:9" ht="15" thickBot="1" x14ac:dyDescent="0.4">
      <c r="A604" s="18" t="s">
        <v>143</v>
      </c>
      <c r="B604" s="17" t="s">
        <v>90</v>
      </c>
      <c r="C604" s="13">
        <v>9</v>
      </c>
      <c r="D604" s="10" t="str">
        <f>IFERROR(VLOOKUP($A604,VLookup!$B$3:$C$481,2,FALSE),"")</f>
        <v>3.1.8 RECORDBEHEER</v>
      </c>
      <c r="E604" s="14" t="str">
        <f t="shared" si="27"/>
        <v>T.06x9</v>
      </c>
      <c r="F604" s="14" t="str">
        <f>IFERROR(VLOOKUP(E604,'Bron competenties'!$A$1:$F$19978,5,FALSE),"")</f>
        <v>Duurzaamheid staat voor het voldoen aan behoeften zonder de toekomst in gevaar te brengen en kan worden gecategoriseerd als ecologische, sociale of economische duurzaamheid</v>
      </c>
      <c r="G604" s="15" t="str">
        <f>IFERROR(CONCATENATE(B604," ",(VLOOKUP($B604,'Bron competenties'!$B$1:$C$1978,2,FALSE))),"")</f>
        <v>T.06 Duurzaamheid</v>
      </c>
      <c r="H604">
        <f t="shared" si="28"/>
        <v>9</v>
      </c>
      <c r="I604" t="str">
        <f t="shared" si="29"/>
        <v>Duurzaamheid staat voor het voldoen aan behoeften zonder de toekomst in gevaar te brengen en kan worden gecategoriseerd als ecologische, sociale of economische duurzaamheid</v>
      </c>
    </row>
    <row r="605" spans="1:9" ht="15" thickBot="1" x14ac:dyDescent="0.4">
      <c r="A605" s="18" t="s">
        <v>143</v>
      </c>
      <c r="B605" s="17" t="s">
        <v>91</v>
      </c>
      <c r="C605" s="13">
        <v>9</v>
      </c>
      <c r="D605" s="10" t="str">
        <f>IFERROR(VLOOKUP($A605,VLookup!$B$3:$C$481,2,FALSE),"")</f>
        <v>3.1.8 RECORDBEHEER</v>
      </c>
      <c r="E605" s="14" t="str">
        <f t="shared" si="27"/>
        <v>T.07x9</v>
      </c>
      <c r="F605" s="14" t="str">
        <f>IFERROR(VLOOKUP(E605,'Bron competenties'!$A$1:$F$19978,5,FALSE),"")</f>
        <v>Bruikbaarheid is de kwaliteit van een product, dienst of systeem, zoals ervaren door eindgebruikers, voor specifiek te bereiken doelen, effectief, efficiënt en bevredigend in een vooraf bepaalde context</v>
      </c>
      <c r="G605" s="15" t="str">
        <f>IFERROR(CONCATENATE(B605," ",(VLOOKUP($B605,'Bron competenties'!$B$1:$C$1978,2,FALSE))),"")</f>
        <v>T.07 Bruikbaarheid</v>
      </c>
      <c r="H605">
        <f t="shared" si="28"/>
        <v>9</v>
      </c>
      <c r="I605" t="str">
        <f t="shared" si="29"/>
        <v>Bruikbaarheid is de kwaliteit van een product, dienst of systeem, zoals ervaren door eindgebruikers, voor specifiek te bereiken doelen, effectief, efficiënt en bevredigend in een vooraf bepaalde context</v>
      </c>
    </row>
    <row r="606" spans="1:9" ht="15" thickBot="1" x14ac:dyDescent="0.4">
      <c r="A606" s="16" t="s">
        <v>144</v>
      </c>
      <c r="B606" s="17" t="s">
        <v>106</v>
      </c>
      <c r="C606" s="13">
        <v>2</v>
      </c>
      <c r="D606" s="10" t="str">
        <f>IFERROR(VLOOKUP($A606,VLookup!$B$3:$C$481,2,FALSE),"")</f>
        <v>3.1.9 DATA STEWARDSHIP</v>
      </c>
      <c r="E606" s="14" t="str">
        <f t="shared" si="27"/>
        <v>A.04x2</v>
      </c>
      <c r="F606" s="14" t="str">
        <f>IFERROR(VLOOKUP(E606,'Bron competenties'!$A$1:$F$19978,5,FALSE),"")</f>
        <v>het systematisch handelen om standaard productdocumentatie te onderhouden</v>
      </c>
      <c r="G606" s="15" t="str">
        <f>IFERROR(CONCATENATE(B606," ",(VLOOKUP($B606,'Bron competenties'!$B$1:$C$1978,2,FALSE))),"")</f>
        <v xml:space="preserve">A.04 Product- of serviceplanning </v>
      </c>
      <c r="H606">
        <f t="shared" si="28"/>
        <v>2</v>
      </c>
      <c r="I606" t="str">
        <f t="shared" si="29"/>
        <v>het systematisch handelen om standaard productdocumentatie te onderhouden</v>
      </c>
    </row>
    <row r="607" spans="1:9" ht="15" thickBot="1" x14ac:dyDescent="0.4">
      <c r="A607" s="16" t="s">
        <v>144</v>
      </c>
      <c r="B607" s="17" t="s">
        <v>106</v>
      </c>
      <c r="C607" s="13">
        <v>3</v>
      </c>
      <c r="D607" s="10" t="str">
        <f>IFERROR(VLOOKUP($A607,VLookup!$B$3:$C$481,2,FALSE),"")</f>
        <v>3.1.9 DATA STEWARDSHIP</v>
      </c>
      <c r="E607" s="14" t="str">
        <f t="shared" si="27"/>
        <v>A.04x3</v>
      </c>
      <c r="F607" s="14" t="str">
        <f>IFERROR(VLOOKUP(E607,'Bron competenties'!$A$1:$F$19978,5,FALSE),"")</f>
        <v>het gebruikmaken van specifieke kennis om complexe documentatie te maken en te onderhouden</v>
      </c>
      <c r="G607" s="15" t="str">
        <f>IFERROR(CONCATENATE(B607," ",(VLOOKUP($B607,'Bron competenties'!$B$1:$C$1978,2,FALSE))),"")</f>
        <v xml:space="preserve">A.04 Product- of serviceplanning </v>
      </c>
      <c r="H607">
        <f t="shared" si="28"/>
        <v>3</v>
      </c>
      <c r="I607" t="str">
        <f t="shared" si="29"/>
        <v>het gebruikmaken van specifieke kennis om complexe documentatie te maken en te onderhouden</v>
      </c>
    </row>
    <row r="608" spans="1:9" ht="15" thickBot="1" x14ac:dyDescent="0.4">
      <c r="A608" s="16" t="s">
        <v>144</v>
      </c>
      <c r="B608" s="17" t="s">
        <v>106</v>
      </c>
      <c r="C608" s="13">
        <v>4</v>
      </c>
      <c r="D608" s="10" t="str">
        <f>IFERROR(VLOOKUP($A608,VLookup!$B$3:$C$481,2,FALSE),"")</f>
        <v>3.1.9 DATA STEWARDSHIP</v>
      </c>
      <c r="E608" s="14" t="str">
        <f t="shared" si="27"/>
        <v>A.04x4</v>
      </c>
      <c r="F608" s="14" t="str">
        <f>IFERROR(VLOOKUP(E608,'Bron competenties'!$A$1:$F$19978,5,FALSE),"")</f>
        <v>het organiseren en borgen van het ontwikkelen en onderhouden van de planning</v>
      </c>
      <c r="G608" s="15" t="str">
        <f>IFERROR(CONCATENATE(B608," ",(VLOOKUP($B608,'Bron competenties'!$B$1:$C$1978,2,FALSE))),"")</f>
        <v xml:space="preserve">A.04 Product- of serviceplanning </v>
      </c>
      <c r="H608">
        <f t="shared" si="28"/>
        <v>4</v>
      </c>
      <c r="I608" t="str">
        <f t="shared" si="29"/>
        <v>het organiseren en borgen van het ontwikkelen en onderhouden van de planning</v>
      </c>
    </row>
    <row r="609" spans="1:9" ht="15" thickBot="1" x14ac:dyDescent="0.4">
      <c r="A609" s="16" t="s">
        <v>144</v>
      </c>
      <c r="B609" s="17" t="s">
        <v>94</v>
      </c>
      <c r="C609" s="13">
        <v>2</v>
      </c>
      <c r="D609" s="10" t="str">
        <f>IFERROR(VLOOKUP($A609,VLookup!$B$3:$C$481,2,FALSE),"")</f>
        <v>3.1.9 DATA STEWARDSHIP</v>
      </c>
      <c r="E609" s="14" t="str">
        <f t="shared" si="27"/>
        <v>B.03x2</v>
      </c>
      <c r="F609" s="14" t="str">
        <f>IFERROR(VLOOKUP(E609,'Bron competenties'!$A$1:$F$19978,5,FALSE),"")</f>
        <v>opzetten van testprogramma’s en het bouwen van testscripts zodat potentiële kwetsbaarheden aan stresstests onderworpen kunnen worden; op analytische wijze documenteren en rapporteren van de uitkomsten</v>
      </c>
      <c r="G609" s="15" t="str">
        <f>IFERROR(CONCATENATE(B609," ",(VLOOKUP($B609,'Bron competenties'!$B$1:$C$1978,2,FALSE))),"")</f>
        <v xml:space="preserve">B.03 Testen </v>
      </c>
      <c r="H609">
        <f t="shared" si="28"/>
        <v>2</v>
      </c>
      <c r="I609" t="str">
        <f t="shared" si="29"/>
        <v>opzetten van testprogramma’s en het bouwen van testscripts zodat potentiële kwetsbaarheden aan stresstests onderworpen kunnen worden; op analytische wijze documenteren en rapporteren van de uitkomsten</v>
      </c>
    </row>
    <row r="610" spans="1:9" ht="15" thickBot="1" x14ac:dyDescent="0.4">
      <c r="A610" s="16" t="s">
        <v>144</v>
      </c>
      <c r="B610" s="20" t="s">
        <v>94</v>
      </c>
      <c r="C610" s="13">
        <v>3</v>
      </c>
      <c r="D610" s="10" t="str">
        <f>IFERROR(VLOOKUP($A610,VLookup!$B$3:$C$481,2,FALSE),"")</f>
        <v>3.1.9 DATA STEWARDSHIP</v>
      </c>
      <c r="E610" s="14" t="str">
        <f t="shared" si="27"/>
        <v>B.03x3</v>
      </c>
      <c r="F610" s="14" t="str">
        <f>IFERROR(VLOOKUP(E610,'Bron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610" s="15" t="str">
        <f>IFERROR(CONCATENATE(B610," ",(VLOOKUP($B610,'Bron competenties'!$B$1:$C$1978,2,FALSE))),"")</f>
        <v xml:space="preserve">B.03 Testen </v>
      </c>
      <c r="H610">
        <f t="shared" si="28"/>
        <v>3</v>
      </c>
      <c r="I610" t="str">
        <f t="shared" si="29"/>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611" spans="1:9" ht="15" thickBot="1" x14ac:dyDescent="0.4">
      <c r="A611" s="16" t="s">
        <v>144</v>
      </c>
      <c r="B611" s="17" t="s">
        <v>125</v>
      </c>
      <c r="C611" s="13">
        <v>2</v>
      </c>
      <c r="D611" s="10" t="str">
        <f>IFERROR(VLOOKUP($A611,VLookup!$B$3:$C$481,2,FALSE),"")</f>
        <v>3.1.9 DATA STEWARDSHIP</v>
      </c>
      <c r="E611" s="14" t="str">
        <f t="shared" si="27"/>
        <v>B.04x2</v>
      </c>
      <c r="F611" s="14" t="str">
        <f>IFERROR(VLOOKUP(E611,'Bron competenties'!$A$1:$F$19978,5,FALSE),"")</f>
        <v>het systematisch handelen om systeemelementen te bouwen en/of deconstrueren; het identificeren van falende componenten en het vaststellen van de hoofdoorzaken van storingen; het bieden van ondersteuning aan minder ervaren collega's</v>
      </c>
      <c r="G611" s="15" t="str">
        <f>IFERROR(CONCATENATE(B611," ",(VLOOKUP($B611,'Bron competenties'!$B$1:$C$1978,2,FALSE))),"")</f>
        <v xml:space="preserve">B.04 Implementeren oplossingen </v>
      </c>
      <c r="H611">
        <f t="shared" si="28"/>
        <v>2</v>
      </c>
      <c r="I611" t="str">
        <f t="shared" si="29"/>
        <v>het systematisch handelen om systeemelementen te bouwen en/of deconstrueren; het identificeren van falende componenten en het vaststellen van de hoofdoorzaken van storingen; het bieden van ondersteuning aan minder ervaren collega's</v>
      </c>
    </row>
    <row r="612" spans="1:9" ht="15" thickBot="1" x14ac:dyDescent="0.4">
      <c r="A612" s="16" t="s">
        <v>144</v>
      </c>
      <c r="B612" s="20" t="s">
        <v>125</v>
      </c>
      <c r="C612" s="13">
        <v>3</v>
      </c>
      <c r="D612" s="10" t="str">
        <f>IFERROR(VLOOKUP($A612,VLookup!$B$3:$C$481,2,FALSE),"")</f>
        <v>3.1.9 DATA STEWARDSHIP</v>
      </c>
      <c r="E612" s="14" t="str">
        <f t="shared" si="27"/>
        <v>B.04x3</v>
      </c>
      <c r="F612" s="14" t="str">
        <f>IFERROR(VLOOKUP(E612,'Bron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12" s="15" t="str">
        <f>IFERROR(CONCATENATE(B612," ",(VLOOKUP($B612,'Bron competenties'!$B$1:$C$1978,2,FALSE))),"")</f>
        <v xml:space="preserve">B.04 Implementeren oplossingen </v>
      </c>
      <c r="H612">
        <f t="shared" si="28"/>
        <v>3</v>
      </c>
      <c r="I612" t="str">
        <f t="shared" si="29"/>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13" spans="1:9" ht="15" thickBot="1" x14ac:dyDescent="0.4">
      <c r="A613" s="16" t="s">
        <v>144</v>
      </c>
      <c r="B613" s="17" t="s">
        <v>137</v>
      </c>
      <c r="C613" s="13">
        <v>2</v>
      </c>
      <c r="D613" s="10" t="str">
        <f>IFERROR(VLOOKUP($A613,VLookup!$B$3:$C$481,2,FALSE),"")</f>
        <v>3.1.9 DATA STEWARDSHIP</v>
      </c>
      <c r="E613" s="14" t="str">
        <f t="shared" si="27"/>
        <v>C.01x2</v>
      </c>
      <c r="F613" s="14" t="str">
        <f>IFERROR(VLOOKUP(E613,'Bron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13" s="15" t="str">
        <f>IFERROR(CONCATENATE(B613," ",(VLOOKUP($B613,'Bron competenties'!$B$1:$C$1978,2,FALSE))),"")</f>
        <v xml:space="preserve">C.01 Gebruikersondersteuning </v>
      </c>
      <c r="H613">
        <f t="shared" si="28"/>
        <v>2</v>
      </c>
      <c r="I61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14" spans="1:9" ht="15" thickBot="1" x14ac:dyDescent="0.4">
      <c r="A614" s="16" t="s">
        <v>144</v>
      </c>
      <c r="B614" s="17" t="s">
        <v>137</v>
      </c>
      <c r="C614" s="13">
        <v>3</v>
      </c>
      <c r="D614" s="10" t="str">
        <f>IFERROR(VLOOKUP($A614,VLookup!$B$3:$C$481,2,FALSE),"")</f>
        <v>3.1.9 DATA STEWARDSHIP</v>
      </c>
      <c r="E614" s="14" t="str">
        <f t="shared" si="27"/>
        <v>C.01x3</v>
      </c>
      <c r="F614" s="14" t="str">
        <f>IFERROR(VLOOKUP(E614,'Bron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14" s="15" t="str">
        <f>IFERROR(CONCATENATE(B614," ",(VLOOKUP($B614,'Bron competenties'!$B$1:$C$1978,2,FALSE))),"")</f>
        <v xml:space="preserve">C.01 Gebruikersondersteuning </v>
      </c>
      <c r="H614">
        <f t="shared" si="28"/>
        <v>3</v>
      </c>
      <c r="I614"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15" spans="1:9" ht="15" thickBot="1" x14ac:dyDescent="0.4">
      <c r="A615" s="16" t="s">
        <v>144</v>
      </c>
      <c r="B615" s="17" t="s">
        <v>135</v>
      </c>
      <c r="C615" s="13">
        <v>2</v>
      </c>
      <c r="D615" s="10" t="str">
        <f>IFERROR(VLOOKUP($A615,VLookup!$B$3:$C$481,2,FALSE),"")</f>
        <v>3.1.9 DATA STEWARDSHIP</v>
      </c>
      <c r="E615" s="14" t="str">
        <f t="shared" si="27"/>
        <v>C.02x2</v>
      </c>
      <c r="F615" s="14" t="str">
        <f>IFERROR(VLOOKUP(E615,'Bron competenties'!$A$1:$F$19978,5,FALSE),"")</f>
        <v>het systematisch handelen om tijdens wijzigingen te reageren op de dagelijkse operationele behoefte; het voorkomen van serviceonderbrekingen en de samenhang met SLA en informatiebeveiligingsvereisten handhaven</v>
      </c>
      <c r="G615" s="15" t="str">
        <f>IFERROR(CONCATENATE(B615," ",(VLOOKUP($B615,'Bron competenties'!$B$1:$C$1978,2,FALSE))),"")</f>
        <v xml:space="preserve">C.02 Ondersteunen van wijzigingen </v>
      </c>
      <c r="H615">
        <f t="shared" si="28"/>
        <v>2</v>
      </c>
      <c r="I615" t="str">
        <f t="shared" si="29"/>
        <v>het systematisch handelen om tijdens wijzigingen te reageren op de dagelijkse operationele behoefte; het voorkomen van serviceonderbrekingen en de samenhang met SLA en informatiebeveiligingsvereisten handhaven</v>
      </c>
    </row>
    <row r="616" spans="1:9" ht="15" thickBot="1" x14ac:dyDescent="0.4">
      <c r="A616" s="16" t="s">
        <v>144</v>
      </c>
      <c r="B616" s="17" t="s">
        <v>135</v>
      </c>
      <c r="C616" s="13">
        <v>3</v>
      </c>
      <c r="D616" s="10" t="str">
        <f>IFERROR(VLOOKUP($A616,VLookup!$B$3:$C$481,2,FALSE),"")</f>
        <v>3.1.9 DATA STEWARDSHIP</v>
      </c>
      <c r="E616" s="14" t="str">
        <f t="shared" si="27"/>
        <v>C.02x3</v>
      </c>
      <c r="F616" s="14" t="str">
        <f>IFERROR(VLOOKUP(E616,'Bron competenties'!$A$1:$F$19978,5,FALSE),"")</f>
        <v xml:space="preserve">het zorgen voor de integriteit van het systeem door het toepassen van functionele updates, software- of hardwaretoevoegingen en het inregelen van onderhoudsactiviteiten; het voldoen aan de budgeteisen </v>
      </c>
      <c r="G616" s="15" t="str">
        <f>IFERROR(CONCATENATE(B616," ",(VLOOKUP($B616,'Bron competenties'!$B$1:$C$1978,2,FALSE))),"")</f>
        <v xml:space="preserve">C.02 Ondersteunen van wijzigingen </v>
      </c>
      <c r="H616">
        <f t="shared" si="28"/>
        <v>3</v>
      </c>
      <c r="I616" t="str">
        <f t="shared" si="29"/>
        <v xml:space="preserve">het zorgen voor de integriteit van het systeem door het toepassen van functionele updates, software- of hardwaretoevoegingen en het inregelen van onderhoudsactiviteiten; het voldoen aan de budgeteisen </v>
      </c>
    </row>
    <row r="617" spans="1:9" ht="15" thickBot="1" x14ac:dyDescent="0.4">
      <c r="A617" s="16" t="s">
        <v>144</v>
      </c>
      <c r="B617" s="17" t="s">
        <v>131</v>
      </c>
      <c r="C617" s="13">
        <v>1</v>
      </c>
      <c r="D617" s="10" t="str">
        <f>IFERROR(VLOOKUP($A617,VLookup!$B$3:$C$481,2,FALSE),"")</f>
        <v>3.1.9 DATA STEWARDSHIP</v>
      </c>
      <c r="E617" s="14" t="str">
        <f t="shared" si="27"/>
        <v>C.03x1</v>
      </c>
      <c r="F617" s="14" t="str">
        <f>IFERROR(VLOOKUP(E617,'Bron competenties'!$A$1:$F$19978,5,FALSE),"")</f>
        <v>het onder begeleiding vastleggen en bijhouden van bedrijfszekerheidsgegevens</v>
      </c>
      <c r="G617" s="15" t="str">
        <f>IFERROR(CONCATENATE(B617," ",(VLOOKUP($B617,'Bron competenties'!$B$1:$C$1978,2,FALSE))),"")</f>
        <v xml:space="preserve">C.03 Dienstverlening </v>
      </c>
      <c r="H617">
        <f t="shared" si="28"/>
        <v>1</v>
      </c>
      <c r="I617" t="str">
        <f t="shared" si="29"/>
        <v>het onder begeleiding vastleggen en bijhouden van bedrijfszekerheidsgegevens</v>
      </c>
    </row>
    <row r="618" spans="1:9" ht="15" thickBot="1" x14ac:dyDescent="0.4">
      <c r="A618" s="16" t="s">
        <v>144</v>
      </c>
      <c r="B618" s="17" t="s">
        <v>131</v>
      </c>
      <c r="C618" s="13">
        <v>2</v>
      </c>
      <c r="D618" s="10" t="str">
        <f>IFERROR(VLOOKUP($A618,VLookup!$B$3:$C$481,2,FALSE),"")</f>
        <v>3.1.9 DATA STEWARDSHIP</v>
      </c>
      <c r="E618" s="14" t="str">
        <f t="shared" si="27"/>
        <v>C.03x2</v>
      </c>
      <c r="F618" s="14" t="str">
        <f>IFERROR(VLOOKUP(E618,'Bron competenties'!$A$1:$F$19978,5,FALSE),"")</f>
        <v xml:space="preserve">het systematisch analyseren van productdata; het escaleren bij potentiële veiligheidsrisico’s; het nemen van actie om het serviceniveau (continu) te verbeteren </v>
      </c>
      <c r="G618" s="15" t="str">
        <f>IFERROR(CONCATENATE(B618," ",(VLOOKUP($B618,'Bron competenties'!$B$1:$C$1978,2,FALSE))),"")</f>
        <v xml:space="preserve">C.03 Dienstverlening </v>
      </c>
      <c r="H618">
        <f t="shared" si="28"/>
        <v>2</v>
      </c>
      <c r="I618" t="str">
        <f t="shared" si="29"/>
        <v xml:space="preserve">het systematisch analyseren van productdata; het escaleren bij potentiële veiligheidsrisico’s; het nemen van actie om het serviceniveau (continu) te verbeteren </v>
      </c>
    </row>
    <row r="619" spans="1:9" ht="15" thickBot="1" x14ac:dyDescent="0.4">
      <c r="A619" s="16" t="s">
        <v>144</v>
      </c>
      <c r="B619" s="17" t="s">
        <v>131</v>
      </c>
      <c r="C619" s="13">
        <v>3</v>
      </c>
      <c r="D619" s="10" t="str">
        <f>IFERROR(VLOOKUP($A619,VLookup!$B$3:$C$481,2,FALSE),"")</f>
        <v>3.1.9 DATA STEWARDSHIP</v>
      </c>
      <c r="E619" s="14" t="str">
        <f t="shared" si="27"/>
        <v>C.03x3</v>
      </c>
      <c r="F619" s="14" t="str">
        <f>IFERROR(VLOOKUP(E619,'Bron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19" s="15" t="str">
        <f>IFERROR(CONCATENATE(B619," ",(VLOOKUP($B619,'Bron competenties'!$B$1:$C$1978,2,FALSE))),"")</f>
        <v xml:space="preserve">C.03 Dienstverlening </v>
      </c>
      <c r="H619">
        <f t="shared" si="28"/>
        <v>3</v>
      </c>
      <c r="I619" t="str">
        <f t="shared" si="29"/>
        <v>het opzetten van roosters voor operationele taken; het beheren van kosten en budget op basis van interne procedures en externe beperkingen; het vaststellen van het optimaal benodigde aantal fte voor de infrastructuur van het informatiesysteem</v>
      </c>
    </row>
    <row r="620" spans="1:9" ht="15" thickBot="1" x14ac:dyDescent="0.4">
      <c r="A620" s="16" t="s">
        <v>144</v>
      </c>
      <c r="B620" s="17" t="s">
        <v>79</v>
      </c>
      <c r="C620" s="13">
        <v>3</v>
      </c>
      <c r="D620" s="10" t="str">
        <f>IFERROR(VLOOKUP($A620,VLookup!$B$3:$C$481,2,FALSE),"")</f>
        <v>3.1.9 DATA STEWARDSHIP</v>
      </c>
      <c r="E620" s="14" t="str">
        <f t="shared" si="27"/>
        <v>D.11x3</v>
      </c>
      <c r="F620" s="14" t="str">
        <f>IFERROR(VLOOKUP(E620,'Bron competenties'!$A$1:$F$19978,5,FALSE),"")</f>
        <v>betrouwbare relaties met de klanten creëren en helpen in het identificeren van de klantbehoeften</v>
      </c>
      <c r="G620" s="15" t="str">
        <f>IFERROR(CONCATENATE(B620," ",(VLOOKUP($B620,'Bron competenties'!$B$1:$C$1978,2,FALSE))),"")</f>
        <v xml:space="preserve">D.11 Behoeftemanagement </v>
      </c>
      <c r="H620">
        <f t="shared" si="28"/>
        <v>3</v>
      </c>
      <c r="I620" t="str">
        <f t="shared" si="29"/>
        <v>betrouwbare relaties met de klanten creëren en helpen in het identificeren van de klantbehoeften</v>
      </c>
    </row>
    <row r="621" spans="1:9" ht="15" thickBot="1" x14ac:dyDescent="0.4">
      <c r="A621" s="16" t="s">
        <v>144</v>
      </c>
      <c r="B621" s="17" t="s">
        <v>80</v>
      </c>
      <c r="C621" s="13">
        <v>3</v>
      </c>
      <c r="D621" s="10" t="str">
        <f>IFERROR(VLOOKUP($A621,VLookup!$B$3:$C$481,2,FALSE),"")</f>
        <v>3.1.9 DATA STEWARDSHIP</v>
      </c>
      <c r="E621" s="14" t="str">
        <f t="shared" si="27"/>
        <v>E.05x3</v>
      </c>
      <c r="F621" s="14" t="str">
        <f>IFERROR(VLOOKUP(E621,'Bron competenties'!$A$1:$F$19978,5,FALSE),"")</f>
        <v>het toepassen van specifieke kennis om bestaande IV-processen en oplossingen te onderzoeken, zodat potentiële verbeteringen / innovaties bepaald kunnen worden en  aanbevelingen kunnen worden opgesteld</v>
      </c>
      <c r="G621" s="15" t="str">
        <f>IFERROR(CONCATENATE(B621," ",(VLOOKUP($B621,'Bron competenties'!$B$1:$C$1978,2,FALSE))),"")</f>
        <v xml:space="preserve">E.05 Procesverbetering </v>
      </c>
      <c r="H621">
        <f t="shared" si="28"/>
        <v>3</v>
      </c>
      <c r="I621" t="str">
        <f t="shared" si="29"/>
        <v>het toepassen van specifieke kennis om bestaande IV-processen en oplossingen te onderzoeken, zodat potentiële verbeteringen / innovaties bepaald kunnen worden en  aanbevelingen kunnen worden opgesteld</v>
      </c>
    </row>
    <row r="622" spans="1:9" ht="15" thickBot="1" x14ac:dyDescent="0.4">
      <c r="A622" s="16" t="s">
        <v>144</v>
      </c>
      <c r="B622" s="17" t="s">
        <v>96</v>
      </c>
      <c r="C622" s="13">
        <v>2</v>
      </c>
      <c r="D622" s="10" t="str">
        <f>IFERROR(VLOOKUP($A622,VLookup!$B$3:$C$481,2,FALSE),"")</f>
        <v>3.1.9 DATA STEWARDSHIP</v>
      </c>
      <c r="E622" s="14" t="str">
        <f t="shared" si="27"/>
        <v>E.06x2</v>
      </c>
      <c r="F622" s="14" t="str">
        <f>IFERROR(VLOOKUP(E622,'Bron competenties'!$A$1:$F$19978,5,FALSE),"")</f>
        <v>het communiceren over en het toezicht houden op de toepassing van het kwaliteitsbeleid in de organisatie</v>
      </c>
      <c r="G622" s="15" t="str">
        <f>IFERROR(CONCATENATE(B622," ",(VLOOKUP($B622,'Bron competenties'!$B$1:$C$1978,2,FALSE))),"")</f>
        <v xml:space="preserve">E.06 ICT kwaliteitsmanagement </v>
      </c>
      <c r="H622">
        <f t="shared" si="28"/>
        <v>2</v>
      </c>
      <c r="I622" t="str">
        <f t="shared" si="29"/>
        <v>het communiceren over en het toezicht houden op de toepassing van het kwaliteitsbeleid in de organisatie</v>
      </c>
    </row>
    <row r="623" spans="1:9" ht="15" thickBot="1" x14ac:dyDescent="0.4">
      <c r="A623" s="16" t="s">
        <v>144</v>
      </c>
      <c r="B623" s="17" t="s">
        <v>96</v>
      </c>
      <c r="C623" s="13">
        <v>3</v>
      </c>
      <c r="D623" s="10" t="str">
        <f>IFERROR(VLOOKUP($A623,VLookup!$B$3:$C$481,2,FALSE),"")</f>
        <v>3.1.9 DATA STEWARDSHIP</v>
      </c>
      <c r="E623" s="14" t="str">
        <f t="shared" si="27"/>
        <v>E.06x3</v>
      </c>
      <c r="F623" s="14" t="str">
        <f>IFERROR(VLOOKUP(E623,'Bron competenties'!$A$1:$F$19978,5,FALSE),"")</f>
        <v>het evalueren van kwaliteitsindicatoren en processen op basis van het kwaliteitsbeleid en indien nodig het voorstellen van herstelacties</v>
      </c>
      <c r="G623" s="15" t="str">
        <f>IFERROR(CONCATENATE(B623," ",(VLOOKUP($B623,'Bron competenties'!$B$1:$C$1978,2,FALSE))),"")</f>
        <v xml:space="preserve">E.06 ICT kwaliteitsmanagement </v>
      </c>
      <c r="H623">
        <f t="shared" si="28"/>
        <v>3</v>
      </c>
      <c r="I623" t="str">
        <f t="shared" si="29"/>
        <v>het evalueren van kwaliteitsindicatoren en processen op basis van het kwaliteitsbeleid en indien nodig het voorstellen van herstelacties</v>
      </c>
    </row>
    <row r="624" spans="1:9" ht="15" thickBot="1" x14ac:dyDescent="0.4">
      <c r="A624" s="16" t="s">
        <v>144</v>
      </c>
      <c r="B624" s="17" t="s">
        <v>85</v>
      </c>
      <c r="C624" s="13">
        <v>9</v>
      </c>
      <c r="D624" s="10" t="str">
        <f>IFERROR(VLOOKUP($A624,VLookup!$B$3:$C$481,2,FALSE),"")</f>
        <v>3.1.9 DATA STEWARDSHIP</v>
      </c>
      <c r="E624" s="14" t="str">
        <f t="shared" si="27"/>
        <v>T.01x9</v>
      </c>
      <c r="F624" s="14" t="str">
        <f>IFERROR(VLOOKUP(E624,'Bron competenties'!$A$1:$F$19978,5,FALSE),"")</f>
        <v>Toegankelijkheid is van toepassing op het ontwerp van producten, apparaten, services of omgevingen om ervoor te zorgen dat ze voor iedereen bruikbaar zijn, ongeacht hun persoonlijke capaciteiten</v>
      </c>
      <c r="G624" s="15" t="str">
        <f>IFERROR(CONCATENATE(B624," ",(VLOOKUP($B624,'Bron competenties'!$B$1:$C$1978,2,FALSE))),"")</f>
        <v>T.01 Toegankelijkheid</v>
      </c>
      <c r="H624">
        <f t="shared" si="28"/>
        <v>9</v>
      </c>
      <c r="I624" t="str">
        <f t="shared" si="29"/>
        <v>Toegankelijkheid is van toepassing op het ontwerp van producten, apparaten, services of omgevingen om ervoor te zorgen dat ze voor iedereen bruikbaar zijn, ongeacht hun persoonlijke capaciteiten</v>
      </c>
    </row>
    <row r="625" spans="1:9" ht="15" thickBot="1" x14ac:dyDescent="0.4">
      <c r="A625" s="16" t="s">
        <v>144</v>
      </c>
      <c r="B625" s="17" t="s">
        <v>86</v>
      </c>
      <c r="C625" s="13">
        <v>9</v>
      </c>
      <c r="D625" s="10" t="str">
        <f>IFERROR(VLOOKUP($A625,VLookup!$B$3:$C$481,2,FALSE),"")</f>
        <v>3.1.9 DATA STEWARDSHIP</v>
      </c>
      <c r="E625" s="14" t="str">
        <f t="shared" si="27"/>
        <v>T.02x9</v>
      </c>
      <c r="F625" s="14" t="str">
        <f>IFERROR(VLOOKUP(E625,'Bron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25" s="15" t="str">
        <f>IFERROR(CONCATENATE(B625," ",(VLOOKUP($B625,'Bron competenties'!$B$1:$C$1978,2,FALSE))),"")</f>
        <v>T.02 Ethiek</v>
      </c>
      <c r="H625">
        <f t="shared" si="28"/>
        <v>9</v>
      </c>
      <c r="I625" t="str">
        <f t="shared" si="29"/>
        <v>Ethiek in ICT behandelt de procedures, waarden en praktijken die ICT en haar gerelateerde disciplines beheersen zonder de integriteit, morele waarden of overtuigingen van een individu, organisatie of de mensheid: professioneel gedrag in de ICT</v>
      </c>
    </row>
    <row r="626" spans="1:9" ht="15" thickBot="1" x14ac:dyDescent="0.4">
      <c r="A626" s="16" t="s">
        <v>144</v>
      </c>
      <c r="B626" s="17" t="s">
        <v>87</v>
      </c>
      <c r="C626" s="13">
        <v>9</v>
      </c>
      <c r="D626" s="10" t="str">
        <f>IFERROR(VLOOKUP($A626,VLookup!$B$3:$C$481,2,FALSE),"")</f>
        <v>3.1.9 DATA STEWARDSHIP</v>
      </c>
      <c r="E626" s="14" t="str">
        <f t="shared" si="27"/>
        <v>T.03x9</v>
      </c>
      <c r="F626" s="14" t="str">
        <f>IFERROR(VLOOKUP(E626,'Bron competenties'!$A$1:$F$19978,5,FALSE),"")</f>
        <v>Er zijn veel wetten die direct of indirect relevant zijn voor de ICT-industrie, zoals copyright, naleving van octrooien, voorkomen van plagiaat en bescherming van intellectueel eigendom</v>
      </c>
      <c r="G626" s="15" t="str">
        <f>IFERROR(CONCATENATE(B626," ",(VLOOKUP($B626,'Bron competenties'!$B$1:$C$1978,2,FALSE))),"")</f>
        <v>T.03 Juridische kwesties</v>
      </c>
      <c r="H626">
        <f t="shared" si="28"/>
        <v>9</v>
      </c>
      <c r="I626" t="str">
        <f t="shared" si="29"/>
        <v>Er zijn veel wetten die direct of indirect relevant zijn voor de ICT-industrie, zoals copyright, naleving van octrooien, voorkomen van plagiaat en bescherming van intellectueel eigendom</v>
      </c>
    </row>
    <row r="627" spans="1:9" ht="15" thickBot="1" x14ac:dyDescent="0.4">
      <c r="A627" s="16" t="s">
        <v>144</v>
      </c>
      <c r="B627" s="17" t="s">
        <v>88</v>
      </c>
      <c r="C627" s="13">
        <v>9</v>
      </c>
      <c r="D627" s="10" t="str">
        <f>IFERROR(VLOOKUP($A627,VLookup!$B$3:$C$481,2,FALSE),"")</f>
        <v>3.1.9 DATA STEWARDSHIP</v>
      </c>
      <c r="E627" s="14" t="str">
        <f t="shared" si="27"/>
        <v>T.04x9</v>
      </c>
      <c r="F627" s="14" t="str">
        <f>IFERROR(VLOOKUP(E627,'Bron competenties'!$A$1:$F$19978,5,FALSE),"")</f>
        <v>Privacy is het vermogen van een organisatie of individu te bepalen welke gegevens met derden kunnen worden gedeeld: bijvoorbeeld de algemene verordening gegevensbescherming (AVG) over gegevensbescherming en privacy voor alle individuen</v>
      </c>
      <c r="G627" s="15" t="str">
        <f>IFERROR(CONCATENATE(B627," ",(VLOOKUP($B627,'Bron competenties'!$B$1:$C$1978,2,FALSE))),"")</f>
        <v>T.04 Privacy</v>
      </c>
      <c r="H627">
        <f t="shared" si="28"/>
        <v>9</v>
      </c>
      <c r="I627" t="str">
        <f t="shared" si="29"/>
        <v>Privacy is het vermogen van een organisatie of individu te bepalen welke gegevens met derden kunnen worden gedeeld: bijvoorbeeld de algemene verordening gegevensbescherming (AVG) over gegevensbescherming en privacy voor alle individuen</v>
      </c>
    </row>
    <row r="628" spans="1:9" ht="15" thickBot="1" x14ac:dyDescent="0.4">
      <c r="A628" s="16" t="s">
        <v>144</v>
      </c>
      <c r="B628" s="17" t="s">
        <v>89</v>
      </c>
      <c r="C628" s="13">
        <v>9</v>
      </c>
      <c r="D628" s="10" t="str">
        <f>IFERROR(VLOOKUP($A628,VLookup!$B$3:$C$481,2,FALSE),"")</f>
        <v>3.1.9 DATA STEWARDSHIP</v>
      </c>
      <c r="E628" s="14" t="str">
        <f t="shared" si="27"/>
        <v>T.05x9</v>
      </c>
      <c r="F628" s="14" t="str">
        <f>IFERROR(VLOOKUP(E628,'Bron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28" s="15" t="str">
        <f>IFERROR(CONCATENATE(B628," ",(VLOOKUP($B628,'Bron competenties'!$B$1:$C$1978,2,FALSE))),"")</f>
        <v>T.05 Beveiliging</v>
      </c>
      <c r="H628">
        <f t="shared" si="28"/>
        <v>9</v>
      </c>
      <c r="I628"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29" spans="1:9" ht="15" thickBot="1" x14ac:dyDescent="0.4">
      <c r="A629" s="16" t="s">
        <v>144</v>
      </c>
      <c r="B629" s="17" t="s">
        <v>90</v>
      </c>
      <c r="C629" s="13">
        <v>9</v>
      </c>
      <c r="D629" s="10" t="str">
        <f>IFERROR(VLOOKUP($A629,VLookup!$B$3:$C$481,2,FALSE),"")</f>
        <v>3.1.9 DATA STEWARDSHIP</v>
      </c>
      <c r="E629" s="14" t="str">
        <f t="shared" si="27"/>
        <v>T.06x9</v>
      </c>
      <c r="F629" s="14" t="str">
        <f>IFERROR(VLOOKUP(E629,'Bron competenties'!$A$1:$F$19978,5,FALSE),"")</f>
        <v>Duurzaamheid staat voor het voldoen aan behoeften zonder de toekomst in gevaar te brengen en kan worden gecategoriseerd als ecologische, sociale of economische duurzaamheid</v>
      </c>
      <c r="G629" s="15" t="str">
        <f>IFERROR(CONCATENATE(B629," ",(VLOOKUP($B629,'Bron competenties'!$B$1:$C$1978,2,FALSE))),"")</f>
        <v>T.06 Duurzaamheid</v>
      </c>
      <c r="H629">
        <f t="shared" si="28"/>
        <v>9</v>
      </c>
      <c r="I629" t="str">
        <f t="shared" si="29"/>
        <v>Duurzaamheid staat voor het voldoen aan behoeften zonder de toekomst in gevaar te brengen en kan worden gecategoriseerd als ecologische, sociale of economische duurzaamheid</v>
      </c>
    </row>
    <row r="630" spans="1:9" ht="15" thickBot="1" x14ac:dyDescent="0.4">
      <c r="A630" s="16" t="s">
        <v>144</v>
      </c>
      <c r="B630" s="17" t="s">
        <v>91</v>
      </c>
      <c r="C630" s="13">
        <v>9</v>
      </c>
      <c r="D630" s="10" t="str">
        <f>IFERROR(VLOOKUP($A630,VLookup!$B$3:$C$481,2,FALSE),"")</f>
        <v>3.1.9 DATA STEWARDSHIP</v>
      </c>
      <c r="E630" s="14" t="str">
        <f t="shared" si="27"/>
        <v>T.07x9</v>
      </c>
      <c r="F630" s="14" t="str">
        <f>IFERROR(VLOOKUP(E630,'Bron competenties'!$A$1:$F$19978,5,FALSE),"")</f>
        <v>Bruikbaarheid is de kwaliteit van een product, dienst of systeem, zoals ervaren door eindgebruikers, voor specifiek te bereiken doelen, effectief, efficiënt en bevredigend in een vooraf bepaalde context</v>
      </c>
      <c r="G630" s="15" t="str">
        <f>IFERROR(CONCATENATE(B630," ",(VLOOKUP($B630,'Bron competenties'!$B$1:$C$1978,2,FALSE))),"")</f>
        <v>T.07 Bruikbaarheid</v>
      </c>
      <c r="H630">
        <f t="shared" si="28"/>
        <v>9</v>
      </c>
      <c r="I630" t="str">
        <f t="shared" si="29"/>
        <v>Bruikbaarheid is de kwaliteit van een product, dienst of systeem, zoals ervaren door eindgebruikers, voor specifiek te bereiken doelen, effectief, efficiënt en bevredigend in een vooraf bepaalde context</v>
      </c>
    </row>
    <row r="631" spans="1:9" ht="15" thickBot="1" x14ac:dyDescent="0.4">
      <c r="A631" s="16" t="s">
        <v>145</v>
      </c>
      <c r="B631" s="17" t="s">
        <v>95</v>
      </c>
      <c r="C631" s="13">
        <v>1</v>
      </c>
      <c r="D631" s="10" t="str">
        <f>IFERROR(VLOOKUP($A631,VLookup!$B$3:$C$481,2,FALSE),"")</f>
        <v>3.2.1 TECHNICAL SUPPORT</v>
      </c>
      <c r="E631" s="14" t="str">
        <f t="shared" si="27"/>
        <v>B.05x1</v>
      </c>
      <c r="F631" s="14" t="str">
        <f>IFERROR(VLOOKUP(E631,'Bron competenties'!$A$1:$F$19978,5,FALSE),"")</f>
        <v>het gebruiken en/of toepassen van standaarden om de documentatiestructuur te bepalen</v>
      </c>
      <c r="G631" s="15" t="str">
        <f>IFERROR(CONCATENATE(B631," ",(VLOOKUP($B631,'Bron competenties'!$B$1:$C$1978,2,FALSE))),"")</f>
        <v xml:space="preserve">B.05 Vervaardigen van documentatie </v>
      </c>
      <c r="H631">
        <f t="shared" si="28"/>
        <v>1</v>
      </c>
      <c r="I631" t="str">
        <f t="shared" si="29"/>
        <v>het gebruiken en/of toepassen van standaarden om de documentatiestructuur te bepalen</v>
      </c>
    </row>
    <row r="632" spans="1:9" ht="15" thickBot="1" x14ac:dyDescent="0.4">
      <c r="A632" s="16" t="s">
        <v>145</v>
      </c>
      <c r="B632" s="17" t="s">
        <v>95</v>
      </c>
      <c r="C632" s="13">
        <v>2</v>
      </c>
      <c r="D632" s="10" t="str">
        <f>IFERROR(VLOOKUP($A632,VLookup!$B$3:$C$481,2,FALSE),"")</f>
        <v>3.2.1 TECHNICAL SUPPORT</v>
      </c>
      <c r="E632" s="14" t="str">
        <f t="shared" si="27"/>
        <v>B.05x2</v>
      </c>
      <c r="F632" s="14" t="str">
        <f>IFERROR(VLOOKUP(E632,'Bron competenties'!$A$1:$F$19978,5,FALSE),"")</f>
        <v>het bepalen van documentatie-eisen op basis van het doel en de doelgroep</v>
      </c>
      <c r="G632" s="15" t="str">
        <f>IFERROR(CONCATENATE(B632," ",(VLOOKUP($B632,'Bron competenties'!$B$1:$C$1978,2,FALSE))),"")</f>
        <v xml:space="preserve">B.05 Vervaardigen van documentatie </v>
      </c>
      <c r="H632">
        <f t="shared" si="28"/>
        <v>2</v>
      </c>
      <c r="I632" t="str">
        <f t="shared" si="29"/>
        <v>het bepalen van documentatie-eisen op basis van het doel en de doelgroep</v>
      </c>
    </row>
    <row r="633" spans="1:9" ht="15" thickBot="1" x14ac:dyDescent="0.4">
      <c r="A633" s="16" t="s">
        <v>145</v>
      </c>
      <c r="B633" s="17" t="s">
        <v>95</v>
      </c>
      <c r="C633" s="13">
        <v>3</v>
      </c>
      <c r="D633" s="10" t="str">
        <f>IFERROR(VLOOKUP($A633,VLookup!$B$3:$C$481,2,FALSE),"")</f>
        <v>3.2.1 TECHNICAL SUPPORT</v>
      </c>
      <c r="E633" s="14" t="str">
        <f t="shared" si="27"/>
        <v>B.05x3</v>
      </c>
      <c r="F633" s="14" t="str">
        <f>IFERROR(VLOOKUP(E633,'Bron competenties'!$A$1:$F$19978,5,FALSE),"")</f>
        <v xml:space="preserve">het detailniveau bepalen op basis van het doel en de doelgroep </v>
      </c>
      <c r="G633" s="15" t="str">
        <f>IFERROR(CONCATENATE(B633," ",(VLOOKUP($B633,'Bron competenties'!$B$1:$C$1978,2,FALSE))),"")</f>
        <v xml:space="preserve">B.05 Vervaardigen van documentatie </v>
      </c>
      <c r="H633">
        <f t="shared" si="28"/>
        <v>3</v>
      </c>
      <c r="I633" t="str">
        <f t="shared" si="29"/>
        <v xml:space="preserve">het detailniveau bepalen op basis van het doel en de doelgroep </v>
      </c>
    </row>
    <row r="634" spans="1:9" ht="15" thickBot="1" x14ac:dyDescent="0.4">
      <c r="A634" s="16" t="s">
        <v>145</v>
      </c>
      <c r="B634" s="17" t="s">
        <v>137</v>
      </c>
      <c r="C634" s="13">
        <v>1</v>
      </c>
      <c r="D634" s="10" t="str">
        <f>IFERROR(VLOOKUP($A634,VLookup!$B$3:$C$481,2,FALSE),"")</f>
        <v>3.2.1 TECHNICAL SUPPORT</v>
      </c>
      <c r="E634" s="14" t="str">
        <f t="shared" si="27"/>
        <v>C.01x1</v>
      </c>
      <c r="F634" s="14" t="str">
        <f>IFERROR(VLOOKUP(E634,'Bron competenties'!$A$1:$F$19978,5,FALSE),"")</f>
        <v>de interactie met gebruikers; het toepassen van basale productkennis om verzoeken van gebruikers te beantwoorden; het oplossen van incidenten en het opvolgen van voorgeschreven procedures</v>
      </c>
      <c r="G634" s="15" t="str">
        <f>IFERROR(CONCATENATE(B634," ",(VLOOKUP($B634,'Bron competenties'!$B$1:$C$1978,2,FALSE))),"")</f>
        <v xml:space="preserve">C.01 Gebruikersondersteuning </v>
      </c>
      <c r="H634">
        <f t="shared" si="28"/>
        <v>1</v>
      </c>
      <c r="I634" t="str">
        <f t="shared" si="29"/>
        <v>de interactie met gebruikers; het toepassen van basale productkennis om verzoeken van gebruikers te beantwoorden; het oplossen van incidenten en het opvolgen van voorgeschreven procedures</v>
      </c>
    </row>
    <row r="635" spans="1:9" ht="15" thickBot="1" x14ac:dyDescent="0.4">
      <c r="A635" s="16" t="s">
        <v>145</v>
      </c>
      <c r="B635" s="17" t="s">
        <v>137</v>
      </c>
      <c r="C635" s="13">
        <v>2</v>
      </c>
      <c r="D635" s="10" t="str">
        <f>IFERROR(VLOOKUP($A635,VLookup!$B$3:$C$481,2,FALSE),"")</f>
        <v>3.2.1 TECHNICAL SUPPORT</v>
      </c>
      <c r="E635" s="14" t="str">
        <f t="shared" si="27"/>
        <v>C.01x2</v>
      </c>
      <c r="F635" s="14" t="str">
        <f>IFERROR(VLOOKUP(E635,'Bron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35" s="15" t="str">
        <f>IFERROR(CONCATENATE(B635," ",(VLOOKUP($B635,'Bron competenties'!$B$1:$C$1978,2,FALSE))),"")</f>
        <v xml:space="preserve">C.01 Gebruikersondersteuning </v>
      </c>
      <c r="H635">
        <f t="shared" si="28"/>
        <v>2</v>
      </c>
      <c r="I635"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36" spans="1:9" ht="15" thickBot="1" x14ac:dyDescent="0.4">
      <c r="A636" s="16" t="s">
        <v>145</v>
      </c>
      <c r="B636" s="17" t="s">
        <v>137</v>
      </c>
      <c r="C636" s="13">
        <v>3</v>
      </c>
      <c r="D636" s="10" t="str">
        <f>IFERROR(VLOOKUP($A636,VLookup!$B$3:$C$481,2,FALSE),"")</f>
        <v>3.2.1 TECHNICAL SUPPORT</v>
      </c>
      <c r="E636" s="14" t="str">
        <f t="shared" si="27"/>
        <v>C.01x3</v>
      </c>
      <c r="F636" s="14" t="str">
        <f>IFERROR(VLOOKUP(E636,'Bron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36" s="15" t="str">
        <f>IFERROR(CONCATENATE(B636," ",(VLOOKUP($B636,'Bron competenties'!$B$1:$C$1978,2,FALSE))),"")</f>
        <v xml:space="preserve">C.01 Gebruikersondersteuning </v>
      </c>
      <c r="H636">
        <f t="shared" si="28"/>
        <v>3</v>
      </c>
      <c r="I636"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37" spans="1:9" ht="15" thickBot="1" x14ac:dyDescent="0.4">
      <c r="A637" s="16" t="s">
        <v>145</v>
      </c>
      <c r="B637" s="17" t="s">
        <v>135</v>
      </c>
      <c r="C637" s="13">
        <v>2</v>
      </c>
      <c r="D637" s="10" t="str">
        <f>IFERROR(VLOOKUP($A637,VLookup!$B$3:$C$481,2,FALSE),"")</f>
        <v>3.2.1 TECHNICAL SUPPORT</v>
      </c>
      <c r="E637" s="14" t="str">
        <f t="shared" si="27"/>
        <v>C.02x2</v>
      </c>
      <c r="F637" s="14" t="str">
        <f>IFERROR(VLOOKUP(E637,'Bron competenties'!$A$1:$F$19978,5,FALSE),"")</f>
        <v>het systematisch handelen om tijdens wijzigingen te reageren op de dagelijkse operationele behoefte; het voorkomen van serviceonderbrekingen en de samenhang met SLA en informatiebeveiligingsvereisten handhaven</v>
      </c>
      <c r="G637" s="15" t="str">
        <f>IFERROR(CONCATENATE(B637," ",(VLOOKUP($B637,'Bron competenties'!$B$1:$C$1978,2,FALSE))),"")</f>
        <v xml:space="preserve">C.02 Ondersteunen van wijzigingen </v>
      </c>
      <c r="H637">
        <f t="shared" si="28"/>
        <v>2</v>
      </c>
      <c r="I637" t="str">
        <f t="shared" si="29"/>
        <v>het systematisch handelen om tijdens wijzigingen te reageren op de dagelijkse operationele behoefte; het voorkomen van serviceonderbrekingen en de samenhang met SLA en informatiebeveiligingsvereisten handhaven</v>
      </c>
    </row>
    <row r="638" spans="1:9" ht="15" thickBot="1" x14ac:dyDescent="0.4">
      <c r="A638" s="16" t="s">
        <v>145</v>
      </c>
      <c r="B638" s="17" t="s">
        <v>135</v>
      </c>
      <c r="C638" s="13">
        <v>3</v>
      </c>
      <c r="D638" s="10" t="str">
        <f>IFERROR(VLOOKUP($A638,VLookup!$B$3:$C$481,2,FALSE),"")</f>
        <v>3.2.1 TECHNICAL SUPPORT</v>
      </c>
      <c r="E638" s="14" t="str">
        <f t="shared" si="27"/>
        <v>C.02x3</v>
      </c>
      <c r="F638" s="14" t="str">
        <f>IFERROR(VLOOKUP(E638,'Bron competenties'!$A$1:$F$19978,5,FALSE),"")</f>
        <v xml:space="preserve">het zorgen voor de integriteit van het systeem door het toepassen van functionele updates, software- of hardwaretoevoegingen en het inregelen van onderhoudsactiviteiten; het voldoen aan de budgeteisen </v>
      </c>
      <c r="G638" s="15" t="str">
        <f>IFERROR(CONCATENATE(B638," ",(VLOOKUP($B638,'Bron competenties'!$B$1:$C$1978,2,FALSE))),"")</f>
        <v xml:space="preserve">C.02 Ondersteunen van wijzigingen </v>
      </c>
      <c r="H638">
        <f t="shared" si="28"/>
        <v>3</v>
      </c>
      <c r="I638" t="str">
        <f t="shared" si="29"/>
        <v xml:space="preserve">het zorgen voor de integriteit van het systeem door het toepassen van functionele updates, software- of hardwaretoevoegingen en het inregelen van onderhoudsactiviteiten; het voldoen aan de budgeteisen </v>
      </c>
    </row>
    <row r="639" spans="1:9" ht="15" thickBot="1" x14ac:dyDescent="0.4">
      <c r="A639" s="16" t="s">
        <v>145</v>
      </c>
      <c r="B639" s="17" t="s">
        <v>132</v>
      </c>
      <c r="C639" s="13">
        <v>1</v>
      </c>
      <c r="D639" s="10" t="str">
        <f>IFERROR(VLOOKUP($A639,VLookup!$B$3:$C$481,2,FALSE),"")</f>
        <v>3.2.1 TECHNICAL SUPPORT</v>
      </c>
      <c r="E639" s="14" t="str">
        <f t="shared" si="27"/>
        <v>C.05x1</v>
      </c>
      <c r="F639" s="14" t="str">
        <f>IFERROR(VLOOKUP(E639,'Bron competenties'!$A$1:$F$19978,5,FALSE),"")</f>
        <v>het uitvoeren van basale systeemoperaties</v>
      </c>
      <c r="G639" s="15" t="str">
        <f>IFERROR(CONCATENATE(B639," ",(VLOOKUP($B639,'Bron competenties'!$B$1:$C$1978,2,FALSE))),"")</f>
        <v>C.05 Systeembeheer</v>
      </c>
      <c r="H639">
        <f t="shared" si="28"/>
        <v>1</v>
      </c>
      <c r="I639" t="str">
        <f t="shared" si="29"/>
        <v>het uitvoeren van basale systeemoperaties</v>
      </c>
    </row>
    <row r="640" spans="1:9" ht="15" thickBot="1" x14ac:dyDescent="0.4">
      <c r="A640" s="16" t="s">
        <v>145</v>
      </c>
      <c r="B640" s="17" t="s">
        <v>132</v>
      </c>
      <c r="C640" s="13">
        <v>2</v>
      </c>
      <c r="D640" s="10" t="str">
        <f>IFERROR(VLOOKUP($A640,VLookup!$B$3:$C$481,2,FALSE),"")</f>
        <v>3.2.1 TECHNICAL SUPPORT</v>
      </c>
      <c r="E640" s="14" t="str">
        <f t="shared" si="27"/>
        <v>C.05x2</v>
      </c>
      <c r="F640" s="14" t="str">
        <f>IFERROR(VLOOKUP(E640,'Bron competenties'!$A$1:$F$19978,5,FALSE),"")</f>
        <v>het systematisch dagelijks beheer van operationele behoeften in de IT-systemen; het vermijden van serviceonderbrekingen conform de service- en IT-strategie</v>
      </c>
      <c r="G640" s="15" t="str">
        <f>IFERROR(CONCATENATE(B640," ",(VLOOKUP($B640,'Bron competenties'!$B$1:$C$1978,2,FALSE))),"")</f>
        <v>C.05 Systeembeheer</v>
      </c>
      <c r="H640">
        <f t="shared" si="28"/>
        <v>2</v>
      </c>
      <c r="I640" t="str">
        <f t="shared" si="29"/>
        <v>het systematisch dagelijks beheer van operationele behoeften in de IT-systemen; het vermijden van serviceonderbrekingen conform de service- en IT-strategie</v>
      </c>
    </row>
    <row r="641" spans="1:9" ht="15" thickBot="1" x14ac:dyDescent="0.4">
      <c r="A641" s="16" t="s">
        <v>145</v>
      </c>
      <c r="B641" s="17" t="s">
        <v>132</v>
      </c>
      <c r="C641" s="13">
        <v>3</v>
      </c>
      <c r="D641" s="10" t="str">
        <f>IFERROR(VLOOKUP($A641,VLookup!$B$3:$C$481,2,FALSE),"")</f>
        <v>3.2.1 TECHNICAL SUPPORT</v>
      </c>
      <c r="E641" s="14" t="str">
        <f t="shared" si="27"/>
        <v>C.05x3</v>
      </c>
      <c r="F641" s="14" t="str">
        <f>IFERROR(VLOOKUP(E641,'Bron competenties'!$A$1:$F$19978,5,FALSE),"")</f>
        <v>het optimaliseren van technische en cloud-ontwikkeling; het evalueren van systeemperformance en vragen/problemen van gebruikers; verantwoordelijk zijn voor tijdige vervanging van resources binnen het toegestane budget</v>
      </c>
      <c r="G641" s="15" t="str">
        <f>IFERROR(CONCATENATE(B641," ",(VLOOKUP($B641,'Bron competenties'!$B$1:$C$1978,2,FALSE))),"")</f>
        <v>C.05 Systeembeheer</v>
      </c>
      <c r="H641">
        <f t="shared" si="28"/>
        <v>3</v>
      </c>
      <c r="I641" t="str">
        <f t="shared" si="29"/>
        <v>het optimaliseren van technische en cloud-ontwikkeling; het evalueren van systeemperformance en vragen/problemen van gebruikers; verantwoordelijk zijn voor tijdige vervanging van resources binnen het toegestane budget</v>
      </c>
    </row>
    <row r="642" spans="1:9" ht="15" thickBot="1" x14ac:dyDescent="0.4">
      <c r="A642" s="16" t="s">
        <v>145</v>
      </c>
      <c r="B642" s="17" t="s">
        <v>78</v>
      </c>
      <c r="C642" s="13">
        <v>3</v>
      </c>
      <c r="D642" s="10" t="str">
        <f>IFERROR(VLOOKUP($A642,VLookup!$B$3:$C$481,2,FALSE),"")</f>
        <v>3.2.1 TECHNICAL SUPPORT</v>
      </c>
      <c r="E642" s="14" t="str">
        <f t="shared" ref="E642:E705" si="30">IFERROR(IF(D642&lt;&gt;"",CONCATENATE(B642,"x",C642),""),"")</f>
        <v>D.10x3</v>
      </c>
      <c r="F642" s="14" t="str">
        <f>IFERROR(VLOOKUP(E642,'Bron competenties'!$A$1:$F$19978,5,FALSE),"")</f>
        <v>het analyseren van bedrijfsprocessen en bijbehorende informatie-eisen en het daarmee voorzien in de meest geschikte informatiestructuur</v>
      </c>
      <c r="G642" s="15" t="str">
        <f>IFERROR(CONCATENATE(B642," ",(VLOOKUP($B642,'Bron competenties'!$B$1:$C$1978,2,FALSE))),"")</f>
        <v xml:space="preserve">D.10 Informatie- en kennismanagement </v>
      </c>
      <c r="H642">
        <f t="shared" ref="H642:H705" si="31">IF($G642="","",C642)</f>
        <v>3</v>
      </c>
      <c r="I642" t="str">
        <f t="shared" ref="I642:I705" si="32">IF($G642="","",F642)</f>
        <v>het analyseren van bedrijfsprocessen en bijbehorende informatie-eisen en het daarmee voorzien in de meest geschikte informatiestructuur</v>
      </c>
    </row>
    <row r="643" spans="1:9" ht="15" thickBot="1" x14ac:dyDescent="0.4">
      <c r="A643" s="16" t="s">
        <v>145</v>
      </c>
      <c r="B643" s="17" t="s">
        <v>79</v>
      </c>
      <c r="C643" s="13">
        <v>3</v>
      </c>
      <c r="D643" s="10" t="str">
        <f>IFERROR(VLOOKUP($A643,VLookup!$B$3:$C$481,2,FALSE),"")</f>
        <v>3.2.1 TECHNICAL SUPPORT</v>
      </c>
      <c r="E643" s="14" t="str">
        <f t="shared" si="30"/>
        <v>D.11x3</v>
      </c>
      <c r="F643" s="14" t="str">
        <f>IFERROR(VLOOKUP(E643,'Bron competenties'!$A$1:$F$19978,5,FALSE),"")</f>
        <v>betrouwbare relaties met de klanten creëren en helpen in het identificeren van de klantbehoeften</v>
      </c>
      <c r="G643" s="15" t="str">
        <f>IFERROR(CONCATENATE(B643," ",(VLOOKUP($B643,'Bron competenties'!$B$1:$C$1978,2,FALSE))),"")</f>
        <v xml:space="preserve">D.11 Behoeftemanagement </v>
      </c>
      <c r="H643">
        <f t="shared" si="31"/>
        <v>3</v>
      </c>
      <c r="I643" t="str">
        <f t="shared" si="32"/>
        <v>betrouwbare relaties met de klanten creëren en helpen in het identificeren van de klantbehoeften</v>
      </c>
    </row>
    <row r="644" spans="1:9" ht="15" thickBot="1" x14ac:dyDescent="0.4">
      <c r="A644" s="16" t="s">
        <v>145</v>
      </c>
      <c r="B644" s="17" t="s">
        <v>80</v>
      </c>
      <c r="C644" s="13">
        <v>3</v>
      </c>
      <c r="D644" s="10" t="str">
        <f>IFERROR(VLOOKUP($A644,VLookup!$B$3:$C$481,2,FALSE),"")</f>
        <v>3.2.1 TECHNICAL SUPPORT</v>
      </c>
      <c r="E644" s="14" t="str">
        <f t="shared" si="30"/>
        <v>E.05x3</v>
      </c>
      <c r="F644" s="14" t="str">
        <f>IFERROR(VLOOKUP(E644,'Bron competenties'!$A$1:$F$19978,5,FALSE),"")</f>
        <v>het toepassen van specifieke kennis om bestaande IV-processen en oplossingen te onderzoeken, zodat potentiële verbeteringen / innovaties bepaald kunnen worden en  aanbevelingen kunnen worden opgesteld</v>
      </c>
      <c r="G644" s="15" t="str">
        <f>IFERROR(CONCATENATE(B644," ",(VLOOKUP($B644,'Bron competenties'!$B$1:$C$1978,2,FALSE))),"")</f>
        <v xml:space="preserve">E.05 Procesverbetering </v>
      </c>
      <c r="H644">
        <f t="shared" si="31"/>
        <v>3</v>
      </c>
      <c r="I644" t="str">
        <f t="shared" si="32"/>
        <v>het toepassen van specifieke kennis om bestaande IV-processen en oplossingen te onderzoeken, zodat potentiële verbeteringen / innovaties bepaald kunnen worden en  aanbevelingen kunnen worden opgesteld</v>
      </c>
    </row>
    <row r="645" spans="1:9" ht="15" thickBot="1" x14ac:dyDescent="0.4">
      <c r="A645" s="16" t="s">
        <v>145</v>
      </c>
      <c r="B645" s="17" t="s">
        <v>96</v>
      </c>
      <c r="C645" s="13">
        <v>2</v>
      </c>
      <c r="D645" s="10" t="str">
        <f>IFERROR(VLOOKUP($A645,VLookup!$B$3:$C$481,2,FALSE),"")</f>
        <v>3.2.1 TECHNICAL SUPPORT</v>
      </c>
      <c r="E645" s="14" t="str">
        <f t="shared" si="30"/>
        <v>E.06x2</v>
      </c>
      <c r="F645" s="14" t="str">
        <f>IFERROR(VLOOKUP(E645,'Bron competenties'!$A$1:$F$19978,5,FALSE),"")</f>
        <v>het communiceren over en het toezicht houden op de toepassing van het kwaliteitsbeleid in de organisatie</v>
      </c>
      <c r="G645" s="15" t="str">
        <f>IFERROR(CONCATENATE(B645," ",(VLOOKUP($B645,'Bron competenties'!$B$1:$C$1978,2,FALSE))),"")</f>
        <v xml:space="preserve">E.06 ICT kwaliteitsmanagement </v>
      </c>
      <c r="H645">
        <f t="shared" si="31"/>
        <v>2</v>
      </c>
      <c r="I645" t="str">
        <f t="shared" si="32"/>
        <v>het communiceren over en het toezicht houden op de toepassing van het kwaliteitsbeleid in de organisatie</v>
      </c>
    </row>
    <row r="646" spans="1:9" ht="15" thickBot="1" x14ac:dyDescent="0.4">
      <c r="A646" s="16" t="s">
        <v>145</v>
      </c>
      <c r="B646" s="17" t="s">
        <v>96</v>
      </c>
      <c r="C646" s="13">
        <v>3</v>
      </c>
      <c r="D646" s="10" t="str">
        <f>IFERROR(VLOOKUP($A646,VLookup!$B$3:$C$481,2,FALSE),"")</f>
        <v>3.2.1 TECHNICAL SUPPORT</v>
      </c>
      <c r="E646" s="14" t="str">
        <f t="shared" si="30"/>
        <v>E.06x3</v>
      </c>
      <c r="F646" s="14" t="str">
        <f>IFERROR(VLOOKUP(E646,'Bron competenties'!$A$1:$F$19978,5,FALSE),"")</f>
        <v>het evalueren van kwaliteitsindicatoren en processen op basis van het kwaliteitsbeleid en indien nodig het voorstellen van herstelacties</v>
      </c>
      <c r="G646" s="15" t="str">
        <f>IFERROR(CONCATENATE(B646," ",(VLOOKUP($B646,'Bron competenties'!$B$1:$C$1978,2,FALSE))),"")</f>
        <v xml:space="preserve">E.06 ICT kwaliteitsmanagement </v>
      </c>
      <c r="H646">
        <f t="shared" si="31"/>
        <v>3</v>
      </c>
      <c r="I646" t="str">
        <f t="shared" si="32"/>
        <v>het evalueren van kwaliteitsindicatoren en processen op basis van het kwaliteitsbeleid en indien nodig het voorstellen van herstelacties</v>
      </c>
    </row>
    <row r="647" spans="1:9" ht="15" thickBot="1" x14ac:dyDescent="0.4">
      <c r="A647" s="18" t="s">
        <v>145</v>
      </c>
      <c r="B647" s="17" t="s">
        <v>85</v>
      </c>
      <c r="C647" s="13">
        <v>9</v>
      </c>
      <c r="D647" s="10" t="str">
        <f>IFERROR(VLOOKUP($A647,VLookup!$B$3:$C$481,2,FALSE),"")</f>
        <v>3.2.1 TECHNICAL SUPPORT</v>
      </c>
      <c r="E647" s="14" t="str">
        <f t="shared" si="30"/>
        <v>T.01x9</v>
      </c>
      <c r="F647" s="14" t="str">
        <f>IFERROR(VLOOKUP(E647,'Bron competenties'!$A$1:$F$19978,5,FALSE),"")</f>
        <v>Toegankelijkheid is van toepassing op het ontwerp van producten, apparaten, services of omgevingen om ervoor te zorgen dat ze voor iedereen bruikbaar zijn, ongeacht hun persoonlijke capaciteiten</v>
      </c>
      <c r="G647" s="15" t="str">
        <f>IFERROR(CONCATENATE(B647," ",(VLOOKUP($B647,'Bron competenties'!$B$1:$C$1978,2,FALSE))),"")</f>
        <v>T.01 Toegankelijkheid</v>
      </c>
      <c r="H647">
        <f t="shared" si="31"/>
        <v>9</v>
      </c>
      <c r="I647" t="str">
        <f t="shared" si="32"/>
        <v>Toegankelijkheid is van toepassing op het ontwerp van producten, apparaten, services of omgevingen om ervoor te zorgen dat ze voor iedereen bruikbaar zijn, ongeacht hun persoonlijke capaciteiten</v>
      </c>
    </row>
    <row r="648" spans="1:9" ht="15" thickBot="1" x14ac:dyDescent="0.4">
      <c r="A648" s="18" t="s">
        <v>145</v>
      </c>
      <c r="B648" s="17" t="s">
        <v>86</v>
      </c>
      <c r="C648" s="13">
        <v>9</v>
      </c>
      <c r="D648" s="10" t="str">
        <f>IFERROR(VLOOKUP($A648,VLookup!$B$3:$C$481,2,FALSE),"")</f>
        <v>3.2.1 TECHNICAL SUPPORT</v>
      </c>
      <c r="E648" s="14" t="str">
        <f t="shared" si="30"/>
        <v>T.02x9</v>
      </c>
      <c r="F648" s="14" t="str">
        <f>IFERROR(VLOOKUP(E648,'Bron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48" s="15" t="str">
        <f>IFERROR(CONCATENATE(B648," ",(VLOOKUP($B648,'Bron competenties'!$B$1:$C$1978,2,FALSE))),"")</f>
        <v>T.02 Ethiek</v>
      </c>
      <c r="H648">
        <f t="shared" si="31"/>
        <v>9</v>
      </c>
      <c r="I648" t="str">
        <f t="shared" si="32"/>
        <v>Ethiek in ICT behandelt de procedures, waarden en praktijken die ICT en haar gerelateerde disciplines beheersen zonder de integriteit, morele waarden of overtuigingen van een individu, organisatie of de mensheid: professioneel gedrag in de ICT</v>
      </c>
    </row>
    <row r="649" spans="1:9" ht="15" thickBot="1" x14ac:dyDescent="0.4">
      <c r="A649" s="18" t="s">
        <v>145</v>
      </c>
      <c r="B649" s="17" t="s">
        <v>87</v>
      </c>
      <c r="C649" s="13">
        <v>9</v>
      </c>
      <c r="D649" s="10" t="str">
        <f>IFERROR(VLOOKUP($A649,VLookup!$B$3:$C$481,2,FALSE),"")</f>
        <v>3.2.1 TECHNICAL SUPPORT</v>
      </c>
      <c r="E649" s="14" t="str">
        <f t="shared" si="30"/>
        <v>T.03x9</v>
      </c>
      <c r="F649" s="14" t="str">
        <f>IFERROR(VLOOKUP(E649,'Bron competenties'!$A$1:$F$19978,5,FALSE),"")</f>
        <v>Er zijn veel wetten die direct of indirect relevant zijn voor de ICT-industrie, zoals copyright, naleving van octrooien, voorkomen van plagiaat en bescherming van intellectueel eigendom</v>
      </c>
      <c r="G649" s="15" t="str">
        <f>IFERROR(CONCATENATE(B649," ",(VLOOKUP($B649,'Bron competenties'!$B$1:$C$1978,2,FALSE))),"")</f>
        <v>T.03 Juridische kwesties</v>
      </c>
      <c r="H649">
        <f t="shared" si="31"/>
        <v>9</v>
      </c>
      <c r="I649" t="str">
        <f t="shared" si="32"/>
        <v>Er zijn veel wetten die direct of indirect relevant zijn voor de ICT-industrie, zoals copyright, naleving van octrooien, voorkomen van plagiaat en bescherming van intellectueel eigendom</v>
      </c>
    </row>
    <row r="650" spans="1:9" ht="15" thickBot="1" x14ac:dyDescent="0.4">
      <c r="A650" s="18" t="s">
        <v>145</v>
      </c>
      <c r="B650" s="17" t="s">
        <v>88</v>
      </c>
      <c r="C650" s="13">
        <v>9</v>
      </c>
      <c r="D650" s="10" t="str">
        <f>IFERROR(VLOOKUP($A650,VLookup!$B$3:$C$481,2,FALSE),"")</f>
        <v>3.2.1 TECHNICAL SUPPORT</v>
      </c>
      <c r="E650" s="14" t="str">
        <f t="shared" si="30"/>
        <v>T.04x9</v>
      </c>
      <c r="F650" s="14" t="str">
        <f>IFERROR(VLOOKUP(E650,'Bron competenties'!$A$1:$F$19978,5,FALSE),"")</f>
        <v>Privacy is het vermogen van een organisatie of individu te bepalen welke gegevens met derden kunnen worden gedeeld: bijvoorbeeld de algemene verordening gegevensbescherming (AVG) over gegevensbescherming en privacy voor alle individuen</v>
      </c>
      <c r="G650" s="15" t="str">
        <f>IFERROR(CONCATENATE(B650," ",(VLOOKUP($B650,'Bron competenties'!$B$1:$C$1978,2,FALSE))),"")</f>
        <v>T.04 Privacy</v>
      </c>
      <c r="H650">
        <f t="shared" si="31"/>
        <v>9</v>
      </c>
      <c r="I650" t="str">
        <f t="shared" si="32"/>
        <v>Privacy is het vermogen van een organisatie of individu te bepalen welke gegevens met derden kunnen worden gedeeld: bijvoorbeeld de algemene verordening gegevensbescherming (AVG) over gegevensbescherming en privacy voor alle individuen</v>
      </c>
    </row>
    <row r="651" spans="1:9" ht="15" thickBot="1" x14ac:dyDescent="0.4">
      <c r="A651" s="18" t="s">
        <v>145</v>
      </c>
      <c r="B651" s="17" t="s">
        <v>89</v>
      </c>
      <c r="C651" s="13">
        <v>9</v>
      </c>
      <c r="D651" s="10" t="str">
        <f>IFERROR(VLOOKUP($A651,VLookup!$B$3:$C$481,2,FALSE),"")</f>
        <v>3.2.1 TECHNICAL SUPPORT</v>
      </c>
      <c r="E651" s="14" t="str">
        <f t="shared" si="30"/>
        <v>T.05x9</v>
      </c>
      <c r="F651" s="14" t="str">
        <f>IFERROR(VLOOKUP(E651,'Bron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51" s="15" t="str">
        <f>IFERROR(CONCATENATE(B651," ",(VLOOKUP($B651,'Bron competenties'!$B$1:$C$1978,2,FALSE))),"")</f>
        <v>T.05 Beveiliging</v>
      </c>
      <c r="H651">
        <f t="shared" si="31"/>
        <v>9</v>
      </c>
      <c r="I651"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52" spans="1:9" ht="15" thickBot="1" x14ac:dyDescent="0.4">
      <c r="A652" s="18" t="s">
        <v>145</v>
      </c>
      <c r="B652" s="17" t="s">
        <v>90</v>
      </c>
      <c r="C652" s="13">
        <v>9</v>
      </c>
      <c r="D652" s="10" t="str">
        <f>IFERROR(VLOOKUP($A652,VLookup!$B$3:$C$481,2,FALSE),"")</f>
        <v>3.2.1 TECHNICAL SUPPORT</v>
      </c>
      <c r="E652" s="14" t="str">
        <f t="shared" si="30"/>
        <v>T.06x9</v>
      </c>
      <c r="F652" s="14" t="str">
        <f>IFERROR(VLOOKUP(E652,'Bron competenties'!$A$1:$F$19978,5,FALSE),"")</f>
        <v>Duurzaamheid staat voor het voldoen aan behoeften zonder de toekomst in gevaar te brengen en kan worden gecategoriseerd als ecologische, sociale of economische duurzaamheid</v>
      </c>
      <c r="G652" s="15" t="str">
        <f>IFERROR(CONCATENATE(B652," ",(VLOOKUP($B652,'Bron competenties'!$B$1:$C$1978,2,FALSE))),"")</f>
        <v>T.06 Duurzaamheid</v>
      </c>
      <c r="H652">
        <f t="shared" si="31"/>
        <v>9</v>
      </c>
      <c r="I652" t="str">
        <f t="shared" si="32"/>
        <v>Duurzaamheid staat voor het voldoen aan behoeften zonder de toekomst in gevaar te brengen en kan worden gecategoriseerd als ecologische, sociale of economische duurzaamheid</v>
      </c>
    </row>
    <row r="653" spans="1:9" ht="15" thickBot="1" x14ac:dyDescent="0.4">
      <c r="A653" s="18" t="s">
        <v>145</v>
      </c>
      <c r="B653" s="17" t="s">
        <v>91</v>
      </c>
      <c r="C653" s="13">
        <v>9</v>
      </c>
      <c r="D653" s="10" t="str">
        <f>IFERROR(VLOOKUP($A653,VLookup!$B$3:$C$481,2,FALSE),"")</f>
        <v>3.2.1 TECHNICAL SUPPORT</v>
      </c>
      <c r="E653" s="14" t="str">
        <f t="shared" si="30"/>
        <v>T.07x9</v>
      </c>
      <c r="F653" s="14" t="str">
        <f>IFERROR(VLOOKUP(E653,'Bron competenties'!$A$1:$F$19978,5,FALSE),"")</f>
        <v>Bruikbaarheid is de kwaliteit van een product, dienst of systeem, zoals ervaren door eindgebruikers, voor specifiek te bereiken doelen, effectief, efficiënt en bevredigend in een vooraf bepaalde context</v>
      </c>
      <c r="G653" s="15" t="str">
        <f>IFERROR(CONCATENATE(B653," ",(VLOOKUP($B653,'Bron competenties'!$B$1:$C$1978,2,FALSE))),"")</f>
        <v>T.07 Bruikbaarheid</v>
      </c>
      <c r="H653">
        <f t="shared" si="31"/>
        <v>9</v>
      </c>
      <c r="I653" t="str">
        <f t="shared" si="32"/>
        <v>Bruikbaarheid is de kwaliteit van een product, dienst of systeem, zoals ervaren door eindgebruikers, voor specifiek te bereiken doelen, effectief, efficiënt en bevredigend in een vooraf bepaalde context</v>
      </c>
    </row>
    <row r="654" spans="1:9" ht="15" thickBot="1" x14ac:dyDescent="0.4">
      <c r="A654" s="16" t="s">
        <v>146</v>
      </c>
      <c r="B654" s="17" t="s">
        <v>95</v>
      </c>
      <c r="C654" s="13">
        <v>1</v>
      </c>
      <c r="D654" s="10" t="str">
        <f>IFERROR(VLOOKUP($A654,VLookup!$B$3:$C$481,2,FALSE),"")</f>
        <v>3.2.2 1e LIJNS GEBRUIKERSONDERSTEUNING</v>
      </c>
      <c r="E654" s="14" t="str">
        <f t="shared" si="30"/>
        <v>B.05x1</v>
      </c>
      <c r="F654" s="14" t="str">
        <f>IFERROR(VLOOKUP(E654,'Bron competenties'!$A$1:$F$19978,5,FALSE),"")</f>
        <v>het gebruiken en/of toepassen van standaarden om de documentatiestructuur te bepalen</v>
      </c>
      <c r="G654" s="15" t="str">
        <f>IFERROR(CONCATENATE(B654," ",(VLOOKUP($B654,'Bron competenties'!$B$1:$C$1978,2,FALSE))),"")</f>
        <v xml:space="preserve">B.05 Vervaardigen van documentatie </v>
      </c>
      <c r="H654">
        <f t="shared" si="31"/>
        <v>1</v>
      </c>
      <c r="I654" t="str">
        <f t="shared" si="32"/>
        <v>het gebruiken en/of toepassen van standaarden om de documentatiestructuur te bepalen</v>
      </c>
    </row>
    <row r="655" spans="1:9" ht="15" thickBot="1" x14ac:dyDescent="0.4">
      <c r="A655" s="16" t="s">
        <v>146</v>
      </c>
      <c r="B655" s="17" t="s">
        <v>95</v>
      </c>
      <c r="C655" s="13">
        <v>2</v>
      </c>
      <c r="D655" s="10" t="str">
        <f>IFERROR(VLOOKUP($A655,VLookup!$B$3:$C$481,2,FALSE),"")</f>
        <v>3.2.2 1e LIJNS GEBRUIKERSONDERSTEUNING</v>
      </c>
      <c r="E655" s="14" t="str">
        <f t="shared" si="30"/>
        <v>B.05x2</v>
      </c>
      <c r="F655" s="14" t="str">
        <f>IFERROR(VLOOKUP(E655,'Bron competenties'!$A$1:$F$19978,5,FALSE),"")</f>
        <v>het bepalen van documentatie-eisen op basis van het doel en de doelgroep</v>
      </c>
      <c r="G655" s="15" t="str">
        <f>IFERROR(CONCATENATE(B655," ",(VLOOKUP($B655,'Bron competenties'!$B$1:$C$1978,2,FALSE))),"")</f>
        <v xml:space="preserve">B.05 Vervaardigen van documentatie </v>
      </c>
      <c r="H655">
        <f t="shared" si="31"/>
        <v>2</v>
      </c>
      <c r="I655" t="str">
        <f t="shared" si="32"/>
        <v>het bepalen van documentatie-eisen op basis van het doel en de doelgroep</v>
      </c>
    </row>
    <row r="656" spans="1:9" ht="15" thickBot="1" x14ac:dyDescent="0.4">
      <c r="A656" s="16" t="s">
        <v>146</v>
      </c>
      <c r="B656" s="17" t="s">
        <v>137</v>
      </c>
      <c r="C656" s="13">
        <v>1</v>
      </c>
      <c r="D656" s="10" t="str">
        <f>IFERROR(VLOOKUP($A656,VLookup!$B$3:$C$481,2,FALSE),"")</f>
        <v>3.2.2 1e LIJNS GEBRUIKERSONDERSTEUNING</v>
      </c>
      <c r="E656" s="14" t="str">
        <f t="shared" si="30"/>
        <v>C.01x1</v>
      </c>
      <c r="F656" s="14" t="str">
        <f>IFERROR(VLOOKUP(E656,'Bron competenties'!$A$1:$F$19978,5,FALSE),"")</f>
        <v>de interactie met gebruikers; het toepassen van basale productkennis om verzoeken van gebruikers te beantwoorden; het oplossen van incidenten en het opvolgen van voorgeschreven procedures</v>
      </c>
      <c r="G656" s="15" t="str">
        <f>IFERROR(CONCATENATE(B656," ",(VLOOKUP($B656,'Bron competenties'!$B$1:$C$1978,2,FALSE))),"")</f>
        <v xml:space="preserve">C.01 Gebruikersondersteuning </v>
      </c>
      <c r="H656">
        <f t="shared" si="31"/>
        <v>1</v>
      </c>
      <c r="I656" t="str">
        <f t="shared" si="32"/>
        <v>de interactie met gebruikers; het toepassen van basale productkennis om verzoeken van gebruikers te beantwoorden; het oplossen van incidenten en het opvolgen van voorgeschreven procedures</v>
      </c>
    </row>
    <row r="657" spans="1:9" ht="15" thickBot="1" x14ac:dyDescent="0.4">
      <c r="A657" s="16" t="s">
        <v>146</v>
      </c>
      <c r="B657" s="17" t="s">
        <v>137</v>
      </c>
      <c r="C657" s="13">
        <v>2</v>
      </c>
      <c r="D657" s="10" t="str">
        <f>IFERROR(VLOOKUP($A657,VLookup!$B$3:$C$481,2,FALSE),"")</f>
        <v>3.2.2 1e LIJNS GEBRUIKERSONDERSTEUNING</v>
      </c>
      <c r="E657" s="14" t="str">
        <f t="shared" si="30"/>
        <v>C.01x2</v>
      </c>
      <c r="F657" s="14" t="str">
        <f>IFERROR(VLOOKUP(E657,'Bron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57" s="15" t="str">
        <f>IFERROR(CONCATENATE(B657," ",(VLOOKUP($B657,'Bron competenties'!$B$1:$C$1978,2,FALSE))),"")</f>
        <v xml:space="preserve">C.01 Gebruikersondersteuning </v>
      </c>
      <c r="H657">
        <f t="shared" si="31"/>
        <v>2</v>
      </c>
      <c r="I657"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58" spans="1:9" ht="15" thickBot="1" x14ac:dyDescent="0.4">
      <c r="A658" s="16" t="s">
        <v>146</v>
      </c>
      <c r="B658" s="17" t="s">
        <v>135</v>
      </c>
      <c r="C658" s="13">
        <v>2</v>
      </c>
      <c r="D658" s="10" t="str">
        <f>IFERROR(VLOOKUP($A658,VLookup!$B$3:$C$481,2,FALSE),"")</f>
        <v>3.2.2 1e LIJNS GEBRUIKERSONDERSTEUNING</v>
      </c>
      <c r="E658" s="14" t="str">
        <f t="shared" si="30"/>
        <v>C.02x2</v>
      </c>
      <c r="F658" s="14" t="str">
        <f>IFERROR(VLOOKUP(E658,'Bron competenties'!$A$1:$F$19978,5,FALSE),"")</f>
        <v>het systematisch handelen om tijdens wijzigingen te reageren op de dagelijkse operationele behoefte; het voorkomen van serviceonderbrekingen en de samenhang met SLA en informatiebeveiligingsvereisten handhaven</v>
      </c>
      <c r="G658" s="15" t="str">
        <f>IFERROR(CONCATENATE(B658," ",(VLOOKUP($B658,'Bron competenties'!$B$1:$C$1978,2,FALSE))),"")</f>
        <v xml:space="preserve">C.02 Ondersteunen van wijzigingen </v>
      </c>
      <c r="H658">
        <f t="shared" si="31"/>
        <v>2</v>
      </c>
      <c r="I658" t="str">
        <f t="shared" si="32"/>
        <v>het systematisch handelen om tijdens wijzigingen te reageren op de dagelijkse operationele behoefte; het voorkomen van serviceonderbrekingen en de samenhang met SLA en informatiebeveiligingsvereisten handhaven</v>
      </c>
    </row>
    <row r="659" spans="1:9" ht="15" thickBot="1" x14ac:dyDescent="0.4">
      <c r="A659" s="16" t="s">
        <v>146</v>
      </c>
      <c r="B659" s="17" t="s">
        <v>131</v>
      </c>
      <c r="C659" s="13">
        <v>2</v>
      </c>
      <c r="D659" s="10" t="str">
        <f>IFERROR(VLOOKUP($A659,VLookup!$B$3:$C$481,2,FALSE),"")</f>
        <v>3.2.2 1e LIJNS GEBRUIKERSONDERSTEUNING</v>
      </c>
      <c r="E659" s="14" t="str">
        <f t="shared" si="30"/>
        <v>C.03x2</v>
      </c>
      <c r="F659" s="14" t="str">
        <f>IFERROR(VLOOKUP(E659,'Bron competenties'!$A$1:$F$19978,5,FALSE),"")</f>
        <v xml:space="preserve">het systematisch analyseren van productdata; het escaleren bij potentiële veiligheidsrisico’s; het nemen van actie om het serviceniveau (continu) te verbeteren </v>
      </c>
      <c r="G659" s="15" t="str">
        <f>IFERROR(CONCATENATE(B659," ",(VLOOKUP($B659,'Bron competenties'!$B$1:$C$1978,2,FALSE))),"")</f>
        <v xml:space="preserve">C.03 Dienstverlening </v>
      </c>
      <c r="H659">
        <f t="shared" si="31"/>
        <v>2</v>
      </c>
      <c r="I659" t="str">
        <f t="shared" si="32"/>
        <v xml:space="preserve">het systematisch analyseren van productdata; het escaleren bij potentiële veiligheidsrisico’s; het nemen van actie om het serviceniveau (continu) te verbeteren </v>
      </c>
    </row>
    <row r="660" spans="1:9" ht="15" thickBot="1" x14ac:dyDescent="0.4">
      <c r="A660" s="16" t="s">
        <v>146</v>
      </c>
      <c r="B660" s="17" t="s">
        <v>122</v>
      </c>
      <c r="C660" s="13">
        <v>2</v>
      </c>
      <c r="D660" s="10" t="str">
        <f>IFERROR(VLOOKUP($A660,VLookup!$B$3:$C$481,2,FALSE),"")</f>
        <v>3.2.2 1e LIJNS GEBRUIKERSONDERSTEUNING</v>
      </c>
      <c r="E660" s="14" t="str">
        <f t="shared" si="30"/>
        <v>C.04x2</v>
      </c>
      <c r="F660" s="14" t="str">
        <f>IFERROR(VLOOKUP(E660,'Bron competenties'!$A$1:$F$19978,5,FALSE),"")</f>
        <v>het identificeren en classificeren van soorten incident- en service-interrupties; het vastleggen en catalogiseren van incidenten op basis van oorzaak en oplossing</v>
      </c>
      <c r="G660" s="15" t="str">
        <f>IFERROR(CONCATENATE(B660," ",(VLOOKUP($B660,'Bron competenties'!$B$1:$C$1978,2,FALSE))),"")</f>
        <v xml:space="preserve">C.04 Probleemmanagement </v>
      </c>
      <c r="H660">
        <f t="shared" si="31"/>
        <v>2</v>
      </c>
      <c r="I660" t="str">
        <f t="shared" si="32"/>
        <v>het identificeren en classificeren van soorten incident- en service-interrupties; het vastleggen en catalogiseren van incidenten op basis van oorzaak en oplossing</v>
      </c>
    </row>
    <row r="661" spans="1:9" ht="15" thickBot="1" x14ac:dyDescent="0.4">
      <c r="A661" s="16" t="s">
        <v>146</v>
      </c>
      <c r="B661" s="17" t="s">
        <v>132</v>
      </c>
      <c r="C661" s="13">
        <v>1</v>
      </c>
      <c r="D661" s="10" t="str">
        <f>IFERROR(VLOOKUP($A661,VLookup!$B$3:$C$481,2,FALSE),"")</f>
        <v>3.2.2 1e LIJNS GEBRUIKERSONDERSTEUNING</v>
      </c>
      <c r="E661" s="14" t="str">
        <f t="shared" si="30"/>
        <v>C.05x1</v>
      </c>
      <c r="F661" s="14" t="str">
        <f>IFERROR(VLOOKUP(E661,'Bron competenties'!$A$1:$F$19978,5,FALSE),"")</f>
        <v>het uitvoeren van basale systeemoperaties</v>
      </c>
      <c r="G661" s="15" t="str">
        <f>IFERROR(CONCATENATE(B661," ",(VLOOKUP($B661,'Bron competenties'!$B$1:$C$1978,2,FALSE))),"")</f>
        <v>C.05 Systeembeheer</v>
      </c>
      <c r="H661">
        <f t="shared" si="31"/>
        <v>1</v>
      </c>
      <c r="I661" t="str">
        <f t="shared" si="32"/>
        <v>het uitvoeren van basale systeemoperaties</v>
      </c>
    </row>
    <row r="662" spans="1:9" ht="15" thickBot="1" x14ac:dyDescent="0.4">
      <c r="A662" s="16" t="s">
        <v>146</v>
      </c>
      <c r="B662" s="17" t="s">
        <v>132</v>
      </c>
      <c r="C662" s="13">
        <v>2</v>
      </c>
      <c r="D662" s="10" t="str">
        <f>IFERROR(VLOOKUP($A662,VLookup!$B$3:$C$481,2,FALSE),"")</f>
        <v>3.2.2 1e LIJNS GEBRUIKERSONDERSTEUNING</v>
      </c>
      <c r="E662" s="14" t="str">
        <f t="shared" si="30"/>
        <v>C.05x2</v>
      </c>
      <c r="F662" s="14" t="str">
        <f>IFERROR(VLOOKUP(E662,'Bron competenties'!$A$1:$F$19978,5,FALSE),"")</f>
        <v>het systematisch dagelijks beheer van operationele behoeften in de IT-systemen; het vermijden van serviceonderbrekingen conform de service- en IT-strategie</v>
      </c>
      <c r="G662" s="15" t="str">
        <f>IFERROR(CONCATENATE(B662," ",(VLOOKUP($B662,'Bron competenties'!$B$1:$C$1978,2,FALSE))),"")</f>
        <v>C.05 Systeembeheer</v>
      </c>
      <c r="H662">
        <f t="shared" si="31"/>
        <v>2</v>
      </c>
      <c r="I662" t="str">
        <f t="shared" si="32"/>
        <v>het systematisch dagelijks beheer van operationele behoeften in de IT-systemen; het vermijden van serviceonderbrekingen conform de service- en IT-strategie</v>
      </c>
    </row>
    <row r="663" spans="1:9" ht="15" thickBot="1" x14ac:dyDescent="0.4">
      <c r="A663" s="16" t="s">
        <v>146</v>
      </c>
      <c r="B663" s="17" t="s">
        <v>132</v>
      </c>
      <c r="C663" s="13">
        <v>3</v>
      </c>
      <c r="D663" s="10" t="str">
        <f>IFERROR(VLOOKUP($A663,VLookup!$B$3:$C$481,2,FALSE),"")</f>
        <v>3.2.2 1e LIJNS GEBRUIKERSONDERSTEUNING</v>
      </c>
      <c r="E663" s="14" t="str">
        <f t="shared" si="30"/>
        <v>C.05x3</v>
      </c>
      <c r="F663" s="14" t="str">
        <f>IFERROR(VLOOKUP(E663,'Bron competenties'!$A$1:$F$19978,5,FALSE),"")</f>
        <v>het optimaliseren van technische en cloud-ontwikkeling; het evalueren van systeemperformance en vragen/problemen van gebruikers; verantwoordelijk zijn voor tijdige vervanging van resources binnen het toegestane budget</v>
      </c>
      <c r="G663" s="15" t="str">
        <f>IFERROR(CONCATENATE(B663," ",(VLOOKUP($B663,'Bron competenties'!$B$1:$C$1978,2,FALSE))),"")</f>
        <v>C.05 Systeembeheer</v>
      </c>
      <c r="H663">
        <f t="shared" si="31"/>
        <v>3</v>
      </c>
      <c r="I663" t="str">
        <f t="shared" si="32"/>
        <v>het optimaliseren van technische en cloud-ontwikkeling; het evalueren van systeemperformance en vragen/problemen van gebruikers; verantwoordelijk zijn voor tijdige vervanging van resources binnen het toegestane budget</v>
      </c>
    </row>
    <row r="664" spans="1:9" ht="15" thickBot="1" x14ac:dyDescent="0.4">
      <c r="A664" s="16" t="s">
        <v>146</v>
      </c>
      <c r="B664" s="17" t="s">
        <v>147</v>
      </c>
      <c r="C664" s="13">
        <v>2</v>
      </c>
      <c r="D664" s="10" t="str">
        <f>IFERROR(VLOOKUP($A664,VLookup!$B$3:$C$481,2,FALSE),"")</f>
        <v>3.2.2 1e LIJNS GEBRUIKERSONDERSTEUNING</v>
      </c>
      <c r="E664" s="14" t="str">
        <f t="shared" si="30"/>
        <v>D.03x2</v>
      </c>
      <c r="F664" s="14" t="str">
        <f>IFERROR(VLOOKUP(E664,'Bron competenties'!$A$1:$F$19978,5,FALSE),"")</f>
        <v>het identificeren van trainings- en organisatiebehoeften; het identificeren en samenbrengen van organisatie-eisen; het selecteren en voorbereiden van een planning voor (noodzakelijke) trainingen</v>
      </c>
      <c r="G664" s="15" t="str">
        <f>IFERROR(CONCATENATE(B664," ",(VLOOKUP($B664,'Bron competenties'!$B$1:$C$1978,2,FALSE))),"")</f>
        <v xml:space="preserve">D.03 Opleiding en training </v>
      </c>
      <c r="H664">
        <f t="shared" si="31"/>
        <v>2</v>
      </c>
      <c r="I664" t="str">
        <f t="shared" si="32"/>
        <v>het identificeren van trainings- en organisatiebehoeften; het identificeren en samenbrengen van organisatie-eisen; het selecteren en voorbereiden van een planning voor (noodzakelijke) trainingen</v>
      </c>
    </row>
    <row r="665" spans="1:9" ht="15" thickBot="1" x14ac:dyDescent="0.4">
      <c r="A665" s="18" t="s">
        <v>146</v>
      </c>
      <c r="B665" s="17" t="s">
        <v>85</v>
      </c>
      <c r="C665" s="13">
        <v>9</v>
      </c>
      <c r="D665" s="10" t="str">
        <f>IFERROR(VLOOKUP($A665,VLookup!$B$3:$C$481,2,FALSE),"")</f>
        <v>3.2.2 1e LIJNS GEBRUIKERSONDERSTEUNING</v>
      </c>
      <c r="E665" s="14" t="str">
        <f t="shared" si="30"/>
        <v>T.01x9</v>
      </c>
      <c r="F665" s="14" t="str">
        <f>IFERROR(VLOOKUP(E665,'Bron competenties'!$A$1:$F$19978,5,FALSE),"")</f>
        <v>Toegankelijkheid is van toepassing op het ontwerp van producten, apparaten, services of omgevingen om ervoor te zorgen dat ze voor iedereen bruikbaar zijn, ongeacht hun persoonlijke capaciteiten</v>
      </c>
      <c r="G665" s="15" t="str">
        <f>IFERROR(CONCATENATE(B665," ",(VLOOKUP($B665,'Bron competenties'!$B$1:$C$1978,2,FALSE))),"")</f>
        <v>T.01 Toegankelijkheid</v>
      </c>
      <c r="H665">
        <f t="shared" si="31"/>
        <v>9</v>
      </c>
      <c r="I665" t="str">
        <f t="shared" si="32"/>
        <v>Toegankelijkheid is van toepassing op het ontwerp van producten, apparaten, services of omgevingen om ervoor te zorgen dat ze voor iedereen bruikbaar zijn, ongeacht hun persoonlijke capaciteiten</v>
      </c>
    </row>
    <row r="666" spans="1:9" ht="15" thickBot="1" x14ac:dyDescent="0.4">
      <c r="A666" s="18" t="s">
        <v>146</v>
      </c>
      <c r="B666" s="17" t="s">
        <v>86</v>
      </c>
      <c r="C666" s="13">
        <v>9</v>
      </c>
      <c r="D666" s="10" t="str">
        <f>IFERROR(VLOOKUP($A666,VLookup!$B$3:$C$481,2,FALSE),"")</f>
        <v>3.2.2 1e LIJNS GEBRUIKERSONDERSTEUNING</v>
      </c>
      <c r="E666" s="14" t="str">
        <f t="shared" si="30"/>
        <v>T.02x9</v>
      </c>
      <c r="F666" s="14" t="str">
        <f>IFERROR(VLOOKUP(E666,'Bron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66" s="15" t="str">
        <f>IFERROR(CONCATENATE(B666," ",(VLOOKUP($B666,'Bron competenties'!$B$1:$C$1978,2,FALSE))),"")</f>
        <v>T.02 Ethiek</v>
      </c>
      <c r="H666">
        <f t="shared" si="31"/>
        <v>9</v>
      </c>
      <c r="I666" t="str">
        <f t="shared" si="32"/>
        <v>Ethiek in ICT behandelt de procedures, waarden en praktijken die ICT en haar gerelateerde disciplines beheersen zonder de integriteit, morele waarden of overtuigingen van een individu, organisatie of de mensheid: professioneel gedrag in de ICT</v>
      </c>
    </row>
    <row r="667" spans="1:9" ht="15" thickBot="1" x14ac:dyDescent="0.4">
      <c r="A667" s="18" t="s">
        <v>146</v>
      </c>
      <c r="B667" s="17" t="s">
        <v>87</v>
      </c>
      <c r="C667" s="13">
        <v>9</v>
      </c>
      <c r="D667" s="10" t="str">
        <f>IFERROR(VLOOKUP($A667,VLookup!$B$3:$C$481,2,FALSE),"")</f>
        <v>3.2.2 1e LIJNS GEBRUIKERSONDERSTEUNING</v>
      </c>
      <c r="E667" s="14" t="str">
        <f t="shared" si="30"/>
        <v>T.03x9</v>
      </c>
      <c r="F667" s="14" t="str">
        <f>IFERROR(VLOOKUP(E667,'Bron competenties'!$A$1:$F$19978,5,FALSE),"")</f>
        <v>Er zijn veel wetten die direct of indirect relevant zijn voor de ICT-industrie, zoals copyright, naleving van octrooien, voorkomen van plagiaat en bescherming van intellectueel eigendom</v>
      </c>
      <c r="G667" s="15" t="str">
        <f>IFERROR(CONCATENATE(B667," ",(VLOOKUP($B667,'Bron competenties'!$B$1:$C$1978,2,FALSE))),"")</f>
        <v>T.03 Juridische kwesties</v>
      </c>
      <c r="H667">
        <f t="shared" si="31"/>
        <v>9</v>
      </c>
      <c r="I667" t="str">
        <f t="shared" si="32"/>
        <v>Er zijn veel wetten die direct of indirect relevant zijn voor de ICT-industrie, zoals copyright, naleving van octrooien, voorkomen van plagiaat en bescherming van intellectueel eigendom</v>
      </c>
    </row>
    <row r="668" spans="1:9" ht="15" thickBot="1" x14ac:dyDescent="0.4">
      <c r="A668" s="18" t="s">
        <v>146</v>
      </c>
      <c r="B668" s="17" t="s">
        <v>88</v>
      </c>
      <c r="C668" s="13">
        <v>9</v>
      </c>
      <c r="D668" s="10" t="str">
        <f>IFERROR(VLOOKUP($A668,VLookup!$B$3:$C$481,2,FALSE),"")</f>
        <v>3.2.2 1e LIJNS GEBRUIKERSONDERSTEUNING</v>
      </c>
      <c r="E668" s="14" t="str">
        <f t="shared" si="30"/>
        <v>T.04x9</v>
      </c>
      <c r="F668" s="14" t="str">
        <f>IFERROR(VLOOKUP(E668,'Bron competenties'!$A$1:$F$19978,5,FALSE),"")</f>
        <v>Privacy is het vermogen van een organisatie of individu te bepalen welke gegevens met derden kunnen worden gedeeld: bijvoorbeeld de algemene verordening gegevensbescherming (AVG) over gegevensbescherming en privacy voor alle individuen</v>
      </c>
      <c r="G668" s="15" t="str">
        <f>IFERROR(CONCATENATE(B668," ",(VLOOKUP($B668,'Bron competenties'!$B$1:$C$1978,2,FALSE))),"")</f>
        <v>T.04 Privacy</v>
      </c>
      <c r="H668">
        <f t="shared" si="31"/>
        <v>9</v>
      </c>
      <c r="I668" t="str">
        <f t="shared" si="32"/>
        <v>Privacy is het vermogen van een organisatie of individu te bepalen welke gegevens met derden kunnen worden gedeeld: bijvoorbeeld de algemene verordening gegevensbescherming (AVG) over gegevensbescherming en privacy voor alle individuen</v>
      </c>
    </row>
    <row r="669" spans="1:9" ht="15" thickBot="1" x14ac:dyDescent="0.4">
      <c r="A669" s="18" t="s">
        <v>146</v>
      </c>
      <c r="B669" s="17" t="s">
        <v>89</v>
      </c>
      <c r="C669" s="13">
        <v>9</v>
      </c>
      <c r="D669" s="10" t="str">
        <f>IFERROR(VLOOKUP($A669,VLookup!$B$3:$C$481,2,FALSE),"")</f>
        <v>3.2.2 1e LIJNS GEBRUIKERSONDERSTEUNING</v>
      </c>
      <c r="E669" s="14" t="str">
        <f t="shared" si="30"/>
        <v>T.05x9</v>
      </c>
      <c r="F669" s="14" t="str">
        <f>IFERROR(VLOOKUP(E669,'Bron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69" s="15" t="str">
        <f>IFERROR(CONCATENATE(B669," ",(VLOOKUP($B669,'Bron competenties'!$B$1:$C$1978,2,FALSE))),"")</f>
        <v>T.05 Beveiliging</v>
      </c>
      <c r="H669">
        <f t="shared" si="31"/>
        <v>9</v>
      </c>
      <c r="I669"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70" spans="1:9" ht="15" thickBot="1" x14ac:dyDescent="0.4">
      <c r="A670" s="18" t="s">
        <v>146</v>
      </c>
      <c r="B670" s="17" t="s">
        <v>90</v>
      </c>
      <c r="C670" s="13">
        <v>9</v>
      </c>
      <c r="D670" s="10" t="str">
        <f>IFERROR(VLOOKUP($A670,VLookup!$B$3:$C$481,2,FALSE),"")</f>
        <v>3.2.2 1e LIJNS GEBRUIKERSONDERSTEUNING</v>
      </c>
      <c r="E670" s="14" t="str">
        <f t="shared" si="30"/>
        <v>T.06x9</v>
      </c>
      <c r="F670" s="14" t="str">
        <f>IFERROR(VLOOKUP(E670,'Bron competenties'!$A$1:$F$19978,5,FALSE),"")</f>
        <v>Duurzaamheid staat voor het voldoen aan behoeften zonder de toekomst in gevaar te brengen en kan worden gecategoriseerd als ecologische, sociale of economische duurzaamheid</v>
      </c>
      <c r="G670" s="15" t="str">
        <f>IFERROR(CONCATENATE(B670," ",(VLOOKUP($B670,'Bron competenties'!$B$1:$C$1978,2,FALSE))),"")</f>
        <v>T.06 Duurzaamheid</v>
      </c>
      <c r="H670">
        <f t="shared" si="31"/>
        <v>9</v>
      </c>
      <c r="I670" t="str">
        <f t="shared" si="32"/>
        <v>Duurzaamheid staat voor het voldoen aan behoeften zonder de toekomst in gevaar te brengen en kan worden gecategoriseerd als ecologische, sociale of economische duurzaamheid</v>
      </c>
    </row>
    <row r="671" spans="1:9" ht="15" thickBot="1" x14ac:dyDescent="0.4">
      <c r="A671" s="18" t="s">
        <v>146</v>
      </c>
      <c r="B671" s="17" t="s">
        <v>91</v>
      </c>
      <c r="C671" s="13">
        <v>9</v>
      </c>
      <c r="D671" s="10" t="str">
        <f>IFERROR(VLOOKUP($A671,VLookup!$B$3:$C$481,2,FALSE),"")</f>
        <v>3.2.2 1e LIJNS GEBRUIKERSONDERSTEUNING</v>
      </c>
      <c r="E671" s="14" t="str">
        <f t="shared" si="30"/>
        <v>T.07x9</v>
      </c>
      <c r="F671" s="14" t="str">
        <f>IFERROR(VLOOKUP(E671,'Bron competenties'!$A$1:$F$19978,5,FALSE),"")</f>
        <v>Bruikbaarheid is de kwaliteit van een product, dienst of systeem, zoals ervaren door eindgebruikers, voor specifiek te bereiken doelen, effectief, efficiënt en bevredigend in een vooraf bepaalde context</v>
      </c>
      <c r="G671" s="15" t="str">
        <f>IFERROR(CONCATENATE(B671," ",(VLOOKUP($B671,'Bron competenties'!$B$1:$C$1978,2,FALSE))),"")</f>
        <v>T.07 Bruikbaarheid</v>
      </c>
      <c r="H671">
        <f t="shared" si="31"/>
        <v>9</v>
      </c>
      <c r="I671" t="str">
        <f t="shared" si="32"/>
        <v>Bruikbaarheid is de kwaliteit van een product, dienst of systeem, zoals ervaren door eindgebruikers, voor specifiek te bereiken doelen, effectief, efficiënt en bevredigend in een vooraf bepaalde context</v>
      </c>
    </row>
    <row r="672" spans="1:9" ht="15" thickBot="1" x14ac:dyDescent="0.4">
      <c r="A672" s="16" t="s">
        <v>148</v>
      </c>
      <c r="B672" s="17" t="s">
        <v>95</v>
      </c>
      <c r="C672" s="13">
        <v>1</v>
      </c>
      <c r="D672" s="10" t="str">
        <f>IFERROR(VLOOKUP($A672,VLookup!$B$3:$C$481,2,FALSE),"")</f>
        <v>3.2.3 INCIDENT MANAGEMENT</v>
      </c>
      <c r="E672" s="14" t="str">
        <f t="shared" si="30"/>
        <v>B.05x1</v>
      </c>
      <c r="F672" s="14" t="str">
        <f>IFERROR(VLOOKUP(E672,'Bron competenties'!$A$1:$F$19978,5,FALSE),"")</f>
        <v>het gebruiken en/of toepassen van standaarden om de documentatiestructuur te bepalen</v>
      </c>
      <c r="G672" s="15" t="str">
        <f>IFERROR(CONCATENATE(B672," ",(VLOOKUP($B672,'Bron competenties'!$B$1:$C$1978,2,FALSE))),"")</f>
        <v xml:space="preserve">B.05 Vervaardigen van documentatie </v>
      </c>
      <c r="H672">
        <f t="shared" si="31"/>
        <v>1</v>
      </c>
      <c r="I672" t="str">
        <f t="shared" si="32"/>
        <v>het gebruiken en/of toepassen van standaarden om de documentatiestructuur te bepalen</v>
      </c>
    </row>
    <row r="673" spans="1:9" ht="15" thickBot="1" x14ac:dyDescent="0.4">
      <c r="A673" s="16" t="s">
        <v>148</v>
      </c>
      <c r="B673" s="17" t="s">
        <v>95</v>
      </c>
      <c r="C673" s="13">
        <v>2</v>
      </c>
      <c r="D673" s="10" t="str">
        <f>IFERROR(VLOOKUP($A673,VLookup!$B$3:$C$481,2,FALSE),"")</f>
        <v>3.2.3 INCIDENT MANAGEMENT</v>
      </c>
      <c r="E673" s="14" t="str">
        <f t="shared" si="30"/>
        <v>B.05x2</v>
      </c>
      <c r="F673" s="14" t="str">
        <f>IFERROR(VLOOKUP(E673,'Bron competenties'!$A$1:$F$19978,5,FALSE),"")</f>
        <v>het bepalen van documentatie-eisen op basis van het doel en de doelgroep</v>
      </c>
      <c r="G673" s="15" t="str">
        <f>IFERROR(CONCATENATE(B673," ",(VLOOKUP($B673,'Bron competenties'!$B$1:$C$1978,2,FALSE))),"")</f>
        <v xml:space="preserve">B.05 Vervaardigen van documentatie </v>
      </c>
      <c r="H673">
        <f t="shared" si="31"/>
        <v>2</v>
      </c>
      <c r="I673" t="str">
        <f t="shared" si="32"/>
        <v>het bepalen van documentatie-eisen op basis van het doel en de doelgroep</v>
      </c>
    </row>
    <row r="674" spans="1:9" ht="15" thickBot="1" x14ac:dyDescent="0.4">
      <c r="A674" s="16" t="s">
        <v>148</v>
      </c>
      <c r="B674" s="17" t="s">
        <v>95</v>
      </c>
      <c r="C674" s="13">
        <v>3</v>
      </c>
      <c r="D674" s="10" t="str">
        <f>IFERROR(VLOOKUP($A674,VLookup!$B$3:$C$481,2,FALSE),"")</f>
        <v>3.2.3 INCIDENT MANAGEMENT</v>
      </c>
      <c r="E674" s="14" t="str">
        <f t="shared" si="30"/>
        <v>B.05x3</v>
      </c>
      <c r="F674" s="14" t="str">
        <f>IFERROR(VLOOKUP(E674,'Bron competenties'!$A$1:$F$19978,5,FALSE),"")</f>
        <v xml:space="preserve">het detailniveau bepalen op basis van het doel en de doelgroep </v>
      </c>
      <c r="G674" s="15" t="str">
        <f>IFERROR(CONCATENATE(B674," ",(VLOOKUP($B674,'Bron competenties'!$B$1:$C$1978,2,FALSE))),"")</f>
        <v xml:space="preserve">B.05 Vervaardigen van documentatie </v>
      </c>
      <c r="H674">
        <f t="shared" si="31"/>
        <v>3</v>
      </c>
      <c r="I674" t="str">
        <f t="shared" si="32"/>
        <v xml:space="preserve">het detailniveau bepalen op basis van het doel en de doelgroep </v>
      </c>
    </row>
    <row r="675" spans="1:9" ht="15" thickBot="1" x14ac:dyDescent="0.4">
      <c r="A675" s="16" t="s">
        <v>148</v>
      </c>
      <c r="B675" s="17" t="s">
        <v>137</v>
      </c>
      <c r="C675" s="13">
        <v>1</v>
      </c>
      <c r="D675" s="10" t="str">
        <f>IFERROR(VLOOKUP($A675,VLookup!$B$3:$C$481,2,FALSE),"")</f>
        <v>3.2.3 INCIDENT MANAGEMENT</v>
      </c>
      <c r="E675" s="14" t="str">
        <f t="shared" si="30"/>
        <v>C.01x1</v>
      </c>
      <c r="F675" s="14" t="str">
        <f>IFERROR(VLOOKUP(E675,'Bron competenties'!$A$1:$F$19978,5,FALSE),"")</f>
        <v>de interactie met gebruikers; het toepassen van basale productkennis om verzoeken van gebruikers te beantwoorden; het oplossen van incidenten en het opvolgen van voorgeschreven procedures</v>
      </c>
      <c r="G675" s="15" t="str">
        <f>IFERROR(CONCATENATE(B675," ",(VLOOKUP($B675,'Bron competenties'!$B$1:$C$1978,2,FALSE))),"")</f>
        <v xml:space="preserve">C.01 Gebruikersondersteuning </v>
      </c>
      <c r="H675">
        <f t="shared" si="31"/>
        <v>1</v>
      </c>
      <c r="I675" t="str">
        <f t="shared" si="32"/>
        <v>de interactie met gebruikers; het toepassen van basale productkennis om verzoeken van gebruikers te beantwoorden; het oplossen van incidenten en het opvolgen van voorgeschreven procedures</v>
      </c>
    </row>
    <row r="676" spans="1:9" ht="15" thickBot="1" x14ac:dyDescent="0.4">
      <c r="A676" s="16" t="s">
        <v>148</v>
      </c>
      <c r="B676" s="17" t="s">
        <v>137</v>
      </c>
      <c r="C676" s="13">
        <v>2</v>
      </c>
      <c r="D676" s="10" t="str">
        <f>IFERROR(VLOOKUP($A676,VLookup!$B$3:$C$481,2,FALSE),"")</f>
        <v>3.2.3 INCIDENT MANAGEMENT</v>
      </c>
      <c r="E676" s="14" t="str">
        <f t="shared" si="30"/>
        <v>C.01x2</v>
      </c>
      <c r="F676" s="14" t="str">
        <f>IFERROR(VLOOKUP(E676,'Bron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76" s="15" t="str">
        <f>IFERROR(CONCATENATE(B676," ",(VLOOKUP($B676,'Bron competenties'!$B$1:$C$1978,2,FALSE))),"")</f>
        <v xml:space="preserve">C.01 Gebruikersondersteuning </v>
      </c>
      <c r="H676">
        <f t="shared" si="31"/>
        <v>2</v>
      </c>
      <c r="I676"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77" spans="1:9" ht="15" thickBot="1" x14ac:dyDescent="0.4">
      <c r="A677" s="16" t="s">
        <v>148</v>
      </c>
      <c r="B677" s="17" t="s">
        <v>137</v>
      </c>
      <c r="C677" s="13">
        <v>3</v>
      </c>
      <c r="D677" s="10" t="str">
        <f>IFERROR(VLOOKUP($A677,VLookup!$B$3:$C$481,2,FALSE),"")</f>
        <v>3.2.3 INCIDENT MANAGEMENT</v>
      </c>
      <c r="E677" s="14" t="str">
        <f t="shared" si="30"/>
        <v>C.01x3</v>
      </c>
      <c r="F677" s="14" t="str">
        <f>IFERROR(VLOOKUP(E677,'Bron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77" s="15" t="str">
        <f>IFERROR(CONCATENATE(B677," ",(VLOOKUP($B677,'Bron competenties'!$B$1:$C$1978,2,FALSE))),"")</f>
        <v xml:space="preserve">C.01 Gebruikersondersteuning </v>
      </c>
      <c r="H677">
        <f t="shared" si="31"/>
        <v>3</v>
      </c>
      <c r="I677"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78" spans="1:9" ht="15" thickBot="1" x14ac:dyDescent="0.4">
      <c r="A678" s="16" t="s">
        <v>148</v>
      </c>
      <c r="B678" s="17" t="s">
        <v>135</v>
      </c>
      <c r="C678" s="13">
        <v>2</v>
      </c>
      <c r="D678" s="10" t="str">
        <f>IFERROR(VLOOKUP($A678,VLookup!$B$3:$C$481,2,FALSE),"")</f>
        <v>3.2.3 INCIDENT MANAGEMENT</v>
      </c>
      <c r="E678" s="14" t="str">
        <f t="shared" si="30"/>
        <v>C.02x2</v>
      </c>
      <c r="F678" s="14" t="str">
        <f>IFERROR(VLOOKUP(E678,'Bron competenties'!$A$1:$F$19978,5,FALSE),"")</f>
        <v>het systematisch handelen om tijdens wijzigingen te reageren op de dagelijkse operationele behoefte; het voorkomen van serviceonderbrekingen en de samenhang met SLA en informatiebeveiligingsvereisten handhaven</v>
      </c>
      <c r="G678" s="15" t="str">
        <f>IFERROR(CONCATENATE(B678," ",(VLOOKUP($B678,'Bron competenties'!$B$1:$C$1978,2,FALSE))),"")</f>
        <v xml:space="preserve">C.02 Ondersteunen van wijzigingen </v>
      </c>
      <c r="H678">
        <f t="shared" si="31"/>
        <v>2</v>
      </c>
      <c r="I678" t="str">
        <f t="shared" si="32"/>
        <v>het systematisch handelen om tijdens wijzigingen te reageren op de dagelijkse operationele behoefte; het voorkomen van serviceonderbrekingen en de samenhang met SLA en informatiebeveiligingsvereisten handhaven</v>
      </c>
    </row>
    <row r="679" spans="1:9" ht="15" thickBot="1" x14ac:dyDescent="0.4">
      <c r="A679" s="16" t="s">
        <v>148</v>
      </c>
      <c r="B679" s="17" t="s">
        <v>135</v>
      </c>
      <c r="C679" s="13">
        <v>3</v>
      </c>
      <c r="D679" s="10" t="str">
        <f>IFERROR(VLOOKUP($A679,VLookup!$B$3:$C$481,2,FALSE),"")</f>
        <v>3.2.3 INCIDENT MANAGEMENT</v>
      </c>
      <c r="E679" s="14" t="str">
        <f t="shared" si="30"/>
        <v>C.02x3</v>
      </c>
      <c r="F679" s="14" t="str">
        <f>IFERROR(VLOOKUP(E679,'Bron competenties'!$A$1:$F$19978,5,FALSE),"")</f>
        <v xml:space="preserve">het zorgen voor de integriteit van het systeem door het toepassen van functionele updates, software- of hardwaretoevoegingen en het inregelen van onderhoudsactiviteiten; het voldoen aan de budgeteisen </v>
      </c>
      <c r="G679" s="15" t="str">
        <f>IFERROR(CONCATENATE(B679," ",(VLOOKUP($B679,'Bron competenties'!$B$1:$C$1978,2,FALSE))),"")</f>
        <v xml:space="preserve">C.02 Ondersteunen van wijzigingen </v>
      </c>
      <c r="H679">
        <f t="shared" si="31"/>
        <v>3</v>
      </c>
      <c r="I679" t="str">
        <f t="shared" si="32"/>
        <v xml:space="preserve">het zorgen voor de integriteit van het systeem door het toepassen van functionele updates, software- of hardwaretoevoegingen en het inregelen van onderhoudsactiviteiten; het voldoen aan de budgeteisen </v>
      </c>
    </row>
    <row r="680" spans="1:9" ht="15" thickBot="1" x14ac:dyDescent="0.4">
      <c r="A680" s="16" t="s">
        <v>148</v>
      </c>
      <c r="B680" s="17" t="s">
        <v>131</v>
      </c>
      <c r="C680" s="13">
        <v>1</v>
      </c>
      <c r="D680" s="10" t="str">
        <f>IFERROR(VLOOKUP($A680,VLookup!$B$3:$C$481,2,FALSE),"")</f>
        <v>3.2.3 INCIDENT MANAGEMENT</v>
      </c>
      <c r="E680" s="14" t="str">
        <f t="shared" si="30"/>
        <v>C.03x1</v>
      </c>
      <c r="F680" s="14" t="str">
        <f>IFERROR(VLOOKUP(E680,'Bron competenties'!$A$1:$F$19978,5,FALSE),"")</f>
        <v>het onder begeleiding vastleggen en bijhouden van bedrijfszekerheidsgegevens</v>
      </c>
      <c r="G680" s="15" t="str">
        <f>IFERROR(CONCATENATE(B680," ",(VLOOKUP($B680,'Bron competenties'!$B$1:$C$1978,2,FALSE))),"")</f>
        <v xml:space="preserve">C.03 Dienstverlening </v>
      </c>
      <c r="H680">
        <f t="shared" si="31"/>
        <v>1</v>
      </c>
      <c r="I680" t="str">
        <f t="shared" si="32"/>
        <v>het onder begeleiding vastleggen en bijhouden van bedrijfszekerheidsgegevens</v>
      </c>
    </row>
    <row r="681" spans="1:9" ht="15" thickBot="1" x14ac:dyDescent="0.4">
      <c r="A681" s="16" t="s">
        <v>148</v>
      </c>
      <c r="B681" s="17" t="s">
        <v>131</v>
      </c>
      <c r="C681" s="13">
        <v>2</v>
      </c>
      <c r="D681" s="10" t="str">
        <f>IFERROR(VLOOKUP($A681,VLookup!$B$3:$C$481,2,FALSE),"")</f>
        <v>3.2.3 INCIDENT MANAGEMENT</v>
      </c>
      <c r="E681" s="14" t="str">
        <f t="shared" si="30"/>
        <v>C.03x2</v>
      </c>
      <c r="F681" s="14" t="str">
        <f>IFERROR(VLOOKUP(E681,'Bron competenties'!$A$1:$F$19978,5,FALSE),"")</f>
        <v xml:space="preserve">het systematisch analyseren van productdata; het escaleren bij potentiële veiligheidsrisico’s; het nemen van actie om het serviceniveau (continu) te verbeteren </v>
      </c>
      <c r="G681" s="15" t="str">
        <f>IFERROR(CONCATENATE(B681," ",(VLOOKUP($B681,'Bron competenties'!$B$1:$C$1978,2,FALSE))),"")</f>
        <v xml:space="preserve">C.03 Dienstverlening </v>
      </c>
      <c r="H681">
        <f t="shared" si="31"/>
        <v>2</v>
      </c>
      <c r="I681" t="str">
        <f t="shared" si="32"/>
        <v xml:space="preserve">het systematisch analyseren van productdata; het escaleren bij potentiële veiligheidsrisico’s; het nemen van actie om het serviceniveau (continu) te verbeteren </v>
      </c>
    </row>
    <row r="682" spans="1:9" ht="15" thickBot="1" x14ac:dyDescent="0.4">
      <c r="A682" s="16" t="s">
        <v>148</v>
      </c>
      <c r="B682" s="17" t="s">
        <v>131</v>
      </c>
      <c r="C682" s="13">
        <v>3</v>
      </c>
      <c r="D682" s="10" t="str">
        <f>IFERROR(VLOOKUP($A682,VLookup!$B$3:$C$481,2,FALSE),"")</f>
        <v>3.2.3 INCIDENT MANAGEMENT</v>
      </c>
      <c r="E682" s="14" t="str">
        <f t="shared" si="30"/>
        <v>C.03x3</v>
      </c>
      <c r="F682" s="14" t="str">
        <f>IFERROR(VLOOKUP(E682,'Bron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82" s="15" t="str">
        <f>IFERROR(CONCATENATE(B682," ",(VLOOKUP($B682,'Bron competenties'!$B$1:$C$1978,2,FALSE))),"")</f>
        <v xml:space="preserve">C.03 Dienstverlening </v>
      </c>
      <c r="H682">
        <f t="shared" si="31"/>
        <v>3</v>
      </c>
      <c r="I682" t="str">
        <f t="shared" si="32"/>
        <v>het opzetten van roosters voor operationele taken; het beheren van kosten en budget op basis van interne procedures en externe beperkingen; het vaststellen van het optimaal benodigde aantal fte voor de infrastructuur van het informatiesysteem</v>
      </c>
    </row>
    <row r="683" spans="1:9" ht="15" thickBot="1" x14ac:dyDescent="0.4">
      <c r="A683" s="16" t="s">
        <v>148</v>
      </c>
      <c r="B683" s="17" t="s">
        <v>132</v>
      </c>
      <c r="C683" s="13">
        <v>1</v>
      </c>
      <c r="D683" s="10" t="str">
        <f>IFERROR(VLOOKUP($A683,VLookup!$B$3:$C$481,2,FALSE),"")</f>
        <v>3.2.3 INCIDENT MANAGEMENT</v>
      </c>
      <c r="E683" s="14" t="str">
        <f t="shared" si="30"/>
        <v>C.05x1</v>
      </c>
      <c r="F683" s="14" t="str">
        <f>IFERROR(VLOOKUP(E683,'Bron competenties'!$A$1:$F$19978,5,FALSE),"")</f>
        <v>het uitvoeren van basale systeemoperaties</v>
      </c>
      <c r="G683" s="15" t="str">
        <f>IFERROR(CONCATENATE(B683," ",(VLOOKUP($B683,'Bron competenties'!$B$1:$C$1978,2,FALSE))),"")</f>
        <v>C.05 Systeembeheer</v>
      </c>
      <c r="H683">
        <f t="shared" si="31"/>
        <v>1</v>
      </c>
      <c r="I683" t="str">
        <f t="shared" si="32"/>
        <v>het uitvoeren van basale systeemoperaties</v>
      </c>
    </row>
    <row r="684" spans="1:9" ht="15" thickBot="1" x14ac:dyDescent="0.4">
      <c r="A684" s="16" t="s">
        <v>148</v>
      </c>
      <c r="B684" s="17" t="s">
        <v>132</v>
      </c>
      <c r="C684" s="13">
        <v>2</v>
      </c>
      <c r="D684" s="10" t="str">
        <f>IFERROR(VLOOKUP($A684,VLookup!$B$3:$C$481,2,FALSE),"")</f>
        <v>3.2.3 INCIDENT MANAGEMENT</v>
      </c>
      <c r="E684" s="14" t="str">
        <f t="shared" si="30"/>
        <v>C.05x2</v>
      </c>
      <c r="F684" s="14" t="str">
        <f>IFERROR(VLOOKUP(E684,'Bron competenties'!$A$1:$F$19978,5,FALSE),"")</f>
        <v>het systematisch dagelijks beheer van operationele behoeften in de IT-systemen; het vermijden van serviceonderbrekingen conform de service- en IT-strategie</v>
      </c>
      <c r="G684" s="15" t="str">
        <f>IFERROR(CONCATENATE(B684," ",(VLOOKUP($B684,'Bron competenties'!$B$1:$C$1978,2,FALSE))),"")</f>
        <v>C.05 Systeembeheer</v>
      </c>
      <c r="H684">
        <f t="shared" si="31"/>
        <v>2</v>
      </c>
      <c r="I684" t="str">
        <f t="shared" si="32"/>
        <v>het systematisch dagelijks beheer van operationele behoeften in de IT-systemen; het vermijden van serviceonderbrekingen conform de service- en IT-strategie</v>
      </c>
    </row>
    <row r="685" spans="1:9" ht="15" thickBot="1" x14ac:dyDescent="0.4">
      <c r="A685" s="16" t="s">
        <v>148</v>
      </c>
      <c r="B685" s="17" t="s">
        <v>132</v>
      </c>
      <c r="C685" s="13">
        <v>3</v>
      </c>
      <c r="D685" s="10" t="str">
        <f>IFERROR(VLOOKUP($A685,VLookup!$B$3:$C$481,2,FALSE),"")</f>
        <v>3.2.3 INCIDENT MANAGEMENT</v>
      </c>
      <c r="E685" s="14" t="str">
        <f t="shared" si="30"/>
        <v>C.05x3</v>
      </c>
      <c r="F685" s="14" t="str">
        <f>IFERROR(VLOOKUP(E685,'Bron competenties'!$A$1:$F$19978,5,FALSE),"")</f>
        <v>het optimaliseren van technische en cloud-ontwikkeling; het evalueren van systeemperformance en vragen/problemen van gebruikers; verantwoordelijk zijn voor tijdige vervanging van resources binnen het toegestane budget</v>
      </c>
      <c r="G685" s="15" t="str">
        <f>IFERROR(CONCATENATE(B685," ",(VLOOKUP($B685,'Bron competenties'!$B$1:$C$1978,2,FALSE))),"")</f>
        <v>C.05 Systeembeheer</v>
      </c>
      <c r="H685">
        <f t="shared" si="31"/>
        <v>3</v>
      </c>
      <c r="I685" t="str">
        <f t="shared" si="32"/>
        <v>het optimaliseren van technische en cloud-ontwikkeling; het evalueren van systeemperformance en vragen/problemen van gebruikers; verantwoordelijk zijn voor tijdige vervanging van resources binnen het toegestane budget</v>
      </c>
    </row>
    <row r="686" spans="1:9" ht="15" thickBot="1" x14ac:dyDescent="0.4">
      <c r="A686" s="16" t="s">
        <v>148</v>
      </c>
      <c r="B686" s="17" t="s">
        <v>96</v>
      </c>
      <c r="C686" s="13">
        <v>2</v>
      </c>
      <c r="D686" s="10" t="str">
        <f>IFERROR(VLOOKUP($A686,VLookup!$B$3:$C$481,2,FALSE),"")</f>
        <v>3.2.3 INCIDENT MANAGEMENT</v>
      </c>
      <c r="E686" s="14" t="str">
        <f t="shared" si="30"/>
        <v>E.06x2</v>
      </c>
      <c r="F686" s="14" t="str">
        <f>IFERROR(VLOOKUP(E686,'Bron competenties'!$A$1:$F$19978,5,FALSE),"")</f>
        <v>het communiceren over en het toezicht houden op de toepassing van het kwaliteitsbeleid in de organisatie</v>
      </c>
      <c r="G686" s="15" t="str">
        <f>IFERROR(CONCATENATE(B686," ",(VLOOKUP($B686,'Bron competenties'!$B$1:$C$1978,2,FALSE))),"")</f>
        <v xml:space="preserve">E.06 ICT kwaliteitsmanagement </v>
      </c>
      <c r="H686">
        <f t="shared" si="31"/>
        <v>2</v>
      </c>
      <c r="I686" t="str">
        <f t="shared" si="32"/>
        <v>het communiceren over en het toezicht houden op de toepassing van het kwaliteitsbeleid in de organisatie</v>
      </c>
    </row>
    <row r="687" spans="1:9" ht="15" thickBot="1" x14ac:dyDescent="0.4">
      <c r="A687" s="16" t="s">
        <v>148</v>
      </c>
      <c r="B687" s="17" t="s">
        <v>96</v>
      </c>
      <c r="C687" s="13">
        <v>3</v>
      </c>
      <c r="D687" s="10" t="str">
        <f>IFERROR(VLOOKUP($A687,VLookup!$B$3:$C$481,2,FALSE),"")</f>
        <v>3.2.3 INCIDENT MANAGEMENT</v>
      </c>
      <c r="E687" s="14" t="str">
        <f t="shared" si="30"/>
        <v>E.06x3</v>
      </c>
      <c r="F687" s="14" t="str">
        <f>IFERROR(VLOOKUP(E687,'Bron competenties'!$A$1:$F$19978,5,FALSE),"")</f>
        <v>het evalueren van kwaliteitsindicatoren en processen op basis van het kwaliteitsbeleid en indien nodig het voorstellen van herstelacties</v>
      </c>
      <c r="G687" s="15" t="str">
        <f>IFERROR(CONCATENATE(B687," ",(VLOOKUP($B687,'Bron competenties'!$B$1:$C$1978,2,FALSE))),"")</f>
        <v xml:space="preserve">E.06 ICT kwaliteitsmanagement </v>
      </c>
      <c r="H687">
        <f t="shared" si="31"/>
        <v>3</v>
      </c>
      <c r="I687" t="str">
        <f t="shared" si="32"/>
        <v>het evalueren van kwaliteitsindicatoren en processen op basis van het kwaliteitsbeleid en indien nodig het voorstellen van herstelacties</v>
      </c>
    </row>
    <row r="688" spans="1:9" ht="15" thickBot="1" x14ac:dyDescent="0.4">
      <c r="A688" s="18" t="s">
        <v>148</v>
      </c>
      <c r="B688" s="17" t="s">
        <v>85</v>
      </c>
      <c r="C688" s="13">
        <v>9</v>
      </c>
      <c r="D688" s="10" t="str">
        <f>IFERROR(VLOOKUP($A688,VLookup!$B$3:$C$481,2,FALSE),"")</f>
        <v>3.2.3 INCIDENT MANAGEMENT</v>
      </c>
      <c r="E688" s="14" t="str">
        <f t="shared" si="30"/>
        <v>T.01x9</v>
      </c>
      <c r="F688" s="14" t="str">
        <f>IFERROR(VLOOKUP(E688,'Bron competenties'!$A$1:$F$19978,5,FALSE),"")</f>
        <v>Toegankelijkheid is van toepassing op het ontwerp van producten, apparaten, services of omgevingen om ervoor te zorgen dat ze voor iedereen bruikbaar zijn, ongeacht hun persoonlijke capaciteiten</v>
      </c>
      <c r="G688" s="15" t="str">
        <f>IFERROR(CONCATENATE(B688," ",(VLOOKUP($B688,'Bron competenties'!$B$1:$C$1978,2,FALSE))),"")</f>
        <v>T.01 Toegankelijkheid</v>
      </c>
      <c r="H688">
        <f t="shared" si="31"/>
        <v>9</v>
      </c>
      <c r="I688" t="str">
        <f t="shared" si="32"/>
        <v>Toegankelijkheid is van toepassing op het ontwerp van producten, apparaten, services of omgevingen om ervoor te zorgen dat ze voor iedereen bruikbaar zijn, ongeacht hun persoonlijke capaciteiten</v>
      </c>
    </row>
    <row r="689" spans="1:9" ht="15" thickBot="1" x14ac:dyDescent="0.4">
      <c r="A689" s="18" t="s">
        <v>148</v>
      </c>
      <c r="B689" s="17" t="s">
        <v>86</v>
      </c>
      <c r="C689" s="13">
        <v>9</v>
      </c>
      <c r="D689" s="10" t="str">
        <f>IFERROR(VLOOKUP($A689,VLookup!$B$3:$C$481,2,FALSE),"")</f>
        <v>3.2.3 INCIDENT MANAGEMENT</v>
      </c>
      <c r="E689" s="14" t="str">
        <f t="shared" si="30"/>
        <v>T.02x9</v>
      </c>
      <c r="F689" s="14" t="str">
        <f>IFERROR(VLOOKUP(E689,'Bron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89" s="15" t="str">
        <f>IFERROR(CONCATENATE(B689," ",(VLOOKUP($B689,'Bron competenties'!$B$1:$C$1978,2,FALSE))),"")</f>
        <v>T.02 Ethiek</v>
      </c>
      <c r="H689">
        <f t="shared" si="31"/>
        <v>9</v>
      </c>
      <c r="I689" t="str">
        <f t="shared" si="32"/>
        <v>Ethiek in ICT behandelt de procedures, waarden en praktijken die ICT en haar gerelateerde disciplines beheersen zonder de integriteit, morele waarden of overtuigingen van een individu, organisatie of de mensheid: professioneel gedrag in de ICT</v>
      </c>
    </row>
    <row r="690" spans="1:9" ht="15" thickBot="1" x14ac:dyDescent="0.4">
      <c r="A690" s="18" t="s">
        <v>148</v>
      </c>
      <c r="B690" s="17" t="s">
        <v>87</v>
      </c>
      <c r="C690" s="13">
        <v>9</v>
      </c>
      <c r="D690" s="10" t="str">
        <f>IFERROR(VLOOKUP($A690,VLookup!$B$3:$C$481,2,FALSE),"")</f>
        <v>3.2.3 INCIDENT MANAGEMENT</v>
      </c>
      <c r="E690" s="14" t="str">
        <f t="shared" si="30"/>
        <v>T.03x9</v>
      </c>
      <c r="F690" s="14" t="str">
        <f>IFERROR(VLOOKUP(E690,'Bron competenties'!$A$1:$F$19978,5,FALSE),"")</f>
        <v>Er zijn veel wetten die direct of indirect relevant zijn voor de ICT-industrie, zoals copyright, naleving van octrooien, voorkomen van plagiaat en bescherming van intellectueel eigendom</v>
      </c>
      <c r="G690" s="15" t="str">
        <f>IFERROR(CONCATENATE(B690," ",(VLOOKUP($B690,'Bron competenties'!$B$1:$C$1978,2,FALSE))),"")</f>
        <v>T.03 Juridische kwesties</v>
      </c>
      <c r="H690">
        <f t="shared" si="31"/>
        <v>9</v>
      </c>
      <c r="I690" t="str">
        <f t="shared" si="32"/>
        <v>Er zijn veel wetten die direct of indirect relevant zijn voor de ICT-industrie, zoals copyright, naleving van octrooien, voorkomen van plagiaat en bescherming van intellectueel eigendom</v>
      </c>
    </row>
    <row r="691" spans="1:9" ht="15" thickBot="1" x14ac:dyDescent="0.4">
      <c r="A691" s="18" t="s">
        <v>148</v>
      </c>
      <c r="B691" s="17" t="s">
        <v>88</v>
      </c>
      <c r="C691" s="13">
        <v>9</v>
      </c>
      <c r="D691" s="10" t="str">
        <f>IFERROR(VLOOKUP($A691,VLookup!$B$3:$C$481,2,FALSE),"")</f>
        <v>3.2.3 INCIDENT MANAGEMENT</v>
      </c>
      <c r="E691" s="14" t="str">
        <f t="shared" si="30"/>
        <v>T.04x9</v>
      </c>
      <c r="F691" s="14" t="str">
        <f>IFERROR(VLOOKUP(E691,'Bron competenties'!$A$1:$F$19978,5,FALSE),"")</f>
        <v>Privacy is het vermogen van een organisatie of individu te bepalen welke gegevens met derden kunnen worden gedeeld: bijvoorbeeld de algemene verordening gegevensbescherming (AVG) over gegevensbescherming en privacy voor alle individuen</v>
      </c>
      <c r="G691" s="15" t="str">
        <f>IFERROR(CONCATENATE(B691," ",(VLOOKUP($B691,'Bron competenties'!$B$1:$C$1978,2,FALSE))),"")</f>
        <v>T.04 Privacy</v>
      </c>
      <c r="H691">
        <f t="shared" si="31"/>
        <v>9</v>
      </c>
      <c r="I691" t="str">
        <f t="shared" si="32"/>
        <v>Privacy is het vermogen van een organisatie of individu te bepalen welke gegevens met derden kunnen worden gedeeld: bijvoorbeeld de algemene verordening gegevensbescherming (AVG) over gegevensbescherming en privacy voor alle individuen</v>
      </c>
    </row>
    <row r="692" spans="1:9" ht="15" thickBot="1" x14ac:dyDescent="0.4">
      <c r="A692" s="18" t="s">
        <v>148</v>
      </c>
      <c r="B692" s="17" t="s">
        <v>89</v>
      </c>
      <c r="C692" s="13">
        <v>9</v>
      </c>
      <c r="D692" s="10" t="str">
        <f>IFERROR(VLOOKUP($A692,VLookup!$B$3:$C$481,2,FALSE),"")</f>
        <v>3.2.3 INCIDENT MANAGEMENT</v>
      </c>
      <c r="E692" s="14" t="str">
        <f t="shared" si="30"/>
        <v>T.05x9</v>
      </c>
      <c r="F692" s="14" t="str">
        <f>IFERROR(VLOOKUP(E692,'Bron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92" s="15" t="str">
        <f>IFERROR(CONCATENATE(B692," ",(VLOOKUP($B692,'Bron competenties'!$B$1:$C$1978,2,FALSE))),"")</f>
        <v>T.05 Beveiliging</v>
      </c>
      <c r="H692">
        <f t="shared" si="31"/>
        <v>9</v>
      </c>
      <c r="I692"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93" spans="1:9" ht="15" thickBot="1" x14ac:dyDescent="0.4">
      <c r="A693" s="18" t="s">
        <v>148</v>
      </c>
      <c r="B693" s="17" t="s">
        <v>90</v>
      </c>
      <c r="C693" s="13">
        <v>9</v>
      </c>
      <c r="D693" s="10" t="str">
        <f>IFERROR(VLOOKUP($A693,VLookup!$B$3:$C$481,2,FALSE),"")</f>
        <v>3.2.3 INCIDENT MANAGEMENT</v>
      </c>
      <c r="E693" s="14" t="str">
        <f t="shared" si="30"/>
        <v>T.06x9</v>
      </c>
      <c r="F693" s="14" t="str">
        <f>IFERROR(VLOOKUP(E693,'Bron competenties'!$A$1:$F$19978,5,FALSE),"")</f>
        <v>Duurzaamheid staat voor het voldoen aan behoeften zonder de toekomst in gevaar te brengen en kan worden gecategoriseerd als ecologische, sociale of economische duurzaamheid</v>
      </c>
      <c r="G693" s="15" t="str">
        <f>IFERROR(CONCATENATE(B693," ",(VLOOKUP($B693,'Bron competenties'!$B$1:$C$1978,2,FALSE))),"")</f>
        <v>T.06 Duurzaamheid</v>
      </c>
      <c r="H693">
        <f t="shared" si="31"/>
        <v>9</v>
      </c>
      <c r="I693" t="str">
        <f t="shared" si="32"/>
        <v>Duurzaamheid staat voor het voldoen aan behoeften zonder de toekomst in gevaar te brengen en kan worden gecategoriseerd als ecologische, sociale of economische duurzaamheid</v>
      </c>
    </row>
    <row r="694" spans="1:9" ht="15" thickBot="1" x14ac:dyDescent="0.4">
      <c r="A694" s="18" t="s">
        <v>148</v>
      </c>
      <c r="B694" s="17" t="s">
        <v>91</v>
      </c>
      <c r="C694" s="13">
        <v>9</v>
      </c>
      <c r="D694" s="10" t="str">
        <f>IFERROR(VLOOKUP($A694,VLookup!$B$3:$C$481,2,FALSE),"")</f>
        <v>3.2.3 INCIDENT MANAGEMENT</v>
      </c>
      <c r="E694" s="14" t="str">
        <f t="shared" si="30"/>
        <v>T.07x9</v>
      </c>
      <c r="F694" s="14" t="str">
        <f>IFERROR(VLOOKUP(E694,'Bron competenties'!$A$1:$F$19978,5,FALSE),"")</f>
        <v>Bruikbaarheid is de kwaliteit van een product, dienst of systeem, zoals ervaren door eindgebruikers, voor specifiek te bereiken doelen, effectief, efficiënt en bevredigend in een vooraf bepaalde context</v>
      </c>
      <c r="G694" s="15" t="str">
        <f>IFERROR(CONCATENATE(B694," ",(VLOOKUP($B694,'Bron competenties'!$B$1:$C$1978,2,FALSE))),"")</f>
        <v>T.07 Bruikbaarheid</v>
      </c>
      <c r="H694">
        <f t="shared" si="31"/>
        <v>9</v>
      </c>
      <c r="I694" t="str">
        <f t="shared" si="32"/>
        <v>Bruikbaarheid is de kwaliteit van een product, dienst of systeem, zoals ervaren door eindgebruikers, voor specifiek te bereiken doelen, effectief, efficiënt en bevredigend in een vooraf bepaalde context</v>
      </c>
    </row>
    <row r="695" spans="1:9" ht="15" thickBot="1" x14ac:dyDescent="0.4">
      <c r="A695" s="16" t="s">
        <v>149</v>
      </c>
      <c r="B695" s="17" t="s">
        <v>125</v>
      </c>
      <c r="C695" s="13">
        <v>1</v>
      </c>
      <c r="D695" s="10" t="str">
        <f>IFERROR(VLOOKUP($A695,VLookup!$B$3:$C$481,2,FALSE),"")</f>
        <v>3.2.4 PROBLEM MANAGEMENT</v>
      </c>
      <c r="E695" s="14" t="str">
        <f t="shared" si="30"/>
        <v>B.04x1</v>
      </c>
      <c r="F695" s="14" t="str">
        <f>IFERROR(VLOOKUP(E695,'Bron competenties'!$A$1:$F$19978,5,FALSE),"")</f>
        <v>het onder aansturing verwijderen en/of installeren van IV-componenten op basis van gedetailleerde instructies</v>
      </c>
      <c r="G695" s="15" t="str">
        <f>IFERROR(CONCATENATE(B695," ",(VLOOKUP($B695,'Bron competenties'!$B$1:$C$1978,2,FALSE))),"")</f>
        <v xml:space="preserve">B.04 Implementeren oplossingen </v>
      </c>
      <c r="H695">
        <f t="shared" si="31"/>
        <v>1</v>
      </c>
      <c r="I695" t="str">
        <f t="shared" si="32"/>
        <v>het onder aansturing verwijderen en/of installeren van IV-componenten op basis van gedetailleerde instructies</v>
      </c>
    </row>
    <row r="696" spans="1:9" ht="15" thickBot="1" x14ac:dyDescent="0.4">
      <c r="A696" s="16" t="s">
        <v>149</v>
      </c>
      <c r="B696" s="17" t="s">
        <v>125</v>
      </c>
      <c r="C696" s="13">
        <v>2</v>
      </c>
      <c r="D696" s="10" t="str">
        <f>IFERROR(VLOOKUP($A696,VLookup!$B$3:$C$481,2,FALSE),"")</f>
        <v>3.2.4 PROBLEM MANAGEMENT</v>
      </c>
      <c r="E696" s="14" t="str">
        <f t="shared" si="30"/>
        <v>B.04x2</v>
      </c>
      <c r="F696" s="14" t="str">
        <f>IFERROR(VLOOKUP(E696,'Bron competenties'!$A$1:$F$19978,5,FALSE),"")</f>
        <v>het systematisch handelen om systeemelementen te bouwen en/of deconstrueren; het identificeren van falende componenten en het vaststellen van de hoofdoorzaken van storingen; het bieden van ondersteuning aan minder ervaren collega's</v>
      </c>
      <c r="G696" s="15" t="str">
        <f>IFERROR(CONCATENATE(B696," ",(VLOOKUP($B696,'Bron competenties'!$B$1:$C$1978,2,FALSE))),"")</f>
        <v xml:space="preserve">B.04 Implementeren oplossingen </v>
      </c>
      <c r="H696">
        <f t="shared" si="31"/>
        <v>2</v>
      </c>
      <c r="I696" t="str">
        <f t="shared" si="32"/>
        <v>het systematisch handelen om systeemelementen te bouwen en/of deconstrueren; het identificeren van falende componenten en het vaststellen van de hoofdoorzaken van storingen; het bieden van ondersteuning aan minder ervaren collega's</v>
      </c>
    </row>
    <row r="697" spans="1:9" ht="15" thickBot="1" x14ac:dyDescent="0.4">
      <c r="A697" s="16" t="s">
        <v>149</v>
      </c>
      <c r="B697" s="17" t="s">
        <v>125</v>
      </c>
      <c r="C697" s="13">
        <v>3</v>
      </c>
      <c r="D697" s="10" t="str">
        <f>IFERROR(VLOOKUP($A697,VLookup!$B$3:$C$481,2,FALSE),"")</f>
        <v>3.2.4 PROBLEM MANAGEMENT</v>
      </c>
      <c r="E697" s="14" t="str">
        <f t="shared" si="30"/>
        <v>B.04x3</v>
      </c>
      <c r="F697" s="14" t="str">
        <f>IFERROR(VLOOKUP(E697,'Bron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97" s="15" t="str">
        <f>IFERROR(CONCATENATE(B697," ",(VLOOKUP($B697,'Bron competenties'!$B$1:$C$1978,2,FALSE))),"")</f>
        <v xml:space="preserve">B.04 Implementeren oplossingen </v>
      </c>
      <c r="H697">
        <f t="shared" si="31"/>
        <v>3</v>
      </c>
      <c r="I697" t="str">
        <f t="shared" si="32"/>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98" spans="1:9" ht="15" thickBot="1" x14ac:dyDescent="0.4">
      <c r="A698" s="16" t="s">
        <v>149</v>
      </c>
      <c r="B698" s="17" t="s">
        <v>95</v>
      </c>
      <c r="C698" s="13">
        <v>1</v>
      </c>
      <c r="D698" s="10" t="str">
        <f>IFERROR(VLOOKUP($A698,VLookup!$B$3:$C$481,2,FALSE),"")</f>
        <v>3.2.4 PROBLEM MANAGEMENT</v>
      </c>
      <c r="E698" s="14" t="str">
        <f t="shared" si="30"/>
        <v>B.05x1</v>
      </c>
      <c r="F698" s="14" t="str">
        <f>IFERROR(VLOOKUP(E698,'Bron competenties'!$A$1:$F$19978,5,FALSE),"")</f>
        <v>het gebruiken en/of toepassen van standaarden om de documentatiestructuur te bepalen</v>
      </c>
      <c r="G698" s="15" t="str">
        <f>IFERROR(CONCATENATE(B698," ",(VLOOKUP($B698,'Bron competenties'!$B$1:$C$1978,2,FALSE))),"")</f>
        <v xml:space="preserve">B.05 Vervaardigen van documentatie </v>
      </c>
      <c r="H698">
        <f t="shared" si="31"/>
        <v>1</v>
      </c>
      <c r="I698" t="str">
        <f t="shared" si="32"/>
        <v>het gebruiken en/of toepassen van standaarden om de documentatiestructuur te bepalen</v>
      </c>
    </row>
    <row r="699" spans="1:9" ht="15" thickBot="1" x14ac:dyDescent="0.4">
      <c r="A699" s="16" t="s">
        <v>149</v>
      </c>
      <c r="B699" s="17" t="s">
        <v>95</v>
      </c>
      <c r="C699" s="13">
        <v>2</v>
      </c>
      <c r="D699" s="10" t="str">
        <f>IFERROR(VLOOKUP($A699,VLookup!$B$3:$C$481,2,FALSE),"")</f>
        <v>3.2.4 PROBLEM MANAGEMENT</v>
      </c>
      <c r="E699" s="14" t="str">
        <f t="shared" si="30"/>
        <v>B.05x2</v>
      </c>
      <c r="F699" s="14" t="str">
        <f>IFERROR(VLOOKUP(E699,'Bron competenties'!$A$1:$F$19978,5,FALSE),"")</f>
        <v>het bepalen van documentatie-eisen op basis van het doel en de doelgroep</v>
      </c>
      <c r="G699" s="15" t="str">
        <f>IFERROR(CONCATENATE(B699," ",(VLOOKUP($B699,'Bron competenties'!$B$1:$C$1978,2,FALSE))),"")</f>
        <v xml:space="preserve">B.05 Vervaardigen van documentatie </v>
      </c>
      <c r="H699">
        <f t="shared" si="31"/>
        <v>2</v>
      </c>
      <c r="I699" t="str">
        <f t="shared" si="32"/>
        <v>het bepalen van documentatie-eisen op basis van het doel en de doelgroep</v>
      </c>
    </row>
    <row r="700" spans="1:9" ht="15" thickBot="1" x14ac:dyDescent="0.4">
      <c r="A700" s="16" t="s">
        <v>149</v>
      </c>
      <c r="B700" s="17" t="s">
        <v>95</v>
      </c>
      <c r="C700" s="13">
        <v>3</v>
      </c>
      <c r="D700" s="10" t="str">
        <f>IFERROR(VLOOKUP($A700,VLookup!$B$3:$C$481,2,FALSE),"")</f>
        <v>3.2.4 PROBLEM MANAGEMENT</v>
      </c>
      <c r="E700" s="14" t="str">
        <f t="shared" si="30"/>
        <v>B.05x3</v>
      </c>
      <c r="F700" s="14" t="str">
        <f>IFERROR(VLOOKUP(E700,'Bron competenties'!$A$1:$F$19978,5,FALSE),"")</f>
        <v xml:space="preserve">het detailniveau bepalen op basis van het doel en de doelgroep </v>
      </c>
      <c r="G700" s="15" t="str">
        <f>IFERROR(CONCATENATE(B700," ",(VLOOKUP($B700,'Bron competenties'!$B$1:$C$1978,2,FALSE))),"")</f>
        <v xml:space="preserve">B.05 Vervaardigen van documentatie </v>
      </c>
      <c r="H700">
        <f t="shared" si="31"/>
        <v>3</v>
      </c>
      <c r="I700" t="str">
        <f t="shared" si="32"/>
        <v xml:space="preserve">het detailniveau bepalen op basis van het doel en de doelgroep </v>
      </c>
    </row>
    <row r="701" spans="1:9" ht="15" thickBot="1" x14ac:dyDescent="0.4">
      <c r="A701" s="16" t="s">
        <v>149</v>
      </c>
      <c r="B701" s="17" t="s">
        <v>137</v>
      </c>
      <c r="C701" s="13">
        <v>1</v>
      </c>
      <c r="D701" s="10" t="str">
        <f>IFERROR(VLOOKUP($A701,VLookup!$B$3:$C$481,2,FALSE),"")</f>
        <v>3.2.4 PROBLEM MANAGEMENT</v>
      </c>
      <c r="E701" s="14" t="str">
        <f t="shared" si="30"/>
        <v>C.01x1</v>
      </c>
      <c r="F701" s="14" t="str">
        <f>IFERROR(VLOOKUP(E701,'Bron competenties'!$A$1:$F$19978,5,FALSE),"")</f>
        <v>de interactie met gebruikers; het toepassen van basale productkennis om verzoeken van gebruikers te beantwoorden; het oplossen van incidenten en het opvolgen van voorgeschreven procedures</v>
      </c>
      <c r="G701" s="15" t="str">
        <f>IFERROR(CONCATENATE(B701," ",(VLOOKUP($B701,'Bron competenties'!$B$1:$C$1978,2,FALSE))),"")</f>
        <v xml:space="preserve">C.01 Gebruikersondersteuning </v>
      </c>
      <c r="H701">
        <f t="shared" si="31"/>
        <v>1</v>
      </c>
      <c r="I701" t="str">
        <f t="shared" si="32"/>
        <v>de interactie met gebruikers; het toepassen van basale productkennis om verzoeken van gebruikers te beantwoorden; het oplossen van incidenten en het opvolgen van voorgeschreven procedures</v>
      </c>
    </row>
    <row r="702" spans="1:9" ht="15" thickBot="1" x14ac:dyDescent="0.4">
      <c r="A702" s="16" t="s">
        <v>149</v>
      </c>
      <c r="B702" s="17" t="s">
        <v>137</v>
      </c>
      <c r="C702" s="13">
        <v>2</v>
      </c>
      <c r="D702" s="10" t="str">
        <f>IFERROR(VLOOKUP($A702,VLookup!$B$3:$C$481,2,FALSE),"")</f>
        <v>3.2.4 PROBLEM MANAGEMENT</v>
      </c>
      <c r="E702" s="14" t="str">
        <f t="shared" si="30"/>
        <v>C.01x2</v>
      </c>
      <c r="F702" s="14" t="str">
        <f>IFERROR(VLOOKUP(E702,'Bron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702" s="15" t="str">
        <f>IFERROR(CONCATENATE(B702," ",(VLOOKUP($B702,'Bron competenties'!$B$1:$C$1978,2,FALSE))),"")</f>
        <v xml:space="preserve">C.01 Gebruikersondersteuning </v>
      </c>
      <c r="H702">
        <f t="shared" si="31"/>
        <v>2</v>
      </c>
      <c r="I702"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703" spans="1:9" ht="15" thickBot="1" x14ac:dyDescent="0.4">
      <c r="A703" s="16" t="s">
        <v>149</v>
      </c>
      <c r="B703" s="17" t="s">
        <v>137</v>
      </c>
      <c r="C703" s="13">
        <v>3</v>
      </c>
      <c r="D703" s="10" t="str">
        <f>IFERROR(VLOOKUP($A703,VLookup!$B$3:$C$481,2,FALSE),"")</f>
        <v>3.2.4 PROBLEM MANAGEMENT</v>
      </c>
      <c r="E703" s="14" t="str">
        <f t="shared" si="30"/>
        <v>C.01x3</v>
      </c>
      <c r="F703" s="14" t="str">
        <f>IFERROR(VLOOKUP(E703,'Bron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703" s="15" t="str">
        <f>IFERROR(CONCATENATE(B703," ",(VLOOKUP($B703,'Bron competenties'!$B$1:$C$1978,2,FALSE))),"")</f>
        <v xml:space="preserve">C.01 Gebruikersondersteuning </v>
      </c>
      <c r="H703">
        <f t="shared" si="31"/>
        <v>3</v>
      </c>
      <c r="I703"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704" spans="1:9" ht="15" thickBot="1" x14ac:dyDescent="0.4">
      <c r="A704" s="16" t="s">
        <v>149</v>
      </c>
      <c r="B704" s="17" t="s">
        <v>135</v>
      </c>
      <c r="C704" s="13">
        <v>2</v>
      </c>
      <c r="D704" s="10" t="str">
        <f>IFERROR(VLOOKUP($A704,VLookup!$B$3:$C$481,2,FALSE),"")</f>
        <v>3.2.4 PROBLEM MANAGEMENT</v>
      </c>
      <c r="E704" s="14" t="str">
        <f t="shared" si="30"/>
        <v>C.02x2</v>
      </c>
      <c r="F704" s="14" t="str">
        <f>IFERROR(VLOOKUP(E704,'Bron competenties'!$A$1:$F$19978,5,FALSE),"")</f>
        <v>het systematisch handelen om tijdens wijzigingen te reageren op de dagelijkse operationele behoefte; het voorkomen van serviceonderbrekingen en de samenhang met SLA en informatiebeveiligingsvereisten handhaven</v>
      </c>
      <c r="G704" s="15" t="str">
        <f>IFERROR(CONCATENATE(B704," ",(VLOOKUP($B704,'Bron competenties'!$B$1:$C$1978,2,FALSE))),"")</f>
        <v xml:space="preserve">C.02 Ondersteunen van wijzigingen </v>
      </c>
      <c r="H704">
        <f t="shared" si="31"/>
        <v>2</v>
      </c>
      <c r="I704" t="str">
        <f t="shared" si="32"/>
        <v>het systematisch handelen om tijdens wijzigingen te reageren op de dagelijkse operationele behoefte; het voorkomen van serviceonderbrekingen en de samenhang met SLA en informatiebeveiligingsvereisten handhaven</v>
      </c>
    </row>
    <row r="705" spans="1:9" ht="15" thickBot="1" x14ac:dyDescent="0.4">
      <c r="A705" s="16" t="s">
        <v>149</v>
      </c>
      <c r="B705" s="17" t="s">
        <v>135</v>
      </c>
      <c r="C705" s="13">
        <v>3</v>
      </c>
      <c r="D705" s="10" t="str">
        <f>IFERROR(VLOOKUP($A705,VLookup!$B$3:$C$481,2,FALSE),"")</f>
        <v>3.2.4 PROBLEM MANAGEMENT</v>
      </c>
      <c r="E705" s="14" t="str">
        <f t="shared" si="30"/>
        <v>C.02x3</v>
      </c>
      <c r="F705" s="14" t="str">
        <f>IFERROR(VLOOKUP(E705,'Bron competenties'!$A$1:$F$19978,5,FALSE),"")</f>
        <v xml:space="preserve">het zorgen voor de integriteit van het systeem door het toepassen van functionele updates, software- of hardwaretoevoegingen en het inregelen van onderhoudsactiviteiten; het voldoen aan de budgeteisen </v>
      </c>
      <c r="G705" s="15" t="str">
        <f>IFERROR(CONCATENATE(B705," ",(VLOOKUP($B705,'Bron competenties'!$B$1:$C$1978,2,FALSE))),"")</f>
        <v xml:space="preserve">C.02 Ondersteunen van wijzigingen </v>
      </c>
      <c r="H705">
        <f t="shared" si="31"/>
        <v>3</v>
      </c>
      <c r="I705" t="str">
        <f t="shared" si="32"/>
        <v xml:space="preserve">het zorgen voor de integriteit van het systeem door het toepassen van functionele updates, software- of hardwaretoevoegingen en het inregelen van onderhoudsactiviteiten; het voldoen aan de budgeteisen </v>
      </c>
    </row>
    <row r="706" spans="1:9" ht="15" thickBot="1" x14ac:dyDescent="0.4">
      <c r="A706" s="16" t="s">
        <v>149</v>
      </c>
      <c r="B706" s="17" t="s">
        <v>131</v>
      </c>
      <c r="C706" s="13">
        <v>1</v>
      </c>
      <c r="D706" s="10" t="str">
        <f>IFERROR(VLOOKUP($A706,VLookup!$B$3:$C$481,2,FALSE),"")</f>
        <v>3.2.4 PROBLEM MANAGEMENT</v>
      </c>
      <c r="E706" s="14" t="str">
        <f t="shared" ref="E706:E769" si="33">IFERROR(IF(D706&lt;&gt;"",CONCATENATE(B706,"x",C706),""),"")</f>
        <v>C.03x1</v>
      </c>
      <c r="F706" s="14" t="str">
        <f>IFERROR(VLOOKUP(E706,'Bron competenties'!$A$1:$F$19978,5,FALSE),"")</f>
        <v>het onder begeleiding vastleggen en bijhouden van bedrijfszekerheidsgegevens</v>
      </c>
      <c r="G706" s="15" t="str">
        <f>IFERROR(CONCATENATE(B706," ",(VLOOKUP($B706,'Bron competenties'!$B$1:$C$1978,2,FALSE))),"")</f>
        <v xml:space="preserve">C.03 Dienstverlening </v>
      </c>
      <c r="H706">
        <f t="shared" ref="H706:H769" si="34">IF($G706="","",C706)</f>
        <v>1</v>
      </c>
      <c r="I706" t="str">
        <f t="shared" ref="I706:I769" si="35">IF($G706="","",F706)</f>
        <v>het onder begeleiding vastleggen en bijhouden van bedrijfszekerheidsgegevens</v>
      </c>
    </row>
    <row r="707" spans="1:9" ht="15" thickBot="1" x14ac:dyDescent="0.4">
      <c r="A707" s="16" t="s">
        <v>149</v>
      </c>
      <c r="B707" s="17" t="s">
        <v>131</v>
      </c>
      <c r="C707" s="13">
        <v>2</v>
      </c>
      <c r="D707" s="10" t="str">
        <f>IFERROR(VLOOKUP($A707,VLookup!$B$3:$C$481,2,FALSE),"")</f>
        <v>3.2.4 PROBLEM MANAGEMENT</v>
      </c>
      <c r="E707" s="14" t="str">
        <f t="shared" si="33"/>
        <v>C.03x2</v>
      </c>
      <c r="F707" s="14" t="str">
        <f>IFERROR(VLOOKUP(E707,'Bron competenties'!$A$1:$F$19978,5,FALSE),"")</f>
        <v xml:space="preserve">het systematisch analyseren van productdata; het escaleren bij potentiële veiligheidsrisico’s; het nemen van actie om het serviceniveau (continu) te verbeteren </v>
      </c>
      <c r="G707" s="15" t="str">
        <f>IFERROR(CONCATENATE(B707," ",(VLOOKUP($B707,'Bron competenties'!$B$1:$C$1978,2,FALSE))),"")</f>
        <v xml:space="preserve">C.03 Dienstverlening </v>
      </c>
      <c r="H707">
        <f t="shared" si="34"/>
        <v>2</v>
      </c>
      <c r="I707" t="str">
        <f t="shared" si="35"/>
        <v xml:space="preserve">het systematisch analyseren van productdata; het escaleren bij potentiële veiligheidsrisico’s; het nemen van actie om het serviceniveau (continu) te verbeteren </v>
      </c>
    </row>
    <row r="708" spans="1:9" ht="15" thickBot="1" x14ac:dyDescent="0.4">
      <c r="A708" s="16" t="s">
        <v>149</v>
      </c>
      <c r="B708" s="17" t="s">
        <v>131</v>
      </c>
      <c r="C708" s="13">
        <v>3</v>
      </c>
      <c r="D708" s="10" t="str">
        <f>IFERROR(VLOOKUP($A708,VLookup!$B$3:$C$481,2,FALSE),"")</f>
        <v>3.2.4 PROBLEM MANAGEMENT</v>
      </c>
      <c r="E708" s="14" t="str">
        <f t="shared" si="33"/>
        <v>C.03x3</v>
      </c>
      <c r="F708" s="14" t="str">
        <f>IFERROR(VLOOKUP(E708,'Bron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08" s="15" t="str">
        <f>IFERROR(CONCATENATE(B708," ",(VLOOKUP($B708,'Bron competenties'!$B$1:$C$1978,2,FALSE))),"")</f>
        <v xml:space="preserve">C.03 Dienstverlening </v>
      </c>
      <c r="H708">
        <f t="shared" si="34"/>
        <v>3</v>
      </c>
      <c r="I708" t="str">
        <f t="shared" si="35"/>
        <v>het opzetten van roosters voor operationele taken; het beheren van kosten en budget op basis van interne procedures en externe beperkingen; het vaststellen van het optimaal benodigde aantal fte voor de infrastructuur van het informatiesysteem</v>
      </c>
    </row>
    <row r="709" spans="1:9" ht="15" thickBot="1" x14ac:dyDescent="0.4">
      <c r="A709" s="16" t="s">
        <v>149</v>
      </c>
      <c r="B709" s="17" t="s">
        <v>122</v>
      </c>
      <c r="C709" s="13">
        <v>2</v>
      </c>
      <c r="D709" s="10" t="str">
        <f>IFERROR(VLOOKUP($A709,VLookup!$B$3:$C$481,2,FALSE),"")</f>
        <v>3.2.4 PROBLEM MANAGEMENT</v>
      </c>
      <c r="E709" s="14" t="str">
        <f t="shared" si="33"/>
        <v>C.04x2</v>
      </c>
      <c r="F709" s="14" t="str">
        <f>IFERROR(VLOOKUP(E709,'Bron competenties'!$A$1:$F$19978,5,FALSE),"")</f>
        <v>het identificeren en classificeren van soorten incident- en service-interrupties; het vastleggen en catalogiseren van incidenten op basis van oorzaak en oplossing</v>
      </c>
      <c r="G709" s="15" t="str">
        <f>IFERROR(CONCATENATE(B709," ",(VLOOKUP($B709,'Bron competenties'!$B$1:$C$1978,2,FALSE))),"")</f>
        <v xml:space="preserve">C.04 Probleemmanagement </v>
      </c>
      <c r="H709">
        <f t="shared" si="34"/>
        <v>2</v>
      </c>
      <c r="I709" t="str">
        <f t="shared" si="35"/>
        <v>het identificeren en classificeren van soorten incident- en service-interrupties; het vastleggen en catalogiseren van incidenten op basis van oorzaak en oplossing</v>
      </c>
    </row>
    <row r="710" spans="1:9" ht="15" thickBot="1" x14ac:dyDescent="0.4">
      <c r="A710" s="16" t="s">
        <v>149</v>
      </c>
      <c r="B710" s="17" t="s">
        <v>122</v>
      </c>
      <c r="C710" s="13">
        <v>3</v>
      </c>
      <c r="D710" s="10" t="str">
        <f>IFERROR(VLOOKUP($A710,VLookup!$B$3:$C$481,2,FALSE),"")</f>
        <v>3.2.4 PROBLEM MANAGEMENT</v>
      </c>
      <c r="E710" s="14" t="str">
        <f t="shared" si="33"/>
        <v>C.04x3</v>
      </c>
      <c r="F710" s="14" t="str">
        <f>IFERROR(VLOOKUP(E710,'Bron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710" s="15" t="str">
        <f>IFERROR(CONCATENATE(B710," ",(VLOOKUP($B710,'Bron competenties'!$B$1:$C$1978,2,FALSE))),"")</f>
        <v xml:space="preserve">C.04 Probleemmanagement </v>
      </c>
      <c r="H710">
        <f t="shared" si="34"/>
        <v>3</v>
      </c>
      <c r="I710" t="str">
        <f t="shared" si="35"/>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711" spans="1:9" ht="15" thickBot="1" x14ac:dyDescent="0.4">
      <c r="A711" s="16" t="s">
        <v>149</v>
      </c>
      <c r="B711" s="17" t="s">
        <v>132</v>
      </c>
      <c r="C711" s="13">
        <v>1</v>
      </c>
      <c r="D711" s="10" t="str">
        <f>IFERROR(VLOOKUP($A711,VLookup!$B$3:$C$481,2,FALSE),"")</f>
        <v>3.2.4 PROBLEM MANAGEMENT</v>
      </c>
      <c r="E711" s="14" t="str">
        <f t="shared" si="33"/>
        <v>C.05x1</v>
      </c>
      <c r="F711" s="14" t="str">
        <f>IFERROR(VLOOKUP(E711,'Bron competenties'!$A$1:$F$19978,5,FALSE),"")</f>
        <v>het uitvoeren van basale systeemoperaties</v>
      </c>
      <c r="G711" s="15" t="str">
        <f>IFERROR(CONCATENATE(B711," ",(VLOOKUP($B711,'Bron competenties'!$B$1:$C$1978,2,FALSE))),"")</f>
        <v>C.05 Systeembeheer</v>
      </c>
      <c r="H711">
        <f t="shared" si="34"/>
        <v>1</v>
      </c>
      <c r="I711" t="str">
        <f t="shared" si="35"/>
        <v>het uitvoeren van basale systeemoperaties</v>
      </c>
    </row>
    <row r="712" spans="1:9" ht="15" thickBot="1" x14ac:dyDescent="0.4">
      <c r="A712" s="16" t="s">
        <v>149</v>
      </c>
      <c r="B712" s="17" t="s">
        <v>132</v>
      </c>
      <c r="C712" s="13">
        <v>2</v>
      </c>
      <c r="D712" s="10" t="str">
        <f>IFERROR(VLOOKUP($A712,VLookup!$B$3:$C$481,2,FALSE),"")</f>
        <v>3.2.4 PROBLEM MANAGEMENT</v>
      </c>
      <c r="E712" s="14" t="str">
        <f t="shared" si="33"/>
        <v>C.05x2</v>
      </c>
      <c r="F712" s="14" t="str">
        <f>IFERROR(VLOOKUP(E712,'Bron competenties'!$A$1:$F$19978,5,FALSE),"")</f>
        <v>het systematisch dagelijks beheer van operationele behoeften in de IT-systemen; het vermijden van serviceonderbrekingen conform de service- en IT-strategie</v>
      </c>
      <c r="G712" s="15" t="str">
        <f>IFERROR(CONCATENATE(B712," ",(VLOOKUP($B712,'Bron competenties'!$B$1:$C$1978,2,FALSE))),"")</f>
        <v>C.05 Systeembeheer</v>
      </c>
      <c r="H712">
        <f t="shared" si="34"/>
        <v>2</v>
      </c>
      <c r="I712" t="str">
        <f t="shared" si="35"/>
        <v>het systematisch dagelijks beheer van operationele behoeften in de IT-systemen; het vermijden van serviceonderbrekingen conform de service- en IT-strategie</v>
      </c>
    </row>
    <row r="713" spans="1:9" ht="15" thickBot="1" x14ac:dyDescent="0.4">
      <c r="A713" s="16" t="s">
        <v>149</v>
      </c>
      <c r="B713" s="17" t="s">
        <v>132</v>
      </c>
      <c r="C713" s="13">
        <v>3</v>
      </c>
      <c r="D713" s="10" t="str">
        <f>IFERROR(VLOOKUP($A713,VLookup!$B$3:$C$481,2,FALSE),"")</f>
        <v>3.2.4 PROBLEM MANAGEMENT</v>
      </c>
      <c r="E713" s="14" t="str">
        <f t="shared" si="33"/>
        <v>C.05x3</v>
      </c>
      <c r="F713" s="14" t="str">
        <f>IFERROR(VLOOKUP(E713,'Bron competenties'!$A$1:$F$19978,5,FALSE),"")</f>
        <v>het optimaliseren van technische en cloud-ontwikkeling; het evalueren van systeemperformance en vragen/problemen van gebruikers; verantwoordelijk zijn voor tijdige vervanging van resources binnen het toegestane budget</v>
      </c>
      <c r="G713" s="15" t="str">
        <f>IFERROR(CONCATENATE(B713," ",(VLOOKUP($B713,'Bron competenties'!$B$1:$C$1978,2,FALSE))),"")</f>
        <v>C.05 Systeembeheer</v>
      </c>
      <c r="H713">
        <f t="shared" si="34"/>
        <v>3</v>
      </c>
      <c r="I713" t="str">
        <f t="shared" si="35"/>
        <v>het optimaliseren van technische en cloud-ontwikkeling; het evalueren van systeemperformance en vragen/problemen van gebruikers; verantwoordelijk zijn voor tijdige vervanging van resources binnen het toegestane budget</v>
      </c>
    </row>
    <row r="714" spans="1:9" ht="15" thickBot="1" x14ac:dyDescent="0.4">
      <c r="A714" s="16" t="s">
        <v>149</v>
      </c>
      <c r="B714" s="17" t="s">
        <v>108</v>
      </c>
      <c r="C714" s="13">
        <v>2</v>
      </c>
      <c r="D714" s="10" t="str">
        <f>IFERROR(VLOOKUP($A714,VLookup!$B$3:$C$481,2,FALSE),"")</f>
        <v>3.2.4 PROBLEM MANAGEMENT</v>
      </c>
      <c r="E714" s="14" t="str">
        <f t="shared" si="33"/>
        <v>E.02x2</v>
      </c>
      <c r="F714" s="14" t="str">
        <f>IFERROR(VLOOKUP(E714,'Bron competenties'!$A$1:$F$19978,5,FALSE),"")</f>
        <v xml:space="preserve">het begrijpen en toepassen van projectmanagementprincipes, inclusief het toepassen van methodes, hulpmiddelen en processen om eenvoudige projecten te leiden en de kosten en ‘waste’ te minimaliseren </v>
      </c>
      <c r="G714" s="15" t="str">
        <f>IFERROR(CONCATENATE(B714," ",(VLOOKUP($B714,'Bron competenties'!$B$1:$C$1978,2,FALSE))),"")</f>
        <v xml:space="preserve">E.02 Project- en portfoliomanagement </v>
      </c>
      <c r="H714">
        <f t="shared" si="34"/>
        <v>2</v>
      </c>
      <c r="I714" t="str">
        <f t="shared" si="35"/>
        <v xml:space="preserve">het begrijpen en toepassen van projectmanagementprincipes, inclusief het toepassen van methodes, hulpmiddelen en processen om eenvoudige projecten te leiden en de kosten en ‘waste’ te minimaliseren </v>
      </c>
    </row>
    <row r="715" spans="1:9" ht="15" thickBot="1" x14ac:dyDescent="0.4">
      <c r="A715" s="16" t="s">
        <v>149</v>
      </c>
      <c r="B715" s="17" t="s">
        <v>108</v>
      </c>
      <c r="C715" s="13">
        <v>3</v>
      </c>
      <c r="D715" s="10" t="str">
        <f>IFERROR(VLOOKUP($A715,VLookup!$B$3:$C$481,2,FALSE),"")</f>
        <v>3.2.4 PROBLEM MANAGEMENT</v>
      </c>
      <c r="E715" s="14" t="str">
        <f t="shared" si="33"/>
        <v>E.02x3</v>
      </c>
      <c r="F715" s="14" t="str">
        <f>IFERROR(VLOOKUP(E715,'Bron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15" s="15" t="str">
        <f>IFERROR(CONCATENATE(B715," ",(VLOOKUP($B715,'Bron competenties'!$B$1:$C$1978,2,FALSE))),"")</f>
        <v xml:space="preserve">E.02 Project- en portfoliomanagement </v>
      </c>
      <c r="H715">
        <f t="shared" si="34"/>
        <v>3</v>
      </c>
      <c r="I715" t="str">
        <f t="shared" si="3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16" spans="1:9" ht="15" thickBot="1" x14ac:dyDescent="0.4">
      <c r="A716" s="16" t="s">
        <v>149</v>
      </c>
      <c r="B716" s="17" t="s">
        <v>100</v>
      </c>
      <c r="C716" s="13">
        <v>2</v>
      </c>
      <c r="D716" s="10" t="str">
        <f>IFERROR(VLOOKUP($A716,VLookup!$B$3:$C$481,2,FALSE),"")</f>
        <v>3.2.4 PROBLEM MANAGEMENT</v>
      </c>
      <c r="E716" s="14" t="str">
        <f t="shared" si="33"/>
        <v>E.03x2</v>
      </c>
      <c r="F716" s="14" t="str">
        <f>IFERROR(VLOOKUP(E716,'Bron competenties'!$A$1:$F$19978,5,FALSE),"")</f>
        <v>het begrijpen en toepassen van de principes van risicomanagement en het onderzoeken van IV-oplossingen om geïdentificeerde risico’s te mitigeren</v>
      </c>
      <c r="G716" s="15" t="str">
        <f>IFERROR(CONCATENATE(B716," ",(VLOOKUP($B716,'Bron competenties'!$B$1:$C$1978,2,FALSE))),"")</f>
        <v xml:space="preserve">E.03 Risicomanagement </v>
      </c>
      <c r="H716">
        <f t="shared" si="34"/>
        <v>2</v>
      </c>
      <c r="I716" t="str">
        <f t="shared" si="35"/>
        <v>het begrijpen en toepassen van de principes van risicomanagement en het onderzoeken van IV-oplossingen om geïdentificeerde risico’s te mitigeren</v>
      </c>
    </row>
    <row r="717" spans="1:9" ht="15" thickBot="1" x14ac:dyDescent="0.4">
      <c r="A717" s="16" t="s">
        <v>149</v>
      </c>
      <c r="B717" s="17" t="s">
        <v>100</v>
      </c>
      <c r="C717" s="13">
        <v>3</v>
      </c>
      <c r="D717" s="10" t="str">
        <f>IFERROR(VLOOKUP($A717,VLookup!$B$3:$C$481,2,FALSE),"")</f>
        <v>3.2.4 PROBLEM MANAGEMENT</v>
      </c>
      <c r="E717" s="14" t="str">
        <f t="shared" si="33"/>
        <v>E.03x3</v>
      </c>
      <c r="F717" s="14" t="str">
        <f>IFERROR(VLOOKUP(E717,'Bron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17" s="15" t="str">
        <f>IFERROR(CONCATENATE(B717," ",(VLOOKUP($B717,'Bron competenties'!$B$1:$C$1978,2,FALSE))),"")</f>
        <v xml:space="preserve">E.03 Risicomanagement </v>
      </c>
      <c r="H717">
        <f t="shared" si="34"/>
        <v>3</v>
      </c>
      <c r="I717" t="str">
        <f t="shared" si="35"/>
        <v>het in staat zijn de juiste acties te ondernemen om de veiligheid te borgen en risicoblootstelling te vermijden; het evalueren, managen en garanderen van de validering van uitzonderingen; het uitvoeren van audits uit op IV-processen en -omgeving</v>
      </c>
    </row>
    <row r="718" spans="1:9" ht="15" thickBot="1" x14ac:dyDescent="0.4">
      <c r="A718" s="18" t="s">
        <v>149</v>
      </c>
      <c r="B718" s="17" t="s">
        <v>85</v>
      </c>
      <c r="C718" s="13">
        <v>9</v>
      </c>
      <c r="D718" s="10" t="str">
        <f>IFERROR(VLOOKUP($A718,VLookup!$B$3:$C$481,2,FALSE),"")</f>
        <v>3.2.4 PROBLEM MANAGEMENT</v>
      </c>
      <c r="E718" s="14" t="str">
        <f t="shared" si="33"/>
        <v>T.01x9</v>
      </c>
      <c r="F718" s="14" t="str">
        <f>IFERROR(VLOOKUP(E718,'Bron competenties'!$A$1:$F$19978,5,FALSE),"")</f>
        <v>Toegankelijkheid is van toepassing op het ontwerp van producten, apparaten, services of omgevingen om ervoor te zorgen dat ze voor iedereen bruikbaar zijn, ongeacht hun persoonlijke capaciteiten</v>
      </c>
      <c r="G718" s="15" t="str">
        <f>IFERROR(CONCATENATE(B718," ",(VLOOKUP($B718,'Bron competenties'!$B$1:$C$1978,2,FALSE))),"")</f>
        <v>T.01 Toegankelijkheid</v>
      </c>
      <c r="H718">
        <f t="shared" si="34"/>
        <v>9</v>
      </c>
      <c r="I718" t="str">
        <f t="shared" si="35"/>
        <v>Toegankelijkheid is van toepassing op het ontwerp van producten, apparaten, services of omgevingen om ervoor te zorgen dat ze voor iedereen bruikbaar zijn, ongeacht hun persoonlijke capaciteiten</v>
      </c>
    </row>
    <row r="719" spans="1:9" ht="15" thickBot="1" x14ac:dyDescent="0.4">
      <c r="A719" s="18" t="s">
        <v>149</v>
      </c>
      <c r="B719" s="17" t="s">
        <v>86</v>
      </c>
      <c r="C719" s="13">
        <v>9</v>
      </c>
      <c r="D719" s="10" t="str">
        <f>IFERROR(VLOOKUP($A719,VLookup!$B$3:$C$481,2,FALSE),"")</f>
        <v>3.2.4 PROBLEM MANAGEMENT</v>
      </c>
      <c r="E719" s="14" t="str">
        <f t="shared" si="33"/>
        <v>T.02x9</v>
      </c>
      <c r="F719" s="14" t="str">
        <f>IFERROR(VLOOKUP(E719,'Bron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19" s="15" t="str">
        <f>IFERROR(CONCATENATE(B719," ",(VLOOKUP($B719,'Bron competenties'!$B$1:$C$1978,2,FALSE))),"")</f>
        <v>T.02 Ethiek</v>
      </c>
      <c r="H719">
        <f t="shared" si="34"/>
        <v>9</v>
      </c>
      <c r="I719" t="str">
        <f t="shared" si="35"/>
        <v>Ethiek in ICT behandelt de procedures, waarden en praktijken die ICT en haar gerelateerde disciplines beheersen zonder de integriteit, morele waarden of overtuigingen van een individu, organisatie of de mensheid: professioneel gedrag in de ICT</v>
      </c>
    </row>
    <row r="720" spans="1:9" ht="15" thickBot="1" x14ac:dyDescent="0.4">
      <c r="A720" s="18" t="s">
        <v>149</v>
      </c>
      <c r="B720" s="17" t="s">
        <v>87</v>
      </c>
      <c r="C720" s="13">
        <v>9</v>
      </c>
      <c r="D720" s="10" t="str">
        <f>IFERROR(VLOOKUP($A720,VLookup!$B$3:$C$481,2,FALSE),"")</f>
        <v>3.2.4 PROBLEM MANAGEMENT</v>
      </c>
      <c r="E720" s="14" t="str">
        <f t="shared" si="33"/>
        <v>T.03x9</v>
      </c>
      <c r="F720" s="14" t="str">
        <f>IFERROR(VLOOKUP(E720,'Bron competenties'!$A$1:$F$19978,5,FALSE),"")</f>
        <v>Er zijn veel wetten die direct of indirect relevant zijn voor de ICT-industrie, zoals copyright, naleving van octrooien, voorkomen van plagiaat en bescherming van intellectueel eigendom</v>
      </c>
      <c r="G720" s="15" t="str">
        <f>IFERROR(CONCATENATE(B720," ",(VLOOKUP($B720,'Bron competenties'!$B$1:$C$1978,2,FALSE))),"")</f>
        <v>T.03 Juridische kwesties</v>
      </c>
      <c r="H720">
        <f t="shared" si="34"/>
        <v>9</v>
      </c>
      <c r="I720" t="str">
        <f t="shared" si="35"/>
        <v>Er zijn veel wetten die direct of indirect relevant zijn voor de ICT-industrie, zoals copyright, naleving van octrooien, voorkomen van plagiaat en bescherming van intellectueel eigendom</v>
      </c>
    </row>
    <row r="721" spans="1:9" ht="15" thickBot="1" x14ac:dyDescent="0.4">
      <c r="A721" s="18" t="s">
        <v>149</v>
      </c>
      <c r="B721" s="17" t="s">
        <v>88</v>
      </c>
      <c r="C721" s="13">
        <v>9</v>
      </c>
      <c r="D721" s="10" t="str">
        <f>IFERROR(VLOOKUP($A721,VLookup!$B$3:$C$481,2,FALSE),"")</f>
        <v>3.2.4 PROBLEM MANAGEMENT</v>
      </c>
      <c r="E721" s="14" t="str">
        <f t="shared" si="33"/>
        <v>T.04x9</v>
      </c>
      <c r="F721" s="14" t="str">
        <f>IFERROR(VLOOKUP(E721,'Bron competenties'!$A$1:$F$19978,5,FALSE),"")</f>
        <v>Privacy is het vermogen van een organisatie of individu te bepalen welke gegevens met derden kunnen worden gedeeld: bijvoorbeeld de algemene verordening gegevensbescherming (AVG) over gegevensbescherming en privacy voor alle individuen</v>
      </c>
      <c r="G721" s="15" t="str">
        <f>IFERROR(CONCATENATE(B721," ",(VLOOKUP($B721,'Bron competenties'!$B$1:$C$1978,2,FALSE))),"")</f>
        <v>T.04 Privacy</v>
      </c>
      <c r="H721">
        <f t="shared" si="34"/>
        <v>9</v>
      </c>
      <c r="I721" t="str">
        <f t="shared" si="35"/>
        <v>Privacy is het vermogen van een organisatie of individu te bepalen welke gegevens met derden kunnen worden gedeeld: bijvoorbeeld de algemene verordening gegevensbescherming (AVG) over gegevensbescherming en privacy voor alle individuen</v>
      </c>
    </row>
    <row r="722" spans="1:9" ht="15" thickBot="1" x14ac:dyDescent="0.4">
      <c r="A722" s="18" t="s">
        <v>149</v>
      </c>
      <c r="B722" s="17" t="s">
        <v>89</v>
      </c>
      <c r="C722" s="13">
        <v>9</v>
      </c>
      <c r="D722" s="10" t="str">
        <f>IFERROR(VLOOKUP($A722,VLookup!$B$3:$C$481,2,FALSE),"")</f>
        <v>3.2.4 PROBLEM MANAGEMENT</v>
      </c>
      <c r="E722" s="14" t="str">
        <f t="shared" si="33"/>
        <v>T.05x9</v>
      </c>
      <c r="F722" s="14" t="str">
        <f>IFERROR(VLOOKUP(E722,'Bron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22" s="15" t="str">
        <f>IFERROR(CONCATENATE(B722," ",(VLOOKUP($B722,'Bron competenties'!$B$1:$C$1978,2,FALSE))),"")</f>
        <v>T.05 Beveiliging</v>
      </c>
      <c r="H722">
        <f t="shared" si="34"/>
        <v>9</v>
      </c>
      <c r="I722"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23" spans="1:9" ht="15" thickBot="1" x14ac:dyDescent="0.4">
      <c r="A723" s="18" t="s">
        <v>149</v>
      </c>
      <c r="B723" s="17" t="s">
        <v>90</v>
      </c>
      <c r="C723" s="13">
        <v>9</v>
      </c>
      <c r="D723" s="10" t="str">
        <f>IFERROR(VLOOKUP($A723,VLookup!$B$3:$C$481,2,FALSE),"")</f>
        <v>3.2.4 PROBLEM MANAGEMENT</v>
      </c>
      <c r="E723" s="14" t="str">
        <f t="shared" si="33"/>
        <v>T.06x9</v>
      </c>
      <c r="F723" s="14" t="str">
        <f>IFERROR(VLOOKUP(E723,'Bron competenties'!$A$1:$F$19978,5,FALSE),"")</f>
        <v>Duurzaamheid staat voor het voldoen aan behoeften zonder de toekomst in gevaar te brengen en kan worden gecategoriseerd als ecologische, sociale of economische duurzaamheid</v>
      </c>
      <c r="G723" s="15" t="str">
        <f>IFERROR(CONCATENATE(B723," ",(VLOOKUP($B723,'Bron competenties'!$B$1:$C$1978,2,FALSE))),"")</f>
        <v>T.06 Duurzaamheid</v>
      </c>
      <c r="H723">
        <f t="shared" si="34"/>
        <v>9</v>
      </c>
      <c r="I723" t="str">
        <f t="shared" si="35"/>
        <v>Duurzaamheid staat voor het voldoen aan behoeften zonder de toekomst in gevaar te brengen en kan worden gecategoriseerd als ecologische, sociale of economische duurzaamheid</v>
      </c>
    </row>
    <row r="724" spans="1:9" ht="15" thickBot="1" x14ac:dyDescent="0.4">
      <c r="A724" s="18" t="s">
        <v>149</v>
      </c>
      <c r="B724" s="17" t="s">
        <v>91</v>
      </c>
      <c r="C724" s="13">
        <v>9</v>
      </c>
      <c r="D724" s="10" t="str">
        <f>IFERROR(VLOOKUP($A724,VLookup!$B$3:$C$481,2,FALSE),"")</f>
        <v>3.2.4 PROBLEM MANAGEMENT</v>
      </c>
      <c r="E724" s="14" t="str">
        <f t="shared" si="33"/>
        <v>T.07x9</v>
      </c>
      <c r="F724" s="14" t="str">
        <f>IFERROR(VLOOKUP(E724,'Bron competenties'!$A$1:$F$19978,5,FALSE),"")</f>
        <v>Bruikbaarheid is de kwaliteit van een product, dienst of systeem, zoals ervaren door eindgebruikers, voor specifiek te bereiken doelen, effectief, efficiënt en bevredigend in een vooraf bepaalde context</v>
      </c>
      <c r="G724" s="15" t="str">
        <f>IFERROR(CONCATENATE(B724," ",(VLOOKUP($B724,'Bron competenties'!$B$1:$C$1978,2,FALSE))),"")</f>
        <v>T.07 Bruikbaarheid</v>
      </c>
      <c r="H724">
        <f t="shared" si="34"/>
        <v>9</v>
      </c>
      <c r="I724" t="str">
        <f t="shared" si="35"/>
        <v>Bruikbaarheid is de kwaliteit van een product, dienst of systeem, zoals ervaren door eindgebruikers, voor specifiek te bereiken doelen, effectief, efficiënt en bevredigend in een vooraf bepaalde context</v>
      </c>
    </row>
    <row r="725" spans="1:9" ht="15" thickBot="1" x14ac:dyDescent="0.4">
      <c r="A725" s="16" t="s">
        <v>150</v>
      </c>
      <c r="B725" s="17" t="s">
        <v>133</v>
      </c>
      <c r="C725" s="13">
        <v>3</v>
      </c>
      <c r="D725" s="10" t="str">
        <f>IFERROR(VLOOKUP($A725,VLookup!$B$3:$C$481,2,FALSE),"")</f>
        <v>3.3.1 SERVICE LEVEL MANAGEMENT</v>
      </c>
      <c r="E725" s="14" t="str">
        <f t="shared" si="33"/>
        <v>A.02x3</v>
      </c>
      <c r="F725" s="14" t="str">
        <f>IFERROR(VLOOKUP(E725,'Bron competenties'!$A$1:$F$19978,5,FALSE),"")</f>
        <v>de inhoud van de SLA garanderen</v>
      </c>
      <c r="G725" s="15" t="str">
        <f>IFERROR(CONCATENATE(B725," ",(VLOOKUP($B725,'Bron competenties'!$B$1:$C$1978,2,FALSE))),"")</f>
        <v xml:space="preserve">A.02 Management dienstverleningsniveau </v>
      </c>
      <c r="H725">
        <f t="shared" si="34"/>
        <v>3</v>
      </c>
      <c r="I725" t="str">
        <f t="shared" si="35"/>
        <v>de inhoud van de SLA garanderen</v>
      </c>
    </row>
    <row r="726" spans="1:9" ht="15" thickBot="1" x14ac:dyDescent="0.4">
      <c r="A726" s="16" t="s">
        <v>150</v>
      </c>
      <c r="B726" s="17" t="s">
        <v>133</v>
      </c>
      <c r="C726" s="13">
        <v>4</v>
      </c>
      <c r="D726" s="10" t="str">
        <f>IFERROR(VLOOKUP($A726,VLookup!$B$3:$C$481,2,FALSE),"")</f>
        <v>3.3.1 SERVICE LEVEL MANAGEMENT</v>
      </c>
      <c r="E726" s="14" t="str">
        <f t="shared" si="33"/>
        <v>A.02x4</v>
      </c>
      <c r="F726" s="14" t="str">
        <f>IFERROR(VLOOKUP(E726,'Bron competenties'!$A$1:$F$19978,5,FALSE),"")</f>
        <v>het onderhandelen over herziening van SLA’s in overeenstemming met de organisatiedoelstellingen en het garanderen van het succes van de geplande resultaten</v>
      </c>
      <c r="G726" s="15" t="str">
        <f>IFERROR(CONCATENATE(B726," ",(VLOOKUP($B726,'Bron competenties'!$B$1:$C$1978,2,FALSE))),"")</f>
        <v xml:space="preserve">A.02 Management dienstverleningsniveau </v>
      </c>
      <c r="H726">
        <f t="shared" si="34"/>
        <v>4</v>
      </c>
      <c r="I726" t="str">
        <f t="shared" si="35"/>
        <v>het onderhandelen over herziening van SLA’s in overeenstemming met de organisatiedoelstellingen en het garanderen van het succes van de geplande resultaten</v>
      </c>
    </row>
    <row r="727" spans="1:9" ht="15" thickBot="1" x14ac:dyDescent="0.4">
      <c r="A727" s="16" t="s">
        <v>150</v>
      </c>
      <c r="B727" s="17" t="s">
        <v>106</v>
      </c>
      <c r="C727" s="13">
        <v>2</v>
      </c>
      <c r="D727" s="10" t="str">
        <f>IFERROR(VLOOKUP($A727,VLookup!$B$3:$C$481,2,FALSE),"")</f>
        <v>3.3.1 SERVICE LEVEL MANAGEMENT</v>
      </c>
      <c r="E727" s="14" t="str">
        <f t="shared" si="33"/>
        <v>A.04x2</v>
      </c>
      <c r="F727" s="14" t="str">
        <f>IFERROR(VLOOKUP(E727,'Bron competenties'!$A$1:$F$19978,5,FALSE),"")</f>
        <v>het systematisch handelen om standaard productdocumentatie te onderhouden</v>
      </c>
      <c r="G727" s="15" t="str">
        <f>IFERROR(CONCATENATE(B727," ",(VLOOKUP($B727,'Bron competenties'!$B$1:$C$1978,2,FALSE))),"")</f>
        <v xml:space="preserve">A.04 Product- of serviceplanning </v>
      </c>
      <c r="H727">
        <f t="shared" si="34"/>
        <v>2</v>
      </c>
      <c r="I727" t="str">
        <f t="shared" si="35"/>
        <v>het systematisch handelen om standaard productdocumentatie te onderhouden</v>
      </c>
    </row>
    <row r="728" spans="1:9" ht="15" thickBot="1" x14ac:dyDescent="0.4">
      <c r="A728" s="16" t="s">
        <v>150</v>
      </c>
      <c r="B728" s="17" t="s">
        <v>106</v>
      </c>
      <c r="C728" s="13">
        <v>3</v>
      </c>
      <c r="D728" s="10" t="str">
        <f>IFERROR(VLOOKUP($A728,VLookup!$B$3:$C$481,2,FALSE),"")</f>
        <v>3.3.1 SERVICE LEVEL MANAGEMENT</v>
      </c>
      <c r="E728" s="14" t="str">
        <f t="shared" si="33"/>
        <v>A.04x3</v>
      </c>
      <c r="F728" s="14" t="str">
        <f>IFERROR(VLOOKUP(E728,'Bron competenties'!$A$1:$F$19978,5,FALSE),"")</f>
        <v>het gebruikmaken van specifieke kennis om complexe documentatie te maken en te onderhouden</v>
      </c>
      <c r="G728" s="15" t="str">
        <f>IFERROR(CONCATENATE(B728," ",(VLOOKUP($B728,'Bron competenties'!$B$1:$C$1978,2,FALSE))),"")</f>
        <v xml:space="preserve">A.04 Product- of serviceplanning </v>
      </c>
      <c r="H728">
        <f t="shared" si="34"/>
        <v>3</v>
      </c>
      <c r="I728" t="str">
        <f t="shared" si="35"/>
        <v>het gebruikmaken van specifieke kennis om complexe documentatie te maken en te onderhouden</v>
      </c>
    </row>
    <row r="729" spans="1:9" ht="15" thickBot="1" x14ac:dyDescent="0.4">
      <c r="A729" s="16" t="s">
        <v>150</v>
      </c>
      <c r="B729" s="17" t="s">
        <v>106</v>
      </c>
      <c r="C729" s="13">
        <v>4</v>
      </c>
      <c r="D729" s="10" t="str">
        <f>IFERROR(VLOOKUP($A729,VLookup!$B$3:$C$481,2,FALSE),"")</f>
        <v>3.3.1 SERVICE LEVEL MANAGEMENT</v>
      </c>
      <c r="E729" s="14" t="str">
        <f t="shared" si="33"/>
        <v>A.04x4</v>
      </c>
      <c r="F729" s="14" t="str">
        <f>IFERROR(VLOOKUP(E729,'Bron competenties'!$A$1:$F$19978,5,FALSE),"")</f>
        <v>het organiseren en borgen van het ontwikkelen en onderhouden van de planning</v>
      </c>
      <c r="G729" s="15" t="str">
        <f>IFERROR(CONCATENATE(B729," ",(VLOOKUP($B729,'Bron competenties'!$B$1:$C$1978,2,FALSE))),"")</f>
        <v xml:space="preserve">A.04 Product- of serviceplanning </v>
      </c>
      <c r="H729">
        <f t="shared" si="34"/>
        <v>4</v>
      </c>
      <c r="I729" t="str">
        <f t="shared" si="35"/>
        <v>het organiseren en borgen van het ontwikkelen en onderhouden van de planning</v>
      </c>
    </row>
    <row r="730" spans="1:9" ht="15" thickBot="1" x14ac:dyDescent="0.4">
      <c r="A730" s="16" t="s">
        <v>150</v>
      </c>
      <c r="B730" s="17" t="s">
        <v>77</v>
      </c>
      <c r="C730" s="13">
        <v>3</v>
      </c>
      <c r="D730" s="10" t="str">
        <f>IFERROR(VLOOKUP($A730,VLookup!$B$3:$C$481,2,FALSE),"")</f>
        <v>3.3.1 SERVICE LEVEL MANAGEMENT</v>
      </c>
      <c r="E730" s="14" t="str">
        <f t="shared" si="33"/>
        <v>A.10x3</v>
      </c>
      <c r="F730" s="14" t="str">
        <f>IFERROR(VLOOKUP(E730,'Bron competenties'!$A$1:$F$19978,5,FALSE),"")</f>
        <v>het bewerkstelligen en cultiveren van relaties met klanten en gebruikers om hun taken, behoeften en doelen te begrijpen; het gebruiken van een breed scala aan specialistische methoden om belangrijke gebruikersbetrokkenheid te krijgen</v>
      </c>
      <c r="G730" s="15" t="str">
        <f>IFERROR(CONCATENATE(B730," ",(VLOOKUP($B730,'Bron competenties'!$B$1:$C$1978,2,FALSE))),"")</f>
        <v>A.10 Gebruikergedreven ontwerpen</v>
      </c>
      <c r="H730">
        <f t="shared" si="34"/>
        <v>3</v>
      </c>
      <c r="I730" t="str">
        <f t="shared" si="35"/>
        <v>het bewerkstelligen en cultiveren van relaties met klanten en gebruikers om hun taken, behoeften en doelen te begrijpen; het gebruiken van een breed scala aan specialistische methoden om belangrijke gebruikersbetrokkenheid te krijgen</v>
      </c>
    </row>
    <row r="731" spans="1:9" ht="15" thickBot="1" x14ac:dyDescent="0.4">
      <c r="A731" s="16" t="s">
        <v>150</v>
      </c>
      <c r="B731" s="17" t="s">
        <v>77</v>
      </c>
      <c r="C731" s="13">
        <v>4</v>
      </c>
      <c r="D731" s="10" t="str">
        <f>IFERROR(VLOOKUP($A731,VLookup!$B$3:$C$481,2,FALSE),"")</f>
        <v>3.3.1 SERVICE LEVEL MANAGEMENT</v>
      </c>
      <c r="E731" s="14" t="str">
        <f t="shared" si="33"/>
        <v>A.10x4</v>
      </c>
      <c r="F731" s="14" t="str">
        <f>IFERROR(VLOOKUP(E731,'Bron competenties'!$A$1:$F$19978,5,FALSE),"")</f>
        <v>het bieden van deskundige begeleiding om continue verbetering te garanderen en een succesvolle omnichannel gebruikerervaring te bewerkstelligen</v>
      </c>
      <c r="G731" s="15" t="str">
        <f>IFERROR(CONCATENATE(B731," ",(VLOOKUP($B731,'Bron competenties'!$B$1:$C$1978,2,FALSE))),"")</f>
        <v>A.10 Gebruikergedreven ontwerpen</v>
      </c>
      <c r="H731">
        <f t="shared" si="34"/>
        <v>4</v>
      </c>
      <c r="I731" t="str">
        <f t="shared" si="35"/>
        <v>het bieden van deskundige begeleiding om continue verbetering te garanderen en een succesvolle omnichannel gebruikerervaring te bewerkstelligen</v>
      </c>
    </row>
    <row r="732" spans="1:9" ht="15" thickBot="1" x14ac:dyDescent="0.4">
      <c r="A732" s="16" t="s">
        <v>150</v>
      </c>
      <c r="B732" s="17" t="s">
        <v>135</v>
      </c>
      <c r="C732" s="13">
        <v>2</v>
      </c>
      <c r="D732" s="10" t="str">
        <f>IFERROR(VLOOKUP($A732,VLookup!$B$3:$C$481,2,FALSE),"")</f>
        <v>3.3.1 SERVICE LEVEL MANAGEMENT</v>
      </c>
      <c r="E732" s="14" t="str">
        <f t="shared" si="33"/>
        <v>C.02x2</v>
      </c>
      <c r="F732" s="14" t="str">
        <f>IFERROR(VLOOKUP(E732,'Bron competenties'!$A$1:$F$19978,5,FALSE),"")</f>
        <v>het systematisch handelen om tijdens wijzigingen te reageren op de dagelijkse operationele behoefte; het voorkomen van serviceonderbrekingen en de samenhang met SLA en informatiebeveiligingsvereisten handhaven</v>
      </c>
      <c r="G732" s="15" t="str">
        <f>IFERROR(CONCATENATE(B732," ",(VLOOKUP($B732,'Bron competenties'!$B$1:$C$1978,2,FALSE))),"")</f>
        <v xml:space="preserve">C.02 Ondersteunen van wijzigingen </v>
      </c>
      <c r="H732">
        <f t="shared" si="34"/>
        <v>2</v>
      </c>
      <c r="I732" t="str">
        <f t="shared" si="35"/>
        <v>het systematisch handelen om tijdens wijzigingen te reageren op de dagelijkse operationele behoefte; het voorkomen van serviceonderbrekingen en de samenhang met SLA en informatiebeveiligingsvereisten handhaven</v>
      </c>
    </row>
    <row r="733" spans="1:9" ht="15" thickBot="1" x14ac:dyDescent="0.4">
      <c r="A733" s="16" t="s">
        <v>150</v>
      </c>
      <c r="B733" s="17" t="s">
        <v>135</v>
      </c>
      <c r="C733" s="13">
        <v>3</v>
      </c>
      <c r="D733" s="10" t="str">
        <f>IFERROR(VLOOKUP($A733,VLookup!$B$3:$C$481,2,FALSE),"")</f>
        <v>3.3.1 SERVICE LEVEL MANAGEMENT</v>
      </c>
      <c r="E733" s="14" t="str">
        <f t="shared" si="33"/>
        <v>C.02x3</v>
      </c>
      <c r="F733" s="14" t="str">
        <f>IFERROR(VLOOKUP(E733,'Bron competenties'!$A$1:$F$19978,5,FALSE),"")</f>
        <v xml:space="preserve">het zorgen voor de integriteit van het systeem door het toepassen van functionele updates, software- of hardwaretoevoegingen en het inregelen van onderhoudsactiviteiten; het voldoen aan de budgeteisen </v>
      </c>
      <c r="G733" s="15" t="str">
        <f>IFERROR(CONCATENATE(B733," ",(VLOOKUP($B733,'Bron competenties'!$B$1:$C$1978,2,FALSE))),"")</f>
        <v xml:space="preserve">C.02 Ondersteunen van wijzigingen </v>
      </c>
      <c r="H733">
        <f t="shared" si="34"/>
        <v>3</v>
      </c>
      <c r="I733" t="str">
        <f t="shared" si="35"/>
        <v xml:space="preserve">het zorgen voor de integriteit van het systeem door het toepassen van functionele updates, software- of hardwaretoevoegingen en het inregelen van onderhoudsactiviteiten; het voldoen aan de budgeteisen </v>
      </c>
    </row>
    <row r="734" spans="1:9" ht="15" thickBot="1" x14ac:dyDescent="0.4">
      <c r="A734" s="16" t="s">
        <v>150</v>
      </c>
      <c r="B734" s="17" t="s">
        <v>131</v>
      </c>
      <c r="C734" s="13">
        <v>2</v>
      </c>
      <c r="D734" s="10" t="str">
        <f>IFERROR(VLOOKUP($A734,VLookup!$B$3:$C$481,2,FALSE),"")</f>
        <v>3.3.1 SERVICE LEVEL MANAGEMENT</v>
      </c>
      <c r="E734" s="14" t="str">
        <f t="shared" si="33"/>
        <v>C.03x2</v>
      </c>
      <c r="F734" s="14" t="str">
        <f>IFERROR(VLOOKUP(E734,'Bron competenties'!$A$1:$F$19978,5,FALSE),"")</f>
        <v xml:space="preserve">het systematisch analyseren van productdata; het escaleren bij potentiële veiligheidsrisico’s; het nemen van actie om het serviceniveau (continu) te verbeteren </v>
      </c>
      <c r="G734" s="15" t="str">
        <f>IFERROR(CONCATENATE(B734," ",(VLOOKUP($B734,'Bron competenties'!$B$1:$C$1978,2,FALSE))),"")</f>
        <v xml:space="preserve">C.03 Dienstverlening </v>
      </c>
      <c r="H734">
        <f t="shared" si="34"/>
        <v>2</v>
      </c>
      <c r="I734" t="str">
        <f t="shared" si="35"/>
        <v xml:space="preserve">het systematisch analyseren van productdata; het escaleren bij potentiële veiligheidsrisico’s; het nemen van actie om het serviceniveau (continu) te verbeteren </v>
      </c>
    </row>
    <row r="735" spans="1:9" ht="15" thickBot="1" x14ac:dyDescent="0.4">
      <c r="A735" s="16" t="s">
        <v>150</v>
      </c>
      <c r="B735" s="17" t="s">
        <v>131</v>
      </c>
      <c r="C735" s="13">
        <v>3</v>
      </c>
      <c r="D735" s="10" t="str">
        <f>IFERROR(VLOOKUP($A735,VLookup!$B$3:$C$481,2,FALSE),"")</f>
        <v>3.3.1 SERVICE LEVEL MANAGEMENT</v>
      </c>
      <c r="E735" s="14" t="str">
        <f t="shared" si="33"/>
        <v>C.03x3</v>
      </c>
      <c r="F735" s="14" t="str">
        <f>IFERROR(VLOOKUP(E735,'Bron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35" s="15" t="str">
        <f>IFERROR(CONCATENATE(B735," ",(VLOOKUP($B735,'Bron competenties'!$B$1:$C$1978,2,FALSE))),"")</f>
        <v xml:space="preserve">C.03 Dienstverlening </v>
      </c>
      <c r="H735">
        <f t="shared" si="34"/>
        <v>3</v>
      </c>
      <c r="I735" t="str">
        <f t="shared" si="35"/>
        <v>het opzetten van roosters voor operationele taken; het beheren van kosten en budget op basis van interne procedures en externe beperkingen; het vaststellen van het optimaal benodigde aantal fte voor de infrastructuur van het informatiesysteem</v>
      </c>
    </row>
    <row r="736" spans="1:9" ht="15" thickBot="1" x14ac:dyDescent="0.4">
      <c r="A736" s="16" t="s">
        <v>150</v>
      </c>
      <c r="B736" s="17" t="s">
        <v>132</v>
      </c>
      <c r="C736" s="13">
        <v>3</v>
      </c>
      <c r="D736" s="10" t="str">
        <f>IFERROR(VLOOKUP($A736,VLookup!$B$3:$C$481,2,FALSE),"")</f>
        <v>3.3.1 SERVICE LEVEL MANAGEMENT</v>
      </c>
      <c r="E736" s="14" t="str">
        <f t="shared" si="33"/>
        <v>C.05x3</v>
      </c>
      <c r="F736" s="14" t="str">
        <f>IFERROR(VLOOKUP(E736,'Bron competenties'!$A$1:$F$19978,5,FALSE),"")</f>
        <v>het optimaliseren van technische en cloud-ontwikkeling; het evalueren van systeemperformance en vragen/problemen van gebruikers; verantwoordelijk zijn voor tijdige vervanging van resources binnen het toegestane budget</v>
      </c>
      <c r="G736" s="15" t="str">
        <f>IFERROR(CONCATENATE(B736," ",(VLOOKUP($B736,'Bron competenties'!$B$1:$C$1978,2,FALSE))),"")</f>
        <v>C.05 Systeembeheer</v>
      </c>
      <c r="H736">
        <f t="shared" si="34"/>
        <v>3</v>
      </c>
      <c r="I736" t="str">
        <f t="shared" si="35"/>
        <v>het optimaliseren van technische en cloud-ontwikkeling; het evalueren van systeemperformance en vragen/problemen van gebruikers; verantwoordelijk zijn voor tijdige vervanging van resources binnen het toegestane budget</v>
      </c>
    </row>
    <row r="737" spans="1:9" ht="15" thickBot="1" x14ac:dyDescent="0.4">
      <c r="A737" s="18" t="s">
        <v>150</v>
      </c>
      <c r="B737" s="17" t="s">
        <v>112</v>
      </c>
      <c r="C737" s="13">
        <v>2</v>
      </c>
      <c r="D737" s="10" t="str">
        <f>IFERROR(VLOOKUP($A737,VLookup!$B$3:$C$481,2,FALSE),"")</f>
        <v>3.3.1 SERVICE LEVEL MANAGEMENT</v>
      </c>
      <c r="E737" s="14" t="str">
        <f t="shared" si="33"/>
        <v>D.05x2</v>
      </c>
      <c r="F737" s="14" t="str">
        <f>IFERROR(VLOOKUP(E737,'Bron competenties'!$A$1:$F$19978,5,FALSE),"")</f>
        <v>het samenwerken in de totstandkoming van proposals/voorstellen in overeenstemming met de bedrijfscapaciteit en klantbehoeften</v>
      </c>
      <c r="G737" s="15" t="str">
        <f>IFERROR(CONCATENATE(B737," ",(VLOOKUP($B737,'Bron competenties'!$B$1:$C$1978,2,FALSE))),"")</f>
        <v>D.05 Verkoopontwikkeling</v>
      </c>
      <c r="H737">
        <f t="shared" si="34"/>
        <v>2</v>
      </c>
      <c r="I737" t="str">
        <f t="shared" si="35"/>
        <v>het samenwerken in de totstandkoming van proposals/voorstellen in overeenstemming met de bedrijfscapaciteit en klantbehoeften</v>
      </c>
    </row>
    <row r="738" spans="1:9" ht="15" thickBot="1" x14ac:dyDescent="0.4">
      <c r="A738" s="18" t="s">
        <v>150</v>
      </c>
      <c r="B738" s="17" t="s">
        <v>112</v>
      </c>
      <c r="C738" s="13">
        <v>3</v>
      </c>
      <c r="D738" s="10" t="str">
        <f>IFERROR(VLOOKUP($A738,VLookup!$B$3:$C$481,2,FALSE),"")</f>
        <v>3.3.1 SERVICE LEVEL MANAGEMENT</v>
      </c>
      <c r="E738" s="14" t="str">
        <f t="shared" si="33"/>
        <v>D.05x3</v>
      </c>
      <c r="F738" s="14" t="str">
        <f>IFERROR(VLOOKUP(E738,'Bron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738" s="15" t="str">
        <f>IFERROR(CONCATENATE(B738," ",(VLOOKUP($B738,'Bron competenties'!$B$1:$C$1978,2,FALSE))),"")</f>
        <v>D.05 Verkoopontwikkeling</v>
      </c>
      <c r="H738">
        <f t="shared" si="34"/>
        <v>3</v>
      </c>
      <c r="I738" t="str">
        <f t="shared" si="35"/>
        <v>het op creatieve wijze ontwikkelen van proposals/voorstellen in complexe situaties; het waar nodig aanpassen van oplossingen in een complexe technische en juridische omgeving, waarbij de haalbaarheid, legitimiteit en technische validiteit worden zekergesteld</v>
      </c>
    </row>
    <row r="739" spans="1:9" ht="15" thickBot="1" x14ac:dyDescent="0.4">
      <c r="A739" s="18" t="s">
        <v>150</v>
      </c>
      <c r="B739" s="17" t="s">
        <v>112</v>
      </c>
      <c r="C739" s="13">
        <v>4</v>
      </c>
      <c r="D739" s="10" t="str">
        <f>IFERROR(VLOOKUP($A739,VLookup!$B$3:$C$481,2,FALSE),"")</f>
        <v>3.3.1 SERVICE LEVEL MANAGEMENT</v>
      </c>
      <c r="E739" s="14" t="str">
        <f t="shared" si="33"/>
        <v>D.05x4</v>
      </c>
      <c r="F739" s="14" t="str">
        <f>IFERROR(VLOOKUP(E739,'Bron competenties'!$A$1:$F$19978,5,FALSE),"")</f>
        <v>het reviewen en implementeren van een passende verkoopstrategie om de organisatiedoeleinden te behalen; het bepalen en alloceren van doelen om de marktcondities aan te pakken; het coördineren van multidisciplinaire teams</v>
      </c>
      <c r="G739" s="15" t="str">
        <f>IFERROR(CONCATENATE(B739," ",(VLOOKUP($B739,'Bron competenties'!$B$1:$C$1978,2,FALSE))),"")</f>
        <v>D.05 Verkoopontwikkeling</v>
      </c>
      <c r="H739">
        <f t="shared" si="34"/>
        <v>4</v>
      </c>
      <c r="I739" t="str">
        <f t="shared" si="35"/>
        <v>het reviewen en implementeren van een passende verkoopstrategie om de organisatiedoeleinden te behalen; het bepalen en alloceren van doelen om de marktcondities aan te pakken; het coördineren van multidisciplinaire teams</v>
      </c>
    </row>
    <row r="740" spans="1:9" ht="15" thickBot="1" x14ac:dyDescent="0.4">
      <c r="A740" s="16" t="s">
        <v>150</v>
      </c>
      <c r="B740" s="17" t="s">
        <v>78</v>
      </c>
      <c r="C740" s="13">
        <v>3</v>
      </c>
      <c r="D740" s="10" t="str">
        <f>IFERROR(VLOOKUP($A740,VLookup!$B$3:$C$481,2,FALSE),"")</f>
        <v>3.3.1 SERVICE LEVEL MANAGEMENT</v>
      </c>
      <c r="E740" s="14" t="str">
        <f t="shared" si="33"/>
        <v>D.10x3</v>
      </c>
      <c r="F740" s="14" t="str">
        <f>IFERROR(VLOOKUP(E740,'Bron competenties'!$A$1:$F$19978,5,FALSE),"")</f>
        <v>het analyseren van bedrijfsprocessen en bijbehorende informatie-eisen en het daarmee voorzien in de meest geschikte informatiestructuur</v>
      </c>
      <c r="G740" s="15" t="str">
        <f>IFERROR(CONCATENATE(B740," ",(VLOOKUP($B740,'Bron competenties'!$B$1:$C$1978,2,FALSE))),"")</f>
        <v xml:space="preserve">D.10 Informatie- en kennismanagement </v>
      </c>
      <c r="H740">
        <f t="shared" si="34"/>
        <v>3</v>
      </c>
      <c r="I740" t="str">
        <f t="shared" si="35"/>
        <v>het analyseren van bedrijfsprocessen en bijbehorende informatie-eisen en het daarmee voorzien in de meest geschikte informatiestructuur</v>
      </c>
    </row>
    <row r="741" spans="1:9" ht="15" thickBot="1" x14ac:dyDescent="0.4">
      <c r="A741" s="16" t="s">
        <v>150</v>
      </c>
      <c r="B741" s="17" t="s">
        <v>78</v>
      </c>
      <c r="C741" s="13">
        <v>4</v>
      </c>
      <c r="D741" s="10" t="str">
        <f>IFERROR(VLOOKUP($A741,VLookup!$B$3:$C$481,2,FALSE),"")</f>
        <v>3.3.1 SERVICE LEVEL MANAGEMENT</v>
      </c>
      <c r="E741" s="14" t="str">
        <f t="shared" si="33"/>
        <v>D.10x4</v>
      </c>
      <c r="F741" s="14" t="str">
        <f>IFERROR(VLOOKUP(E741,'Bron competenties'!$A$1:$F$19978,5,FALSE),"")</f>
        <v>de juiste informatiestructuur integreren in de organisatie-omgeving</v>
      </c>
      <c r="G741" s="15" t="str">
        <f>IFERROR(CONCATENATE(B741," ",(VLOOKUP($B741,'Bron competenties'!$B$1:$C$1978,2,FALSE))),"")</f>
        <v xml:space="preserve">D.10 Informatie- en kennismanagement </v>
      </c>
      <c r="H741">
        <f t="shared" si="34"/>
        <v>4</v>
      </c>
      <c r="I741" t="str">
        <f t="shared" si="35"/>
        <v>de juiste informatiestructuur integreren in de organisatie-omgeving</v>
      </c>
    </row>
    <row r="742" spans="1:9" ht="15" thickBot="1" x14ac:dyDescent="0.4">
      <c r="A742" s="16" t="s">
        <v>150</v>
      </c>
      <c r="B742" s="17" t="s">
        <v>79</v>
      </c>
      <c r="C742" s="13">
        <v>3</v>
      </c>
      <c r="D742" s="10" t="str">
        <f>IFERROR(VLOOKUP($A742,VLookup!$B$3:$C$481,2,FALSE),"")</f>
        <v>3.3.1 SERVICE LEVEL MANAGEMENT</v>
      </c>
      <c r="E742" s="14" t="str">
        <f t="shared" si="33"/>
        <v>D.11x3</v>
      </c>
      <c r="F742" s="14" t="str">
        <f>IFERROR(VLOOKUP(E742,'Bron competenties'!$A$1:$F$19978,5,FALSE),"")</f>
        <v>betrouwbare relaties met de klanten creëren en helpen in het identificeren van de klantbehoeften</v>
      </c>
      <c r="G742" s="15" t="str">
        <f>IFERROR(CONCATENATE(B742," ",(VLOOKUP($B742,'Bron competenties'!$B$1:$C$1978,2,FALSE))),"")</f>
        <v xml:space="preserve">D.11 Behoeftemanagement </v>
      </c>
      <c r="H742">
        <f t="shared" si="34"/>
        <v>3</v>
      </c>
      <c r="I742" t="str">
        <f t="shared" si="35"/>
        <v>betrouwbare relaties met de klanten creëren en helpen in het identificeren van de klantbehoeften</v>
      </c>
    </row>
    <row r="743" spans="1:9" ht="15" thickBot="1" x14ac:dyDescent="0.4">
      <c r="A743" s="16" t="s">
        <v>150</v>
      </c>
      <c r="B743" s="17" t="s">
        <v>79</v>
      </c>
      <c r="C743" s="13">
        <v>4</v>
      </c>
      <c r="D743" s="10" t="str">
        <f>IFERROR(VLOOKUP($A743,VLookup!$B$3:$C$481,2,FALSE),"")</f>
        <v>3.3.1 SERVICE LEVEL MANAGEMENT</v>
      </c>
      <c r="E743" s="14" t="str">
        <f t="shared" si="33"/>
        <v>D.11x4</v>
      </c>
      <c r="F743" s="14" t="str">
        <f>IFERROR(VLOOKUP(E743,'Bron competenties'!$A$1:$F$19978,5,FALSE),"")</f>
        <v>het organiseren en ondersteunen van strategische besluiten van de organisaties, het helpen van organisaties om nieuwe IV-oplossingen te bedenken; het bevorderen van partnerschappen en het creëren van waardeproposities</v>
      </c>
      <c r="G743" s="15" t="str">
        <f>IFERROR(CONCATENATE(B743," ",(VLOOKUP($B743,'Bron competenties'!$B$1:$C$1978,2,FALSE))),"")</f>
        <v xml:space="preserve">D.11 Behoeftemanagement </v>
      </c>
      <c r="H743">
        <f t="shared" si="34"/>
        <v>4</v>
      </c>
      <c r="I743" t="str">
        <f t="shared" si="35"/>
        <v>het organiseren en ondersteunen van strategische besluiten van de organisaties, het helpen van organisaties om nieuwe IV-oplossingen te bedenken; het bevorderen van partnerschappen en het creëren van waardeproposities</v>
      </c>
    </row>
    <row r="744" spans="1:9" ht="15" thickBot="1" x14ac:dyDescent="0.4">
      <c r="A744" s="16" t="s">
        <v>150</v>
      </c>
      <c r="B744" s="17" t="s">
        <v>108</v>
      </c>
      <c r="C744" s="13">
        <v>2</v>
      </c>
      <c r="D744" s="10" t="str">
        <f>IFERROR(VLOOKUP($A744,VLookup!$B$3:$C$481,2,FALSE),"")</f>
        <v>3.3.1 SERVICE LEVEL MANAGEMENT</v>
      </c>
      <c r="E744" s="14" t="str">
        <f t="shared" si="33"/>
        <v>E.02x2</v>
      </c>
      <c r="F744" s="14" t="str">
        <f>IFERROR(VLOOKUP(E744,'Bron competenties'!$A$1:$F$19978,5,FALSE),"")</f>
        <v xml:space="preserve">het begrijpen en toepassen van projectmanagementprincipes, inclusief het toepassen van methodes, hulpmiddelen en processen om eenvoudige projecten te leiden en de kosten en ‘waste’ te minimaliseren </v>
      </c>
      <c r="G744" s="15" t="str">
        <f>IFERROR(CONCATENATE(B744," ",(VLOOKUP($B744,'Bron competenties'!$B$1:$C$1978,2,FALSE))),"")</f>
        <v xml:space="preserve">E.02 Project- en portfoliomanagement </v>
      </c>
      <c r="H744">
        <f t="shared" si="34"/>
        <v>2</v>
      </c>
      <c r="I744" t="str">
        <f t="shared" si="35"/>
        <v xml:space="preserve">het begrijpen en toepassen van projectmanagementprincipes, inclusief het toepassen van methodes, hulpmiddelen en processen om eenvoudige projecten te leiden en de kosten en ‘waste’ te minimaliseren </v>
      </c>
    </row>
    <row r="745" spans="1:9" ht="15" thickBot="1" x14ac:dyDescent="0.4">
      <c r="A745" s="16" t="s">
        <v>150</v>
      </c>
      <c r="B745" s="17" t="s">
        <v>108</v>
      </c>
      <c r="C745" s="13">
        <v>3</v>
      </c>
      <c r="D745" s="10" t="str">
        <f>IFERROR(VLOOKUP($A745,VLookup!$B$3:$C$481,2,FALSE),"")</f>
        <v>3.3.1 SERVICE LEVEL MANAGEMENT</v>
      </c>
      <c r="E745" s="14" t="str">
        <f t="shared" si="33"/>
        <v>E.02x3</v>
      </c>
      <c r="F745" s="14" t="str">
        <f>IFERROR(VLOOKUP(E745,'Bron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45" s="15" t="str">
        <f>IFERROR(CONCATENATE(B745," ",(VLOOKUP($B745,'Bron competenties'!$B$1:$C$1978,2,FALSE))),"")</f>
        <v xml:space="preserve">E.02 Project- en portfoliomanagement </v>
      </c>
      <c r="H745">
        <f t="shared" si="34"/>
        <v>3</v>
      </c>
      <c r="I745" t="str">
        <f t="shared" si="3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46" spans="1:9" ht="15" thickBot="1" x14ac:dyDescent="0.4">
      <c r="A746" s="16" t="s">
        <v>150</v>
      </c>
      <c r="B746" s="17" t="s">
        <v>108</v>
      </c>
      <c r="C746" s="13">
        <v>4</v>
      </c>
      <c r="D746" s="10" t="str">
        <f>IFERROR(VLOOKUP($A746,VLookup!$B$3:$C$481,2,FALSE),"")</f>
        <v>3.3.1 SERVICE LEVEL MANAGEMENT</v>
      </c>
      <c r="E746" s="14" t="str">
        <f t="shared" si="33"/>
        <v>E.02x4</v>
      </c>
      <c r="F746" s="14" t="str">
        <f>IFERROR(VLOOKUP(E746,'Bron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746" s="15" t="str">
        <f>IFERROR(CONCATENATE(B746," ",(VLOOKUP($B746,'Bron competenties'!$B$1:$C$1978,2,FALSE))),"")</f>
        <v xml:space="preserve">E.02 Project- en portfoliomanagement </v>
      </c>
      <c r="H746">
        <f t="shared" si="34"/>
        <v>4</v>
      </c>
      <c r="I746" t="str">
        <f t="shared" si="3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747" spans="1:9" ht="15" thickBot="1" x14ac:dyDescent="0.4">
      <c r="A747" s="16" t="s">
        <v>150</v>
      </c>
      <c r="B747" s="17" t="s">
        <v>100</v>
      </c>
      <c r="C747" s="13">
        <v>2</v>
      </c>
      <c r="D747" s="10" t="str">
        <f>IFERROR(VLOOKUP($A747,VLookup!$B$3:$C$481,2,FALSE),"")</f>
        <v>3.3.1 SERVICE LEVEL MANAGEMENT</v>
      </c>
      <c r="E747" s="14" t="str">
        <f t="shared" si="33"/>
        <v>E.03x2</v>
      </c>
      <c r="F747" s="14" t="str">
        <f>IFERROR(VLOOKUP(E747,'Bron competenties'!$A$1:$F$19978,5,FALSE),"")</f>
        <v>het begrijpen en toepassen van de principes van risicomanagement en het onderzoeken van IV-oplossingen om geïdentificeerde risico’s te mitigeren</v>
      </c>
      <c r="G747" s="15" t="str">
        <f>IFERROR(CONCATENATE(B747," ",(VLOOKUP($B747,'Bron competenties'!$B$1:$C$1978,2,FALSE))),"")</f>
        <v xml:space="preserve">E.03 Risicomanagement </v>
      </c>
      <c r="H747">
        <f t="shared" si="34"/>
        <v>2</v>
      </c>
      <c r="I747" t="str">
        <f t="shared" si="35"/>
        <v>het begrijpen en toepassen van de principes van risicomanagement en het onderzoeken van IV-oplossingen om geïdentificeerde risico’s te mitigeren</v>
      </c>
    </row>
    <row r="748" spans="1:9" ht="15" thickBot="1" x14ac:dyDescent="0.4">
      <c r="A748" s="16" t="s">
        <v>150</v>
      </c>
      <c r="B748" s="17" t="s">
        <v>100</v>
      </c>
      <c r="C748" s="13">
        <v>3</v>
      </c>
      <c r="D748" s="10" t="str">
        <f>IFERROR(VLOOKUP($A748,VLookup!$B$3:$C$481,2,FALSE),"")</f>
        <v>3.3.1 SERVICE LEVEL MANAGEMENT</v>
      </c>
      <c r="E748" s="14" t="str">
        <f t="shared" si="33"/>
        <v>E.03x3</v>
      </c>
      <c r="F748" s="14" t="str">
        <f>IFERROR(VLOOKUP(E748,'Bron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48" s="15" t="str">
        <f>IFERROR(CONCATENATE(B748," ",(VLOOKUP($B748,'Bron competenties'!$B$1:$C$1978,2,FALSE))),"")</f>
        <v xml:space="preserve">E.03 Risicomanagement </v>
      </c>
      <c r="H748">
        <f t="shared" si="34"/>
        <v>3</v>
      </c>
      <c r="I748" t="str">
        <f t="shared" si="35"/>
        <v>het in staat zijn de juiste acties te ondernemen om de veiligheid te borgen en risicoblootstelling te vermijden; het evalueren, managen en garanderen van de validering van uitzonderingen; het uitvoeren van audits uit op IV-processen en -omgeving</v>
      </c>
    </row>
    <row r="749" spans="1:9" ht="15" thickBot="1" x14ac:dyDescent="0.4">
      <c r="A749" s="16" t="s">
        <v>150</v>
      </c>
      <c r="B749" s="17" t="s">
        <v>100</v>
      </c>
      <c r="C749" s="13">
        <v>4</v>
      </c>
      <c r="D749" s="10" t="str">
        <f>IFERROR(VLOOKUP($A749,VLookup!$B$3:$C$481,2,FALSE),"")</f>
        <v>3.3.1 SERVICE LEVEL MANAGEMENT</v>
      </c>
      <c r="E749" s="14" t="str">
        <f t="shared" si="33"/>
        <v>E.03x4</v>
      </c>
      <c r="F749" s="14" t="str">
        <f>IFERROR(VLOOKUP(E749,'Bron competenties'!$A$1:$F$19978,5,FALSE),"")</f>
        <v>het organiseren en borgen van het definiëren en toepasbaar maken van beleid voor risicobeheer door rekening te houden met alle mogelijke beperkingen, waaronder technische, economische en politieke kwesties en daarbij taken te delegeren</v>
      </c>
      <c r="G749" s="15" t="str">
        <f>IFERROR(CONCATENATE(B749," ",(VLOOKUP($B749,'Bron competenties'!$B$1:$C$1978,2,FALSE))),"")</f>
        <v xml:space="preserve">E.03 Risicomanagement </v>
      </c>
      <c r="H749">
        <f t="shared" si="34"/>
        <v>4</v>
      </c>
      <c r="I749" t="str">
        <f t="shared" si="35"/>
        <v>het organiseren en borgen van het definiëren en toepasbaar maken van beleid voor risicobeheer door rekening te houden met alle mogelijke beperkingen, waaronder technische, economische en politieke kwesties en daarbij taken te delegeren</v>
      </c>
    </row>
    <row r="750" spans="1:9" ht="15" thickBot="1" x14ac:dyDescent="0.4">
      <c r="A750" s="16" t="s">
        <v>150</v>
      </c>
      <c r="B750" s="17" t="s">
        <v>96</v>
      </c>
      <c r="C750" s="13">
        <v>2</v>
      </c>
      <c r="D750" s="10" t="str">
        <f>IFERROR(VLOOKUP($A750,VLookup!$B$3:$C$481,2,FALSE),"")</f>
        <v>3.3.1 SERVICE LEVEL MANAGEMENT</v>
      </c>
      <c r="E750" s="14" t="str">
        <f t="shared" si="33"/>
        <v>E.06x2</v>
      </c>
      <c r="F750" s="14" t="str">
        <f>IFERROR(VLOOKUP(E750,'Bron competenties'!$A$1:$F$19978,5,FALSE),"")</f>
        <v>het communiceren over en het toezicht houden op de toepassing van het kwaliteitsbeleid in de organisatie</v>
      </c>
      <c r="G750" s="15" t="str">
        <f>IFERROR(CONCATENATE(B750," ",(VLOOKUP($B750,'Bron competenties'!$B$1:$C$1978,2,FALSE))),"")</f>
        <v xml:space="preserve">E.06 ICT kwaliteitsmanagement </v>
      </c>
      <c r="H750">
        <f t="shared" si="34"/>
        <v>2</v>
      </c>
      <c r="I750" t="str">
        <f t="shared" si="35"/>
        <v>het communiceren over en het toezicht houden op de toepassing van het kwaliteitsbeleid in de organisatie</v>
      </c>
    </row>
    <row r="751" spans="1:9" ht="15" thickBot="1" x14ac:dyDescent="0.4">
      <c r="A751" s="16" t="s">
        <v>150</v>
      </c>
      <c r="B751" s="17" t="s">
        <v>96</v>
      </c>
      <c r="C751" s="13">
        <v>3</v>
      </c>
      <c r="D751" s="10" t="str">
        <f>IFERROR(VLOOKUP($A751,VLookup!$B$3:$C$481,2,FALSE),"")</f>
        <v>3.3.1 SERVICE LEVEL MANAGEMENT</v>
      </c>
      <c r="E751" s="14" t="str">
        <f t="shared" si="33"/>
        <v>E.06x3</v>
      </c>
      <c r="F751" s="14" t="str">
        <f>IFERROR(VLOOKUP(E751,'Bron competenties'!$A$1:$F$19978,5,FALSE),"")</f>
        <v>het evalueren van kwaliteitsindicatoren en processen op basis van het kwaliteitsbeleid en indien nodig het voorstellen van herstelacties</v>
      </c>
      <c r="G751" s="15" t="str">
        <f>IFERROR(CONCATENATE(B751," ",(VLOOKUP($B751,'Bron competenties'!$B$1:$C$1978,2,FALSE))),"")</f>
        <v xml:space="preserve">E.06 ICT kwaliteitsmanagement </v>
      </c>
      <c r="H751">
        <f t="shared" si="34"/>
        <v>3</v>
      </c>
      <c r="I751" t="str">
        <f t="shared" si="35"/>
        <v>het evalueren van kwaliteitsindicatoren en processen op basis van het kwaliteitsbeleid en indien nodig het voorstellen van herstelacties</v>
      </c>
    </row>
    <row r="752" spans="1:9" ht="15" thickBot="1" x14ac:dyDescent="0.4">
      <c r="A752" s="16" t="s">
        <v>150</v>
      </c>
      <c r="B752" s="17" t="s">
        <v>96</v>
      </c>
      <c r="C752" s="13">
        <v>4</v>
      </c>
      <c r="D752" s="10" t="str">
        <f>IFERROR(VLOOKUP($A752,VLookup!$B$3:$C$481,2,FALSE),"")</f>
        <v>3.3.1 SERVICE LEVEL MANAGEMENT</v>
      </c>
      <c r="E752" s="14" t="str">
        <f t="shared" si="33"/>
        <v>E.06x4</v>
      </c>
      <c r="F752" s="14" t="str">
        <f>IFERROR(VLOOKUP(E752,'Bron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752" s="15" t="str">
        <f>IFERROR(CONCATENATE(B752," ",(VLOOKUP($B752,'Bron competenties'!$B$1:$C$1978,2,FALSE))),"")</f>
        <v xml:space="preserve">E.06 ICT kwaliteitsmanagement </v>
      </c>
      <c r="H752">
        <f t="shared" si="34"/>
        <v>4</v>
      </c>
      <c r="I752" t="str">
        <f t="shared" si="35"/>
        <v>het evalueren en inschatten in hoeverre aan kwaliteitseisen is voldaan en het organiseren en borgen dat het kwaliteitsbeleid wordt geïmplementeerd; het tonen van multifunctioneel leiderschap voor het stellen en overtreffen van kwaliteitsnormen</v>
      </c>
    </row>
    <row r="753" spans="1:9" ht="15" thickBot="1" x14ac:dyDescent="0.4">
      <c r="A753" s="18" t="s">
        <v>150</v>
      </c>
      <c r="B753" s="17" t="s">
        <v>85</v>
      </c>
      <c r="C753" s="13">
        <v>9</v>
      </c>
      <c r="D753" s="10" t="str">
        <f>IFERROR(VLOOKUP($A753,VLookup!$B$3:$C$481,2,FALSE),"")</f>
        <v>3.3.1 SERVICE LEVEL MANAGEMENT</v>
      </c>
      <c r="E753" s="14" t="str">
        <f t="shared" si="33"/>
        <v>T.01x9</v>
      </c>
      <c r="F753" s="14" t="str">
        <f>IFERROR(VLOOKUP(E753,'Bron competenties'!$A$1:$F$19978,5,FALSE),"")</f>
        <v>Toegankelijkheid is van toepassing op het ontwerp van producten, apparaten, services of omgevingen om ervoor te zorgen dat ze voor iedereen bruikbaar zijn, ongeacht hun persoonlijke capaciteiten</v>
      </c>
      <c r="G753" s="15" t="str">
        <f>IFERROR(CONCATENATE(B753," ",(VLOOKUP($B753,'Bron competenties'!$B$1:$C$1978,2,FALSE))),"")</f>
        <v>T.01 Toegankelijkheid</v>
      </c>
      <c r="H753">
        <f t="shared" si="34"/>
        <v>9</v>
      </c>
      <c r="I753" t="str">
        <f t="shared" si="35"/>
        <v>Toegankelijkheid is van toepassing op het ontwerp van producten, apparaten, services of omgevingen om ervoor te zorgen dat ze voor iedereen bruikbaar zijn, ongeacht hun persoonlijke capaciteiten</v>
      </c>
    </row>
    <row r="754" spans="1:9" ht="15" thickBot="1" x14ac:dyDescent="0.4">
      <c r="A754" s="18" t="s">
        <v>150</v>
      </c>
      <c r="B754" s="17" t="s">
        <v>86</v>
      </c>
      <c r="C754" s="13">
        <v>9</v>
      </c>
      <c r="D754" s="10" t="str">
        <f>IFERROR(VLOOKUP($A754,VLookup!$B$3:$C$481,2,FALSE),"")</f>
        <v>3.3.1 SERVICE LEVEL MANAGEMENT</v>
      </c>
      <c r="E754" s="14" t="str">
        <f t="shared" si="33"/>
        <v>T.02x9</v>
      </c>
      <c r="F754" s="14" t="str">
        <f>IFERROR(VLOOKUP(E754,'Bron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54" s="15" t="str">
        <f>IFERROR(CONCATENATE(B754," ",(VLOOKUP($B754,'Bron competenties'!$B$1:$C$1978,2,FALSE))),"")</f>
        <v>T.02 Ethiek</v>
      </c>
      <c r="H754">
        <f t="shared" si="34"/>
        <v>9</v>
      </c>
      <c r="I754" t="str">
        <f t="shared" si="35"/>
        <v>Ethiek in ICT behandelt de procedures, waarden en praktijken die ICT en haar gerelateerde disciplines beheersen zonder de integriteit, morele waarden of overtuigingen van een individu, organisatie of de mensheid: professioneel gedrag in de ICT</v>
      </c>
    </row>
    <row r="755" spans="1:9" ht="15" thickBot="1" x14ac:dyDescent="0.4">
      <c r="A755" s="18" t="s">
        <v>150</v>
      </c>
      <c r="B755" s="17" t="s">
        <v>87</v>
      </c>
      <c r="C755" s="13">
        <v>9</v>
      </c>
      <c r="D755" s="10" t="str">
        <f>IFERROR(VLOOKUP($A755,VLookup!$B$3:$C$481,2,FALSE),"")</f>
        <v>3.3.1 SERVICE LEVEL MANAGEMENT</v>
      </c>
      <c r="E755" s="14" t="str">
        <f t="shared" si="33"/>
        <v>T.03x9</v>
      </c>
      <c r="F755" s="14" t="str">
        <f>IFERROR(VLOOKUP(E755,'Bron competenties'!$A$1:$F$19978,5,FALSE),"")</f>
        <v>Er zijn veel wetten die direct of indirect relevant zijn voor de ICT-industrie, zoals copyright, naleving van octrooien, voorkomen van plagiaat en bescherming van intellectueel eigendom</v>
      </c>
      <c r="G755" s="15" t="str">
        <f>IFERROR(CONCATENATE(B755," ",(VLOOKUP($B755,'Bron competenties'!$B$1:$C$1978,2,FALSE))),"")</f>
        <v>T.03 Juridische kwesties</v>
      </c>
      <c r="H755">
        <f t="shared" si="34"/>
        <v>9</v>
      </c>
      <c r="I755" t="str">
        <f t="shared" si="35"/>
        <v>Er zijn veel wetten die direct of indirect relevant zijn voor de ICT-industrie, zoals copyright, naleving van octrooien, voorkomen van plagiaat en bescherming van intellectueel eigendom</v>
      </c>
    </row>
    <row r="756" spans="1:9" ht="15" thickBot="1" x14ac:dyDescent="0.4">
      <c r="A756" s="18" t="s">
        <v>150</v>
      </c>
      <c r="B756" s="17" t="s">
        <v>88</v>
      </c>
      <c r="C756" s="13">
        <v>9</v>
      </c>
      <c r="D756" s="10" t="str">
        <f>IFERROR(VLOOKUP($A756,VLookup!$B$3:$C$481,2,FALSE),"")</f>
        <v>3.3.1 SERVICE LEVEL MANAGEMENT</v>
      </c>
      <c r="E756" s="14" t="str">
        <f t="shared" si="33"/>
        <v>T.04x9</v>
      </c>
      <c r="F756" s="14" t="str">
        <f>IFERROR(VLOOKUP(E756,'Bron competenties'!$A$1:$F$19978,5,FALSE),"")</f>
        <v>Privacy is het vermogen van een organisatie of individu te bepalen welke gegevens met derden kunnen worden gedeeld: bijvoorbeeld de algemene verordening gegevensbescherming (AVG) over gegevensbescherming en privacy voor alle individuen</v>
      </c>
      <c r="G756" s="15" t="str">
        <f>IFERROR(CONCATENATE(B756," ",(VLOOKUP($B756,'Bron competenties'!$B$1:$C$1978,2,FALSE))),"")</f>
        <v>T.04 Privacy</v>
      </c>
      <c r="H756">
        <f t="shared" si="34"/>
        <v>9</v>
      </c>
      <c r="I756" t="str">
        <f t="shared" si="35"/>
        <v>Privacy is het vermogen van een organisatie of individu te bepalen welke gegevens met derden kunnen worden gedeeld: bijvoorbeeld de algemene verordening gegevensbescherming (AVG) over gegevensbescherming en privacy voor alle individuen</v>
      </c>
    </row>
    <row r="757" spans="1:9" ht="15" thickBot="1" x14ac:dyDescent="0.4">
      <c r="A757" s="18" t="s">
        <v>150</v>
      </c>
      <c r="B757" s="17" t="s">
        <v>89</v>
      </c>
      <c r="C757" s="13">
        <v>9</v>
      </c>
      <c r="D757" s="10" t="str">
        <f>IFERROR(VLOOKUP($A757,VLookup!$B$3:$C$481,2,FALSE),"")</f>
        <v>3.3.1 SERVICE LEVEL MANAGEMENT</v>
      </c>
      <c r="E757" s="14" t="str">
        <f t="shared" si="33"/>
        <v>T.05x9</v>
      </c>
      <c r="F757" s="14" t="str">
        <f>IFERROR(VLOOKUP(E757,'Bron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57" s="15" t="str">
        <f>IFERROR(CONCATENATE(B757," ",(VLOOKUP($B757,'Bron competenties'!$B$1:$C$1978,2,FALSE))),"")</f>
        <v>T.05 Beveiliging</v>
      </c>
      <c r="H757">
        <f t="shared" si="34"/>
        <v>9</v>
      </c>
      <c r="I757"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58" spans="1:9" ht="15" thickBot="1" x14ac:dyDescent="0.4">
      <c r="A758" s="18" t="s">
        <v>150</v>
      </c>
      <c r="B758" s="17" t="s">
        <v>90</v>
      </c>
      <c r="C758" s="13">
        <v>9</v>
      </c>
      <c r="D758" s="10" t="str">
        <f>IFERROR(VLOOKUP($A758,VLookup!$B$3:$C$481,2,FALSE),"")</f>
        <v>3.3.1 SERVICE LEVEL MANAGEMENT</v>
      </c>
      <c r="E758" s="14" t="str">
        <f t="shared" si="33"/>
        <v>T.06x9</v>
      </c>
      <c r="F758" s="14" t="str">
        <f>IFERROR(VLOOKUP(E758,'Bron competenties'!$A$1:$F$19978,5,FALSE),"")</f>
        <v>Duurzaamheid staat voor het voldoen aan behoeften zonder de toekomst in gevaar te brengen en kan worden gecategoriseerd als ecologische, sociale of economische duurzaamheid</v>
      </c>
      <c r="G758" s="15" t="str">
        <f>IFERROR(CONCATENATE(B758," ",(VLOOKUP($B758,'Bron competenties'!$B$1:$C$1978,2,FALSE))),"")</f>
        <v>T.06 Duurzaamheid</v>
      </c>
      <c r="H758">
        <f t="shared" si="34"/>
        <v>9</v>
      </c>
      <c r="I758" t="str">
        <f t="shared" si="35"/>
        <v>Duurzaamheid staat voor het voldoen aan behoeften zonder de toekomst in gevaar te brengen en kan worden gecategoriseerd als ecologische, sociale of economische duurzaamheid</v>
      </c>
    </row>
    <row r="759" spans="1:9" ht="15" thickBot="1" x14ac:dyDescent="0.4">
      <c r="A759" s="18" t="s">
        <v>150</v>
      </c>
      <c r="B759" s="17" t="s">
        <v>91</v>
      </c>
      <c r="C759" s="13">
        <v>9</v>
      </c>
      <c r="D759" s="10" t="str">
        <f>IFERROR(VLOOKUP($A759,VLookup!$B$3:$C$481,2,FALSE),"")</f>
        <v>3.3.1 SERVICE LEVEL MANAGEMENT</v>
      </c>
      <c r="E759" s="14" t="str">
        <f t="shared" si="33"/>
        <v>T.07x9</v>
      </c>
      <c r="F759" s="14" t="str">
        <f>IFERROR(VLOOKUP(E759,'Bron competenties'!$A$1:$F$19978,5,FALSE),"")</f>
        <v>Bruikbaarheid is de kwaliteit van een product, dienst of systeem, zoals ervaren door eindgebruikers, voor specifiek te bereiken doelen, effectief, efficiënt en bevredigend in een vooraf bepaalde context</v>
      </c>
      <c r="G759" s="15" t="str">
        <f>IFERROR(CONCATENATE(B759," ",(VLOOKUP($B759,'Bron competenties'!$B$1:$C$1978,2,FALSE))),"")</f>
        <v>T.07 Bruikbaarheid</v>
      </c>
      <c r="H759">
        <f t="shared" si="34"/>
        <v>9</v>
      </c>
      <c r="I759" t="str">
        <f t="shared" si="35"/>
        <v>Bruikbaarheid is de kwaliteit van een product, dienst of systeem, zoals ervaren door eindgebruikers, voor specifiek te bereiken doelen, effectief, efficiënt en bevredigend in een vooraf bepaalde context</v>
      </c>
    </row>
    <row r="760" spans="1:9" ht="15" thickBot="1" x14ac:dyDescent="0.4">
      <c r="A760" s="16" t="s">
        <v>151</v>
      </c>
      <c r="B760" s="17" t="s">
        <v>77</v>
      </c>
      <c r="C760" s="13">
        <v>3</v>
      </c>
      <c r="D760" s="10" t="str">
        <f>IFERROR(VLOOKUP($A760,VLookup!$B$3:$C$481,2,FALSE),"")</f>
        <v>3.3.2 CAPACITY MANAGEMENT</v>
      </c>
      <c r="E760" s="14" t="str">
        <f t="shared" si="33"/>
        <v>A.10x3</v>
      </c>
      <c r="F760" s="14" t="str">
        <f>IFERROR(VLOOKUP(E760,'Bron competenties'!$A$1:$F$19978,5,FALSE),"")</f>
        <v>het bewerkstelligen en cultiveren van relaties met klanten en gebruikers om hun taken, behoeften en doelen te begrijpen; het gebruiken van een breed scala aan specialistische methoden om belangrijke gebruikersbetrokkenheid te krijgen</v>
      </c>
      <c r="G760" s="15" t="str">
        <f>IFERROR(CONCATENATE(B760," ",(VLOOKUP($B760,'Bron competenties'!$B$1:$C$1978,2,FALSE))),"")</f>
        <v>A.10 Gebruikergedreven ontwerpen</v>
      </c>
      <c r="H760">
        <f t="shared" si="34"/>
        <v>3</v>
      </c>
      <c r="I760" t="str">
        <f t="shared" si="35"/>
        <v>het bewerkstelligen en cultiveren van relaties met klanten en gebruikers om hun taken, behoeften en doelen te begrijpen; het gebruiken van een breed scala aan specialistische methoden om belangrijke gebruikersbetrokkenheid te krijgen</v>
      </c>
    </row>
    <row r="761" spans="1:9" ht="15" thickBot="1" x14ac:dyDescent="0.4">
      <c r="A761" s="16" t="s">
        <v>151</v>
      </c>
      <c r="B761" s="17" t="s">
        <v>77</v>
      </c>
      <c r="C761" s="13">
        <v>4</v>
      </c>
      <c r="D761" s="10" t="str">
        <f>IFERROR(VLOOKUP($A761,VLookup!$B$3:$C$481,2,FALSE),"")</f>
        <v>3.3.2 CAPACITY MANAGEMENT</v>
      </c>
      <c r="E761" s="14" t="str">
        <f t="shared" si="33"/>
        <v>A.10x4</v>
      </c>
      <c r="F761" s="14" t="str">
        <f>IFERROR(VLOOKUP(E761,'Bron competenties'!$A$1:$F$19978,5,FALSE),"")</f>
        <v>het bieden van deskundige begeleiding om continue verbetering te garanderen en een succesvolle omnichannel gebruikerervaring te bewerkstelligen</v>
      </c>
      <c r="G761" s="15" t="str">
        <f>IFERROR(CONCATENATE(B761," ",(VLOOKUP($B761,'Bron competenties'!$B$1:$C$1978,2,FALSE))),"")</f>
        <v>A.10 Gebruikergedreven ontwerpen</v>
      </c>
      <c r="H761">
        <f t="shared" si="34"/>
        <v>4</v>
      </c>
      <c r="I761" t="str">
        <f t="shared" si="35"/>
        <v>het bieden van deskundige begeleiding om continue verbetering te garanderen en een succesvolle omnichannel gebruikerervaring te bewerkstelligen</v>
      </c>
    </row>
    <row r="762" spans="1:9" ht="15" thickBot="1" x14ac:dyDescent="0.4">
      <c r="A762" s="16" t="s">
        <v>151</v>
      </c>
      <c r="B762" s="17" t="s">
        <v>98</v>
      </c>
      <c r="C762" s="13">
        <v>2</v>
      </c>
      <c r="D762" s="10" t="str">
        <f>IFERROR(VLOOKUP($A762,VLookup!$B$3:$C$481,2,FALSE),"")</f>
        <v>3.3.2 CAPACITY MANAGEMENT</v>
      </c>
      <c r="E762" s="14" t="str">
        <f t="shared" si="33"/>
        <v>B.02x2</v>
      </c>
      <c r="F762" s="14" t="str">
        <f>IFERROR(VLOOKUP(E762,'Bron competenties'!$A$1:$F$19978,5,FALSE),"")</f>
        <v>het systematisch handelen om de verenigbaarheid van soft- en hardwarespecificatie te identificeren, het documenteren van alle activiteiten, afwijkingen en correcties tijdens het installeren</v>
      </c>
      <c r="G762" s="15" t="str">
        <f>IFERROR(CONCATENATE(B762," ",(VLOOKUP($B762,'Bron competenties'!$B$1:$C$1978,2,FALSE))),"")</f>
        <v xml:space="preserve">B.02 Systeemintegratie </v>
      </c>
      <c r="H762">
        <f t="shared" si="34"/>
        <v>2</v>
      </c>
      <c r="I762" t="str">
        <f t="shared" si="35"/>
        <v>het systematisch handelen om de verenigbaarheid van soft- en hardwarespecificatie te identificeren, het documenteren van alle activiteiten, afwijkingen en correcties tijdens het installeren</v>
      </c>
    </row>
    <row r="763" spans="1:9" ht="15" thickBot="1" x14ac:dyDescent="0.4">
      <c r="A763" s="16" t="s">
        <v>151</v>
      </c>
      <c r="B763" s="17" t="s">
        <v>98</v>
      </c>
      <c r="C763" s="13">
        <v>3</v>
      </c>
      <c r="D763" s="10" t="str">
        <f>IFERROR(VLOOKUP($A763,VLookup!$B$3:$C$481,2,FALSE),"")</f>
        <v>3.3.2 CAPACITY MANAGEMENT</v>
      </c>
      <c r="E763" s="14" t="str">
        <f t="shared" si="33"/>
        <v>B.02x3</v>
      </c>
      <c r="F763" s="14" t="str">
        <f>IFERROR(VLOOKUP(E763,'Bron competenties'!$A$1:$F$19978,5,FALSE),"")</f>
        <v>verantwoordelijk zijn voor eigen acties en die van anderen in het integratieproces, het naleven van de toepasbare normen en wijzigingsprocedures om de integriteit te bewaren van de gehele functionaliteit en betrouwbaarheid</v>
      </c>
      <c r="G763" s="15" t="str">
        <f>IFERROR(CONCATENATE(B763," ",(VLOOKUP($B763,'Bron competenties'!$B$1:$C$1978,2,FALSE))),"")</f>
        <v xml:space="preserve">B.02 Systeemintegratie </v>
      </c>
      <c r="H763">
        <f t="shared" si="34"/>
        <v>3</v>
      </c>
      <c r="I763" t="str">
        <f t="shared" si="35"/>
        <v>verantwoordelijk zijn voor eigen acties en die van anderen in het integratieproces, het naleven van de toepasbare normen en wijzigingsprocedures om de integriteit te bewaren van de gehele functionaliteit en betrouwbaarheid</v>
      </c>
    </row>
    <row r="764" spans="1:9" ht="15" thickBot="1" x14ac:dyDescent="0.4">
      <c r="A764" s="16" t="s">
        <v>151</v>
      </c>
      <c r="B764" s="17" t="s">
        <v>94</v>
      </c>
      <c r="C764" s="13">
        <v>1</v>
      </c>
      <c r="D764" s="10" t="str">
        <f>IFERROR(VLOOKUP($A764,VLookup!$B$3:$C$481,2,FALSE),"")</f>
        <v>3.3.2 CAPACITY MANAGEMENT</v>
      </c>
      <c r="E764" s="14" t="str">
        <f t="shared" si="33"/>
        <v>B.03x1</v>
      </c>
      <c r="F764" s="14" t="str">
        <f>IFERROR(VLOOKUP(E764,'Bron competenties'!$A$1:$F$19978,5,FALSE),"")</f>
        <v>het uitvoeren van eenvoudige testen op basis van gedetailleerde instructies</v>
      </c>
      <c r="G764" s="15" t="str">
        <f>IFERROR(CONCATENATE(B764," ",(VLOOKUP($B764,'Bron competenties'!$B$1:$C$1978,2,FALSE))),"")</f>
        <v xml:space="preserve">B.03 Testen </v>
      </c>
      <c r="H764">
        <f t="shared" si="34"/>
        <v>1</v>
      </c>
      <c r="I764" t="str">
        <f t="shared" si="35"/>
        <v>het uitvoeren van eenvoudige testen op basis van gedetailleerde instructies</v>
      </c>
    </row>
    <row r="765" spans="1:9" ht="15" thickBot="1" x14ac:dyDescent="0.4">
      <c r="A765" s="16" t="s">
        <v>151</v>
      </c>
      <c r="B765" s="17" t="s">
        <v>94</v>
      </c>
      <c r="C765" s="13">
        <v>2</v>
      </c>
      <c r="D765" s="10" t="str">
        <f>IFERROR(VLOOKUP($A765,VLookup!$B$3:$C$481,2,FALSE),"")</f>
        <v>3.3.2 CAPACITY MANAGEMENT</v>
      </c>
      <c r="E765" s="14" t="str">
        <f t="shared" si="33"/>
        <v>B.03x2</v>
      </c>
      <c r="F765" s="14" t="str">
        <f>IFERROR(VLOOKUP(E765,'Bron competenties'!$A$1:$F$19978,5,FALSE),"")</f>
        <v>opzetten van testprogramma’s en het bouwen van testscripts zodat potentiële kwetsbaarheden aan stresstests onderworpen kunnen worden; op analytische wijze documenteren en rapporteren van de uitkomsten</v>
      </c>
      <c r="G765" s="15" t="str">
        <f>IFERROR(CONCATENATE(B765," ",(VLOOKUP($B765,'Bron competenties'!$B$1:$C$1978,2,FALSE))),"")</f>
        <v xml:space="preserve">B.03 Testen </v>
      </c>
      <c r="H765">
        <f t="shared" si="34"/>
        <v>2</v>
      </c>
      <c r="I765" t="str">
        <f t="shared" si="35"/>
        <v>opzetten van testprogramma’s en het bouwen van testscripts zodat potentiële kwetsbaarheden aan stresstests onderworpen kunnen worden; op analytische wijze documenteren en rapporteren van de uitkomsten</v>
      </c>
    </row>
    <row r="766" spans="1:9" ht="15" thickBot="1" x14ac:dyDescent="0.4">
      <c r="A766" s="16" t="s">
        <v>151</v>
      </c>
      <c r="B766" s="17" t="s">
        <v>125</v>
      </c>
      <c r="C766" s="13">
        <v>1</v>
      </c>
      <c r="D766" s="10" t="str">
        <f>IFERROR(VLOOKUP($A766,VLookup!$B$3:$C$481,2,FALSE),"")</f>
        <v>3.3.2 CAPACITY MANAGEMENT</v>
      </c>
      <c r="E766" s="14" t="str">
        <f t="shared" si="33"/>
        <v>B.04x1</v>
      </c>
      <c r="F766" s="14" t="str">
        <f>IFERROR(VLOOKUP(E766,'Bron competenties'!$A$1:$F$19978,5,FALSE),"")</f>
        <v>het onder aansturing verwijderen en/of installeren van IV-componenten op basis van gedetailleerde instructies</v>
      </c>
      <c r="G766" s="15" t="str">
        <f>IFERROR(CONCATENATE(B766," ",(VLOOKUP($B766,'Bron competenties'!$B$1:$C$1978,2,FALSE))),"")</f>
        <v xml:space="preserve">B.04 Implementeren oplossingen </v>
      </c>
      <c r="H766">
        <f t="shared" si="34"/>
        <v>1</v>
      </c>
      <c r="I766" t="str">
        <f t="shared" si="35"/>
        <v>het onder aansturing verwijderen en/of installeren van IV-componenten op basis van gedetailleerde instructies</v>
      </c>
    </row>
    <row r="767" spans="1:9" ht="15" thickBot="1" x14ac:dyDescent="0.4">
      <c r="A767" s="16" t="s">
        <v>151</v>
      </c>
      <c r="B767" s="17" t="s">
        <v>125</v>
      </c>
      <c r="C767" s="13">
        <v>2</v>
      </c>
      <c r="D767" s="10" t="str">
        <f>IFERROR(VLOOKUP($A767,VLookup!$B$3:$C$481,2,FALSE),"")</f>
        <v>3.3.2 CAPACITY MANAGEMENT</v>
      </c>
      <c r="E767" s="14" t="str">
        <f t="shared" si="33"/>
        <v>B.04x2</v>
      </c>
      <c r="F767" s="14" t="str">
        <f>IFERROR(VLOOKUP(E767,'Bron competenties'!$A$1:$F$19978,5,FALSE),"")</f>
        <v>het systematisch handelen om systeemelementen te bouwen en/of deconstrueren; het identificeren van falende componenten en het vaststellen van de hoofdoorzaken van storingen; het bieden van ondersteuning aan minder ervaren collega's</v>
      </c>
      <c r="G767" s="15" t="str">
        <f>IFERROR(CONCATENATE(B767," ",(VLOOKUP($B767,'Bron competenties'!$B$1:$C$1978,2,FALSE))),"")</f>
        <v xml:space="preserve">B.04 Implementeren oplossingen </v>
      </c>
      <c r="H767">
        <f t="shared" si="34"/>
        <v>2</v>
      </c>
      <c r="I767" t="str">
        <f t="shared" si="35"/>
        <v>het systematisch handelen om systeemelementen te bouwen en/of deconstrueren; het identificeren van falende componenten en het vaststellen van de hoofdoorzaken van storingen; het bieden van ondersteuning aan minder ervaren collega's</v>
      </c>
    </row>
    <row r="768" spans="1:9" ht="15" thickBot="1" x14ac:dyDescent="0.4">
      <c r="A768" s="16" t="s">
        <v>151</v>
      </c>
      <c r="B768" s="17" t="s">
        <v>125</v>
      </c>
      <c r="C768" s="13">
        <v>3</v>
      </c>
      <c r="D768" s="10" t="str">
        <f>IFERROR(VLOOKUP($A768,VLookup!$B$3:$C$481,2,FALSE),"")</f>
        <v>3.3.2 CAPACITY MANAGEMENT</v>
      </c>
      <c r="E768" s="14" t="str">
        <f t="shared" si="33"/>
        <v>B.04x3</v>
      </c>
      <c r="F768" s="14" t="str">
        <f>IFERROR(VLOOKUP(E768,'Bron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68" s="15" t="str">
        <f>IFERROR(CONCATENATE(B768," ",(VLOOKUP($B768,'Bron competenties'!$B$1:$C$1978,2,FALSE))),"")</f>
        <v xml:space="preserve">B.04 Implementeren oplossingen </v>
      </c>
      <c r="H768">
        <f t="shared" si="34"/>
        <v>3</v>
      </c>
      <c r="I768"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69" spans="1:9" ht="15" thickBot="1" x14ac:dyDescent="0.4">
      <c r="A769" s="16" t="s">
        <v>151</v>
      </c>
      <c r="B769" s="17" t="s">
        <v>125</v>
      </c>
      <c r="C769" s="13">
        <v>3</v>
      </c>
      <c r="D769" s="10" t="str">
        <f>IFERROR(VLOOKUP($A769,VLookup!$B$3:$C$481,2,FALSE),"")</f>
        <v>3.3.2 CAPACITY MANAGEMENT</v>
      </c>
      <c r="E769" s="14" t="str">
        <f t="shared" si="33"/>
        <v>B.04x3</v>
      </c>
      <c r="F769" s="14" t="str">
        <f>IFERROR(VLOOKUP(E769,'Bron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69" s="15" t="str">
        <f>IFERROR(CONCATENATE(B769," ",(VLOOKUP($B769,'Bron competenties'!$B$1:$C$1978,2,FALSE))),"")</f>
        <v xml:space="preserve">B.04 Implementeren oplossingen </v>
      </c>
      <c r="H769">
        <f t="shared" si="34"/>
        <v>3</v>
      </c>
      <c r="I769"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70" spans="1:9" ht="15" thickBot="1" x14ac:dyDescent="0.4">
      <c r="A770" s="16" t="s">
        <v>151</v>
      </c>
      <c r="B770" s="17" t="s">
        <v>131</v>
      </c>
      <c r="C770" s="13">
        <v>1</v>
      </c>
      <c r="D770" s="10" t="str">
        <f>IFERROR(VLOOKUP($A770,VLookup!$B$3:$C$481,2,FALSE),"")</f>
        <v>3.3.2 CAPACITY MANAGEMENT</v>
      </c>
      <c r="E770" s="14" t="str">
        <f t="shared" ref="E770:E833" si="36">IFERROR(IF(D770&lt;&gt;"",CONCATENATE(B770,"x",C770),""),"")</f>
        <v>C.03x1</v>
      </c>
      <c r="F770" s="14" t="str">
        <f>IFERROR(VLOOKUP(E770,'Bron competenties'!$A$1:$F$19978,5,FALSE),"")</f>
        <v>het onder begeleiding vastleggen en bijhouden van bedrijfszekerheidsgegevens</v>
      </c>
      <c r="G770" s="15" t="str">
        <f>IFERROR(CONCATENATE(B770," ",(VLOOKUP($B770,'Bron competenties'!$B$1:$C$1978,2,FALSE))),"")</f>
        <v xml:space="preserve">C.03 Dienstverlening </v>
      </c>
      <c r="H770">
        <f t="shared" ref="H770:H833" si="37">IF($G770="","",C770)</f>
        <v>1</v>
      </c>
      <c r="I770" t="str">
        <f t="shared" ref="I770:I833" si="38">IF($G770="","",F770)</f>
        <v>het onder begeleiding vastleggen en bijhouden van bedrijfszekerheidsgegevens</v>
      </c>
    </row>
    <row r="771" spans="1:9" ht="15" thickBot="1" x14ac:dyDescent="0.4">
      <c r="A771" s="16" t="s">
        <v>151</v>
      </c>
      <c r="B771" s="17" t="s">
        <v>131</v>
      </c>
      <c r="C771" s="13">
        <v>2</v>
      </c>
      <c r="D771" s="10" t="str">
        <f>IFERROR(VLOOKUP($A771,VLookup!$B$3:$C$481,2,FALSE),"")</f>
        <v>3.3.2 CAPACITY MANAGEMENT</v>
      </c>
      <c r="E771" s="14" t="str">
        <f t="shared" si="36"/>
        <v>C.03x2</v>
      </c>
      <c r="F771" s="14" t="str">
        <f>IFERROR(VLOOKUP(E771,'Bron competenties'!$A$1:$F$19978,5,FALSE),"")</f>
        <v xml:space="preserve">het systematisch analyseren van productdata; het escaleren bij potentiële veiligheidsrisico’s; het nemen van actie om het serviceniveau (continu) te verbeteren </v>
      </c>
      <c r="G771" s="15" t="str">
        <f>IFERROR(CONCATENATE(B771," ",(VLOOKUP($B771,'Bron competenties'!$B$1:$C$1978,2,FALSE))),"")</f>
        <v xml:space="preserve">C.03 Dienstverlening </v>
      </c>
      <c r="H771">
        <f t="shared" si="37"/>
        <v>2</v>
      </c>
      <c r="I771" t="str">
        <f t="shared" si="38"/>
        <v xml:space="preserve">het systematisch analyseren van productdata; het escaleren bij potentiële veiligheidsrisico’s; het nemen van actie om het serviceniveau (continu) te verbeteren </v>
      </c>
    </row>
    <row r="772" spans="1:9" ht="15" thickBot="1" x14ac:dyDescent="0.4">
      <c r="A772" s="16" t="s">
        <v>151</v>
      </c>
      <c r="B772" s="17" t="s">
        <v>131</v>
      </c>
      <c r="C772" s="13">
        <v>3</v>
      </c>
      <c r="D772" s="10" t="str">
        <f>IFERROR(VLOOKUP($A772,VLookup!$B$3:$C$481,2,FALSE),"")</f>
        <v>3.3.2 CAPACITY MANAGEMENT</v>
      </c>
      <c r="E772" s="14" t="str">
        <f t="shared" si="36"/>
        <v>C.03x3</v>
      </c>
      <c r="F772" s="14" t="str">
        <f>IFERROR(VLOOKUP(E772,'Bron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72" s="15" t="str">
        <f>IFERROR(CONCATENATE(B772," ",(VLOOKUP($B772,'Bron competenties'!$B$1:$C$1978,2,FALSE))),"")</f>
        <v xml:space="preserve">C.03 Dienstverlening </v>
      </c>
      <c r="H772">
        <f t="shared" si="37"/>
        <v>3</v>
      </c>
      <c r="I772" t="str">
        <f t="shared" si="38"/>
        <v>het opzetten van roosters voor operationele taken; het beheren van kosten en budget op basis van interne procedures en externe beperkingen; het vaststellen van het optimaal benodigde aantal fte voor de infrastructuur van het informatiesysteem</v>
      </c>
    </row>
    <row r="773" spans="1:9" ht="15" thickBot="1" x14ac:dyDescent="0.4">
      <c r="A773" s="16" t="s">
        <v>151</v>
      </c>
      <c r="B773" s="17" t="s">
        <v>122</v>
      </c>
      <c r="C773" s="13">
        <v>2</v>
      </c>
      <c r="D773" s="10" t="str">
        <f>IFERROR(VLOOKUP($A773,VLookup!$B$3:$C$481,2,FALSE),"")</f>
        <v>3.3.2 CAPACITY MANAGEMENT</v>
      </c>
      <c r="E773" s="14" t="str">
        <f t="shared" si="36"/>
        <v>C.04x2</v>
      </c>
      <c r="F773" s="14" t="str">
        <f>IFERROR(VLOOKUP(E773,'Bron competenties'!$A$1:$F$19978,5,FALSE),"")</f>
        <v>het identificeren en classificeren van soorten incident- en service-interrupties; het vastleggen en catalogiseren van incidenten op basis van oorzaak en oplossing</v>
      </c>
      <c r="G773" s="15" t="str">
        <f>IFERROR(CONCATENATE(B773," ",(VLOOKUP($B773,'Bron competenties'!$B$1:$C$1978,2,FALSE))),"")</f>
        <v xml:space="preserve">C.04 Probleemmanagement </v>
      </c>
      <c r="H773">
        <f t="shared" si="37"/>
        <v>2</v>
      </c>
      <c r="I773" t="str">
        <f t="shared" si="38"/>
        <v>het identificeren en classificeren van soorten incident- en service-interrupties; het vastleggen en catalogiseren van incidenten op basis van oorzaak en oplossing</v>
      </c>
    </row>
    <row r="774" spans="1:9" ht="15" thickBot="1" x14ac:dyDescent="0.4">
      <c r="A774" s="16" t="s">
        <v>151</v>
      </c>
      <c r="B774" s="17" t="s">
        <v>122</v>
      </c>
      <c r="C774" s="13">
        <v>3</v>
      </c>
      <c r="D774" s="10" t="str">
        <f>IFERROR(VLOOKUP($A774,VLookup!$B$3:$C$481,2,FALSE),"")</f>
        <v>3.3.2 CAPACITY MANAGEMENT</v>
      </c>
      <c r="E774" s="14" t="str">
        <f t="shared" si="36"/>
        <v>C.04x3</v>
      </c>
      <c r="F774" s="14" t="str">
        <f>IFERROR(VLOOKUP(E774,'Bron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774" s="15" t="str">
        <f>IFERROR(CONCATENATE(B774," ",(VLOOKUP($B774,'Bron competenties'!$B$1:$C$1978,2,FALSE))),"")</f>
        <v xml:space="preserve">C.04 Probleemmanagement </v>
      </c>
      <c r="H774">
        <f t="shared" si="37"/>
        <v>3</v>
      </c>
      <c r="I774" t="str">
        <f t="shared" si="38"/>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775" spans="1:9" ht="15" thickBot="1" x14ac:dyDescent="0.4">
      <c r="A775" s="16" t="s">
        <v>151</v>
      </c>
      <c r="B775" s="17" t="s">
        <v>132</v>
      </c>
      <c r="C775" s="13">
        <v>3</v>
      </c>
      <c r="D775" s="10" t="str">
        <f>IFERROR(VLOOKUP($A775,VLookup!$B$3:$C$481,2,FALSE),"")</f>
        <v>3.3.2 CAPACITY MANAGEMENT</v>
      </c>
      <c r="E775" s="14" t="str">
        <f t="shared" si="36"/>
        <v>C.05x3</v>
      </c>
      <c r="F775" s="14" t="str">
        <f>IFERROR(VLOOKUP(E775,'Bron competenties'!$A$1:$F$19978,5,FALSE),"")</f>
        <v>het optimaliseren van technische en cloud-ontwikkeling; het evalueren van systeemperformance en vragen/problemen van gebruikers; verantwoordelijk zijn voor tijdige vervanging van resources binnen het toegestane budget</v>
      </c>
      <c r="G775" s="15" t="str">
        <f>IFERROR(CONCATENATE(B775," ",(VLOOKUP($B775,'Bron competenties'!$B$1:$C$1978,2,FALSE))),"")</f>
        <v>C.05 Systeembeheer</v>
      </c>
      <c r="H775">
        <f t="shared" si="37"/>
        <v>3</v>
      </c>
      <c r="I775" t="str">
        <f t="shared" si="38"/>
        <v>het optimaliseren van technische en cloud-ontwikkeling; het evalueren van systeemperformance en vragen/problemen van gebruikers; verantwoordelijk zijn voor tijdige vervanging van resources binnen het toegestane budget</v>
      </c>
    </row>
    <row r="776" spans="1:9" ht="15" thickBot="1" x14ac:dyDescent="0.4">
      <c r="A776" s="16" t="s">
        <v>151</v>
      </c>
      <c r="B776" s="17" t="s">
        <v>100</v>
      </c>
      <c r="C776" s="13">
        <v>2</v>
      </c>
      <c r="D776" s="10" t="str">
        <f>IFERROR(VLOOKUP($A776,VLookup!$B$3:$C$481,2,FALSE),"")</f>
        <v>3.3.2 CAPACITY MANAGEMENT</v>
      </c>
      <c r="E776" s="14" t="str">
        <f t="shared" si="36"/>
        <v>E.03x2</v>
      </c>
      <c r="F776" s="14" t="str">
        <f>IFERROR(VLOOKUP(E776,'Bron competenties'!$A$1:$F$19978,5,FALSE),"")</f>
        <v>het begrijpen en toepassen van de principes van risicomanagement en het onderzoeken van IV-oplossingen om geïdentificeerde risico’s te mitigeren</v>
      </c>
      <c r="G776" s="15" t="str">
        <f>IFERROR(CONCATENATE(B776," ",(VLOOKUP($B776,'Bron competenties'!$B$1:$C$1978,2,FALSE))),"")</f>
        <v xml:space="preserve">E.03 Risicomanagement </v>
      </c>
      <c r="H776">
        <f t="shared" si="37"/>
        <v>2</v>
      </c>
      <c r="I776" t="str">
        <f t="shared" si="38"/>
        <v>het begrijpen en toepassen van de principes van risicomanagement en het onderzoeken van IV-oplossingen om geïdentificeerde risico’s te mitigeren</v>
      </c>
    </row>
    <row r="777" spans="1:9" ht="15" thickBot="1" x14ac:dyDescent="0.4">
      <c r="A777" s="16" t="s">
        <v>151</v>
      </c>
      <c r="B777" s="17" t="s">
        <v>100</v>
      </c>
      <c r="C777" s="13">
        <v>3</v>
      </c>
      <c r="D777" s="10" t="str">
        <f>IFERROR(VLOOKUP($A777,VLookup!$B$3:$C$481,2,FALSE),"")</f>
        <v>3.3.2 CAPACITY MANAGEMENT</v>
      </c>
      <c r="E777" s="14" t="str">
        <f t="shared" si="36"/>
        <v>E.03x3</v>
      </c>
      <c r="F777" s="14" t="str">
        <f>IFERROR(VLOOKUP(E777,'Bron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77" s="15" t="str">
        <f>IFERROR(CONCATENATE(B777," ",(VLOOKUP($B777,'Bron competenties'!$B$1:$C$1978,2,FALSE))),"")</f>
        <v xml:space="preserve">E.03 Risicomanagement </v>
      </c>
      <c r="H777">
        <f t="shared" si="37"/>
        <v>3</v>
      </c>
      <c r="I777" t="str">
        <f t="shared" si="38"/>
        <v>het in staat zijn de juiste acties te ondernemen om de veiligheid te borgen en risicoblootstelling te vermijden; het evalueren, managen en garanderen van de validering van uitzonderingen; het uitvoeren van audits uit op IV-processen en -omgeving</v>
      </c>
    </row>
    <row r="778" spans="1:9" ht="15" thickBot="1" x14ac:dyDescent="0.4">
      <c r="A778" s="18" t="s">
        <v>151</v>
      </c>
      <c r="B778" s="17" t="s">
        <v>85</v>
      </c>
      <c r="C778" s="13">
        <v>9</v>
      </c>
      <c r="D778" s="10" t="str">
        <f>IFERROR(VLOOKUP($A778,VLookup!$B$3:$C$481,2,FALSE),"")</f>
        <v>3.3.2 CAPACITY MANAGEMENT</v>
      </c>
      <c r="E778" s="14" t="str">
        <f t="shared" si="36"/>
        <v>T.01x9</v>
      </c>
      <c r="F778" s="14" t="str">
        <f>IFERROR(VLOOKUP(E778,'Bron competenties'!$A$1:$F$19978,5,FALSE),"")</f>
        <v>Toegankelijkheid is van toepassing op het ontwerp van producten, apparaten, services of omgevingen om ervoor te zorgen dat ze voor iedereen bruikbaar zijn, ongeacht hun persoonlijke capaciteiten</v>
      </c>
      <c r="G778" s="15" t="str">
        <f>IFERROR(CONCATENATE(B778," ",(VLOOKUP($B778,'Bron competenties'!$B$1:$C$1978,2,FALSE))),"")</f>
        <v>T.01 Toegankelijkheid</v>
      </c>
      <c r="H778">
        <f t="shared" si="37"/>
        <v>9</v>
      </c>
      <c r="I778" t="str">
        <f t="shared" si="38"/>
        <v>Toegankelijkheid is van toepassing op het ontwerp van producten, apparaten, services of omgevingen om ervoor te zorgen dat ze voor iedereen bruikbaar zijn, ongeacht hun persoonlijke capaciteiten</v>
      </c>
    </row>
    <row r="779" spans="1:9" ht="15" thickBot="1" x14ac:dyDescent="0.4">
      <c r="A779" s="18" t="s">
        <v>151</v>
      </c>
      <c r="B779" s="17" t="s">
        <v>86</v>
      </c>
      <c r="C779" s="13">
        <v>9</v>
      </c>
      <c r="D779" s="10" t="str">
        <f>IFERROR(VLOOKUP($A779,VLookup!$B$3:$C$481,2,FALSE),"")</f>
        <v>3.3.2 CAPACITY MANAGEMENT</v>
      </c>
      <c r="E779" s="14" t="str">
        <f t="shared" si="36"/>
        <v>T.02x9</v>
      </c>
      <c r="F779" s="14" t="str">
        <f>IFERROR(VLOOKUP(E779,'Bron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79" s="15" t="str">
        <f>IFERROR(CONCATENATE(B779," ",(VLOOKUP($B779,'Bron competenties'!$B$1:$C$1978,2,FALSE))),"")</f>
        <v>T.02 Ethiek</v>
      </c>
      <c r="H779">
        <f t="shared" si="37"/>
        <v>9</v>
      </c>
      <c r="I779" t="str">
        <f t="shared" si="38"/>
        <v>Ethiek in ICT behandelt de procedures, waarden en praktijken die ICT en haar gerelateerde disciplines beheersen zonder de integriteit, morele waarden of overtuigingen van een individu, organisatie of de mensheid: professioneel gedrag in de ICT</v>
      </c>
    </row>
    <row r="780" spans="1:9" ht="15" thickBot="1" x14ac:dyDescent="0.4">
      <c r="A780" s="18" t="s">
        <v>151</v>
      </c>
      <c r="B780" s="17" t="s">
        <v>87</v>
      </c>
      <c r="C780" s="13">
        <v>9</v>
      </c>
      <c r="D780" s="10" t="str">
        <f>IFERROR(VLOOKUP($A780,VLookup!$B$3:$C$481,2,FALSE),"")</f>
        <v>3.3.2 CAPACITY MANAGEMENT</v>
      </c>
      <c r="E780" s="14" t="str">
        <f t="shared" si="36"/>
        <v>T.03x9</v>
      </c>
      <c r="F780" s="14" t="str">
        <f>IFERROR(VLOOKUP(E780,'Bron competenties'!$A$1:$F$19978,5,FALSE),"")</f>
        <v>Er zijn veel wetten die direct of indirect relevant zijn voor de ICT-industrie, zoals copyright, naleving van octrooien, voorkomen van plagiaat en bescherming van intellectueel eigendom</v>
      </c>
      <c r="G780" s="15" t="str">
        <f>IFERROR(CONCATENATE(B780," ",(VLOOKUP($B780,'Bron competenties'!$B$1:$C$1978,2,FALSE))),"")</f>
        <v>T.03 Juridische kwesties</v>
      </c>
      <c r="H780">
        <f t="shared" si="37"/>
        <v>9</v>
      </c>
      <c r="I780" t="str">
        <f t="shared" si="38"/>
        <v>Er zijn veel wetten die direct of indirect relevant zijn voor de ICT-industrie, zoals copyright, naleving van octrooien, voorkomen van plagiaat en bescherming van intellectueel eigendom</v>
      </c>
    </row>
    <row r="781" spans="1:9" ht="15" thickBot="1" x14ac:dyDescent="0.4">
      <c r="A781" s="18" t="s">
        <v>151</v>
      </c>
      <c r="B781" s="17" t="s">
        <v>88</v>
      </c>
      <c r="C781" s="13">
        <v>9</v>
      </c>
      <c r="D781" s="10" t="str">
        <f>IFERROR(VLOOKUP($A781,VLookup!$B$3:$C$481,2,FALSE),"")</f>
        <v>3.3.2 CAPACITY MANAGEMENT</v>
      </c>
      <c r="E781" s="14" t="str">
        <f t="shared" si="36"/>
        <v>T.04x9</v>
      </c>
      <c r="F781" s="14" t="str">
        <f>IFERROR(VLOOKUP(E781,'Bron competenties'!$A$1:$F$19978,5,FALSE),"")</f>
        <v>Privacy is het vermogen van een organisatie of individu te bepalen welke gegevens met derden kunnen worden gedeeld: bijvoorbeeld de algemene verordening gegevensbescherming (AVG) over gegevensbescherming en privacy voor alle individuen</v>
      </c>
      <c r="G781" s="15" t="str">
        <f>IFERROR(CONCATENATE(B781," ",(VLOOKUP($B781,'Bron competenties'!$B$1:$C$1978,2,FALSE))),"")</f>
        <v>T.04 Privacy</v>
      </c>
      <c r="H781">
        <f t="shared" si="37"/>
        <v>9</v>
      </c>
      <c r="I781" t="str">
        <f t="shared" si="38"/>
        <v>Privacy is het vermogen van een organisatie of individu te bepalen welke gegevens met derden kunnen worden gedeeld: bijvoorbeeld de algemene verordening gegevensbescherming (AVG) over gegevensbescherming en privacy voor alle individuen</v>
      </c>
    </row>
    <row r="782" spans="1:9" ht="15" thickBot="1" x14ac:dyDescent="0.4">
      <c r="A782" s="18" t="s">
        <v>151</v>
      </c>
      <c r="B782" s="17" t="s">
        <v>89</v>
      </c>
      <c r="C782" s="13">
        <v>9</v>
      </c>
      <c r="D782" s="10" t="str">
        <f>IFERROR(VLOOKUP($A782,VLookup!$B$3:$C$481,2,FALSE),"")</f>
        <v>3.3.2 CAPACITY MANAGEMENT</v>
      </c>
      <c r="E782" s="14" t="str">
        <f t="shared" si="36"/>
        <v>T.05x9</v>
      </c>
      <c r="F782" s="14" t="str">
        <f>IFERROR(VLOOKUP(E782,'Bron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82" s="15" t="str">
        <f>IFERROR(CONCATENATE(B782," ",(VLOOKUP($B782,'Bron competenties'!$B$1:$C$1978,2,FALSE))),"")</f>
        <v>T.05 Beveiliging</v>
      </c>
      <c r="H782">
        <f t="shared" si="37"/>
        <v>9</v>
      </c>
      <c r="I782"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783" spans="1:9" ht="15" thickBot="1" x14ac:dyDescent="0.4">
      <c r="A783" s="18" t="s">
        <v>151</v>
      </c>
      <c r="B783" s="17" t="s">
        <v>90</v>
      </c>
      <c r="C783" s="13">
        <v>9</v>
      </c>
      <c r="D783" s="10" t="str">
        <f>IFERROR(VLOOKUP($A783,VLookup!$B$3:$C$481,2,FALSE),"")</f>
        <v>3.3.2 CAPACITY MANAGEMENT</v>
      </c>
      <c r="E783" s="14" t="str">
        <f t="shared" si="36"/>
        <v>T.06x9</v>
      </c>
      <c r="F783" s="14" t="str">
        <f>IFERROR(VLOOKUP(E783,'Bron competenties'!$A$1:$F$19978,5,FALSE),"")</f>
        <v>Duurzaamheid staat voor het voldoen aan behoeften zonder de toekomst in gevaar te brengen en kan worden gecategoriseerd als ecologische, sociale of economische duurzaamheid</v>
      </c>
      <c r="G783" s="15" t="str">
        <f>IFERROR(CONCATENATE(B783," ",(VLOOKUP($B783,'Bron competenties'!$B$1:$C$1978,2,FALSE))),"")</f>
        <v>T.06 Duurzaamheid</v>
      </c>
      <c r="H783">
        <f t="shared" si="37"/>
        <v>9</v>
      </c>
      <c r="I783" t="str">
        <f t="shared" si="38"/>
        <v>Duurzaamheid staat voor het voldoen aan behoeften zonder de toekomst in gevaar te brengen en kan worden gecategoriseerd als ecologische, sociale of economische duurzaamheid</v>
      </c>
    </row>
    <row r="784" spans="1:9" ht="15" thickBot="1" x14ac:dyDescent="0.4">
      <c r="A784" s="18" t="s">
        <v>151</v>
      </c>
      <c r="B784" s="17" t="s">
        <v>91</v>
      </c>
      <c r="C784" s="13">
        <v>9</v>
      </c>
      <c r="D784" s="10" t="str">
        <f>IFERROR(VLOOKUP($A784,VLookup!$B$3:$C$481,2,FALSE),"")</f>
        <v>3.3.2 CAPACITY MANAGEMENT</v>
      </c>
      <c r="E784" s="14" t="str">
        <f t="shared" si="36"/>
        <v>T.07x9</v>
      </c>
      <c r="F784" s="14" t="str">
        <f>IFERROR(VLOOKUP(E784,'Bron competenties'!$A$1:$F$19978,5,FALSE),"")</f>
        <v>Bruikbaarheid is de kwaliteit van een product, dienst of systeem, zoals ervaren door eindgebruikers, voor specifiek te bereiken doelen, effectief, efficiënt en bevredigend in een vooraf bepaalde context</v>
      </c>
      <c r="G784" s="15" t="str">
        <f>IFERROR(CONCATENATE(B784," ",(VLOOKUP($B784,'Bron competenties'!$B$1:$C$1978,2,FALSE))),"")</f>
        <v>T.07 Bruikbaarheid</v>
      </c>
      <c r="H784">
        <f t="shared" si="37"/>
        <v>9</v>
      </c>
      <c r="I784" t="str">
        <f t="shared" si="38"/>
        <v>Bruikbaarheid is de kwaliteit van een product, dienst of systeem, zoals ervaren door eindgebruikers, voor specifiek te bereiken doelen, effectief, efficiënt en bevredigend in een vooraf bepaalde context</v>
      </c>
    </row>
    <row r="785" spans="1:9" ht="15" thickBot="1" x14ac:dyDescent="0.4">
      <c r="A785" s="16" t="s">
        <v>152</v>
      </c>
      <c r="B785" s="17" t="s">
        <v>76</v>
      </c>
      <c r="C785" s="13">
        <v>3</v>
      </c>
      <c r="D785" s="10" t="str">
        <f>IFERROR(VLOOKUP($A785,VLookup!$B$3:$C$481,2,FALSE),"")</f>
        <v>3.3.3 CONFIGURATION MANAGEMENT</v>
      </c>
      <c r="E785" s="14" t="str">
        <f t="shared" si="36"/>
        <v>A.05x3</v>
      </c>
      <c r="F785" s="14" t="str">
        <f>IFERROR(VLOOKUP(E785,'Bron competenties'!$A$1:$F$19978,5,FALSE),"")</f>
        <v>het gebruikmaken van specifieke kennis om relevante IV-technologie en -specificaties te definiëren die kunnen worden ingezet bij de bouw van meerdere IV-projecten, toepassingen en/of infrastructuurverbeteringen</v>
      </c>
      <c r="G785" s="15" t="str">
        <f>IFERROR(CONCATENATE(B785," ",(VLOOKUP($B785,'Bron competenties'!$B$1:$C$1978,2,FALSE))),"")</f>
        <v xml:space="preserve">A.05 Ontwerpen van Architectuur </v>
      </c>
      <c r="H785">
        <f t="shared" si="37"/>
        <v>3</v>
      </c>
      <c r="I785" t="str">
        <f t="shared" si="38"/>
        <v>het gebruikmaken van specifieke kennis om relevante IV-technologie en -specificaties te definiëren die kunnen worden ingezet bij de bouw van meerdere IV-projecten, toepassingen en/of infrastructuurverbeteringen</v>
      </c>
    </row>
    <row r="786" spans="1:9" ht="15" thickBot="1" x14ac:dyDescent="0.4">
      <c r="A786" s="16" t="s">
        <v>152</v>
      </c>
      <c r="B786" s="17" t="s">
        <v>77</v>
      </c>
      <c r="C786" s="13">
        <v>3</v>
      </c>
      <c r="D786" s="10" t="str">
        <f>IFERROR(VLOOKUP($A786,VLookup!$B$3:$C$481,2,FALSE),"")</f>
        <v>3.3.3 CONFIGURATION MANAGEMENT</v>
      </c>
      <c r="E786" s="14" t="str">
        <f t="shared" si="36"/>
        <v>A.10x3</v>
      </c>
      <c r="F786" s="14" t="str">
        <f>IFERROR(VLOOKUP(E786,'Bron competenties'!$A$1:$F$19978,5,FALSE),"")</f>
        <v>het bewerkstelligen en cultiveren van relaties met klanten en gebruikers om hun taken, behoeften en doelen te begrijpen; het gebruiken van een breed scala aan specialistische methoden om belangrijke gebruikersbetrokkenheid te krijgen</v>
      </c>
      <c r="G786" s="15" t="str">
        <f>IFERROR(CONCATENATE(B786," ",(VLOOKUP($B786,'Bron competenties'!$B$1:$C$1978,2,FALSE))),"")</f>
        <v>A.10 Gebruikergedreven ontwerpen</v>
      </c>
      <c r="H786">
        <f t="shared" si="37"/>
        <v>3</v>
      </c>
      <c r="I786" t="str">
        <f t="shared" si="38"/>
        <v>het bewerkstelligen en cultiveren van relaties met klanten en gebruikers om hun taken, behoeften en doelen te begrijpen; het gebruiken van een breed scala aan specialistische methoden om belangrijke gebruikersbetrokkenheid te krijgen</v>
      </c>
    </row>
    <row r="787" spans="1:9" ht="15" thickBot="1" x14ac:dyDescent="0.4">
      <c r="A787" s="16" t="s">
        <v>152</v>
      </c>
      <c r="B787" s="17" t="s">
        <v>77</v>
      </c>
      <c r="C787" s="13">
        <v>4</v>
      </c>
      <c r="D787" s="10" t="str">
        <f>IFERROR(VLOOKUP($A787,VLookup!$B$3:$C$481,2,FALSE),"")</f>
        <v>3.3.3 CONFIGURATION MANAGEMENT</v>
      </c>
      <c r="E787" s="14" t="str">
        <f t="shared" si="36"/>
        <v>A.10x4</v>
      </c>
      <c r="F787" s="14" t="str">
        <f>IFERROR(VLOOKUP(E787,'Bron competenties'!$A$1:$F$19978,5,FALSE),"")</f>
        <v>het bieden van deskundige begeleiding om continue verbetering te garanderen en een succesvolle omnichannel gebruikerervaring te bewerkstelligen</v>
      </c>
      <c r="G787" s="15" t="str">
        <f>IFERROR(CONCATENATE(B787," ",(VLOOKUP($B787,'Bron competenties'!$B$1:$C$1978,2,FALSE))),"")</f>
        <v>A.10 Gebruikergedreven ontwerpen</v>
      </c>
      <c r="H787">
        <f t="shared" si="37"/>
        <v>4</v>
      </c>
      <c r="I787" t="str">
        <f t="shared" si="38"/>
        <v>het bieden van deskundige begeleiding om continue verbetering te garanderen en een succesvolle omnichannel gebruikerervaring te bewerkstelligen</v>
      </c>
    </row>
    <row r="788" spans="1:9" ht="15" thickBot="1" x14ac:dyDescent="0.4">
      <c r="A788" s="16" t="s">
        <v>152</v>
      </c>
      <c r="B788" s="17" t="s">
        <v>98</v>
      </c>
      <c r="C788" s="13">
        <v>2</v>
      </c>
      <c r="D788" s="10" t="str">
        <f>IFERROR(VLOOKUP($A788,VLookup!$B$3:$C$481,2,FALSE),"")</f>
        <v>3.3.3 CONFIGURATION MANAGEMENT</v>
      </c>
      <c r="E788" s="14" t="str">
        <f t="shared" si="36"/>
        <v>B.02x2</v>
      </c>
      <c r="F788" s="14" t="str">
        <f>IFERROR(VLOOKUP(E788,'Bron competenties'!$A$1:$F$19978,5,FALSE),"")</f>
        <v>het systematisch handelen om de verenigbaarheid van soft- en hardwarespecificatie te identificeren, het documenteren van alle activiteiten, afwijkingen en correcties tijdens het installeren</v>
      </c>
      <c r="G788" s="15" t="str">
        <f>IFERROR(CONCATENATE(B788," ",(VLOOKUP($B788,'Bron competenties'!$B$1:$C$1978,2,FALSE))),"")</f>
        <v xml:space="preserve">B.02 Systeemintegratie </v>
      </c>
      <c r="H788">
        <f t="shared" si="37"/>
        <v>2</v>
      </c>
      <c r="I788" t="str">
        <f t="shared" si="38"/>
        <v>het systematisch handelen om de verenigbaarheid van soft- en hardwarespecificatie te identificeren, het documenteren van alle activiteiten, afwijkingen en correcties tijdens het installeren</v>
      </c>
    </row>
    <row r="789" spans="1:9" ht="15" thickBot="1" x14ac:dyDescent="0.4">
      <c r="A789" s="16" t="s">
        <v>152</v>
      </c>
      <c r="B789" s="17" t="s">
        <v>98</v>
      </c>
      <c r="C789" s="13">
        <v>3</v>
      </c>
      <c r="D789" s="10" t="str">
        <f>IFERROR(VLOOKUP($A789,VLookup!$B$3:$C$481,2,FALSE),"")</f>
        <v>3.3.3 CONFIGURATION MANAGEMENT</v>
      </c>
      <c r="E789" s="14" t="str">
        <f t="shared" si="36"/>
        <v>B.02x3</v>
      </c>
      <c r="F789" s="14" t="str">
        <f>IFERROR(VLOOKUP(E789,'Bron competenties'!$A$1:$F$19978,5,FALSE),"")</f>
        <v>verantwoordelijk zijn voor eigen acties en die van anderen in het integratieproces, het naleven van de toepasbare normen en wijzigingsprocedures om de integriteit te bewaren van de gehele functionaliteit en betrouwbaarheid</v>
      </c>
      <c r="G789" s="15" t="str">
        <f>IFERROR(CONCATENATE(B789," ",(VLOOKUP($B789,'Bron competenties'!$B$1:$C$1978,2,FALSE))),"")</f>
        <v xml:space="preserve">B.02 Systeemintegratie </v>
      </c>
      <c r="H789">
        <f t="shared" si="37"/>
        <v>3</v>
      </c>
      <c r="I789" t="str">
        <f t="shared" si="38"/>
        <v>verantwoordelijk zijn voor eigen acties en die van anderen in het integratieproces, het naleven van de toepasbare normen en wijzigingsprocedures om de integriteit te bewaren van de gehele functionaliteit en betrouwbaarheid</v>
      </c>
    </row>
    <row r="790" spans="1:9" ht="15" thickBot="1" x14ac:dyDescent="0.4">
      <c r="A790" s="16" t="s">
        <v>152</v>
      </c>
      <c r="B790" s="17" t="s">
        <v>95</v>
      </c>
      <c r="C790" s="13">
        <v>1</v>
      </c>
      <c r="D790" s="10" t="str">
        <f>IFERROR(VLOOKUP($A790,VLookup!$B$3:$C$481,2,FALSE),"")</f>
        <v>3.3.3 CONFIGURATION MANAGEMENT</v>
      </c>
      <c r="E790" s="14" t="str">
        <f t="shared" si="36"/>
        <v>B.05x1</v>
      </c>
      <c r="F790" s="14" t="str">
        <f>IFERROR(VLOOKUP(E790,'Bron competenties'!$A$1:$F$19978,5,FALSE),"")</f>
        <v>het gebruiken en/of toepassen van standaarden om de documentatiestructuur te bepalen</v>
      </c>
      <c r="G790" s="15" t="str">
        <f>IFERROR(CONCATENATE(B790," ",(VLOOKUP($B790,'Bron competenties'!$B$1:$C$1978,2,FALSE))),"")</f>
        <v xml:space="preserve">B.05 Vervaardigen van documentatie </v>
      </c>
      <c r="H790">
        <f t="shared" si="37"/>
        <v>1</v>
      </c>
      <c r="I790" t="str">
        <f t="shared" si="38"/>
        <v>het gebruiken en/of toepassen van standaarden om de documentatiestructuur te bepalen</v>
      </c>
    </row>
    <row r="791" spans="1:9" ht="15" thickBot="1" x14ac:dyDescent="0.4">
      <c r="A791" s="16" t="s">
        <v>152</v>
      </c>
      <c r="B791" s="17" t="s">
        <v>95</v>
      </c>
      <c r="C791" s="13">
        <v>2</v>
      </c>
      <c r="D791" s="10" t="str">
        <f>IFERROR(VLOOKUP($A791,VLookup!$B$3:$C$481,2,FALSE),"")</f>
        <v>3.3.3 CONFIGURATION MANAGEMENT</v>
      </c>
      <c r="E791" s="14" t="str">
        <f t="shared" si="36"/>
        <v>B.05x2</v>
      </c>
      <c r="F791" s="14" t="str">
        <f>IFERROR(VLOOKUP(E791,'Bron competenties'!$A$1:$F$19978,5,FALSE),"")</f>
        <v>het bepalen van documentatie-eisen op basis van het doel en de doelgroep</v>
      </c>
      <c r="G791" s="15" t="str">
        <f>IFERROR(CONCATENATE(B791," ",(VLOOKUP($B791,'Bron competenties'!$B$1:$C$1978,2,FALSE))),"")</f>
        <v xml:space="preserve">B.05 Vervaardigen van documentatie </v>
      </c>
      <c r="H791">
        <f t="shared" si="37"/>
        <v>2</v>
      </c>
      <c r="I791" t="str">
        <f t="shared" si="38"/>
        <v>het bepalen van documentatie-eisen op basis van het doel en de doelgroep</v>
      </c>
    </row>
    <row r="792" spans="1:9" ht="15" thickBot="1" x14ac:dyDescent="0.4">
      <c r="A792" s="16" t="s">
        <v>152</v>
      </c>
      <c r="B792" s="17" t="s">
        <v>95</v>
      </c>
      <c r="C792" s="13">
        <v>3</v>
      </c>
      <c r="D792" s="10" t="str">
        <f>IFERROR(VLOOKUP($A792,VLookup!$B$3:$C$481,2,FALSE),"")</f>
        <v>3.3.3 CONFIGURATION MANAGEMENT</v>
      </c>
      <c r="E792" s="14" t="str">
        <f t="shared" si="36"/>
        <v>B.05x3</v>
      </c>
      <c r="F792" s="14" t="str">
        <f>IFERROR(VLOOKUP(E792,'Bron competenties'!$A$1:$F$19978,5,FALSE),"")</f>
        <v xml:space="preserve">het detailniveau bepalen op basis van het doel en de doelgroep </v>
      </c>
      <c r="G792" s="15" t="str">
        <f>IFERROR(CONCATENATE(B792," ",(VLOOKUP($B792,'Bron competenties'!$B$1:$C$1978,2,FALSE))),"")</f>
        <v xml:space="preserve">B.05 Vervaardigen van documentatie </v>
      </c>
      <c r="H792">
        <f t="shared" si="37"/>
        <v>3</v>
      </c>
      <c r="I792" t="str">
        <f t="shared" si="38"/>
        <v xml:space="preserve">het detailniveau bepalen op basis van het doel en de doelgroep </v>
      </c>
    </row>
    <row r="793" spans="1:9" ht="15" thickBot="1" x14ac:dyDescent="0.4">
      <c r="A793" s="16" t="s">
        <v>152</v>
      </c>
      <c r="B793" s="17" t="s">
        <v>135</v>
      </c>
      <c r="C793" s="13">
        <v>2</v>
      </c>
      <c r="D793" s="10" t="str">
        <f>IFERROR(VLOOKUP($A793,VLookup!$B$3:$C$481,2,FALSE),"")</f>
        <v>3.3.3 CONFIGURATION MANAGEMENT</v>
      </c>
      <c r="E793" s="14" t="str">
        <f t="shared" si="36"/>
        <v>C.02x2</v>
      </c>
      <c r="F793" s="14" t="str">
        <f>IFERROR(VLOOKUP(E793,'Bron competenties'!$A$1:$F$19978,5,FALSE),"")</f>
        <v>het systematisch handelen om tijdens wijzigingen te reageren op de dagelijkse operationele behoefte; het voorkomen van serviceonderbrekingen en de samenhang met SLA en informatiebeveiligingsvereisten handhaven</v>
      </c>
      <c r="G793" s="15" t="str">
        <f>IFERROR(CONCATENATE(B793," ",(VLOOKUP($B793,'Bron competenties'!$B$1:$C$1978,2,FALSE))),"")</f>
        <v xml:space="preserve">C.02 Ondersteunen van wijzigingen </v>
      </c>
      <c r="H793">
        <f t="shared" si="37"/>
        <v>2</v>
      </c>
      <c r="I793" t="str">
        <f t="shared" si="38"/>
        <v>het systematisch handelen om tijdens wijzigingen te reageren op de dagelijkse operationele behoefte; het voorkomen van serviceonderbrekingen en de samenhang met SLA en informatiebeveiligingsvereisten handhaven</v>
      </c>
    </row>
    <row r="794" spans="1:9" ht="15" thickBot="1" x14ac:dyDescent="0.4">
      <c r="A794" s="16" t="s">
        <v>152</v>
      </c>
      <c r="B794" s="17" t="s">
        <v>135</v>
      </c>
      <c r="C794" s="13">
        <v>3</v>
      </c>
      <c r="D794" s="10" t="str">
        <f>IFERROR(VLOOKUP($A794,VLookup!$B$3:$C$481,2,FALSE),"")</f>
        <v>3.3.3 CONFIGURATION MANAGEMENT</v>
      </c>
      <c r="E794" s="14" t="str">
        <f t="shared" si="36"/>
        <v>C.02x3</v>
      </c>
      <c r="F794" s="14" t="str">
        <f>IFERROR(VLOOKUP(E794,'Bron competenties'!$A$1:$F$19978,5,FALSE),"")</f>
        <v xml:space="preserve">het zorgen voor de integriteit van het systeem door het toepassen van functionele updates, software- of hardwaretoevoegingen en het inregelen van onderhoudsactiviteiten; het voldoen aan de budgeteisen </v>
      </c>
      <c r="G794" s="15" t="str">
        <f>IFERROR(CONCATENATE(B794," ",(VLOOKUP($B794,'Bron competenties'!$B$1:$C$1978,2,FALSE))),"")</f>
        <v xml:space="preserve">C.02 Ondersteunen van wijzigingen </v>
      </c>
      <c r="H794">
        <f t="shared" si="37"/>
        <v>3</v>
      </c>
      <c r="I794" t="str">
        <f t="shared" si="38"/>
        <v xml:space="preserve">het zorgen voor de integriteit van het systeem door het toepassen van functionele updates, software- of hardwaretoevoegingen en het inregelen van onderhoudsactiviteiten; het voldoen aan de budgeteisen </v>
      </c>
    </row>
    <row r="795" spans="1:9" ht="15" thickBot="1" x14ac:dyDescent="0.4">
      <c r="A795" s="16" t="s">
        <v>152</v>
      </c>
      <c r="B795" s="17" t="s">
        <v>132</v>
      </c>
      <c r="C795" s="13">
        <v>3</v>
      </c>
      <c r="D795" s="10" t="str">
        <f>IFERROR(VLOOKUP($A795,VLookup!$B$3:$C$481,2,FALSE),"")</f>
        <v>3.3.3 CONFIGURATION MANAGEMENT</v>
      </c>
      <c r="E795" s="14" t="str">
        <f t="shared" si="36"/>
        <v>C.05x3</v>
      </c>
      <c r="F795" s="14" t="str">
        <f>IFERROR(VLOOKUP(E795,'Bron competenties'!$A$1:$F$19978,5,FALSE),"")</f>
        <v>het optimaliseren van technische en cloud-ontwikkeling; het evalueren van systeemperformance en vragen/problemen van gebruikers; verantwoordelijk zijn voor tijdige vervanging van resources binnen het toegestane budget</v>
      </c>
      <c r="G795" s="15" t="str">
        <f>IFERROR(CONCATENATE(B795," ",(VLOOKUP($B795,'Bron competenties'!$B$1:$C$1978,2,FALSE))),"")</f>
        <v>C.05 Systeembeheer</v>
      </c>
      <c r="H795">
        <f t="shared" si="37"/>
        <v>3</v>
      </c>
      <c r="I795" t="str">
        <f t="shared" si="38"/>
        <v>het optimaliseren van technische en cloud-ontwikkeling; het evalueren van systeemperformance en vragen/problemen van gebruikers; verantwoordelijk zijn voor tijdige vervanging van resources binnen het toegestane budget</v>
      </c>
    </row>
    <row r="796" spans="1:9" ht="15" thickBot="1" x14ac:dyDescent="0.4">
      <c r="A796" s="16" t="s">
        <v>152</v>
      </c>
      <c r="B796" s="17" t="s">
        <v>108</v>
      </c>
      <c r="C796" s="13">
        <v>2</v>
      </c>
      <c r="D796" s="10" t="str">
        <f>IFERROR(VLOOKUP($A796,VLookup!$B$3:$C$481,2,FALSE),"")</f>
        <v>3.3.3 CONFIGURATION MANAGEMENT</v>
      </c>
      <c r="E796" s="14" t="str">
        <f t="shared" si="36"/>
        <v>E.02x2</v>
      </c>
      <c r="F796" s="14" t="str">
        <f>IFERROR(VLOOKUP(E796,'Bron competenties'!$A$1:$F$19978,5,FALSE),"")</f>
        <v xml:space="preserve">het begrijpen en toepassen van projectmanagementprincipes, inclusief het toepassen van methodes, hulpmiddelen en processen om eenvoudige projecten te leiden en de kosten en ‘waste’ te minimaliseren </v>
      </c>
      <c r="G796" s="15" t="str">
        <f>IFERROR(CONCATENATE(B796," ",(VLOOKUP($B796,'Bron competenties'!$B$1:$C$1978,2,FALSE))),"")</f>
        <v xml:space="preserve">E.02 Project- en portfoliomanagement </v>
      </c>
      <c r="H796">
        <f t="shared" si="37"/>
        <v>2</v>
      </c>
      <c r="I796" t="str">
        <f t="shared" si="38"/>
        <v xml:space="preserve">het begrijpen en toepassen van projectmanagementprincipes, inclusief het toepassen van methodes, hulpmiddelen en processen om eenvoudige projecten te leiden en de kosten en ‘waste’ te minimaliseren </v>
      </c>
    </row>
    <row r="797" spans="1:9" ht="15" thickBot="1" x14ac:dyDescent="0.4">
      <c r="A797" s="16" t="s">
        <v>152</v>
      </c>
      <c r="B797" s="17" t="s">
        <v>108</v>
      </c>
      <c r="C797" s="13">
        <v>3</v>
      </c>
      <c r="D797" s="10" t="str">
        <f>IFERROR(VLOOKUP($A797,VLookup!$B$3:$C$481,2,FALSE),"")</f>
        <v>3.3.3 CONFIGURATION MANAGEMENT</v>
      </c>
      <c r="E797" s="14" t="str">
        <f t="shared" si="36"/>
        <v>E.02x3</v>
      </c>
      <c r="F797" s="14" t="str">
        <f>IFERROR(VLOOKUP(E797,'Bron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97" s="15" t="str">
        <f>IFERROR(CONCATENATE(B797," ",(VLOOKUP($B797,'Bron competenties'!$B$1:$C$1978,2,FALSE))),"")</f>
        <v xml:space="preserve">E.02 Project- en portfoliomanagement </v>
      </c>
      <c r="H797">
        <f t="shared" si="37"/>
        <v>3</v>
      </c>
      <c r="I797" t="str">
        <f t="shared" si="3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98" spans="1:9" ht="15" thickBot="1" x14ac:dyDescent="0.4">
      <c r="A798" s="16" t="s">
        <v>152</v>
      </c>
      <c r="B798" s="17" t="s">
        <v>100</v>
      </c>
      <c r="C798" s="13">
        <v>2</v>
      </c>
      <c r="D798" s="10" t="str">
        <f>IFERROR(VLOOKUP($A798,VLookup!$B$3:$C$481,2,FALSE),"")</f>
        <v>3.3.3 CONFIGURATION MANAGEMENT</v>
      </c>
      <c r="E798" s="14" t="str">
        <f t="shared" si="36"/>
        <v>E.03x2</v>
      </c>
      <c r="F798" s="14" t="str">
        <f>IFERROR(VLOOKUP(E798,'Bron competenties'!$A$1:$F$19978,5,FALSE),"")</f>
        <v>het begrijpen en toepassen van de principes van risicomanagement en het onderzoeken van IV-oplossingen om geïdentificeerde risico’s te mitigeren</v>
      </c>
      <c r="G798" s="15" t="str">
        <f>IFERROR(CONCATENATE(B798," ",(VLOOKUP($B798,'Bron competenties'!$B$1:$C$1978,2,FALSE))),"")</f>
        <v xml:space="preserve">E.03 Risicomanagement </v>
      </c>
      <c r="H798">
        <f t="shared" si="37"/>
        <v>2</v>
      </c>
      <c r="I798" t="str">
        <f t="shared" si="38"/>
        <v>het begrijpen en toepassen van de principes van risicomanagement en het onderzoeken van IV-oplossingen om geïdentificeerde risico’s te mitigeren</v>
      </c>
    </row>
    <row r="799" spans="1:9" ht="15" thickBot="1" x14ac:dyDescent="0.4">
      <c r="A799" s="16" t="s">
        <v>152</v>
      </c>
      <c r="B799" s="17" t="s">
        <v>100</v>
      </c>
      <c r="C799" s="13">
        <v>3</v>
      </c>
      <c r="D799" s="10" t="str">
        <f>IFERROR(VLOOKUP($A799,VLookup!$B$3:$C$481,2,FALSE),"")</f>
        <v>3.3.3 CONFIGURATION MANAGEMENT</v>
      </c>
      <c r="E799" s="14" t="str">
        <f t="shared" si="36"/>
        <v>E.03x3</v>
      </c>
      <c r="F799" s="14" t="str">
        <f>IFERROR(VLOOKUP(E799,'Bron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799" s="15" t="str">
        <f>IFERROR(CONCATENATE(B799," ",(VLOOKUP($B799,'Bron competenties'!$B$1:$C$1978,2,FALSE))),"")</f>
        <v xml:space="preserve">E.03 Risicomanagement </v>
      </c>
      <c r="H799">
        <f t="shared" si="37"/>
        <v>3</v>
      </c>
      <c r="I799" t="str">
        <f t="shared" si="38"/>
        <v>het in staat zijn de juiste acties te ondernemen om de veiligheid te borgen en risicoblootstelling te vermijden; het evalueren, managen en garanderen van de validering van uitzonderingen; het uitvoeren van audits uit op IV-processen en -omgeving</v>
      </c>
    </row>
    <row r="800" spans="1:9" ht="15" thickBot="1" x14ac:dyDescent="0.4">
      <c r="A800" s="16" t="s">
        <v>152</v>
      </c>
      <c r="B800" s="17" t="s">
        <v>96</v>
      </c>
      <c r="C800" s="13">
        <v>2</v>
      </c>
      <c r="D800" s="10" t="str">
        <f>IFERROR(VLOOKUP($A800,VLookup!$B$3:$C$481,2,FALSE),"")</f>
        <v>3.3.3 CONFIGURATION MANAGEMENT</v>
      </c>
      <c r="E800" s="14" t="str">
        <f t="shared" si="36"/>
        <v>E.06x2</v>
      </c>
      <c r="F800" s="14" t="str">
        <f>IFERROR(VLOOKUP(E800,'Bron competenties'!$A$1:$F$19978,5,FALSE),"")</f>
        <v>het communiceren over en het toezicht houden op de toepassing van het kwaliteitsbeleid in de organisatie</v>
      </c>
      <c r="G800" s="15" t="str">
        <f>IFERROR(CONCATENATE(B800," ",(VLOOKUP($B800,'Bron competenties'!$B$1:$C$1978,2,FALSE))),"")</f>
        <v xml:space="preserve">E.06 ICT kwaliteitsmanagement </v>
      </c>
      <c r="H800">
        <f t="shared" si="37"/>
        <v>2</v>
      </c>
      <c r="I800" t="str">
        <f t="shared" si="38"/>
        <v>het communiceren over en het toezicht houden op de toepassing van het kwaliteitsbeleid in de organisatie</v>
      </c>
    </row>
    <row r="801" spans="1:9" ht="15" thickBot="1" x14ac:dyDescent="0.4">
      <c r="A801" s="16" t="s">
        <v>152</v>
      </c>
      <c r="B801" s="17" t="s">
        <v>96</v>
      </c>
      <c r="C801" s="13">
        <v>3</v>
      </c>
      <c r="D801" s="10" t="str">
        <f>IFERROR(VLOOKUP($A801,VLookup!$B$3:$C$481,2,FALSE),"")</f>
        <v>3.3.3 CONFIGURATION MANAGEMENT</v>
      </c>
      <c r="E801" s="14" t="str">
        <f t="shared" si="36"/>
        <v>E.06x3</v>
      </c>
      <c r="F801" s="14" t="str">
        <f>IFERROR(VLOOKUP(E801,'Bron competenties'!$A$1:$F$19978,5,FALSE),"")</f>
        <v>het evalueren van kwaliteitsindicatoren en processen op basis van het kwaliteitsbeleid en indien nodig het voorstellen van herstelacties</v>
      </c>
      <c r="G801" s="15" t="str">
        <f>IFERROR(CONCATENATE(B801," ",(VLOOKUP($B801,'Bron competenties'!$B$1:$C$1978,2,FALSE))),"")</f>
        <v xml:space="preserve">E.06 ICT kwaliteitsmanagement </v>
      </c>
      <c r="H801">
        <f t="shared" si="37"/>
        <v>3</v>
      </c>
      <c r="I801" t="str">
        <f t="shared" si="38"/>
        <v>het evalueren van kwaliteitsindicatoren en processen op basis van het kwaliteitsbeleid en indien nodig het voorstellen van herstelacties</v>
      </c>
    </row>
    <row r="802" spans="1:9" ht="15" thickBot="1" x14ac:dyDescent="0.4">
      <c r="A802" s="18" t="s">
        <v>152</v>
      </c>
      <c r="B802" s="17" t="s">
        <v>85</v>
      </c>
      <c r="C802" s="13">
        <v>9</v>
      </c>
      <c r="D802" s="10" t="str">
        <f>IFERROR(VLOOKUP($A802,VLookup!$B$3:$C$481,2,FALSE),"")</f>
        <v>3.3.3 CONFIGURATION MANAGEMENT</v>
      </c>
      <c r="E802" s="14" t="str">
        <f t="shared" si="36"/>
        <v>T.01x9</v>
      </c>
      <c r="F802" s="14" t="str">
        <f>IFERROR(VLOOKUP(E802,'Bron competenties'!$A$1:$F$19978,5,FALSE),"")</f>
        <v>Toegankelijkheid is van toepassing op het ontwerp van producten, apparaten, services of omgevingen om ervoor te zorgen dat ze voor iedereen bruikbaar zijn, ongeacht hun persoonlijke capaciteiten</v>
      </c>
      <c r="G802" s="15" t="str">
        <f>IFERROR(CONCATENATE(B802," ",(VLOOKUP($B802,'Bron competenties'!$B$1:$C$1978,2,FALSE))),"")</f>
        <v>T.01 Toegankelijkheid</v>
      </c>
      <c r="H802">
        <f t="shared" si="37"/>
        <v>9</v>
      </c>
      <c r="I802" t="str">
        <f t="shared" si="38"/>
        <v>Toegankelijkheid is van toepassing op het ontwerp van producten, apparaten, services of omgevingen om ervoor te zorgen dat ze voor iedereen bruikbaar zijn, ongeacht hun persoonlijke capaciteiten</v>
      </c>
    </row>
    <row r="803" spans="1:9" ht="15" thickBot="1" x14ac:dyDescent="0.4">
      <c r="A803" s="18" t="s">
        <v>152</v>
      </c>
      <c r="B803" s="17" t="s">
        <v>86</v>
      </c>
      <c r="C803" s="13">
        <v>9</v>
      </c>
      <c r="D803" s="10" t="str">
        <f>IFERROR(VLOOKUP($A803,VLookup!$B$3:$C$481,2,FALSE),"")</f>
        <v>3.3.3 CONFIGURATION MANAGEMENT</v>
      </c>
      <c r="E803" s="14" t="str">
        <f t="shared" si="36"/>
        <v>T.02x9</v>
      </c>
      <c r="F803" s="14" t="str">
        <f>IFERROR(VLOOKUP(E803,'Bron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03" s="15" t="str">
        <f>IFERROR(CONCATENATE(B803," ",(VLOOKUP($B803,'Bron competenties'!$B$1:$C$1978,2,FALSE))),"")</f>
        <v>T.02 Ethiek</v>
      </c>
      <c r="H803">
        <f t="shared" si="37"/>
        <v>9</v>
      </c>
      <c r="I803" t="str">
        <f t="shared" si="38"/>
        <v>Ethiek in ICT behandelt de procedures, waarden en praktijken die ICT en haar gerelateerde disciplines beheersen zonder de integriteit, morele waarden of overtuigingen van een individu, organisatie of de mensheid: professioneel gedrag in de ICT</v>
      </c>
    </row>
    <row r="804" spans="1:9" ht="15" thickBot="1" x14ac:dyDescent="0.4">
      <c r="A804" s="18" t="s">
        <v>152</v>
      </c>
      <c r="B804" s="17" t="s">
        <v>87</v>
      </c>
      <c r="C804" s="13">
        <v>9</v>
      </c>
      <c r="D804" s="10" t="str">
        <f>IFERROR(VLOOKUP($A804,VLookup!$B$3:$C$481,2,FALSE),"")</f>
        <v>3.3.3 CONFIGURATION MANAGEMENT</v>
      </c>
      <c r="E804" s="14" t="str">
        <f t="shared" si="36"/>
        <v>T.03x9</v>
      </c>
      <c r="F804" s="14" t="str">
        <f>IFERROR(VLOOKUP(E804,'Bron competenties'!$A$1:$F$19978,5,FALSE),"")</f>
        <v>Er zijn veel wetten die direct of indirect relevant zijn voor de ICT-industrie, zoals copyright, naleving van octrooien, voorkomen van plagiaat en bescherming van intellectueel eigendom</v>
      </c>
      <c r="G804" s="15" t="str">
        <f>IFERROR(CONCATENATE(B804," ",(VLOOKUP($B804,'Bron competenties'!$B$1:$C$1978,2,FALSE))),"")</f>
        <v>T.03 Juridische kwesties</v>
      </c>
      <c r="H804">
        <f t="shared" si="37"/>
        <v>9</v>
      </c>
      <c r="I804" t="str">
        <f t="shared" si="38"/>
        <v>Er zijn veel wetten die direct of indirect relevant zijn voor de ICT-industrie, zoals copyright, naleving van octrooien, voorkomen van plagiaat en bescherming van intellectueel eigendom</v>
      </c>
    </row>
    <row r="805" spans="1:9" ht="15" thickBot="1" x14ac:dyDescent="0.4">
      <c r="A805" s="18" t="s">
        <v>152</v>
      </c>
      <c r="B805" s="17" t="s">
        <v>88</v>
      </c>
      <c r="C805" s="13">
        <v>9</v>
      </c>
      <c r="D805" s="10" t="str">
        <f>IFERROR(VLOOKUP($A805,VLookup!$B$3:$C$481,2,FALSE),"")</f>
        <v>3.3.3 CONFIGURATION MANAGEMENT</v>
      </c>
      <c r="E805" s="14" t="str">
        <f t="shared" si="36"/>
        <v>T.04x9</v>
      </c>
      <c r="F805" s="14" t="str">
        <f>IFERROR(VLOOKUP(E805,'Bron competenties'!$A$1:$F$19978,5,FALSE),"")</f>
        <v>Privacy is het vermogen van een organisatie of individu te bepalen welke gegevens met derden kunnen worden gedeeld: bijvoorbeeld de algemene verordening gegevensbescherming (AVG) over gegevensbescherming en privacy voor alle individuen</v>
      </c>
      <c r="G805" s="15" t="str">
        <f>IFERROR(CONCATENATE(B805," ",(VLOOKUP($B805,'Bron competenties'!$B$1:$C$1978,2,FALSE))),"")</f>
        <v>T.04 Privacy</v>
      </c>
      <c r="H805">
        <f t="shared" si="37"/>
        <v>9</v>
      </c>
      <c r="I805" t="str">
        <f t="shared" si="38"/>
        <v>Privacy is het vermogen van een organisatie of individu te bepalen welke gegevens met derden kunnen worden gedeeld: bijvoorbeeld de algemene verordening gegevensbescherming (AVG) over gegevensbescherming en privacy voor alle individuen</v>
      </c>
    </row>
    <row r="806" spans="1:9" ht="15" thickBot="1" x14ac:dyDescent="0.4">
      <c r="A806" s="18" t="s">
        <v>152</v>
      </c>
      <c r="B806" s="17" t="s">
        <v>89</v>
      </c>
      <c r="C806" s="13">
        <v>9</v>
      </c>
      <c r="D806" s="10" t="str">
        <f>IFERROR(VLOOKUP($A806,VLookup!$B$3:$C$481,2,FALSE),"")</f>
        <v>3.3.3 CONFIGURATION MANAGEMENT</v>
      </c>
      <c r="E806" s="14" t="str">
        <f t="shared" si="36"/>
        <v>T.05x9</v>
      </c>
      <c r="F806" s="14" t="str">
        <f>IFERROR(VLOOKUP(E806,'Bron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06" s="15" t="str">
        <f>IFERROR(CONCATENATE(B806," ",(VLOOKUP($B806,'Bron competenties'!$B$1:$C$1978,2,FALSE))),"")</f>
        <v>T.05 Beveiliging</v>
      </c>
      <c r="H806">
        <f t="shared" si="37"/>
        <v>9</v>
      </c>
      <c r="I806"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07" spans="1:9" ht="15" thickBot="1" x14ac:dyDescent="0.4">
      <c r="A807" s="18" t="s">
        <v>152</v>
      </c>
      <c r="B807" s="17" t="s">
        <v>90</v>
      </c>
      <c r="C807" s="13">
        <v>9</v>
      </c>
      <c r="D807" s="10" t="str">
        <f>IFERROR(VLOOKUP($A807,VLookup!$B$3:$C$481,2,FALSE),"")</f>
        <v>3.3.3 CONFIGURATION MANAGEMENT</v>
      </c>
      <c r="E807" s="14" t="str">
        <f t="shared" si="36"/>
        <v>T.06x9</v>
      </c>
      <c r="F807" s="14" t="str">
        <f>IFERROR(VLOOKUP(E807,'Bron competenties'!$A$1:$F$19978,5,FALSE),"")</f>
        <v>Duurzaamheid staat voor het voldoen aan behoeften zonder de toekomst in gevaar te brengen en kan worden gecategoriseerd als ecologische, sociale of economische duurzaamheid</v>
      </c>
      <c r="G807" s="15" t="str">
        <f>IFERROR(CONCATENATE(B807," ",(VLOOKUP($B807,'Bron competenties'!$B$1:$C$1978,2,FALSE))),"")</f>
        <v>T.06 Duurzaamheid</v>
      </c>
      <c r="H807">
        <f t="shared" si="37"/>
        <v>9</v>
      </c>
      <c r="I807" t="str">
        <f t="shared" si="38"/>
        <v>Duurzaamheid staat voor het voldoen aan behoeften zonder de toekomst in gevaar te brengen en kan worden gecategoriseerd als ecologische, sociale of economische duurzaamheid</v>
      </c>
    </row>
    <row r="808" spans="1:9" ht="15" thickBot="1" x14ac:dyDescent="0.4">
      <c r="A808" s="18" t="s">
        <v>152</v>
      </c>
      <c r="B808" s="17" t="s">
        <v>91</v>
      </c>
      <c r="C808" s="13">
        <v>9</v>
      </c>
      <c r="D808" s="10" t="str">
        <f>IFERROR(VLOOKUP($A808,VLookup!$B$3:$C$481,2,FALSE),"")</f>
        <v>3.3.3 CONFIGURATION MANAGEMENT</v>
      </c>
      <c r="E808" s="14" t="str">
        <f t="shared" si="36"/>
        <v>T.07x9</v>
      </c>
      <c r="F808" s="14" t="str">
        <f>IFERROR(VLOOKUP(E808,'Bron competenties'!$A$1:$F$19978,5,FALSE),"")</f>
        <v>Bruikbaarheid is de kwaliteit van een product, dienst of systeem, zoals ervaren door eindgebruikers, voor specifiek te bereiken doelen, effectief, efficiënt en bevredigend in een vooraf bepaalde context</v>
      </c>
      <c r="G808" s="15" t="str">
        <f>IFERROR(CONCATENATE(B808," ",(VLOOKUP($B808,'Bron competenties'!$B$1:$C$1978,2,FALSE))),"")</f>
        <v>T.07 Bruikbaarheid</v>
      </c>
      <c r="H808">
        <f t="shared" si="37"/>
        <v>9</v>
      </c>
      <c r="I808" t="str">
        <f t="shared" si="38"/>
        <v>Bruikbaarheid is de kwaliteit van een product, dienst of systeem, zoals ervaren door eindgebruikers, voor specifiek te bereiken doelen, effectief, efficiënt en bevredigend in een vooraf bepaalde context</v>
      </c>
    </row>
    <row r="809" spans="1:9" ht="15" thickBot="1" x14ac:dyDescent="0.4">
      <c r="A809" s="16" t="s">
        <v>153</v>
      </c>
      <c r="B809" s="17" t="s">
        <v>106</v>
      </c>
      <c r="C809" s="13">
        <v>2</v>
      </c>
      <c r="D809" s="10" t="str">
        <f>IFERROR(VLOOKUP($A809,VLookup!$B$3:$C$481,2,FALSE),"")</f>
        <v>3.3.4 RELEASE MANAGEMENT</v>
      </c>
      <c r="E809" s="14" t="str">
        <f t="shared" si="36"/>
        <v>A.04x2</v>
      </c>
      <c r="F809" s="14" t="str">
        <f>IFERROR(VLOOKUP(E809,'Bron competenties'!$A$1:$F$19978,5,FALSE),"")</f>
        <v>het systematisch handelen om standaard productdocumentatie te onderhouden</v>
      </c>
      <c r="G809" s="15" t="str">
        <f>IFERROR(CONCATENATE(B809," ",(VLOOKUP($B809,'Bron competenties'!$B$1:$C$1978,2,FALSE))),"")</f>
        <v xml:space="preserve">A.04 Product- of serviceplanning </v>
      </c>
      <c r="H809">
        <f t="shared" si="37"/>
        <v>2</v>
      </c>
      <c r="I809" t="str">
        <f t="shared" si="38"/>
        <v>het systematisch handelen om standaard productdocumentatie te onderhouden</v>
      </c>
    </row>
    <row r="810" spans="1:9" ht="15" thickBot="1" x14ac:dyDescent="0.4">
      <c r="A810" s="16" t="s">
        <v>153</v>
      </c>
      <c r="B810" s="17" t="s">
        <v>106</v>
      </c>
      <c r="C810" s="13">
        <v>3</v>
      </c>
      <c r="D810" s="10" t="str">
        <f>IFERROR(VLOOKUP($A810,VLookup!$B$3:$C$481,2,FALSE),"")</f>
        <v>3.3.4 RELEASE MANAGEMENT</v>
      </c>
      <c r="E810" s="14" t="str">
        <f t="shared" si="36"/>
        <v>A.04x3</v>
      </c>
      <c r="F810" s="14" t="str">
        <f>IFERROR(VLOOKUP(E810,'Bron competenties'!$A$1:$F$19978,5,FALSE),"")</f>
        <v>het gebruikmaken van specifieke kennis om complexe documentatie te maken en te onderhouden</v>
      </c>
      <c r="G810" s="15" t="str">
        <f>IFERROR(CONCATENATE(B810," ",(VLOOKUP($B810,'Bron competenties'!$B$1:$C$1978,2,FALSE))),"")</f>
        <v xml:space="preserve">A.04 Product- of serviceplanning </v>
      </c>
      <c r="H810">
        <f t="shared" si="37"/>
        <v>3</v>
      </c>
      <c r="I810" t="str">
        <f t="shared" si="38"/>
        <v>het gebruikmaken van specifieke kennis om complexe documentatie te maken en te onderhouden</v>
      </c>
    </row>
    <row r="811" spans="1:9" ht="15" thickBot="1" x14ac:dyDescent="0.4">
      <c r="A811" s="16" t="s">
        <v>153</v>
      </c>
      <c r="B811" s="17" t="s">
        <v>77</v>
      </c>
      <c r="C811" s="13">
        <v>3</v>
      </c>
      <c r="D811" s="10" t="str">
        <f>IFERROR(VLOOKUP($A811,VLookup!$B$3:$C$481,2,FALSE),"")</f>
        <v>3.3.4 RELEASE MANAGEMENT</v>
      </c>
      <c r="E811" s="14" t="str">
        <f t="shared" si="36"/>
        <v>A.10x3</v>
      </c>
      <c r="F811" s="14" t="str">
        <f>IFERROR(VLOOKUP(E811,'Bron competenties'!$A$1:$F$19978,5,FALSE),"")</f>
        <v>het bewerkstelligen en cultiveren van relaties met klanten en gebruikers om hun taken, behoeften en doelen te begrijpen; het gebruiken van een breed scala aan specialistische methoden om belangrijke gebruikersbetrokkenheid te krijgen</v>
      </c>
      <c r="G811" s="15" t="str">
        <f>IFERROR(CONCATENATE(B811," ",(VLOOKUP($B811,'Bron competenties'!$B$1:$C$1978,2,FALSE))),"")</f>
        <v>A.10 Gebruikergedreven ontwerpen</v>
      </c>
      <c r="H811">
        <f t="shared" si="37"/>
        <v>3</v>
      </c>
      <c r="I811" t="str">
        <f t="shared" si="38"/>
        <v>het bewerkstelligen en cultiveren van relaties met klanten en gebruikers om hun taken, behoeften en doelen te begrijpen; het gebruiken van een breed scala aan specialistische methoden om belangrijke gebruikersbetrokkenheid te krijgen</v>
      </c>
    </row>
    <row r="812" spans="1:9" ht="15" thickBot="1" x14ac:dyDescent="0.4">
      <c r="A812" s="16" t="s">
        <v>153</v>
      </c>
      <c r="B812" s="17" t="s">
        <v>77</v>
      </c>
      <c r="C812" s="13">
        <v>4</v>
      </c>
      <c r="D812" s="10" t="str">
        <f>IFERROR(VLOOKUP($A812,VLookup!$B$3:$C$481,2,FALSE),"")</f>
        <v>3.3.4 RELEASE MANAGEMENT</v>
      </c>
      <c r="E812" s="14" t="str">
        <f t="shared" si="36"/>
        <v>A.10x4</v>
      </c>
      <c r="F812" s="14" t="str">
        <f>IFERROR(VLOOKUP(E812,'Bron competenties'!$A$1:$F$19978,5,FALSE),"")</f>
        <v>het bieden van deskundige begeleiding om continue verbetering te garanderen en een succesvolle omnichannel gebruikerervaring te bewerkstelligen</v>
      </c>
      <c r="G812" s="15" t="str">
        <f>IFERROR(CONCATENATE(B812," ",(VLOOKUP($B812,'Bron competenties'!$B$1:$C$1978,2,FALSE))),"")</f>
        <v>A.10 Gebruikergedreven ontwerpen</v>
      </c>
      <c r="H812">
        <f t="shared" si="37"/>
        <v>4</v>
      </c>
      <c r="I812" t="str">
        <f t="shared" si="38"/>
        <v>het bieden van deskundige begeleiding om continue verbetering te garanderen en een succesvolle omnichannel gebruikerervaring te bewerkstelligen</v>
      </c>
    </row>
    <row r="813" spans="1:9" ht="15" thickBot="1" x14ac:dyDescent="0.4">
      <c r="A813" s="16" t="s">
        <v>153</v>
      </c>
      <c r="B813" s="17" t="s">
        <v>125</v>
      </c>
      <c r="C813" s="13">
        <v>1</v>
      </c>
      <c r="D813" s="10" t="str">
        <f>IFERROR(VLOOKUP($A813,VLookup!$B$3:$C$481,2,FALSE),"")</f>
        <v>3.3.4 RELEASE MANAGEMENT</v>
      </c>
      <c r="E813" s="14" t="str">
        <f t="shared" si="36"/>
        <v>B.04x1</v>
      </c>
      <c r="F813" s="14" t="str">
        <f>IFERROR(VLOOKUP(E813,'Bron competenties'!$A$1:$F$19978,5,FALSE),"")</f>
        <v>het onder aansturing verwijderen en/of installeren van IV-componenten op basis van gedetailleerde instructies</v>
      </c>
      <c r="G813" s="15" t="str">
        <f>IFERROR(CONCATENATE(B813," ",(VLOOKUP($B813,'Bron competenties'!$B$1:$C$1978,2,FALSE))),"")</f>
        <v xml:space="preserve">B.04 Implementeren oplossingen </v>
      </c>
      <c r="H813">
        <f t="shared" si="37"/>
        <v>1</v>
      </c>
      <c r="I813" t="str">
        <f t="shared" si="38"/>
        <v>het onder aansturing verwijderen en/of installeren van IV-componenten op basis van gedetailleerde instructies</v>
      </c>
    </row>
    <row r="814" spans="1:9" ht="15" thickBot="1" x14ac:dyDescent="0.4">
      <c r="A814" s="16" t="s">
        <v>153</v>
      </c>
      <c r="B814" s="17" t="s">
        <v>125</v>
      </c>
      <c r="C814" s="13">
        <v>2</v>
      </c>
      <c r="D814" s="10" t="str">
        <f>IFERROR(VLOOKUP($A814,VLookup!$B$3:$C$481,2,FALSE),"")</f>
        <v>3.3.4 RELEASE MANAGEMENT</v>
      </c>
      <c r="E814" s="14" t="str">
        <f t="shared" si="36"/>
        <v>B.04x2</v>
      </c>
      <c r="F814" s="14" t="str">
        <f>IFERROR(VLOOKUP(E814,'Bron competenties'!$A$1:$F$19978,5,FALSE),"")</f>
        <v>het systematisch handelen om systeemelementen te bouwen en/of deconstrueren; het identificeren van falende componenten en het vaststellen van de hoofdoorzaken van storingen; het bieden van ondersteuning aan minder ervaren collega's</v>
      </c>
      <c r="G814" s="15" t="str">
        <f>IFERROR(CONCATENATE(B814," ",(VLOOKUP($B814,'Bron competenties'!$B$1:$C$1978,2,FALSE))),"")</f>
        <v xml:space="preserve">B.04 Implementeren oplossingen </v>
      </c>
      <c r="H814">
        <f t="shared" si="37"/>
        <v>2</v>
      </c>
      <c r="I814" t="str">
        <f t="shared" si="38"/>
        <v>het systematisch handelen om systeemelementen te bouwen en/of deconstrueren; het identificeren van falende componenten en het vaststellen van de hoofdoorzaken van storingen; het bieden van ondersteuning aan minder ervaren collega's</v>
      </c>
    </row>
    <row r="815" spans="1:9" ht="15" thickBot="1" x14ac:dyDescent="0.4">
      <c r="A815" s="16" t="s">
        <v>153</v>
      </c>
      <c r="B815" s="17" t="s">
        <v>125</v>
      </c>
      <c r="C815" s="13">
        <v>3</v>
      </c>
      <c r="D815" s="10" t="str">
        <f>IFERROR(VLOOKUP($A815,VLookup!$B$3:$C$481,2,FALSE),"")</f>
        <v>3.3.4 RELEASE MANAGEMENT</v>
      </c>
      <c r="E815" s="14" t="str">
        <f t="shared" si="36"/>
        <v>B.04x3</v>
      </c>
      <c r="F815" s="14" t="str">
        <f>IFERROR(VLOOKUP(E815,'Bron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815" s="15" t="str">
        <f>IFERROR(CONCATENATE(B815," ",(VLOOKUP($B815,'Bron competenties'!$B$1:$C$1978,2,FALSE))),"")</f>
        <v xml:space="preserve">B.04 Implementeren oplossingen </v>
      </c>
      <c r="H815">
        <f t="shared" si="37"/>
        <v>3</v>
      </c>
      <c r="I815" t="str">
        <f t="shared" si="3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816" spans="1:9" ht="15" thickBot="1" x14ac:dyDescent="0.4">
      <c r="A816" s="16" t="s">
        <v>153</v>
      </c>
      <c r="B816" s="17" t="s">
        <v>137</v>
      </c>
      <c r="C816" s="13">
        <v>1</v>
      </c>
      <c r="D816" s="10" t="str">
        <f>IFERROR(VLOOKUP($A816,VLookup!$B$3:$C$481,2,FALSE),"")</f>
        <v>3.3.4 RELEASE MANAGEMENT</v>
      </c>
      <c r="E816" s="14" t="str">
        <f t="shared" si="36"/>
        <v>C.01x1</v>
      </c>
      <c r="F816" s="14" t="str">
        <f>IFERROR(VLOOKUP(E816,'Bron competenties'!$A$1:$F$19978,5,FALSE),"")</f>
        <v>de interactie met gebruikers; het toepassen van basale productkennis om verzoeken van gebruikers te beantwoorden; het oplossen van incidenten en het opvolgen van voorgeschreven procedures</v>
      </c>
      <c r="G816" s="15" t="str">
        <f>IFERROR(CONCATENATE(B816," ",(VLOOKUP($B816,'Bron competenties'!$B$1:$C$1978,2,FALSE))),"")</f>
        <v xml:space="preserve">C.01 Gebruikersondersteuning </v>
      </c>
      <c r="H816">
        <f t="shared" si="37"/>
        <v>1</v>
      </c>
      <c r="I816" t="str">
        <f t="shared" si="38"/>
        <v>de interactie met gebruikers; het toepassen van basale productkennis om verzoeken van gebruikers te beantwoorden; het oplossen van incidenten en het opvolgen van voorgeschreven procedures</v>
      </c>
    </row>
    <row r="817" spans="1:9" ht="15" thickBot="1" x14ac:dyDescent="0.4">
      <c r="A817" s="16" t="s">
        <v>153</v>
      </c>
      <c r="B817" s="17" t="s">
        <v>137</v>
      </c>
      <c r="C817" s="13">
        <v>2</v>
      </c>
      <c r="D817" s="10" t="str">
        <f>IFERROR(VLOOKUP($A817,VLookup!$B$3:$C$481,2,FALSE),"")</f>
        <v>3.3.4 RELEASE MANAGEMENT</v>
      </c>
      <c r="E817" s="14" t="str">
        <f t="shared" si="36"/>
        <v>C.01x2</v>
      </c>
      <c r="F817" s="14" t="str">
        <f>IFERROR(VLOOKUP(E817,'Bron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817" s="15" t="str">
        <f>IFERROR(CONCATENATE(B817," ",(VLOOKUP($B817,'Bron competenties'!$B$1:$C$1978,2,FALSE))),"")</f>
        <v xml:space="preserve">C.01 Gebruikersondersteuning </v>
      </c>
      <c r="H817">
        <f t="shared" si="37"/>
        <v>2</v>
      </c>
      <c r="I817" t="str">
        <f t="shared" si="38"/>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818" spans="1:9" ht="15" thickBot="1" x14ac:dyDescent="0.4">
      <c r="A818" s="16" t="s">
        <v>153</v>
      </c>
      <c r="B818" s="17" t="s">
        <v>137</v>
      </c>
      <c r="C818" s="13">
        <v>3</v>
      </c>
      <c r="D818" s="10" t="str">
        <f>IFERROR(VLOOKUP($A818,VLookup!$B$3:$C$481,2,FALSE),"")</f>
        <v>3.3.4 RELEASE MANAGEMENT</v>
      </c>
      <c r="E818" s="14" t="str">
        <f t="shared" si="36"/>
        <v>C.01x3</v>
      </c>
      <c r="F818" s="14" t="str">
        <f>IFERROR(VLOOKUP(E818,'Bron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818" s="15" t="str">
        <f>IFERROR(CONCATENATE(B818," ",(VLOOKUP($B818,'Bron competenties'!$B$1:$C$1978,2,FALSE))),"")</f>
        <v xml:space="preserve">C.01 Gebruikersondersteuning </v>
      </c>
      <c r="H818">
        <f t="shared" si="37"/>
        <v>3</v>
      </c>
      <c r="I818" t="str">
        <f t="shared" si="3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819" spans="1:9" ht="15" thickBot="1" x14ac:dyDescent="0.4">
      <c r="A819" s="16" t="s">
        <v>153</v>
      </c>
      <c r="B819" s="17" t="s">
        <v>135</v>
      </c>
      <c r="C819" s="13">
        <v>2</v>
      </c>
      <c r="D819" s="10" t="str">
        <f>IFERROR(VLOOKUP($A819,VLookup!$B$3:$C$481,2,FALSE),"")</f>
        <v>3.3.4 RELEASE MANAGEMENT</v>
      </c>
      <c r="E819" s="14" t="str">
        <f t="shared" si="36"/>
        <v>C.02x2</v>
      </c>
      <c r="F819" s="14" t="str">
        <f>IFERROR(VLOOKUP(E819,'Bron competenties'!$A$1:$F$19978,5,FALSE),"")</f>
        <v>het systematisch handelen om tijdens wijzigingen te reageren op de dagelijkse operationele behoefte; het voorkomen van serviceonderbrekingen en de samenhang met SLA en informatiebeveiligingsvereisten handhaven</v>
      </c>
      <c r="G819" s="15" t="str">
        <f>IFERROR(CONCATENATE(B819," ",(VLOOKUP($B819,'Bron competenties'!$B$1:$C$1978,2,FALSE))),"")</f>
        <v xml:space="preserve">C.02 Ondersteunen van wijzigingen </v>
      </c>
      <c r="H819">
        <f t="shared" si="37"/>
        <v>2</v>
      </c>
      <c r="I819" t="str">
        <f t="shared" si="38"/>
        <v>het systematisch handelen om tijdens wijzigingen te reageren op de dagelijkse operationele behoefte; het voorkomen van serviceonderbrekingen en de samenhang met SLA en informatiebeveiligingsvereisten handhaven</v>
      </c>
    </row>
    <row r="820" spans="1:9" ht="15" thickBot="1" x14ac:dyDescent="0.4">
      <c r="A820" s="16" t="s">
        <v>153</v>
      </c>
      <c r="B820" s="17" t="s">
        <v>135</v>
      </c>
      <c r="C820" s="13">
        <v>3</v>
      </c>
      <c r="D820" s="10" t="str">
        <f>IFERROR(VLOOKUP($A820,VLookup!$B$3:$C$481,2,FALSE),"")</f>
        <v>3.3.4 RELEASE MANAGEMENT</v>
      </c>
      <c r="E820" s="14" t="str">
        <f t="shared" si="36"/>
        <v>C.02x3</v>
      </c>
      <c r="F820" s="14" t="str">
        <f>IFERROR(VLOOKUP(E820,'Bron competenties'!$A$1:$F$19978,5,FALSE),"")</f>
        <v xml:space="preserve">het zorgen voor de integriteit van het systeem door het toepassen van functionele updates, software- of hardwaretoevoegingen en het inregelen van onderhoudsactiviteiten; het voldoen aan de budgeteisen </v>
      </c>
      <c r="G820" s="15" t="str">
        <f>IFERROR(CONCATENATE(B820," ",(VLOOKUP($B820,'Bron competenties'!$B$1:$C$1978,2,FALSE))),"")</f>
        <v xml:space="preserve">C.02 Ondersteunen van wijzigingen </v>
      </c>
      <c r="H820">
        <f t="shared" si="37"/>
        <v>3</v>
      </c>
      <c r="I820" t="str">
        <f t="shared" si="38"/>
        <v xml:space="preserve">het zorgen voor de integriteit van het systeem door het toepassen van functionele updates, software- of hardwaretoevoegingen en het inregelen van onderhoudsactiviteiten; het voldoen aan de budgeteisen </v>
      </c>
    </row>
    <row r="821" spans="1:9" ht="15" thickBot="1" x14ac:dyDescent="0.4">
      <c r="A821" s="16" t="s">
        <v>153</v>
      </c>
      <c r="B821" s="17" t="s">
        <v>131</v>
      </c>
      <c r="C821" s="13">
        <v>1</v>
      </c>
      <c r="D821" s="10" t="str">
        <f>IFERROR(VLOOKUP($A821,VLookup!$B$3:$C$481,2,FALSE),"")</f>
        <v>3.3.4 RELEASE MANAGEMENT</v>
      </c>
      <c r="E821" s="14" t="str">
        <f t="shared" si="36"/>
        <v>C.03x1</v>
      </c>
      <c r="F821" s="14" t="str">
        <f>IFERROR(VLOOKUP(E821,'Bron competenties'!$A$1:$F$19978,5,FALSE),"")</f>
        <v>het onder begeleiding vastleggen en bijhouden van bedrijfszekerheidsgegevens</v>
      </c>
      <c r="G821" s="15" t="str">
        <f>IFERROR(CONCATENATE(B821," ",(VLOOKUP($B821,'Bron competenties'!$B$1:$C$1978,2,FALSE))),"")</f>
        <v xml:space="preserve">C.03 Dienstverlening </v>
      </c>
      <c r="H821">
        <f t="shared" si="37"/>
        <v>1</v>
      </c>
      <c r="I821" t="str">
        <f t="shared" si="38"/>
        <v>het onder begeleiding vastleggen en bijhouden van bedrijfszekerheidsgegevens</v>
      </c>
    </row>
    <row r="822" spans="1:9" ht="15" thickBot="1" x14ac:dyDescent="0.4">
      <c r="A822" s="16" t="s">
        <v>153</v>
      </c>
      <c r="B822" s="17" t="s">
        <v>131</v>
      </c>
      <c r="C822" s="13">
        <v>2</v>
      </c>
      <c r="D822" s="10" t="str">
        <f>IFERROR(VLOOKUP($A822,VLookup!$B$3:$C$481,2,FALSE),"")</f>
        <v>3.3.4 RELEASE MANAGEMENT</v>
      </c>
      <c r="E822" s="14" t="str">
        <f t="shared" si="36"/>
        <v>C.03x2</v>
      </c>
      <c r="F822" s="14" t="str">
        <f>IFERROR(VLOOKUP(E822,'Bron competenties'!$A$1:$F$19978,5,FALSE),"")</f>
        <v xml:space="preserve">het systematisch analyseren van productdata; het escaleren bij potentiële veiligheidsrisico’s; het nemen van actie om het serviceniveau (continu) te verbeteren </v>
      </c>
      <c r="G822" s="15" t="str">
        <f>IFERROR(CONCATENATE(B822," ",(VLOOKUP($B822,'Bron competenties'!$B$1:$C$1978,2,FALSE))),"")</f>
        <v xml:space="preserve">C.03 Dienstverlening </v>
      </c>
      <c r="H822">
        <f t="shared" si="37"/>
        <v>2</v>
      </c>
      <c r="I822" t="str">
        <f t="shared" si="38"/>
        <v xml:space="preserve">het systematisch analyseren van productdata; het escaleren bij potentiële veiligheidsrisico’s; het nemen van actie om het serviceniveau (continu) te verbeteren </v>
      </c>
    </row>
    <row r="823" spans="1:9" ht="15" thickBot="1" x14ac:dyDescent="0.4">
      <c r="A823" s="16" t="s">
        <v>153</v>
      </c>
      <c r="B823" s="17" t="s">
        <v>131</v>
      </c>
      <c r="C823" s="13">
        <v>3</v>
      </c>
      <c r="D823" s="10" t="str">
        <f>IFERROR(VLOOKUP($A823,VLookup!$B$3:$C$481,2,FALSE),"")</f>
        <v>3.3.4 RELEASE MANAGEMENT</v>
      </c>
      <c r="E823" s="14" t="str">
        <f t="shared" si="36"/>
        <v>C.03x3</v>
      </c>
      <c r="F823" s="14" t="str">
        <f>IFERROR(VLOOKUP(E823,'Bron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23" s="15" t="str">
        <f>IFERROR(CONCATENATE(B823," ",(VLOOKUP($B823,'Bron competenties'!$B$1:$C$1978,2,FALSE))),"")</f>
        <v xml:space="preserve">C.03 Dienstverlening </v>
      </c>
      <c r="H823">
        <f t="shared" si="37"/>
        <v>3</v>
      </c>
      <c r="I823" t="str">
        <f t="shared" si="38"/>
        <v>het opzetten van roosters voor operationele taken; het beheren van kosten en budget op basis van interne procedures en externe beperkingen; het vaststellen van het optimaal benodigde aantal fte voor de infrastructuur van het informatiesysteem</v>
      </c>
    </row>
    <row r="824" spans="1:9" ht="15" thickBot="1" x14ac:dyDescent="0.4">
      <c r="A824" s="16" t="s">
        <v>153</v>
      </c>
      <c r="B824" s="17" t="s">
        <v>132</v>
      </c>
      <c r="C824" s="13">
        <v>3</v>
      </c>
      <c r="D824" s="10" t="str">
        <f>IFERROR(VLOOKUP($A824,VLookup!$B$3:$C$481,2,FALSE),"")</f>
        <v>3.3.4 RELEASE MANAGEMENT</v>
      </c>
      <c r="E824" s="14" t="str">
        <f t="shared" si="36"/>
        <v>C.05x3</v>
      </c>
      <c r="F824" s="14" t="str">
        <f>IFERROR(VLOOKUP(E824,'Bron competenties'!$A$1:$F$19978,5,FALSE),"")</f>
        <v>het optimaliseren van technische en cloud-ontwikkeling; het evalueren van systeemperformance en vragen/problemen van gebruikers; verantwoordelijk zijn voor tijdige vervanging van resources binnen het toegestane budget</v>
      </c>
      <c r="G824" s="15" t="str">
        <f>IFERROR(CONCATENATE(B824," ",(VLOOKUP($B824,'Bron competenties'!$B$1:$C$1978,2,FALSE))),"")</f>
        <v>C.05 Systeembeheer</v>
      </c>
      <c r="H824">
        <f t="shared" si="37"/>
        <v>3</v>
      </c>
      <c r="I824" t="str">
        <f t="shared" si="38"/>
        <v>het optimaliseren van technische en cloud-ontwikkeling; het evalueren van systeemperformance en vragen/problemen van gebruikers; verantwoordelijk zijn voor tijdige vervanging van resources binnen het toegestane budget</v>
      </c>
    </row>
    <row r="825" spans="1:9" ht="15" thickBot="1" x14ac:dyDescent="0.4">
      <c r="A825" s="16" t="s">
        <v>153</v>
      </c>
      <c r="B825" s="17" t="s">
        <v>108</v>
      </c>
      <c r="C825" s="13">
        <v>2</v>
      </c>
      <c r="D825" s="10" t="str">
        <f>IFERROR(VLOOKUP($A825,VLookup!$B$3:$C$481,2,FALSE),"")</f>
        <v>3.3.4 RELEASE MANAGEMENT</v>
      </c>
      <c r="E825" s="14" t="str">
        <f t="shared" si="36"/>
        <v>E.02x2</v>
      </c>
      <c r="F825" s="14" t="str">
        <f>IFERROR(VLOOKUP(E825,'Bron competenties'!$A$1:$F$19978,5,FALSE),"")</f>
        <v xml:space="preserve">het begrijpen en toepassen van projectmanagementprincipes, inclusief het toepassen van methodes, hulpmiddelen en processen om eenvoudige projecten te leiden en de kosten en ‘waste’ te minimaliseren </v>
      </c>
      <c r="G825" s="15" t="str">
        <f>IFERROR(CONCATENATE(B825," ",(VLOOKUP($B825,'Bron competenties'!$B$1:$C$1978,2,FALSE))),"")</f>
        <v xml:space="preserve">E.02 Project- en portfoliomanagement </v>
      </c>
      <c r="H825">
        <f t="shared" si="37"/>
        <v>2</v>
      </c>
      <c r="I825" t="str">
        <f t="shared" si="38"/>
        <v xml:space="preserve">het begrijpen en toepassen van projectmanagementprincipes, inclusief het toepassen van methodes, hulpmiddelen en processen om eenvoudige projecten te leiden en de kosten en ‘waste’ te minimaliseren </v>
      </c>
    </row>
    <row r="826" spans="1:9" ht="15" thickBot="1" x14ac:dyDescent="0.4">
      <c r="A826" s="16" t="s">
        <v>153</v>
      </c>
      <c r="B826" s="17" t="s">
        <v>108</v>
      </c>
      <c r="C826" s="13">
        <v>3</v>
      </c>
      <c r="D826" s="10" t="str">
        <f>IFERROR(VLOOKUP($A826,VLookup!$B$3:$C$481,2,FALSE),"")</f>
        <v>3.3.4 RELEASE MANAGEMENT</v>
      </c>
      <c r="E826" s="14" t="str">
        <f t="shared" si="36"/>
        <v>E.02x3</v>
      </c>
      <c r="F826" s="14" t="str">
        <f>IFERROR(VLOOKUP(E826,'Bron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26" s="15" t="str">
        <f>IFERROR(CONCATENATE(B826," ",(VLOOKUP($B826,'Bron competenties'!$B$1:$C$1978,2,FALSE))),"")</f>
        <v xml:space="preserve">E.02 Project- en portfoliomanagement </v>
      </c>
      <c r="H826">
        <f t="shared" si="37"/>
        <v>3</v>
      </c>
      <c r="I826" t="str">
        <f t="shared" si="3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27" spans="1:9" ht="15" thickBot="1" x14ac:dyDescent="0.4">
      <c r="A827" s="16" t="s">
        <v>153</v>
      </c>
      <c r="B827" s="17" t="s">
        <v>96</v>
      </c>
      <c r="C827" s="13">
        <v>2</v>
      </c>
      <c r="D827" s="10" t="str">
        <f>IFERROR(VLOOKUP($A827,VLookup!$B$3:$C$481,2,FALSE),"")</f>
        <v>3.3.4 RELEASE MANAGEMENT</v>
      </c>
      <c r="E827" s="14" t="str">
        <f t="shared" si="36"/>
        <v>E.06x2</v>
      </c>
      <c r="F827" s="14" t="str">
        <f>IFERROR(VLOOKUP(E827,'Bron competenties'!$A$1:$F$19978,5,FALSE),"")</f>
        <v>het communiceren over en het toezicht houden op de toepassing van het kwaliteitsbeleid in de organisatie</v>
      </c>
      <c r="G827" s="15" t="str">
        <f>IFERROR(CONCATENATE(B827," ",(VLOOKUP($B827,'Bron competenties'!$B$1:$C$1978,2,FALSE))),"")</f>
        <v xml:space="preserve">E.06 ICT kwaliteitsmanagement </v>
      </c>
      <c r="H827">
        <f t="shared" si="37"/>
        <v>2</v>
      </c>
      <c r="I827" t="str">
        <f t="shared" si="38"/>
        <v>het communiceren over en het toezicht houden op de toepassing van het kwaliteitsbeleid in de organisatie</v>
      </c>
    </row>
    <row r="828" spans="1:9" ht="15" thickBot="1" x14ac:dyDescent="0.4">
      <c r="A828" s="16" t="s">
        <v>153</v>
      </c>
      <c r="B828" s="17" t="s">
        <v>96</v>
      </c>
      <c r="C828" s="13">
        <v>3</v>
      </c>
      <c r="D828" s="10" t="str">
        <f>IFERROR(VLOOKUP($A828,VLookup!$B$3:$C$481,2,FALSE),"")</f>
        <v>3.3.4 RELEASE MANAGEMENT</v>
      </c>
      <c r="E828" s="14" t="str">
        <f t="shared" si="36"/>
        <v>E.06x3</v>
      </c>
      <c r="F828" s="14" t="str">
        <f>IFERROR(VLOOKUP(E828,'Bron competenties'!$A$1:$F$19978,5,FALSE),"")</f>
        <v>het evalueren van kwaliteitsindicatoren en processen op basis van het kwaliteitsbeleid en indien nodig het voorstellen van herstelacties</v>
      </c>
      <c r="G828" s="15" t="str">
        <f>IFERROR(CONCATENATE(B828," ",(VLOOKUP($B828,'Bron competenties'!$B$1:$C$1978,2,FALSE))),"")</f>
        <v xml:space="preserve">E.06 ICT kwaliteitsmanagement </v>
      </c>
      <c r="H828">
        <f t="shared" si="37"/>
        <v>3</v>
      </c>
      <c r="I828" t="str">
        <f t="shared" si="38"/>
        <v>het evalueren van kwaliteitsindicatoren en processen op basis van het kwaliteitsbeleid en indien nodig het voorstellen van herstelacties</v>
      </c>
    </row>
    <row r="829" spans="1:9" ht="15" thickBot="1" x14ac:dyDescent="0.4">
      <c r="A829" s="18" t="s">
        <v>153</v>
      </c>
      <c r="B829" s="17" t="s">
        <v>85</v>
      </c>
      <c r="C829" s="13">
        <v>9</v>
      </c>
      <c r="D829" s="10" t="str">
        <f>IFERROR(VLOOKUP($A829,VLookup!$B$3:$C$481,2,FALSE),"")</f>
        <v>3.3.4 RELEASE MANAGEMENT</v>
      </c>
      <c r="E829" s="14" t="str">
        <f t="shared" si="36"/>
        <v>T.01x9</v>
      </c>
      <c r="F829" s="14" t="str">
        <f>IFERROR(VLOOKUP(E829,'Bron competenties'!$A$1:$F$19978,5,FALSE),"")</f>
        <v>Toegankelijkheid is van toepassing op het ontwerp van producten, apparaten, services of omgevingen om ervoor te zorgen dat ze voor iedereen bruikbaar zijn, ongeacht hun persoonlijke capaciteiten</v>
      </c>
      <c r="G829" s="15" t="str">
        <f>IFERROR(CONCATENATE(B829," ",(VLOOKUP($B829,'Bron competenties'!$B$1:$C$1978,2,FALSE))),"")</f>
        <v>T.01 Toegankelijkheid</v>
      </c>
      <c r="H829">
        <f t="shared" si="37"/>
        <v>9</v>
      </c>
      <c r="I829" t="str">
        <f t="shared" si="38"/>
        <v>Toegankelijkheid is van toepassing op het ontwerp van producten, apparaten, services of omgevingen om ervoor te zorgen dat ze voor iedereen bruikbaar zijn, ongeacht hun persoonlijke capaciteiten</v>
      </c>
    </row>
    <row r="830" spans="1:9" ht="15" thickBot="1" x14ac:dyDescent="0.4">
      <c r="A830" s="18" t="s">
        <v>153</v>
      </c>
      <c r="B830" s="17" t="s">
        <v>86</v>
      </c>
      <c r="C830" s="13">
        <v>9</v>
      </c>
      <c r="D830" s="10" t="str">
        <f>IFERROR(VLOOKUP($A830,VLookup!$B$3:$C$481,2,FALSE),"")</f>
        <v>3.3.4 RELEASE MANAGEMENT</v>
      </c>
      <c r="E830" s="14" t="str">
        <f t="shared" si="36"/>
        <v>T.02x9</v>
      </c>
      <c r="F830" s="14" t="str">
        <f>IFERROR(VLOOKUP(E830,'Bron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30" s="15" t="str">
        <f>IFERROR(CONCATENATE(B830," ",(VLOOKUP($B830,'Bron competenties'!$B$1:$C$1978,2,FALSE))),"")</f>
        <v>T.02 Ethiek</v>
      </c>
      <c r="H830">
        <f t="shared" si="37"/>
        <v>9</v>
      </c>
      <c r="I830" t="str">
        <f t="shared" si="38"/>
        <v>Ethiek in ICT behandelt de procedures, waarden en praktijken die ICT en haar gerelateerde disciplines beheersen zonder de integriteit, morele waarden of overtuigingen van een individu, organisatie of de mensheid: professioneel gedrag in de ICT</v>
      </c>
    </row>
    <row r="831" spans="1:9" ht="15" thickBot="1" x14ac:dyDescent="0.4">
      <c r="A831" s="18" t="s">
        <v>153</v>
      </c>
      <c r="B831" s="17" t="s">
        <v>87</v>
      </c>
      <c r="C831" s="13">
        <v>9</v>
      </c>
      <c r="D831" s="10" t="str">
        <f>IFERROR(VLOOKUP($A831,VLookup!$B$3:$C$481,2,FALSE),"")</f>
        <v>3.3.4 RELEASE MANAGEMENT</v>
      </c>
      <c r="E831" s="14" t="str">
        <f t="shared" si="36"/>
        <v>T.03x9</v>
      </c>
      <c r="F831" s="14" t="str">
        <f>IFERROR(VLOOKUP(E831,'Bron competenties'!$A$1:$F$19978,5,FALSE),"")</f>
        <v>Er zijn veel wetten die direct of indirect relevant zijn voor de ICT-industrie, zoals copyright, naleving van octrooien, voorkomen van plagiaat en bescherming van intellectueel eigendom</v>
      </c>
      <c r="G831" s="15" t="str">
        <f>IFERROR(CONCATENATE(B831," ",(VLOOKUP($B831,'Bron competenties'!$B$1:$C$1978,2,FALSE))),"")</f>
        <v>T.03 Juridische kwesties</v>
      </c>
      <c r="H831">
        <f t="shared" si="37"/>
        <v>9</v>
      </c>
      <c r="I831" t="str">
        <f t="shared" si="38"/>
        <v>Er zijn veel wetten die direct of indirect relevant zijn voor de ICT-industrie, zoals copyright, naleving van octrooien, voorkomen van plagiaat en bescherming van intellectueel eigendom</v>
      </c>
    </row>
    <row r="832" spans="1:9" ht="15" thickBot="1" x14ac:dyDescent="0.4">
      <c r="A832" s="18" t="s">
        <v>153</v>
      </c>
      <c r="B832" s="17" t="s">
        <v>88</v>
      </c>
      <c r="C832" s="13">
        <v>9</v>
      </c>
      <c r="D832" s="10" t="str">
        <f>IFERROR(VLOOKUP($A832,VLookup!$B$3:$C$481,2,FALSE),"")</f>
        <v>3.3.4 RELEASE MANAGEMENT</v>
      </c>
      <c r="E832" s="14" t="str">
        <f t="shared" si="36"/>
        <v>T.04x9</v>
      </c>
      <c r="F832" s="14" t="str">
        <f>IFERROR(VLOOKUP(E832,'Bron competenties'!$A$1:$F$19978,5,FALSE),"")</f>
        <v>Privacy is het vermogen van een organisatie of individu te bepalen welke gegevens met derden kunnen worden gedeeld: bijvoorbeeld de algemene verordening gegevensbescherming (AVG) over gegevensbescherming en privacy voor alle individuen</v>
      </c>
      <c r="G832" s="15" t="str">
        <f>IFERROR(CONCATENATE(B832," ",(VLOOKUP($B832,'Bron competenties'!$B$1:$C$1978,2,FALSE))),"")</f>
        <v>T.04 Privacy</v>
      </c>
      <c r="H832">
        <f t="shared" si="37"/>
        <v>9</v>
      </c>
      <c r="I832" t="str">
        <f t="shared" si="38"/>
        <v>Privacy is het vermogen van een organisatie of individu te bepalen welke gegevens met derden kunnen worden gedeeld: bijvoorbeeld de algemene verordening gegevensbescherming (AVG) over gegevensbescherming en privacy voor alle individuen</v>
      </c>
    </row>
    <row r="833" spans="1:9" ht="15" thickBot="1" x14ac:dyDescent="0.4">
      <c r="A833" s="18" t="s">
        <v>153</v>
      </c>
      <c r="B833" s="17" t="s">
        <v>89</v>
      </c>
      <c r="C833" s="13">
        <v>9</v>
      </c>
      <c r="D833" s="10" t="str">
        <f>IFERROR(VLOOKUP($A833,VLookup!$B$3:$C$481,2,FALSE),"")</f>
        <v>3.3.4 RELEASE MANAGEMENT</v>
      </c>
      <c r="E833" s="14" t="str">
        <f t="shared" si="36"/>
        <v>T.05x9</v>
      </c>
      <c r="F833" s="14" t="str">
        <f>IFERROR(VLOOKUP(E833,'Bron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33" s="15" t="str">
        <f>IFERROR(CONCATENATE(B833," ",(VLOOKUP($B833,'Bron competenties'!$B$1:$C$1978,2,FALSE))),"")</f>
        <v>T.05 Beveiliging</v>
      </c>
      <c r="H833">
        <f t="shared" si="37"/>
        <v>9</v>
      </c>
      <c r="I833"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34" spans="1:9" ht="15" thickBot="1" x14ac:dyDescent="0.4">
      <c r="A834" s="18" t="s">
        <v>153</v>
      </c>
      <c r="B834" s="17" t="s">
        <v>90</v>
      </c>
      <c r="C834" s="13">
        <v>9</v>
      </c>
      <c r="D834" s="10" t="str">
        <f>IFERROR(VLOOKUP($A834,VLookup!$B$3:$C$481,2,FALSE),"")</f>
        <v>3.3.4 RELEASE MANAGEMENT</v>
      </c>
      <c r="E834" s="14" t="str">
        <f t="shared" ref="E834:E897" si="39">IFERROR(IF(D834&lt;&gt;"",CONCATENATE(B834,"x",C834),""),"")</f>
        <v>T.06x9</v>
      </c>
      <c r="F834" s="14" t="str">
        <f>IFERROR(VLOOKUP(E834,'Bron competenties'!$A$1:$F$19978,5,FALSE),"")</f>
        <v>Duurzaamheid staat voor het voldoen aan behoeften zonder de toekomst in gevaar te brengen en kan worden gecategoriseerd als ecologische, sociale of economische duurzaamheid</v>
      </c>
      <c r="G834" s="15" t="str">
        <f>IFERROR(CONCATENATE(B834," ",(VLOOKUP($B834,'Bron competenties'!$B$1:$C$1978,2,FALSE))),"")</f>
        <v>T.06 Duurzaamheid</v>
      </c>
      <c r="H834">
        <f t="shared" ref="H834:H897" si="40">IF($G834="","",C834)</f>
        <v>9</v>
      </c>
      <c r="I834" t="str">
        <f t="shared" ref="I834:I897" si="41">IF($G834="","",F834)</f>
        <v>Duurzaamheid staat voor het voldoen aan behoeften zonder de toekomst in gevaar te brengen en kan worden gecategoriseerd als ecologische, sociale of economische duurzaamheid</v>
      </c>
    </row>
    <row r="835" spans="1:9" ht="15" thickBot="1" x14ac:dyDescent="0.4">
      <c r="A835" s="18" t="s">
        <v>153</v>
      </c>
      <c r="B835" s="17" t="s">
        <v>91</v>
      </c>
      <c r="C835" s="13">
        <v>9</v>
      </c>
      <c r="D835" s="10" t="str">
        <f>IFERROR(VLOOKUP($A835,VLookup!$B$3:$C$481,2,FALSE),"")</f>
        <v>3.3.4 RELEASE MANAGEMENT</v>
      </c>
      <c r="E835" s="14" t="str">
        <f t="shared" si="39"/>
        <v>T.07x9</v>
      </c>
      <c r="F835" s="14" t="str">
        <f>IFERROR(VLOOKUP(E835,'Bron competenties'!$A$1:$F$19978,5,FALSE),"")</f>
        <v>Bruikbaarheid is de kwaliteit van een product, dienst of systeem, zoals ervaren door eindgebruikers, voor specifiek te bereiken doelen, effectief, efficiënt en bevredigend in een vooraf bepaalde context</v>
      </c>
      <c r="G835" s="15" t="str">
        <f>IFERROR(CONCATENATE(B835," ",(VLOOKUP($B835,'Bron competenties'!$B$1:$C$1978,2,FALSE))),"")</f>
        <v>T.07 Bruikbaarheid</v>
      </c>
      <c r="H835">
        <f t="shared" si="40"/>
        <v>9</v>
      </c>
      <c r="I835" t="str">
        <f t="shared" si="41"/>
        <v>Bruikbaarheid is de kwaliteit van een product, dienst of systeem, zoals ervaren door eindgebruikers, voor specifiek te bereiken doelen, effectief, efficiënt en bevredigend in een vooraf bepaalde context</v>
      </c>
    </row>
    <row r="836" spans="1:9" ht="15" thickBot="1" x14ac:dyDescent="0.4">
      <c r="A836" s="18" t="s">
        <v>154</v>
      </c>
      <c r="B836" s="12" t="s">
        <v>82</v>
      </c>
      <c r="C836" s="13">
        <v>4</v>
      </c>
      <c r="D836" s="10" t="str">
        <f>IFERROR(VLOOKUP($A836,VLookup!$B$3:$C$481,2,FALSE),"")</f>
        <v>4.1.1 SECURITY MANAGEMENT</v>
      </c>
      <c r="E836" s="14" t="str">
        <f t="shared" si="39"/>
        <v>A.01x4</v>
      </c>
      <c r="F836" s="14" t="str">
        <f>IFERROR(VLOOKUP(E836,'Bron competenties'!$A$1:$F$19978,5,FALSE),"")</f>
        <v>het organiseren en borgen van de bouw en implementatie van innovatieve IV oplossingen op de lange termijn</v>
      </c>
      <c r="G836" s="15" t="str">
        <f>IFERROR(CONCATENATE(B836," ",(VLOOKUP($B836,'Bron competenties'!$B$1:$C$1978,2,FALSE))),"")</f>
        <v>A.01 Afstemming informatiesysteem en bedrijfsstrategie</v>
      </c>
      <c r="H836">
        <f t="shared" si="40"/>
        <v>4</v>
      </c>
      <c r="I836" t="str">
        <f t="shared" si="41"/>
        <v>het organiseren en borgen van de bouw en implementatie van innovatieve IV oplossingen op de lange termijn</v>
      </c>
    </row>
    <row r="837" spans="1:9" ht="15" thickBot="1" x14ac:dyDescent="0.4">
      <c r="A837" s="18" t="s">
        <v>154</v>
      </c>
      <c r="B837" s="12" t="s">
        <v>102</v>
      </c>
      <c r="C837" s="13">
        <v>4</v>
      </c>
      <c r="D837" s="10" t="str">
        <f>IFERROR(VLOOKUP($A837,VLookup!$B$3:$C$481,2,FALSE),"")</f>
        <v>4.1.1 SECURITY MANAGEMENT</v>
      </c>
      <c r="E837" s="14" t="str">
        <f t="shared" si="39"/>
        <v>A.07x4</v>
      </c>
      <c r="F837" s="14" t="str">
        <f>IFERROR(VLOOKUP(E837,'Bron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37" s="15" t="str">
        <f>IFERROR(CONCATENATE(B837," ",(VLOOKUP($B837,'Bron competenties'!$B$1:$C$1978,2,FALSE))),"")</f>
        <v xml:space="preserve">A.07 Monitoren technologische ontwikkelingen </v>
      </c>
      <c r="H837">
        <f t="shared" si="40"/>
        <v>4</v>
      </c>
      <c r="I837" t="str">
        <f t="shared" si="41"/>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38" spans="1:9" ht="15" thickBot="1" x14ac:dyDescent="0.4">
      <c r="A838" s="18" t="s">
        <v>154</v>
      </c>
      <c r="B838" s="12" t="s">
        <v>109</v>
      </c>
      <c r="C838" s="13">
        <v>4</v>
      </c>
      <c r="D838" s="10" t="str">
        <f>IFERROR(VLOOKUP($A838,VLookup!$B$3:$C$481,2,FALSE),"")</f>
        <v>4.1.1 SECURITY MANAGEMENT</v>
      </c>
      <c r="E838" s="14" t="str">
        <f t="shared" si="39"/>
        <v>D.01x4</v>
      </c>
      <c r="F838" s="14" t="str">
        <f>IFERROR(VLOOKUP(E838,'Bron competenties'!$A$1:$F$19978,5,FALSE),"")</f>
        <v>het gebruikmaken van specifieke kennis en van externe standaarden en best practices</v>
      </c>
      <c r="G838" s="15" t="str">
        <f>IFERROR(CONCATENATE(B838," ",(VLOOKUP($B838,'Bron competenties'!$B$1:$C$1978,2,FALSE))),"")</f>
        <v xml:space="preserve">D.01 Strategieontwikkeling informatiebeveiliging </v>
      </c>
      <c r="H838">
        <f t="shared" si="40"/>
        <v>4</v>
      </c>
      <c r="I838" t="str">
        <f t="shared" si="41"/>
        <v>het gebruikmaken van specifieke kennis en van externe standaarden en best practices</v>
      </c>
    </row>
    <row r="839" spans="1:9" ht="15" thickBot="1" x14ac:dyDescent="0.4">
      <c r="A839" s="18" t="s">
        <v>154</v>
      </c>
      <c r="B839" s="12" t="s">
        <v>78</v>
      </c>
      <c r="C839" s="13">
        <v>3</v>
      </c>
      <c r="D839" s="10" t="str">
        <f>IFERROR(VLOOKUP($A839,VLookup!$B$3:$C$481,2,FALSE),"")</f>
        <v>4.1.1 SECURITY MANAGEMENT</v>
      </c>
      <c r="E839" s="14" t="str">
        <f t="shared" si="39"/>
        <v>D.10x3</v>
      </c>
      <c r="F839" s="14" t="str">
        <f>IFERROR(VLOOKUP(E839,'Bron competenties'!$A$1:$F$19978,5,FALSE),"")</f>
        <v>het analyseren van bedrijfsprocessen en bijbehorende informatie-eisen en het daarmee voorzien in de meest geschikte informatiestructuur</v>
      </c>
      <c r="G839" s="15" t="str">
        <f>IFERROR(CONCATENATE(B839," ",(VLOOKUP($B839,'Bron competenties'!$B$1:$C$1978,2,FALSE))),"")</f>
        <v xml:space="preserve">D.10 Informatie- en kennismanagement </v>
      </c>
      <c r="H839">
        <f t="shared" si="40"/>
        <v>3</v>
      </c>
      <c r="I839" t="str">
        <f t="shared" si="41"/>
        <v>het analyseren van bedrijfsprocessen en bijbehorende informatie-eisen en het daarmee voorzien in de meest geschikte informatiestructuur</v>
      </c>
    </row>
    <row r="840" spans="1:9" ht="15" thickBot="1" x14ac:dyDescent="0.4">
      <c r="A840" s="18" t="s">
        <v>154</v>
      </c>
      <c r="B840" s="12" t="s">
        <v>78</v>
      </c>
      <c r="C840" s="13">
        <v>4</v>
      </c>
      <c r="D840" s="10" t="str">
        <f>IFERROR(VLOOKUP($A840,VLookup!$B$3:$C$481,2,FALSE),"")</f>
        <v>4.1.1 SECURITY MANAGEMENT</v>
      </c>
      <c r="E840" s="14" t="str">
        <f t="shared" si="39"/>
        <v>D.10x4</v>
      </c>
      <c r="F840" s="14" t="str">
        <f>IFERROR(VLOOKUP(E840,'Bron competenties'!$A$1:$F$19978,5,FALSE),"")</f>
        <v>de juiste informatiestructuur integreren in de organisatie-omgeving</v>
      </c>
      <c r="G840" s="15" t="str">
        <f>IFERROR(CONCATENATE(B840," ",(VLOOKUP($B840,'Bron competenties'!$B$1:$C$1978,2,FALSE))),"")</f>
        <v xml:space="preserve">D.10 Informatie- en kennismanagement </v>
      </c>
      <c r="H840">
        <f t="shared" si="40"/>
        <v>4</v>
      </c>
      <c r="I840" t="str">
        <f t="shared" si="41"/>
        <v>de juiste informatiestructuur integreren in de organisatie-omgeving</v>
      </c>
    </row>
    <row r="841" spans="1:9" ht="15" thickBot="1" x14ac:dyDescent="0.4">
      <c r="A841" s="18" t="s">
        <v>154</v>
      </c>
      <c r="B841" s="12" t="s">
        <v>100</v>
      </c>
      <c r="C841" s="13">
        <v>3</v>
      </c>
      <c r="D841" s="10" t="str">
        <f>IFERROR(VLOOKUP($A841,VLookup!$B$3:$C$481,2,FALSE),"")</f>
        <v>4.1.1 SECURITY MANAGEMENT</v>
      </c>
      <c r="E841" s="14" t="str">
        <f t="shared" si="39"/>
        <v>E.03x3</v>
      </c>
      <c r="F841" s="14" t="str">
        <f>IFERROR(VLOOKUP(E841,'Bron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41" s="15" t="str">
        <f>IFERROR(CONCATENATE(B841," ",(VLOOKUP($B841,'Bron competenties'!$B$1:$C$1978,2,FALSE))),"")</f>
        <v xml:space="preserve">E.03 Risicomanagement </v>
      </c>
      <c r="H841">
        <f t="shared" si="40"/>
        <v>3</v>
      </c>
      <c r="I841" t="str">
        <f t="shared" si="41"/>
        <v>het in staat zijn de juiste acties te ondernemen om de veiligheid te borgen en risicoblootstelling te vermijden; het evalueren, managen en garanderen van de validering van uitzonderingen; het uitvoeren van audits uit op IV-processen en -omgeving</v>
      </c>
    </row>
    <row r="842" spans="1:9" ht="15" thickBot="1" x14ac:dyDescent="0.4">
      <c r="A842" s="18" t="s">
        <v>154</v>
      </c>
      <c r="B842" s="12" t="s">
        <v>100</v>
      </c>
      <c r="C842" s="13">
        <v>4</v>
      </c>
      <c r="D842" s="10" t="str">
        <f>IFERROR(VLOOKUP($A842,VLookup!$B$3:$C$481,2,FALSE),"")</f>
        <v>4.1.1 SECURITY MANAGEMENT</v>
      </c>
      <c r="E842" s="14" t="str">
        <f t="shared" si="39"/>
        <v>E.03x4</v>
      </c>
      <c r="F842" s="14" t="str">
        <f>IFERROR(VLOOKUP(E842,'Bron competenties'!$A$1:$F$19978,5,FALSE),"")</f>
        <v>het organiseren en borgen van het definiëren en toepasbaar maken van beleid voor risicobeheer door rekening te houden met alle mogelijke beperkingen, waaronder technische, economische en politieke kwesties en daarbij taken te delegeren</v>
      </c>
      <c r="G842" s="15" t="str">
        <f>IFERROR(CONCATENATE(B842," ",(VLOOKUP($B842,'Bron competenties'!$B$1:$C$1978,2,FALSE))),"")</f>
        <v xml:space="preserve">E.03 Risicomanagement </v>
      </c>
      <c r="H842">
        <f t="shared" si="40"/>
        <v>4</v>
      </c>
      <c r="I842" t="str">
        <f t="shared" si="41"/>
        <v>het organiseren en borgen van het definiëren en toepasbaar maken van beleid voor risicobeheer door rekening te houden met alle mogelijke beperkingen, waaronder technische, economische en politieke kwesties en daarbij taken te delegeren</v>
      </c>
    </row>
    <row r="843" spans="1:9" ht="15" thickBot="1" x14ac:dyDescent="0.4">
      <c r="A843" s="18" t="s">
        <v>154</v>
      </c>
      <c r="B843" s="12" t="s">
        <v>81</v>
      </c>
      <c r="C843" s="13">
        <v>3</v>
      </c>
      <c r="D843" s="10" t="str">
        <f>IFERROR(VLOOKUP($A843,VLookup!$B$3:$C$481,2,FALSE),"")</f>
        <v>4.1.1 SECURITY MANAGEMENT</v>
      </c>
      <c r="E843" s="14" t="str">
        <f t="shared" si="39"/>
        <v>E.08x3</v>
      </c>
      <c r="F843" s="14" t="str">
        <f>IFERROR(VLOOKUP(E843,'Bron competenties'!$A$1:$F$19978,5,FALSE),"")</f>
        <v xml:space="preserve">het evalueren van indicatoren en maatregelen op het gebied van securitymanagement en bepalen of ze aan de normen voldoen; het onderzoeken van inbreuken op de beveiliging en het nemen van correctiemaatregelen </v>
      </c>
      <c r="G843" s="15" t="str">
        <f>IFERROR(CONCATENATE(B843," ",(VLOOKUP($B843,'Bron competenties'!$B$1:$C$1978,2,FALSE))),"")</f>
        <v xml:space="preserve">E.08 Informatiebeveiligingsmanagement </v>
      </c>
      <c r="H843">
        <f t="shared" si="40"/>
        <v>3</v>
      </c>
      <c r="I843" t="str">
        <f t="shared" si="41"/>
        <v xml:space="preserve">het evalueren van indicatoren en maatregelen op het gebied van securitymanagement en bepalen of ze aan de normen voldoen; het onderzoeken van inbreuken op de beveiliging en het nemen van correctiemaatregelen </v>
      </c>
    </row>
    <row r="844" spans="1:9" ht="15" thickBot="1" x14ac:dyDescent="0.4">
      <c r="A844" s="18" t="s">
        <v>154</v>
      </c>
      <c r="B844" s="12" t="s">
        <v>81</v>
      </c>
      <c r="C844" s="13">
        <v>4</v>
      </c>
      <c r="D844" s="10" t="str">
        <f>IFERROR(VLOOKUP($A844,VLookup!$B$3:$C$481,2,FALSE),"")</f>
        <v>4.1.1 SECURITY MANAGEMENT</v>
      </c>
      <c r="E844" s="14" t="str">
        <f t="shared" si="39"/>
        <v>E.08x4</v>
      </c>
      <c r="F844" s="14" t="str">
        <f>IFERROR(VLOOKUP(E844,'Bron competenties'!$A$1:$F$19978,5,FALSE),"")</f>
        <v>het organiseren en borgen dat de integriteit, vertrouwelijkheid en beschikbaarheid van gegevens zijn opgeslagen in de Informatiesystemen en dat ze voldoen aan alle wettelijke vereisten</v>
      </c>
      <c r="G844" s="15" t="str">
        <f>IFERROR(CONCATENATE(B844," ",(VLOOKUP($B844,'Bron competenties'!$B$1:$C$1978,2,FALSE))),"")</f>
        <v xml:space="preserve">E.08 Informatiebeveiligingsmanagement </v>
      </c>
      <c r="H844">
        <f t="shared" si="40"/>
        <v>4</v>
      </c>
      <c r="I844" t="str">
        <f t="shared" si="41"/>
        <v>het organiseren en borgen dat de integriteit, vertrouwelijkheid en beschikbaarheid van gegevens zijn opgeslagen in de Informatiesystemen en dat ze voldoen aan alle wettelijke vereisten</v>
      </c>
    </row>
    <row r="845" spans="1:9" ht="15" thickBot="1" x14ac:dyDescent="0.4">
      <c r="A845" s="18" t="s">
        <v>154</v>
      </c>
      <c r="B845" s="12" t="s">
        <v>110</v>
      </c>
      <c r="C845" s="13">
        <v>4</v>
      </c>
      <c r="D845" s="10" t="str">
        <f>IFERROR(VLOOKUP($A845,VLookup!$B$3:$C$481,2,FALSE),"")</f>
        <v>4.1.1 SECURITY MANAGEMENT</v>
      </c>
      <c r="E845" s="14" t="str">
        <f t="shared" si="39"/>
        <v>E.09x4</v>
      </c>
      <c r="F845" s="14" t="str">
        <f>IFERROR(VLOOKUP(E845,'Bron competenties'!$A$1:$F$19978,5,FALSE),"")</f>
        <v>het organiseren en borgen van governancestrategie voor informatiesystemen door relevante processen over de gehele IV-infrastructuur te communiceren, uit te dragen en te beheersen</v>
      </c>
      <c r="G845" s="15" t="str">
        <f>IFERROR(CONCATENATE(B845," ",(VLOOKUP($B845,'Bron competenties'!$B$1:$C$1978,2,FALSE))),"")</f>
        <v xml:space="preserve">E.09 IT-governance </v>
      </c>
      <c r="H845">
        <f t="shared" si="40"/>
        <v>4</v>
      </c>
      <c r="I845" t="str">
        <f t="shared" si="41"/>
        <v>het organiseren en borgen van governancestrategie voor informatiesystemen door relevante processen over de gehele IV-infrastructuur te communiceren, uit te dragen en te beheersen</v>
      </c>
    </row>
    <row r="846" spans="1:9" ht="15" thickBot="1" x14ac:dyDescent="0.4">
      <c r="A846" s="18" t="s">
        <v>154</v>
      </c>
      <c r="B846" s="17" t="s">
        <v>85</v>
      </c>
      <c r="C846" s="13">
        <v>9</v>
      </c>
      <c r="D846" s="10" t="str">
        <f>IFERROR(VLOOKUP($A846,VLookup!$B$3:$C$481,2,FALSE),"")</f>
        <v>4.1.1 SECURITY MANAGEMENT</v>
      </c>
      <c r="E846" s="14" t="str">
        <f t="shared" si="39"/>
        <v>T.01x9</v>
      </c>
      <c r="F846" s="14" t="str">
        <f>IFERROR(VLOOKUP(E846,'Bron competenties'!$A$1:$F$19978,5,FALSE),"")</f>
        <v>Toegankelijkheid is van toepassing op het ontwerp van producten, apparaten, services of omgevingen om ervoor te zorgen dat ze voor iedereen bruikbaar zijn, ongeacht hun persoonlijke capaciteiten</v>
      </c>
      <c r="G846" s="15" t="str">
        <f>IFERROR(CONCATENATE(B846," ",(VLOOKUP($B846,'Bron competenties'!$B$1:$C$1978,2,FALSE))),"")</f>
        <v>T.01 Toegankelijkheid</v>
      </c>
      <c r="H846">
        <f t="shared" si="40"/>
        <v>9</v>
      </c>
      <c r="I846" t="str">
        <f t="shared" si="41"/>
        <v>Toegankelijkheid is van toepassing op het ontwerp van producten, apparaten, services of omgevingen om ervoor te zorgen dat ze voor iedereen bruikbaar zijn, ongeacht hun persoonlijke capaciteiten</v>
      </c>
    </row>
    <row r="847" spans="1:9" ht="15" thickBot="1" x14ac:dyDescent="0.4">
      <c r="A847" s="18" t="s">
        <v>154</v>
      </c>
      <c r="B847" s="17" t="s">
        <v>86</v>
      </c>
      <c r="C847" s="13">
        <v>9</v>
      </c>
      <c r="D847" s="10" t="str">
        <f>IFERROR(VLOOKUP($A847,VLookup!$B$3:$C$481,2,FALSE),"")</f>
        <v>4.1.1 SECURITY MANAGEMENT</v>
      </c>
      <c r="E847" s="14" t="str">
        <f t="shared" si="39"/>
        <v>T.02x9</v>
      </c>
      <c r="F847" s="14" t="str">
        <f>IFERROR(VLOOKUP(E847,'Bron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47" s="15" t="str">
        <f>IFERROR(CONCATENATE(B847," ",(VLOOKUP($B847,'Bron competenties'!$B$1:$C$1978,2,FALSE))),"")</f>
        <v>T.02 Ethiek</v>
      </c>
      <c r="H847">
        <f t="shared" si="40"/>
        <v>9</v>
      </c>
      <c r="I847" t="str">
        <f t="shared" si="41"/>
        <v>Ethiek in ICT behandelt de procedures, waarden en praktijken die ICT en haar gerelateerde disciplines beheersen zonder de integriteit, morele waarden of overtuigingen van een individu, organisatie of de mensheid: professioneel gedrag in de ICT</v>
      </c>
    </row>
    <row r="848" spans="1:9" ht="15" thickBot="1" x14ac:dyDescent="0.4">
      <c r="A848" s="18" t="s">
        <v>154</v>
      </c>
      <c r="B848" s="17" t="s">
        <v>87</v>
      </c>
      <c r="C848" s="13">
        <v>9</v>
      </c>
      <c r="D848" s="10" t="str">
        <f>IFERROR(VLOOKUP($A848,VLookup!$B$3:$C$481,2,FALSE),"")</f>
        <v>4.1.1 SECURITY MANAGEMENT</v>
      </c>
      <c r="E848" s="14" t="str">
        <f t="shared" si="39"/>
        <v>T.03x9</v>
      </c>
      <c r="F848" s="14" t="str">
        <f>IFERROR(VLOOKUP(E848,'Bron competenties'!$A$1:$F$19978,5,FALSE),"")</f>
        <v>Er zijn veel wetten die direct of indirect relevant zijn voor de ICT-industrie, zoals copyright, naleving van octrooien, voorkomen van plagiaat en bescherming van intellectueel eigendom</v>
      </c>
      <c r="G848" s="15" t="str">
        <f>IFERROR(CONCATENATE(B848," ",(VLOOKUP($B848,'Bron competenties'!$B$1:$C$1978,2,FALSE))),"")</f>
        <v>T.03 Juridische kwesties</v>
      </c>
      <c r="H848">
        <f t="shared" si="40"/>
        <v>9</v>
      </c>
      <c r="I848" t="str">
        <f t="shared" si="41"/>
        <v>Er zijn veel wetten die direct of indirect relevant zijn voor de ICT-industrie, zoals copyright, naleving van octrooien, voorkomen van plagiaat en bescherming van intellectueel eigendom</v>
      </c>
    </row>
    <row r="849" spans="1:9" ht="15" thickBot="1" x14ac:dyDescent="0.4">
      <c r="A849" s="18" t="s">
        <v>154</v>
      </c>
      <c r="B849" s="17" t="s">
        <v>88</v>
      </c>
      <c r="C849" s="13">
        <v>9</v>
      </c>
      <c r="D849" s="10" t="str">
        <f>IFERROR(VLOOKUP($A849,VLookup!$B$3:$C$481,2,FALSE),"")</f>
        <v>4.1.1 SECURITY MANAGEMENT</v>
      </c>
      <c r="E849" s="14" t="str">
        <f t="shared" si="39"/>
        <v>T.04x9</v>
      </c>
      <c r="F849" s="14" t="str">
        <f>IFERROR(VLOOKUP(E849,'Bron competenties'!$A$1:$F$19978,5,FALSE),"")</f>
        <v>Privacy is het vermogen van een organisatie of individu te bepalen welke gegevens met derden kunnen worden gedeeld: bijvoorbeeld de algemene verordening gegevensbescherming (AVG) over gegevensbescherming en privacy voor alle individuen</v>
      </c>
      <c r="G849" s="15" t="str">
        <f>IFERROR(CONCATENATE(B849," ",(VLOOKUP($B849,'Bron competenties'!$B$1:$C$1978,2,FALSE))),"")</f>
        <v>T.04 Privacy</v>
      </c>
      <c r="H849">
        <f t="shared" si="40"/>
        <v>9</v>
      </c>
      <c r="I849" t="str">
        <f t="shared" si="41"/>
        <v>Privacy is het vermogen van een organisatie of individu te bepalen welke gegevens met derden kunnen worden gedeeld: bijvoorbeeld de algemene verordening gegevensbescherming (AVG) over gegevensbescherming en privacy voor alle individuen</v>
      </c>
    </row>
    <row r="850" spans="1:9" ht="15" thickBot="1" x14ac:dyDescent="0.4">
      <c r="A850" s="18" t="s">
        <v>154</v>
      </c>
      <c r="B850" s="17" t="s">
        <v>89</v>
      </c>
      <c r="C850" s="13">
        <v>9</v>
      </c>
      <c r="D850" s="10" t="str">
        <f>IFERROR(VLOOKUP($A850,VLookup!$B$3:$C$481,2,FALSE),"")</f>
        <v>4.1.1 SECURITY MANAGEMENT</v>
      </c>
      <c r="E850" s="14" t="str">
        <f t="shared" si="39"/>
        <v>T.05x9</v>
      </c>
      <c r="F850" s="14" t="str">
        <f>IFERROR(VLOOKUP(E850,'Bron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50" s="15" t="str">
        <f>IFERROR(CONCATENATE(B850," ",(VLOOKUP($B850,'Bron competenties'!$B$1:$C$1978,2,FALSE))),"")</f>
        <v>T.05 Beveiliging</v>
      </c>
      <c r="H850">
        <f t="shared" si="40"/>
        <v>9</v>
      </c>
      <c r="I850"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51" spans="1:9" ht="15" thickBot="1" x14ac:dyDescent="0.4">
      <c r="A851" s="18" t="s">
        <v>154</v>
      </c>
      <c r="B851" s="17" t="s">
        <v>90</v>
      </c>
      <c r="C851" s="13">
        <v>9</v>
      </c>
      <c r="D851" s="10" t="str">
        <f>IFERROR(VLOOKUP($A851,VLookup!$B$3:$C$481,2,FALSE),"")</f>
        <v>4.1.1 SECURITY MANAGEMENT</v>
      </c>
      <c r="E851" s="14" t="str">
        <f t="shared" si="39"/>
        <v>T.06x9</v>
      </c>
      <c r="F851" s="14" t="str">
        <f>IFERROR(VLOOKUP(E851,'Bron competenties'!$A$1:$F$19978,5,FALSE),"")</f>
        <v>Duurzaamheid staat voor het voldoen aan behoeften zonder de toekomst in gevaar te brengen en kan worden gecategoriseerd als ecologische, sociale of economische duurzaamheid</v>
      </c>
      <c r="G851" s="15" t="str">
        <f>IFERROR(CONCATENATE(B851," ",(VLOOKUP($B851,'Bron competenties'!$B$1:$C$1978,2,FALSE))),"")</f>
        <v>T.06 Duurzaamheid</v>
      </c>
      <c r="H851">
        <f t="shared" si="40"/>
        <v>9</v>
      </c>
      <c r="I851" t="str">
        <f t="shared" si="41"/>
        <v>Duurzaamheid staat voor het voldoen aan behoeften zonder de toekomst in gevaar te brengen en kan worden gecategoriseerd als ecologische, sociale of economische duurzaamheid</v>
      </c>
    </row>
    <row r="852" spans="1:9" ht="15" thickBot="1" x14ac:dyDescent="0.4">
      <c r="A852" s="18" t="s">
        <v>154</v>
      </c>
      <c r="B852" s="17" t="s">
        <v>91</v>
      </c>
      <c r="C852" s="13">
        <v>9</v>
      </c>
      <c r="D852" s="10" t="str">
        <f>IFERROR(VLOOKUP($A852,VLookup!$B$3:$C$481,2,FALSE),"")</f>
        <v>4.1.1 SECURITY MANAGEMENT</v>
      </c>
      <c r="E852" s="14" t="str">
        <f t="shared" si="39"/>
        <v>T.07x9</v>
      </c>
      <c r="F852" s="14" t="str">
        <f>IFERROR(VLOOKUP(E852,'Bron competenties'!$A$1:$F$19978,5,FALSE),"")</f>
        <v>Bruikbaarheid is de kwaliteit van een product, dienst of systeem, zoals ervaren door eindgebruikers, voor specifiek te bereiken doelen, effectief, efficiënt en bevredigend in een vooraf bepaalde context</v>
      </c>
      <c r="G852" s="15" t="str">
        <f>IFERROR(CONCATENATE(B852," ",(VLOOKUP($B852,'Bron competenties'!$B$1:$C$1978,2,FALSE))),"")</f>
        <v>T.07 Bruikbaarheid</v>
      </c>
      <c r="H852">
        <f t="shared" si="40"/>
        <v>9</v>
      </c>
      <c r="I852" t="str">
        <f t="shared" si="41"/>
        <v>Bruikbaarheid is de kwaliteit van een product, dienst of systeem, zoals ervaren door eindgebruikers, voor specifiek te bereiken doelen, effectief, efficiënt en bevredigend in een vooraf bepaalde context</v>
      </c>
    </row>
    <row r="853" spans="1:9" ht="15" thickBot="1" x14ac:dyDescent="0.4">
      <c r="A853" s="18" t="s">
        <v>155</v>
      </c>
      <c r="B853" s="17" t="s">
        <v>82</v>
      </c>
      <c r="C853" s="13">
        <v>4</v>
      </c>
      <c r="D853" s="10" t="str">
        <f>IFERROR(VLOOKUP($A853,VLookup!$B$3:$C$481,2,FALSE),"")</f>
        <v>4.1.2 INFORMATIERISICOMANAGEMENT</v>
      </c>
      <c r="E853" s="14" t="str">
        <f t="shared" si="39"/>
        <v>A.01x4</v>
      </c>
      <c r="F853" s="14" t="str">
        <f>IFERROR(VLOOKUP(E853,'Bron competenties'!$A$1:$F$19978,5,FALSE),"")</f>
        <v>het organiseren en borgen van de bouw en implementatie van innovatieve IV oplossingen op de lange termijn</v>
      </c>
      <c r="G853" s="15" t="str">
        <f>IFERROR(CONCATENATE(B853," ",(VLOOKUP($B853,'Bron competenties'!$B$1:$C$1978,2,FALSE))),"")</f>
        <v>A.01 Afstemming informatiesysteem en bedrijfsstrategie</v>
      </c>
      <c r="H853">
        <f t="shared" si="40"/>
        <v>4</v>
      </c>
      <c r="I853" t="str">
        <f t="shared" si="41"/>
        <v>het organiseren en borgen van de bouw en implementatie van innovatieve IV oplossingen op de lange termijn</v>
      </c>
    </row>
    <row r="854" spans="1:9" ht="15" thickBot="1" x14ac:dyDescent="0.4">
      <c r="A854" s="18" t="s">
        <v>155</v>
      </c>
      <c r="B854" s="17" t="s">
        <v>135</v>
      </c>
      <c r="C854" s="13">
        <v>3</v>
      </c>
      <c r="D854" s="10" t="str">
        <f>IFERROR(VLOOKUP($A854,VLookup!$B$3:$C$481,2,FALSE),"")</f>
        <v>4.1.2 INFORMATIERISICOMANAGEMENT</v>
      </c>
      <c r="E854" s="14" t="str">
        <f t="shared" si="39"/>
        <v>C.02x3</v>
      </c>
      <c r="F854" s="14" t="str">
        <f>IFERROR(VLOOKUP(E854,'Bron competenties'!$A$1:$F$19978,5,FALSE),"")</f>
        <v xml:space="preserve">het zorgen voor de integriteit van het systeem door het toepassen van functionele updates, software- of hardwaretoevoegingen en het inregelen van onderhoudsactiviteiten; het voldoen aan de budgeteisen </v>
      </c>
      <c r="G854" s="15" t="str">
        <f>IFERROR(CONCATENATE(B854," ",(VLOOKUP($B854,'Bron competenties'!$B$1:$C$1978,2,FALSE))),"")</f>
        <v xml:space="preserve">C.02 Ondersteunen van wijzigingen </v>
      </c>
      <c r="H854">
        <f t="shared" si="40"/>
        <v>3</v>
      </c>
      <c r="I854" t="str">
        <f t="shared" si="41"/>
        <v xml:space="preserve">het zorgen voor de integriteit van het systeem door het toepassen van functionele updates, software- of hardwaretoevoegingen en het inregelen van onderhoudsactiviteiten; het voldoen aan de budgeteisen </v>
      </c>
    </row>
    <row r="855" spans="1:9" ht="15" thickBot="1" x14ac:dyDescent="0.4">
      <c r="A855" s="18" t="s">
        <v>155</v>
      </c>
      <c r="B855" s="17" t="s">
        <v>109</v>
      </c>
      <c r="C855" s="13">
        <v>4</v>
      </c>
      <c r="D855" s="10" t="str">
        <f>IFERROR(VLOOKUP($A855,VLookup!$B$3:$C$481,2,FALSE),"")</f>
        <v>4.1.2 INFORMATIERISICOMANAGEMENT</v>
      </c>
      <c r="E855" s="14" t="str">
        <f t="shared" si="39"/>
        <v>D.01x4</v>
      </c>
      <c r="F855" s="14" t="str">
        <f>IFERROR(VLOOKUP(E855,'Bron competenties'!$A$1:$F$19978,5,FALSE),"")</f>
        <v>het gebruikmaken van specifieke kennis en van externe standaarden en best practices</v>
      </c>
      <c r="G855" s="15" t="str">
        <f>IFERROR(CONCATENATE(B855," ",(VLOOKUP($B855,'Bron competenties'!$B$1:$C$1978,2,FALSE))),"")</f>
        <v xml:space="preserve">D.01 Strategieontwikkeling informatiebeveiliging </v>
      </c>
      <c r="H855">
        <f t="shared" si="40"/>
        <v>4</v>
      </c>
      <c r="I855" t="str">
        <f t="shared" si="41"/>
        <v>het gebruikmaken van specifieke kennis en van externe standaarden en best practices</v>
      </c>
    </row>
    <row r="856" spans="1:9" ht="15" thickBot="1" x14ac:dyDescent="0.4">
      <c r="A856" s="18" t="s">
        <v>155</v>
      </c>
      <c r="B856" s="17" t="s">
        <v>83</v>
      </c>
      <c r="C856" s="13">
        <v>4</v>
      </c>
      <c r="D856" s="10" t="str">
        <f>IFERROR(VLOOKUP($A856,VLookup!$B$3:$C$481,2,FALSE),"")</f>
        <v>4.1.2 INFORMATIERISICOMANAGEMENT</v>
      </c>
      <c r="E856" s="14" t="str">
        <f t="shared" si="39"/>
        <v>D.02x4</v>
      </c>
      <c r="F856" s="14" t="str">
        <f>IFERROR(VLOOKUP(E856,'Bron competenties'!$A$1:$F$19978,5,FALSE),"")</f>
        <v xml:space="preserve">het gebruiken van uiteenlopende specifieke kennis en het zorgen dat daarvan gebruik wordt gemaakt; het autoriseren van externe standaarden en best practices </v>
      </c>
      <c r="G856" s="15" t="str">
        <f>IFERROR(CONCATENATE(B856," ",(VLOOKUP($B856,'Bron competenties'!$B$1:$C$1978,2,FALSE))),"")</f>
        <v xml:space="preserve">D.02 Ontwikkeling ICT-Kwaliteitsstrategie </v>
      </c>
      <c r="H856">
        <f t="shared" si="40"/>
        <v>4</v>
      </c>
      <c r="I856" t="str">
        <f t="shared" si="41"/>
        <v xml:space="preserve">het gebruiken van uiteenlopende specifieke kennis en het zorgen dat daarvan gebruik wordt gemaakt; het autoriseren van externe standaarden en best practices </v>
      </c>
    </row>
    <row r="857" spans="1:9" ht="15" thickBot="1" x14ac:dyDescent="0.4">
      <c r="A857" s="18" t="s">
        <v>155</v>
      </c>
      <c r="B857" s="17" t="s">
        <v>78</v>
      </c>
      <c r="C857" s="13">
        <v>3</v>
      </c>
      <c r="D857" s="10" t="str">
        <f>IFERROR(VLOOKUP($A857,VLookup!$B$3:$C$481,2,FALSE),"")</f>
        <v>4.1.2 INFORMATIERISICOMANAGEMENT</v>
      </c>
      <c r="E857" s="14" t="str">
        <f t="shared" si="39"/>
        <v>D.10x3</v>
      </c>
      <c r="F857" s="14" t="str">
        <f>IFERROR(VLOOKUP(E857,'Bron competenties'!$A$1:$F$19978,5,FALSE),"")</f>
        <v>het analyseren van bedrijfsprocessen en bijbehorende informatie-eisen en het daarmee voorzien in de meest geschikte informatiestructuur</v>
      </c>
      <c r="G857" s="15" t="str">
        <f>IFERROR(CONCATENATE(B857," ",(VLOOKUP($B857,'Bron competenties'!$B$1:$C$1978,2,FALSE))),"")</f>
        <v xml:space="preserve">D.10 Informatie- en kennismanagement </v>
      </c>
      <c r="H857">
        <f t="shared" si="40"/>
        <v>3</v>
      </c>
      <c r="I857" t="str">
        <f t="shared" si="41"/>
        <v>het analyseren van bedrijfsprocessen en bijbehorende informatie-eisen en het daarmee voorzien in de meest geschikte informatiestructuur</v>
      </c>
    </row>
    <row r="858" spans="1:9" ht="15" thickBot="1" x14ac:dyDescent="0.4">
      <c r="A858" s="18" t="s">
        <v>155</v>
      </c>
      <c r="B858" s="17" t="s">
        <v>78</v>
      </c>
      <c r="C858" s="13">
        <v>4</v>
      </c>
      <c r="D858" s="10" t="str">
        <f>IFERROR(VLOOKUP($A858,VLookup!$B$3:$C$481,2,FALSE),"")</f>
        <v>4.1.2 INFORMATIERISICOMANAGEMENT</v>
      </c>
      <c r="E858" s="14" t="str">
        <f t="shared" si="39"/>
        <v>D.10x4</v>
      </c>
      <c r="F858" s="14" t="str">
        <f>IFERROR(VLOOKUP(E858,'Bron competenties'!$A$1:$F$19978,5,FALSE),"")</f>
        <v>de juiste informatiestructuur integreren in de organisatie-omgeving</v>
      </c>
      <c r="G858" s="15" t="str">
        <f>IFERROR(CONCATENATE(B858," ",(VLOOKUP($B858,'Bron competenties'!$B$1:$C$1978,2,FALSE))),"")</f>
        <v xml:space="preserve">D.10 Informatie- en kennismanagement </v>
      </c>
      <c r="H858">
        <f t="shared" si="40"/>
        <v>4</v>
      </c>
      <c r="I858" t="str">
        <f t="shared" si="41"/>
        <v>de juiste informatiestructuur integreren in de organisatie-omgeving</v>
      </c>
    </row>
    <row r="859" spans="1:9" ht="15" thickBot="1" x14ac:dyDescent="0.4">
      <c r="A859" s="18" t="s">
        <v>155</v>
      </c>
      <c r="B859" s="17" t="s">
        <v>108</v>
      </c>
      <c r="C859" s="13">
        <v>3</v>
      </c>
      <c r="D859" s="10" t="str">
        <f>IFERROR(VLOOKUP($A859,VLookup!$B$3:$C$481,2,FALSE),"")</f>
        <v>4.1.2 INFORMATIERISICOMANAGEMENT</v>
      </c>
      <c r="E859" s="14" t="str">
        <f t="shared" si="39"/>
        <v>E.02x3</v>
      </c>
      <c r="F859" s="14" t="str">
        <f>IFERROR(VLOOKUP(E859,'Bron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59" s="15" t="str">
        <f>IFERROR(CONCATENATE(B859," ",(VLOOKUP($B859,'Bron competenties'!$B$1:$C$1978,2,FALSE))),"")</f>
        <v xml:space="preserve">E.02 Project- en portfoliomanagement </v>
      </c>
      <c r="H859">
        <f t="shared" si="40"/>
        <v>3</v>
      </c>
      <c r="I859" t="str">
        <f t="shared" si="4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60" spans="1:9" ht="15" thickBot="1" x14ac:dyDescent="0.4">
      <c r="A860" s="18" t="s">
        <v>155</v>
      </c>
      <c r="B860" s="17" t="s">
        <v>108</v>
      </c>
      <c r="C860" s="13">
        <v>4</v>
      </c>
      <c r="D860" s="10" t="str">
        <f>IFERROR(VLOOKUP($A860,VLookup!$B$3:$C$481,2,FALSE),"")</f>
        <v>4.1.2 INFORMATIERISICOMANAGEMENT</v>
      </c>
      <c r="E860" s="14" t="str">
        <f t="shared" si="39"/>
        <v>E.02x4</v>
      </c>
      <c r="F860" s="14" t="str">
        <f>IFERROR(VLOOKUP(E860,'Bron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860" s="15" t="str">
        <f>IFERROR(CONCATENATE(B860," ",(VLOOKUP($B860,'Bron competenties'!$B$1:$C$1978,2,FALSE))),"")</f>
        <v xml:space="preserve">E.02 Project- en portfoliomanagement </v>
      </c>
      <c r="H860">
        <f t="shared" si="40"/>
        <v>4</v>
      </c>
      <c r="I860" t="str">
        <f t="shared" si="4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861" spans="1:9" ht="15" thickBot="1" x14ac:dyDescent="0.4">
      <c r="A861" s="18" t="s">
        <v>155</v>
      </c>
      <c r="B861" s="17" t="s">
        <v>100</v>
      </c>
      <c r="C861" s="13">
        <v>3</v>
      </c>
      <c r="D861" s="10" t="str">
        <f>IFERROR(VLOOKUP($A861,VLookup!$B$3:$C$481,2,FALSE),"")</f>
        <v>4.1.2 INFORMATIERISICOMANAGEMENT</v>
      </c>
      <c r="E861" s="14" t="str">
        <f t="shared" si="39"/>
        <v>E.03x3</v>
      </c>
      <c r="F861" s="14" t="str">
        <f>IFERROR(VLOOKUP(E861,'Bron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61" s="15" t="str">
        <f>IFERROR(CONCATENATE(B861," ",(VLOOKUP($B861,'Bron competenties'!$B$1:$C$1978,2,FALSE))),"")</f>
        <v xml:space="preserve">E.03 Risicomanagement </v>
      </c>
      <c r="H861">
        <f t="shared" si="40"/>
        <v>3</v>
      </c>
      <c r="I861" t="str">
        <f t="shared" si="41"/>
        <v>het in staat zijn de juiste acties te ondernemen om de veiligheid te borgen en risicoblootstelling te vermijden; het evalueren, managen en garanderen van de validering van uitzonderingen; het uitvoeren van audits uit op IV-processen en -omgeving</v>
      </c>
    </row>
    <row r="862" spans="1:9" ht="15" thickBot="1" x14ac:dyDescent="0.4">
      <c r="A862" s="18" t="s">
        <v>155</v>
      </c>
      <c r="B862" s="17" t="s">
        <v>100</v>
      </c>
      <c r="C862" s="13">
        <v>4</v>
      </c>
      <c r="D862" s="10" t="str">
        <f>IFERROR(VLOOKUP($A862,VLookup!$B$3:$C$481,2,FALSE),"")</f>
        <v>4.1.2 INFORMATIERISICOMANAGEMENT</v>
      </c>
      <c r="E862" s="14" t="str">
        <f t="shared" si="39"/>
        <v>E.03x4</v>
      </c>
      <c r="F862" s="14" t="str">
        <f>IFERROR(VLOOKUP(E862,'Bron competenties'!$A$1:$F$19978,5,FALSE),"")</f>
        <v>het organiseren en borgen van het definiëren en toepasbaar maken van beleid voor risicobeheer door rekening te houden met alle mogelijke beperkingen, waaronder technische, economische en politieke kwesties en daarbij taken te delegeren</v>
      </c>
      <c r="G862" s="15" t="str">
        <f>IFERROR(CONCATENATE(B862," ",(VLOOKUP($B862,'Bron competenties'!$B$1:$C$1978,2,FALSE))),"")</f>
        <v xml:space="preserve">E.03 Risicomanagement </v>
      </c>
      <c r="H862">
        <f t="shared" si="40"/>
        <v>4</v>
      </c>
      <c r="I862" t="str">
        <f t="shared" si="41"/>
        <v>het organiseren en borgen van het definiëren en toepasbaar maken van beleid voor risicobeheer door rekening te houden met alle mogelijke beperkingen, waaronder technische, economische en politieke kwesties en daarbij taken te delegeren</v>
      </c>
    </row>
    <row r="863" spans="1:9" ht="15" thickBot="1" x14ac:dyDescent="0.4">
      <c r="A863" s="18" t="s">
        <v>155</v>
      </c>
      <c r="B863" s="17" t="s">
        <v>80</v>
      </c>
      <c r="C863" s="13">
        <v>3</v>
      </c>
      <c r="D863" s="10" t="str">
        <f>IFERROR(VLOOKUP($A863,VLookup!$B$3:$C$481,2,FALSE),"")</f>
        <v>4.1.2 INFORMATIERISICOMANAGEMENT</v>
      </c>
      <c r="E863" s="14" t="str">
        <f t="shared" si="39"/>
        <v>E.05x3</v>
      </c>
      <c r="F863" s="14" t="str">
        <f>IFERROR(VLOOKUP(E863,'Bron competenties'!$A$1:$F$19978,5,FALSE),"")</f>
        <v>het toepassen van specifieke kennis om bestaande IV-processen en oplossingen te onderzoeken, zodat potentiële verbeteringen / innovaties bepaald kunnen worden en  aanbevelingen kunnen worden opgesteld</v>
      </c>
      <c r="G863" s="15" t="str">
        <f>IFERROR(CONCATENATE(B863," ",(VLOOKUP($B863,'Bron competenties'!$B$1:$C$1978,2,FALSE))),"")</f>
        <v xml:space="preserve">E.05 Procesverbetering </v>
      </c>
      <c r="H863">
        <f t="shared" si="40"/>
        <v>3</v>
      </c>
      <c r="I863" t="str">
        <f t="shared" si="41"/>
        <v>het toepassen van specifieke kennis om bestaande IV-processen en oplossingen te onderzoeken, zodat potentiële verbeteringen / innovaties bepaald kunnen worden en  aanbevelingen kunnen worden opgesteld</v>
      </c>
    </row>
    <row r="864" spans="1:9" ht="15" thickBot="1" x14ac:dyDescent="0.4">
      <c r="A864" s="18" t="s">
        <v>155</v>
      </c>
      <c r="B864" s="17" t="s">
        <v>80</v>
      </c>
      <c r="C864" s="13">
        <v>4</v>
      </c>
      <c r="D864" s="10" t="str">
        <f>IFERROR(VLOOKUP($A864,VLookup!$B$3:$C$481,2,FALSE),"")</f>
        <v>4.1.2 INFORMATIERISICOMANAGEMENT</v>
      </c>
      <c r="E864" s="14" t="str">
        <f t="shared" si="39"/>
        <v>E.05x4</v>
      </c>
      <c r="F864" s="14" t="str">
        <f>IFERROR(VLOOKUP(E864,'Bron competenties'!$A$1:$F$19978,5,FALSE),"")</f>
        <v>het organiseren en borgen van innovatieve implementaties / verbeteringen die bijdragen aan grotere efficiëntie; het aantonen aan de directie dat de organisatie voordeel heeft van potentiële wijzigingen</v>
      </c>
      <c r="G864" s="15" t="str">
        <f>IFERROR(CONCATENATE(B864," ",(VLOOKUP($B864,'Bron competenties'!$B$1:$C$1978,2,FALSE))),"")</f>
        <v xml:space="preserve">E.05 Procesverbetering </v>
      </c>
      <c r="H864">
        <f t="shared" si="40"/>
        <v>4</v>
      </c>
      <c r="I864" t="str">
        <f t="shared" si="41"/>
        <v>het organiseren en borgen van innovatieve implementaties / verbeteringen die bijdragen aan grotere efficiëntie; het aantonen aan de directie dat de organisatie voordeel heeft van potentiële wijzigingen</v>
      </c>
    </row>
    <row r="865" spans="1:9" ht="15" thickBot="1" x14ac:dyDescent="0.4">
      <c r="A865" s="18" t="s">
        <v>155</v>
      </c>
      <c r="B865" s="17" t="s">
        <v>138</v>
      </c>
      <c r="C865" s="13">
        <v>3</v>
      </c>
      <c r="D865" s="10" t="str">
        <f>IFERROR(VLOOKUP($A865,VLookup!$B$3:$C$481,2,FALSE),"")</f>
        <v>4.1.2 INFORMATIERISICOMANAGEMENT</v>
      </c>
      <c r="E865" s="14" t="str">
        <f t="shared" si="39"/>
        <v>E.07x3</v>
      </c>
      <c r="F865" s="14" t="str">
        <f>IFERROR(VLOOKUP(E865,'Bron competenties'!$A$1:$F$19978,5,FALSE),"")</f>
        <v>het evalueren van wijzigingseisen en het gebruiken van specifieke vaardigheden om potentiële methoden en standaarden te identificeren die ingezet kunnen worden</v>
      </c>
      <c r="G865" s="15" t="str">
        <f>IFERROR(CONCATENATE(B865," ",(VLOOKUP($B865,'Bron competenties'!$B$1:$C$1978,2,FALSE))),"")</f>
        <v>E.07 Management van veranderingen in bedrijfsprocessen</v>
      </c>
      <c r="H865">
        <f t="shared" si="40"/>
        <v>3</v>
      </c>
      <c r="I865" t="str">
        <f t="shared" si="41"/>
        <v>het evalueren van wijzigingseisen en het gebruiken van specifieke vaardigheden om potentiële methoden en standaarden te identificeren die ingezet kunnen worden</v>
      </c>
    </row>
    <row r="866" spans="1:9" ht="15" thickBot="1" x14ac:dyDescent="0.4">
      <c r="A866" s="18" t="s">
        <v>155</v>
      </c>
      <c r="B866" s="17" t="s">
        <v>138</v>
      </c>
      <c r="C866" s="13">
        <v>4</v>
      </c>
      <c r="D866" s="10" t="str">
        <f>IFERROR(VLOOKUP($A866,VLookup!$B$3:$C$481,2,FALSE),"")</f>
        <v>4.1.2 INFORMATIERISICOMANAGEMENT</v>
      </c>
      <c r="E866" s="14" t="str">
        <f t="shared" si="39"/>
        <v>E.07x4</v>
      </c>
      <c r="F866" s="14" t="str">
        <f>IFERROR(VLOOKUP(E866,'Bron competenties'!$A$1:$F$19978,5,FALSE),"")</f>
        <v xml:space="preserve">het organiseren en borgen van het plannen, beheren en implementeren van significante IV-wijzigingen in de organisatie </v>
      </c>
      <c r="G866" s="15" t="str">
        <f>IFERROR(CONCATENATE(B866," ",(VLOOKUP($B866,'Bron competenties'!$B$1:$C$1978,2,FALSE))),"")</f>
        <v>E.07 Management van veranderingen in bedrijfsprocessen</v>
      </c>
      <c r="H866">
        <f t="shared" si="40"/>
        <v>4</v>
      </c>
      <c r="I866" t="str">
        <f t="shared" si="41"/>
        <v xml:space="preserve">het organiseren en borgen van het plannen, beheren en implementeren van significante IV-wijzigingen in de organisatie </v>
      </c>
    </row>
    <row r="867" spans="1:9" ht="15" thickBot="1" x14ac:dyDescent="0.4">
      <c r="A867" s="18" t="s">
        <v>155</v>
      </c>
      <c r="B867" s="17" t="s">
        <v>81</v>
      </c>
      <c r="C867" s="13">
        <v>3</v>
      </c>
      <c r="D867" s="10" t="str">
        <f>IFERROR(VLOOKUP($A867,VLookup!$B$3:$C$481,2,FALSE),"")</f>
        <v>4.1.2 INFORMATIERISICOMANAGEMENT</v>
      </c>
      <c r="E867" s="14" t="str">
        <f t="shared" si="39"/>
        <v>E.08x3</v>
      </c>
      <c r="F867" s="14" t="str">
        <f>IFERROR(VLOOKUP(E867,'Bron competenties'!$A$1:$F$19978,5,FALSE),"")</f>
        <v xml:space="preserve">het evalueren van indicatoren en maatregelen op het gebied van securitymanagement en bepalen of ze aan de normen voldoen; het onderzoeken van inbreuken op de beveiliging en het nemen van correctiemaatregelen </v>
      </c>
      <c r="G867" s="15" t="str">
        <f>IFERROR(CONCATENATE(B867," ",(VLOOKUP($B867,'Bron competenties'!$B$1:$C$1978,2,FALSE))),"")</f>
        <v xml:space="preserve">E.08 Informatiebeveiligingsmanagement </v>
      </c>
      <c r="H867">
        <f t="shared" si="40"/>
        <v>3</v>
      </c>
      <c r="I867" t="str">
        <f t="shared" si="41"/>
        <v xml:space="preserve">het evalueren van indicatoren en maatregelen op het gebied van securitymanagement en bepalen of ze aan de normen voldoen; het onderzoeken van inbreuken op de beveiliging en het nemen van correctiemaatregelen </v>
      </c>
    </row>
    <row r="868" spans="1:9" ht="15" thickBot="1" x14ac:dyDescent="0.4">
      <c r="A868" s="18" t="s">
        <v>155</v>
      </c>
      <c r="B868" s="17" t="s">
        <v>81</v>
      </c>
      <c r="C868" s="13">
        <v>4</v>
      </c>
      <c r="D868" s="10" t="str">
        <f>IFERROR(VLOOKUP($A868,VLookup!$B$3:$C$481,2,FALSE),"")</f>
        <v>4.1.2 INFORMATIERISICOMANAGEMENT</v>
      </c>
      <c r="E868" s="14" t="str">
        <f t="shared" si="39"/>
        <v>E.08x4</v>
      </c>
      <c r="F868" s="14" t="str">
        <f>IFERROR(VLOOKUP(E868,'Bron competenties'!$A$1:$F$19978,5,FALSE),"")</f>
        <v>het organiseren en borgen dat de integriteit, vertrouwelijkheid en beschikbaarheid van gegevens zijn opgeslagen in de Informatiesystemen en dat ze voldoen aan alle wettelijke vereisten</v>
      </c>
      <c r="G868" s="15" t="str">
        <f>IFERROR(CONCATENATE(B868," ",(VLOOKUP($B868,'Bron competenties'!$B$1:$C$1978,2,FALSE))),"")</f>
        <v xml:space="preserve">E.08 Informatiebeveiligingsmanagement </v>
      </c>
      <c r="H868">
        <f t="shared" si="40"/>
        <v>4</v>
      </c>
      <c r="I868" t="str">
        <f t="shared" si="41"/>
        <v>het organiseren en borgen dat de integriteit, vertrouwelijkheid en beschikbaarheid van gegevens zijn opgeslagen in de Informatiesystemen en dat ze voldoen aan alle wettelijke vereisten</v>
      </c>
    </row>
    <row r="869" spans="1:9" ht="15" thickBot="1" x14ac:dyDescent="0.4">
      <c r="A869" s="18" t="s">
        <v>155</v>
      </c>
      <c r="B869" s="17" t="s">
        <v>85</v>
      </c>
      <c r="C869" s="13">
        <v>9</v>
      </c>
      <c r="D869" s="10" t="str">
        <f>IFERROR(VLOOKUP($A869,VLookup!$B$3:$C$481,2,FALSE),"")</f>
        <v>4.1.2 INFORMATIERISICOMANAGEMENT</v>
      </c>
      <c r="E869" s="14" t="str">
        <f t="shared" si="39"/>
        <v>T.01x9</v>
      </c>
      <c r="F869" s="14" t="str">
        <f>IFERROR(VLOOKUP(E869,'Bron competenties'!$A$1:$F$19978,5,FALSE),"")</f>
        <v>Toegankelijkheid is van toepassing op het ontwerp van producten, apparaten, services of omgevingen om ervoor te zorgen dat ze voor iedereen bruikbaar zijn, ongeacht hun persoonlijke capaciteiten</v>
      </c>
      <c r="G869" s="15" t="str">
        <f>IFERROR(CONCATENATE(B869," ",(VLOOKUP($B869,'Bron competenties'!$B$1:$C$1978,2,FALSE))),"")</f>
        <v>T.01 Toegankelijkheid</v>
      </c>
      <c r="H869">
        <f t="shared" si="40"/>
        <v>9</v>
      </c>
      <c r="I869" t="str">
        <f t="shared" si="41"/>
        <v>Toegankelijkheid is van toepassing op het ontwerp van producten, apparaten, services of omgevingen om ervoor te zorgen dat ze voor iedereen bruikbaar zijn, ongeacht hun persoonlijke capaciteiten</v>
      </c>
    </row>
    <row r="870" spans="1:9" ht="15" thickBot="1" x14ac:dyDescent="0.4">
      <c r="A870" s="18" t="s">
        <v>155</v>
      </c>
      <c r="B870" s="17" t="s">
        <v>86</v>
      </c>
      <c r="C870" s="13">
        <v>9</v>
      </c>
      <c r="D870" s="10" t="str">
        <f>IFERROR(VLOOKUP($A870,VLookup!$B$3:$C$481,2,FALSE),"")</f>
        <v>4.1.2 INFORMATIERISICOMANAGEMENT</v>
      </c>
      <c r="E870" s="14" t="str">
        <f t="shared" si="39"/>
        <v>T.02x9</v>
      </c>
      <c r="F870" s="14" t="str">
        <f>IFERROR(VLOOKUP(E870,'Bron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70" s="15" t="str">
        <f>IFERROR(CONCATENATE(B870," ",(VLOOKUP($B870,'Bron competenties'!$B$1:$C$1978,2,FALSE))),"")</f>
        <v>T.02 Ethiek</v>
      </c>
      <c r="H870">
        <f t="shared" si="40"/>
        <v>9</v>
      </c>
      <c r="I870" t="str">
        <f t="shared" si="41"/>
        <v>Ethiek in ICT behandelt de procedures, waarden en praktijken die ICT en haar gerelateerde disciplines beheersen zonder de integriteit, morele waarden of overtuigingen van een individu, organisatie of de mensheid: professioneel gedrag in de ICT</v>
      </c>
    </row>
    <row r="871" spans="1:9" ht="15" thickBot="1" x14ac:dyDescent="0.4">
      <c r="A871" s="18" t="s">
        <v>155</v>
      </c>
      <c r="B871" s="17" t="s">
        <v>87</v>
      </c>
      <c r="C871" s="13">
        <v>9</v>
      </c>
      <c r="D871" s="10" t="str">
        <f>IFERROR(VLOOKUP($A871,VLookup!$B$3:$C$481,2,FALSE),"")</f>
        <v>4.1.2 INFORMATIERISICOMANAGEMENT</v>
      </c>
      <c r="E871" s="14" t="str">
        <f t="shared" si="39"/>
        <v>T.03x9</v>
      </c>
      <c r="F871" s="14" t="str">
        <f>IFERROR(VLOOKUP(E871,'Bron competenties'!$A$1:$F$19978,5,FALSE),"")</f>
        <v>Er zijn veel wetten die direct of indirect relevant zijn voor de ICT-industrie, zoals copyright, naleving van octrooien, voorkomen van plagiaat en bescherming van intellectueel eigendom</v>
      </c>
      <c r="G871" s="15" t="str">
        <f>IFERROR(CONCATENATE(B871," ",(VLOOKUP($B871,'Bron competenties'!$B$1:$C$1978,2,FALSE))),"")</f>
        <v>T.03 Juridische kwesties</v>
      </c>
      <c r="H871">
        <f t="shared" si="40"/>
        <v>9</v>
      </c>
      <c r="I871" t="str">
        <f t="shared" si="41"/>
        <v>Er zijn veel wetten die direct of indirect relevant zijn voor de ICT-industrie, zoals copyright, naleving van octrooien, voorkomen van plagiaat en bescherming van intellectueel eigendom</v>
      </c>
    </row>
    <row r="872" spans="1:9" ht="15" thickBot="1" x14ac:dyDescent="0.4">
      <c r="A872" s="18" t="s">
        <v>155</v>
      </c>
      <c r="B872" s="17" t="s">
        <v>88</v>
      </c>
      <c r="C872" s="13">
        <v>9</v>
      </c>
      <c r="D872" s="10" t="str">
        <f>IFERROR(VLOOKUP($A872,VLookup!$B$3:$C$481,2,FALSE),"")</f>
        <v>4.1.2 INFORMATIERISICOMANAGEMENT</v>
      </c>
      <c r="E872" s="14" t="str">
        <f t="shared" si="39"/>
        <v>T.04x9</v>
      </c>
      <c r="F872" s="14" t="str">
        <f>IFERROR(VLOOKUP(E872,'Bron competenties'!$A$1:$F$19978,5,FALSE),"")</f>
        <v>Privacy is het vermogen van een organisatie of individu te bepalen welke gegevens met derden kunnen worden gedeeld: bijvoorbeeld de algemene verordening gegevensbescherming (AVG) over gegevensbescherming en privacy voor alle individuen</v>
      </c>
      <c r="G872" s="15" t="str">
        <f>IFERROR(CONCATENATE(B872," ",(VLOOKUP($B872,'Bron competenties'!$B$1:$C$1978,2,FALSE))),"")</f>
        <v>T.04 Privacy</v>
      </c>
      <c r="H872">
        <f t="shared" si="40"/>
        <v>9</v>
      </c>
      <c r="I872" t="str">
        <f t="shared" si="41"/>
        <v>Privacy is het vermogen van een organisatie of individu te bepalen welke gegevens met derden kunnen worden gedeeld: bijvoorbeeld de algemene verordening gegevensbescherming (AVG) over gegevensbescherming en privacy voor alle individuen</v>
      </c>
    </row>
    <row r="873" spans="1:9" ht="15" thickBot="1" x14ac:dyDescent="0.4">
      <c r="A873" s="18" t="s">
        <v>155</v>
      </c>
      <c r="B873" s="17" t="s">
        <v>89</v>
      </c>
      <c r="C873" s="13">
        <v>9</v>
      </c>
      <c r="D873" s="10" t="str">
        <f>IFERROR(VLOOKUP($A873,VLookup!$B$3:$C$481,2,FALSE),"")</f>
        <v>4.1.2 INFORMATIERISICOMANAGEMENT</v>
      </c>
      <c r="E873" s="14" t="str">
        <f t="shared" si="39"/>
        <v>T.05x9</v>
      </c>
      <c r="F873" s="14" t="str">
        <f>IFERROR(VLOOKUP(E873,'Bron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73" s="15" t="str">
        <f>IFERROR(CONCATENATE(B873," ",(VLOOKUP($B873,'Bron competenties'!$B$1:$C$1978,2,FALSE))),"")</f>
        <v>T.05 Beveiliging</v>
      </c>
      <c r="H873">
        <f t="shared" si="40"/>
        <v>9</v>
      </c>
      <c r="I873"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74" spans="1:9" ht="15" thickBot="1" x14ac:dyDescent="0.4">
      <c r="A874" s="18" t="s">
        <v>155</v>
      </c>
      <c r="B874" s="17" t="s">
        <v>90</v>
      </c>
      <c r="C874" s="13">
        <v>9</v>
      </c>
      <c r="D874" s="10" t="str">
        <f>IFERROR(VLOOKUP($A874,VLookup!$B$3:$C$481,2,FALSE),"")</f>
        <v>4.1.2 INFORMATIERISICOMANAGEMENT</v>
      </c>
      <c r="E874" s="14" t="str">
        <f t="shared" si="39"/>
        <v>T.06x9</v>
      </c>
      <c r="F874" s="14" t="str">
        <f>IFERROR(VLOOKUP(E874,'Bron competenties'!$A$1:$F$19978,5,FALSE),"")</f>
        <v>Duurzaamheid staat voor het voldoen aan behoeften zonder de toekomst in gevaar te brengen en kan worden gecategoriseerd als ecologische, sociale of economische duurzaamheid</v>
      </c>
      <c r="G874" s="15" t="str">
        <f>IFERROR(CONCATENATE(B874," ",(VLOOKUP($B874,'Bron competenties'!$B$1:$C$1978,2,FALSE))),"")</f>
        <v>T.06 Duurzaamheid</v>
      </c>
      <c r="H874">
        <f t="shared" si="40"/>
        <v>9</v>
      </c>
      <c r="I874" t="str">
        <f t="shared" si="41"/>
        <v>Duurzaamheid staat voor het voldoen aan behoeften zonder de toekomst in gevaar te brengen en kan worden gecategoriseerd als ecologische, sociale of economische duurzaamheid</v>
      </c>
    </row>
    <row r="875" spans="1:9" ht="15" thickBot="1" x14ac:dyDescent="0.4">
      <c r="A875" s="18" t="s">
        <v>155</v>
      </c>
      <c r="B875" s="17" t="s">
        <v>91</v>
      </c>
      <c r="C875" s="13">
        <v>9</v>
      </c>
      <c r="D875" s="10" t="str">
        <f>IFERROR(VLOOKUP($A875,VLookup!$B$3:$C$481,2,FALSE),"")</f>
        <v>4.1.2 INFORMATIERISICOMANAGEMENT</v>
      </c>
      <c r="E875" s="14" t="str">
        <f t="shared" si="39"/>
        <v>T.07x9</v>
      </c>
      <c r="F875" s="14" t="str">
        <f>IFERROR(VLOOKUP(E875,'Bron competenties'!$A$1:$F$19978,5,FALSE),"")</f>
        <v>Bruikbaarheid is de kwaliteit van een product, dienst of systeem, zoals ervaren door eindgebruikers, voor specifiek te bereiken doelen, effectief, efficiënt en bevredigend in een vooraf bepaalde context</v>
      </c>
      <c r="G875" s="15" t="str">
        <f>IFERROR(CONCATENATE(B875," ",(VLOOKUP($B875,'Bron competenties'!$B$1:$C$1978,2,FALSE))),"")</f>
        <v>T.07 Bruikbaarheid</v>
      </c>
      <c r="H875">
        <f t="shared" si="40"/>
        <v>9</v>
      </c>
      <c r="I875" t="str">
        <f t="shared" si="41"/>
        <v>Bruikbaarheid is de kwaliteit van een product, dienst of systeem, zoals ervaren door eindgebruikers, voor specifiek te bereiken doelen, effectief, efficiënt en bevredigend in een vooraf bepaalde context</v>
      </c>
    </row>
    <row r="876" spans="1:9" ht="15" thickBot="1" x14ac:dyDescent="0.4">
      <c r="A876" s="18" t="s">
        <v>156</v>
      </c>
      <c r="B876" s="17" t="s">
        <v>82</v>
      </c>
      <c r="C876" s="13">
        <v>4</v>
      </c>
      <c r="D876" s="10" t="str">
        <f>IFERROR(VLOOKUP($A876,VLookup!$B$3:$C$481,2,FALSE),"")</f>
        <v>4.1.3 CYBERSECURITY MANAGEMENT</v>
      </c>
      <c r="E876" s="14" t="str">
        <f t="shared" si="39"/>
        <v>A.01x4</v>
      </c>
      <c r="F876" s="14" t="str">
        <f>IFERROR(VLOOKUP(E876,'Bron competenties'!$A$1:$F$19978,5,FALSE),"")</f>
        <v>het organiseren en borgen van de bouw en implementatie van innovatieve IV oplossingen op de lange termijn</v>
      </c>
      <c r="G876" s="15" t="str">
        <f>IFERROR(CONCATENATE(B876," ",(VLOOKUP($B876,'Bron competenties'!$B$1:$C$1978,2,FALSE))),"")</f>
        <v>A.01 Afstemming informatiesysteem en bedrijfsstrategie</v>
      </c>
      <c r="H876">
        <f t="shared" si="40"/>
        <v>4</v>
      </c>
      <c r="I876" t="str">
        <f t="shared" si="41"/>
        <v>het organiseren en borgen van de bouw en implementatie van innovatieve IV oplossingen op de lange termijn</v>
      </c>
    </row>
    <row r="877" spans="1:9" ht="15" thickBot="1" x14ac:dyDescent="0.4">
      <c r="A877" s="18" t="s">
        <v>156</v>
      </c>
      <c r="B877" s="17" t="s">
        <v>93</v>
      </c>
      <c r="C877" s="13">
        <v>3</v>
      </c>
      <c r="D877" s="10" t="str">
        <f>IFERROR(VLOOKUP($A877,VLookup!$B$3:$C$481,2,FALSE),"")</f>
        <v>4.1.3 CYBERSECURITY MANAGEMENT</v>
      </c>
      <c r="E877" s="14" t="str">
        <f t="shared" si="39"/>
        <v>A.06x3</v>
      </c>
      <c r="F877" s="14" t="str">
        <f>IFERROR(VLOOKUP(E877,'Bron competenties'!$A$1:$F$19978,5,FALSE),"")</f>
        <v xml:space="preserve">de verantwoordelijkheid nemen voor eigen acties en die van anderen om te garanderen dat de applicatie op een correcte manier is geïntegreerd in een complexe omgeving en voldoet aan de behoeften van gebruikers / klanten </v>
      </c>
      <c r="G877" s="15" t="str">
        <f>IFERROR(CONCATENATE(B877," ",(VLOOKUP($B877,'Bron competenties'!$B$1:$C$1978,2,FALSE))),"")</f>
        <v xml:space="preserve">A.06 Ontwerp van Applicaties </v>
      </c>
      <c r="H877">
        <f t="shared" si="40"/>
        <v>3</v>
      </c>
      <c r="I877" t="str">
        <f t="shared" si="41"/>
        <v xml:space="preserve">de verantwoordelijkheid nemen voor eigen acties en die van anderen om te garanderen dat de applicatie op een correcte manier is geïntegreerd in een complexe omgeving en voldoet aan de behoeften van gebruikers / klanten </v>
      </c>
    </row>
    <row r="878" spans="1:9" ht="15" thickBot="1" x14ac:dyDescent="0.4">
      <c r="A878" s="18" t="s">
        <v>156</v>
      </c>
      <c r="B878" s="17" t="s">
        <v>102</v>
      </c>
      <c r="C878" s="13">
        <v>4</v>
      </c>
      <c r="D878" s="10" t="str">
        <f>IFERROR(VLOOKUP($A878,VLookup!$B$3:$C$481,2,FALSE),"")</f>
        <v>4.1.3 CYBERSECURITY MANAGEMENT</v>
      </c>
      <c r="E878" s="14" t="str">
        <f t="shared" si="39"/>
        <v>A.07x4</v>
      </c>
      <c r="F878" s="14" t="str">
        <f>IFERROR(VLOOKUP(E878,'Bron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78" s="15" t="str">
        <f>IFERROR(CONCATENATE(B878," ",(VLOOKUP($B878,'Bron competenties'!$B$1:$C$1978,2,FALSE))),"")</f>
        <v xml:space="preserve">A.07 Monitoren technologische ontwikkelingen </v>
      </c>
      <c r="H878">
        <f t="shared" si="40"/>
        <v>4</v>
      </c>
      <c r="I878" t="str">
        <f t="shared" si="41"/>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79" spans="1:9" ht="15" thickBot="1" x14ac:dyDescent="0.4">
      <c r="A879" s="18" t="s">
        <v>156</v>
      </c>
      <c r="B879" s="17" t="s">
        <v>121</v>
      </c>
      <c r="C879" s="13">
        <v>3</v>
      </c>
      <c r="D879" s="10" t="str">
        <f>IFERROR(VLOOKUP($A879,VLookup!$B$3:$C$481,2,FALSE),"")</f>
        <v>4.1.3 CYBERSECURITY MANAGEMENT</v>
      </c>
      <c r="E879" s="14" t="str">
        <f t="shared" si="39"/>
        <v>B.01x3</v>
      </c>
      <c r="F879" s="14" t="str">
        <f>IFERROR(VLOOKUP(E879,'Bron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879" s="15" t="str">
        <f>IFERROR(CONCATENATE(B879," ",(VLOOKUP($B879,'Bron competenties'!$B$1:$C$1978,2,FALSE))),"")</f>
        <v>B.01 Applicatie Ontwikkeling</v>
      </c>
      <c r="H879">
        <f t="shared" si="40"/>
        <v>3</v>
      </c>
      <c r="I879" t="str">
        <f t="shared" si="4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880" spans="1:9" ht="15" thickBot="1" x14ac:dyDescent="0.4">
      <c r="A880" s="18" t="s">
        <v>156</v>
      </c>
      <c r="B880" s="17" t="s">
        <v>98</v>
      </c>
      <c r="C880" s="13">
        <v>3</v>
      </c>
      <c r="D880" s="10" t="str">
        <f>IFERROR(VLOOKUP($A880,VLookup!$B$3:$C$481,2,FALSE),"")</f>
        <v>4.1.3 CYBERSECURITY MANAGEMENT</v>
      </c>
      <c r="E880" s="14" t="str">
        <f t="shared" si="39"/>
        <v>B.02x3</v>
      </c>
      <c r="F880" s="14" t="str">
        <f>IFERROR(VLOOKUP(E880,'Bron competenties'!$A$1:$F$19978,5,FALSE),"")</f>
        <v>verantwoordelijk zijn voor eigen acties en die van anderen in het integratieproces, het naleven van de toepasbare normen en wijzigingsprocedures om de integriteit te bewaren van de gehele functionaliteit en betrouwbaarheid</v>
      </c>
      <c r="G880" s="15" t="str">
        <f>IFERROR(CONCATENATE(B880," ",(VLOOKUP($B880,'Bron competenties'!$B$1:$C$1978,2,FALSE))),"")</f>
        <v xml:space="preserve">B.02 Systeemintegratie </v>
      </c>
      <c r="H880">
        <f t="shared" si="40"/>
        <v>3</v>
      </c>
      <c r="I880" t="str">
        <f t="shared" si="41"/>
        <v>verantwoordelijk zijn voor eigen acties en die van anderen in het integratieproces, het naleven van de toepasbare normen en wijzigingsprocedures om de integriteit te bewaren van de gehele functionaliteit en betrouwbaarheid</v>
      </c>
    </row>
    <row r="881" spans="1:9" ht="15" thickBot="1" x14ac:dyDescent="0.4">
      <c r="A881" s="18" t="s">
        <v>156</v>
      </c>
      <c r="B881" s="17" t="s">
        <v>94</v>
      </c>
      <c r="C881" s="13">
        <v>3</v>
      </c>
      <c r="D881" s="10" t="str">
        <f>IFERROR(VLOOKUP($A881,VLookup!$B$3:$C$481,2,FALSE),"")</f>
        <v>4.1.3 CYBERSECURITY MANAGEMENT</v>
      </c>
      <c r="E881" s="14" t="str">
        <f t="shared" si="39"/>
        <v>B.03x3</v>
      </c>
      <c r="F881" s="14" t="str">
        <f>IFERROR(VLOOKUP(E881,'Bron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881" s="15" t="str">
        <f>IFERROR(CONCATENATE(B881," ",(VLOOKUP($B881,'Bron competenties'!$B$1:$C$1978,2,FALSE))),"")</f>
        <v xml:space="preserve">B.03 Testen </v>
      </c>
      <c r="H881">
        <f t="shared" si="40"/>
        <v>3</v>
      </c>
      <c r="I881" t="str">
        <f t="shared" si="4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882" spans="1:9" ht="15" thickBot="1" x14ac:dyDescent="0.4">
      <c r="A882" s="18" t="s">
        <v>156</v>
      </c>
      <c r="B882" s="17" t="s">
        <v>123</v>
      </c>
      <c r="C882" s="13">
        <v>3</v>
      </c>
      <c r="D882" s="10" t="str">
        <f>IFERROR(VLOOKUP($A882,VLookup!$B$3:$C$481,2,FALSE),"")</f>
        <v>4.1.3 CYBERSECURITY MANAGEMENT</v>
      </c>
      <c r="E882" s="14" t="str">
        <f t="shared" si="39"/>
        <v>B.06x3</v>
      </c>
      <c r="F882" s="14" t="str">
        <f>IFERROR(VLOOKUP(E882,'Bron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882" s="15" t="str">
        <f>IFERROR(CONCATENATE(B882," ",(VLOOKUP($B882,'Bron competenties'!$B$1:$C$1978,2,FALSE))),"")</f>
        <v xml:space="preserve">B.06 Systeembouw </v>
      </c>
      <c r="H882">
        <f t="shared" si="40"/>
        <v>3</v>
      </c>
      <c r="I882" t="str">
        <f t="shared" si="41"/>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883" spans="1:9" ht="15" thickBot="1" x14ac:dyDescent="0.4">
      <c r="A883" s="18" t="s">
        <v>156</v>
      </c>
      <c r="B883" s="17" t="s">
        <v>122</v>
      </c>
      <c r="C883" s="13">
        <v>3</v>
      </c>
      <c r="D883" s="10" t="str">
        <f>IFERROR(VLOOKUP($A883,VLookup!$B$3:$C$481,2,FALSE),"")</f>
        <v>4.1.3 CYBERSECURITY MANAGEMENT</v>
      </c>
      <c r="E883" s="14" t="str">
        <f t="shared" si="39"/>
        <v>C.04x3</v>
      </c>
      <c r="F883" s="14" t="str">
        <f>IFERROR(VLOOKUP(E883,'Bron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883" s="15" t="str">
        <f>IFERROR(CONCATENATE(B883," ",(VLOOKUP($B883,'Bron competenties'!$B$1:$C$1978,2,FALSE))),"")</f>
        <v xml:space="preserve">C.04 Probleemmanagement </v>
      </c>
      <c r="H883">
        <f t="shared" si="40"/>
        <v>3</v>
      </c>
      <c r="I883" t="str">
        <f t="shared" si="4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884" spans="1:9" ht="15" thickBot="1" x14ac:dyDescent="0.4">
      <c r="A884" s="18" t="s">
        <v>156</v>
      </c>
      <c r="B884" s="17" t="s">
        <v>109</v>
      </c>
      <c r="C884" s="13">
        <v>4</v>
      </c>
      <c r="D884" s="10" t="str">
        <f>IFERROR(VLOOKUP($A884,VLookup!$B$3:$C$481,2,FALSE),"")</f>
        <v>4.1.3 CYBERSECURITY MANAGEMENT</v>
      </c>
      <c r="E884" s="14" t="str">
        <f t="shared" si="39"/>
        <v>D.01x4</v>
      </c>
      <c r="F884" s="14" t="str">
        <f>IFERROR(VLOOKUP(E884,'Bron competenties'!$A$1:$F$19978,5,FALSE),"")</f>
        <v>het gebruikmaken van specifieke kennis en van externe standaarden en best practices</v>
      </c>
      <c r="G884" s="15" t="str">
        <f>IFERROR(CONCATENATE(B884," ",(VLOOKUP($B884,'Bron competenties'!$B$1:$C$1978,2,FALSE))),"")</f>
        <v xml:space="preserve">D.01 Strategieontwikkeling informatiebeveiliging </v>
      </c>
      <c r="H884">
        <f t="shared" si="40"/>
        <v>4</v>
      </c>
      <c r="I884" t="str">
        <f t="shared" si="41"/>
        <v>het gebruikmaken van specifieke kennis en van externe standaarden en best practices</v>
      </c>
    </row>
    <row r="885" spans="1:9" ht="15" thickBot="1" x14ac:dyDescent="0.4">
      <c r="A885" s="18" t="s">
        <v>156</v>
      </c>
      <c r="B885" s="17" t="s">
        <v>78</v>
      </c>
      <c r="C885" s="13">
        <v>3</v>
      </c>
      <c r="D885" s="10" t="str">
        <f>IFERROR(VLOOKUP($A885,VLookup!$B$3:$C$481,2,FALSE),"")</f>
        <v>4.1.3 CYBERSECURITY MANAGEMENT</v>
      </c>
      <c r="E885" s="14" t="str">
        <f t="shared" si="39"/>
        <v>D.10x3</v>
      </c>
      <c r="F885" s="14" t="str">
        <f>IFERROR(VLOOKUP(E885,'Bron competenties'!$A$1:$F$19978,5,FALSE),"")</f>
        <v>het analyseren van bedrijfsprocessen en bijbehorende informatie-eisen en het daarmee voorzien in de meest geschikte informatiestructuur</v>
      </c>
      <c r="G885" s="15" t="str">
        <f>IFERROR(CONCATENATE(B885," ",(VLOOKUP($B885,'Bron competenties'!$B$1:$C$1978,2,FALSE))),"")</f>
        <v xml:space="preserve">D.10 Informatie- en kennismanagement </v>
      </c>
      <c r="H885">
        <f t="shared" si="40"/>
        <v>3</v>
      </c>
      <c r="I885" t="str">
        <f t="shared" si="41"/>
        <v>het analyseren van bedrijfsprocessen en bijbehorende informatie-eisen en het daarmee voorzien in de meest geschikte informatiestructuur</v>
      </c>
    </row>
    <row r="886" spans="1:9" ht="15" thickBot="1" x14ac:dyDescent="0.4">
      <c r="A886" s="18" t="s">
        <v>156</v>
      </c>
      <c r="B886" s="17" t="s">
        <v>78</v>
      </c>
      <c r="C886" s="13">
        <v>4</v>
      </c>
      <c r="D886" s="10" t="str">
        <f>IFERROR(VLOOKUP($A886,VLookup!$B$3:$C$481,2,FALSE),"")</f>
        <v>4.1.3 CYBERSECURITY MANAGEMENT</v>
      </c>
      <c r="E886" s="14" t="str">
        <f t="shared" si="39"/>
        <v>D.10x4</v>
      </c>
      <c r="F886" s="14" t="str">
        <f>IFERROR(VLOOKUP(E886,'Bron competenties'!$A$1:$F$19978,5,FALSE),"")</f>
        <v>de juiste informatiestructuur integreren in de organisatie-omgeving</v>
      </c>
      <c r="G886" s="15" t="str">
        <f>IFERROR(CONCATENATE(B886," ",(VLOOKUP($B886,'Bron competenties'!$B$1:$C$1978,2,FALSE))),"")</f>
        <v xml:space="preserve">D.10 Informatie- en kennismanagement </v>
      </c>
      <c r="H886">
        <f t="shared" si="40"/>
        <v>4</v>
      </c>
      <c r="I886" t="str">
        <f t="shared" si="41"/>
        <v>de juiste informatiestructuur integreren in de organisatie-omgeving</v>
      </c>
    </row>
    <row r="887" spans="1:9" ht="15" thickBot="1" x14ac:dyDescent="0.4">
      <c r="A887" s="18" t="s">
        <v>156</v>
      </c>
      <c r="B887" s="17" t="s">
        <v>100</v>
      </c>
      <c r="C887" s="13">
        <v>3</v>
      </c>
      <c r="D887" s="10" t="str">
        <f>IFERROR(VLOOKUP($A887,VLookup!$B$3:$C$481,2,FALSE),"")</f>
        <v>4.1.3 CYBERSECURITY MANAGEMENT</v>
      </c>
      <c r="E887" s="14" t="str">
        <f t="shared" si="39"/>
        <v>E.03x3</v>
      </c>
      <c r="F887" s="14" t="str">
        <f>IFERROR(VLOOKUP(E887,'Bron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887" s="15" t="str">
        <f>IFERROR(CONCATENATE(B887," ",(VLOOKUP($B887,'Bron competenties'!$B$1:$C$1978,2,FALSE))),"")</f>
        <v xml:space="preserve">E.03 Risicomanagement </v>
      </c>
      <c r="H887">
        <f t="shared" si="40"/>
        <v>3</v>
      </c>
      <c r="I887" t="str">
        <f t="shared" si="41"/>
        <v>het in staat zijn de juiste acties te ondernemen om de veiligheid te borgen en risicoblootstelling te vermijden; het evalueren, managen en garanderen van de validering van uitzonderingen; het uitvoeren van audits uit op IV-processen en -omgeving</v>
      </c>
    </row>
    <row r="888" spans="1:9" ht="15" thickBot="1" x14ac:dyDescent="0.4">
      <c r="A888" s="18" t="s">
        <v>156</v>
      </c>
      <c r="B888" s="17" t="s">
        <v>100</v>
      </c>
      <c r="C888" s="13">
        <v>4</v>
      </c>
      <c r="D888" s="10" t="str">
        <f>IFERROR(VLOOKUP($A888,VLookup!$B$3:$C$481,2,FALSE),"")</f>
        <v>4.1.3 CYBERSECURITY MANAGEMENT</v>
      </c>
      <c r="E888" s="14" t="str">
        <f t="shared" si="39"/>
        <v>E.03x4</v>
      </c>
      <c r="F888" s="14" t="str">
        <f>IFERROR(VLOOKUP(E888,'Bron competenties'!$A$1:$F$19978,5,FALSE),"")</f>
        <v>het organiseren en borgen van het definiëren en toepasbaar maken van beleid voor risicobeheer door rekening te houden met alle mogelijke beperkingen, waaronder technische, economische en politieke kwesties en daarbij taken te delegeren</v>
      </c>
      <c r="G888" s="15" t="str">
        <f>IFERROR(CONCATENATE(B888," ",(VLOOKUP($B888,'Bron competenties'!$B$1:$C$1978,2,FALSE))),"")</f>
        <v xml:space="preserve">E.03 Risicomanagement </v>
      </c>
      <c r="H888">
        <f t="shared" si="40"/>
        <v>4</v>
      </c>
      <c r="I888" t="str">
        <f t="shared" si="41"/>
        <v>het organiseren en borgen van het definiëren en toepasbaar maken van beleid voor risicobeheer door rekening te houden met alle mogelijke beperkingen, waaronder technische, economische en politieke kwesties en daarbij taken te delegeren</v>
      </c>
    </row>
    <row r="889" spans="1:9" ht="15" thickBot="1" x14ac:dyDescent="0.4">
      <c r="A889" s="18" t="s">
        <v>156</v>
      </c>
      <c r="B889" s="17" t="s">
        <v>81</v>
      </c>
      <c r="C889" s="13">
        <v>3</v>
      </c>
      <c r="D889" s="10" t="str">
        <f>IFERROR(VLOOKUP($A889,VLookup!$B$3:$C$481,2,FALSE),"")</f>
        <v>4.1.3 CYBERSECURITY MANAGEMENT</v>
      </c>
      <c r="E889" s="14" t="str">
        <f t="shared" si="39"/>
        <v>E.08x3</v>
      </c>
      <c r="F889" s="14" t="str">
        <f>IFERROR(VLOOKUP(E889,'Bron competenties'!$A$1:$F$19978,5,FALSE),"")</f>
        <v xml:space="preserve">het evalueren van indicatoren en maatregelen op het gebied van securitymanagement en bepalen of ze aan de normen voldoen; het onderzoeken van inbreuken op de beveiliging en het nemen van correctiemaatregelen </v>
      </c>
      <c r="G889" s="15" t="str">
        <f>IFERROR(CONCATENATE(B889," ",(VLOOKUP($B889,'Bron competenties'!$B$1:$C$1978,2,FALSE))),"")</f>
        <v xml:space="preserve">E.08 Informatiebeveiligingsmanagement </v>
      </c>
      <c r="H889">
        <f t="shared" si="40"/>
        <v>3</v>
      </c>
      <c r="I889" t="str">
        <f t="shared" si="41"/>
        <v xml:space="preserve">het evalueren van indicatoren en maatregelen op het gebied van securitymanagement en bepalen of ze aan de normen voldoen; het onderzoeken van inbreuken op de beveiliging en het nemen van correctiemaatregelen </v>
      </c>
    </row>
    <row r="890" spans="1:9" ht="15" thickBot="1" x14ac:dyDescent="0.4">
      <c r="A890" s="18" t="s">
        <v>156</v>
      </c>
      <c r="B890" s="17" t="s">
        <v>81</v>
      </c>
      <c r="C890" s="13">
        <v>4</v>
      </c>
      <c r="D890" s="10" t="str">
        <f>IFERROR(VLOOKUP($A890,VLookup!$B$3:$C$481,2,FALSE),"")</f>
        <v>4.1.3 CYBERSECURITY MANAGEMENT</v>
      </c>
      <c r="E890" s="14" t="str">
        <f t="shared" si="39"/>
        <v>E.08x4</v>
      </c>
      <c r="F890" s="14" t="str">
        <f>IFERROR(VLOOKUP(E890,'Bron competenties'!$A$1:$F$19978,5,FALSE),"")</f>
        <v>het organiseren en borgen dat de integriteit, vertrouwelijkheid en beschikbaarheid van gegevens zijn opgeslagen in de Informatiesystemen en dat ze voldoen aan alle wettelijke vereisten</v>
      </c>
      <c r="G890" s="15" t="str">
        <f>IFERROR(CONCATENATE(B890," ",(VLOOKUP($B890,'Bron competenties'!$B$1:$C$1978,2,FALSE))),"")</f>
        <v xml:space="preserve">E.08 Informatiebeveiligingsmanagement </v>
      </c>
      <c r="H890">
        <f t="shared" si="40"/>
        <v>4</v>
      </c>
      <c r="I890" t="str">
        <f t="shared" si="41"/>
        <v>het organiseren en borgen dat de integriteit, vertrouwelijkheid en beschikbaarheid van gegevens zijn opgeslagen in de Informatiesystemen en dat ze voldoen aan alle wettelijke vereisten</v>
      </c>
    </row>
    <row r="891" spans="1:9" ht="15" thickBot="1" x14ac:dyDescent="0.4">
      <c r="A891" s="18" t="s">
        <v>156</v>
      </c>
      <c r="B891" s="20" t="s">
        <v>110</v>
      </c>
      <c r="C891" s="13">
        <v>4</v>
      </c>
      <c r="D891" s="10" t="str">
        <f>IFERROR(VLOOKUP($A891,VLookup!$B$3:$C$481,2,FALSE),"")</f>
        <v>4.1.3 CYBERSECURITY MANAGEMENT</v>
      </c>
      <c r="E891" s="14" t="str">
        <f t="shared" si="39"/>
        <v>E.09x4</v>
      </c>
      <c r="F891" s="14" t="str">
        <f>IFERROR(VLOOKUP(E891,'Bron competenties'!$A$1:$F$19978,5,FALSE),"")</f>
        <v>het organiseren en borgen van governancestrategie voor informatiesystemen door relevante processen over de gehele IV-infrastructuur te communiceren, uit te dragen en te beheersen</v>
      </c>
      <c r="G891" s="15" t="str">
        <f>IFERROR(CONCATENATE(B891," ",(VLOOKUP($B891,'Bron competenties'!$B$1:$C$1978,2,FALSE))),"")</f>
        <v xml:space="preserve">E.09 IT-governance </v>
      </c>
      <c r="H891">
        <f t="shared" si="40"/>
        <v>4</v>
      </c>
      <c r="I891" t="str">
        <f t="shared" si="41"/>
        <v>het organiseren en borgen van governancestrategie voor informatiesystemen door relevante processen over de gehele IV-infrastructuur te communiceren, uit te dragen en te beheersen</v>
      </c>
    </row>
    <row r="892" spans="1:9" ht="15" thickBot="1" x14ac:dyDescent="0.4">
      <c r="A892" s="18" t="s">
        <v>156</v>
      </c>
      <c r="B892" s="17" t="s">
        <v>85</v>
      </c>
      <c r="C892" s="13">
        <v>9</v>
      </c>
      <c r="D892" s="10" t="str">
        <f>IFERROR(VLOOKUP($A892,VLookup!$B$3:$C$481,2,FALSE),"")</f>
        <v>4.1.3 CYBERSECURITY MANAGEMENT</v>
      </c>
      <c r="E892" s="14" t="str">
        <f t="shared" si="39"/>
        <v>T.01x9</v>
      </c>
      <c r="F892" s="14" t="str">
        <f>IFERROR(VLOOKUP(E892,'Bron competenties'!$A$1:$F$19978,5,FALSE),"")</f>
        <v>Toegankelijkheid is van toepassing op het ontwerp van producten, apparaten, services of omgevingen om ervoor te zorgen dat ze voor iedereen bruikbaar zijn, ongeacht hun persoonlijke capaciteiten</v>
      </c>
      <c r="G892" s="15" t="str">
        <f>IFERROR(CONCATENATE(B892," ",(VLOOKUP($B892,'Bron competenties'!$B$1:$C$1978,2,FALSE))),"")</f>
        <v>T.01 Toegankelijkheid</v>
      </c>
      <c r="H892">
        <f t="shared" si="40"/>
        <v>9</v>
      </c>
      <c r="I892" t="str">
        <f t="shared" si="41"/>
        <v>Toegankelijkheid is van toepassing op het ontwerp van producten, apparaten, services of omgevingen om ervoor te zorgen dat ze voor iedereen bruikbaar zijn, ongeacht hun persoonlijke capaciteiten</v>
      </c>
    </row>
    <row r="893" spans="1:9" ht="15" thickBot="1" x14ac:dyDescent="0.4">
      <c r="A893" s="18" t="s">
        <v>156</v>
      </c>
      <c r="B893" s="17" t="s">
        <v>86</v>
      </c>
      <c r="C893" s="13">
        <v>9</v>
      </c>
      <c r="D893" s="10" t="str">
        <f>IFERROR(VLOOKUP($A893,VLookup!$B$3:$C$481,2,FALSE),"")</f>
        <v>4.1.3 CYBERSECURITY MANAGEMENT</v>
      </c>
      <c r="E893" s="14" t="str">
        <f t="shared" si="39"/>
        <v>T.02x9</v>
      </c>
      <c r="F893" s="14" t="str">
        <f>IFERROR(VLOOKUP(E893,'Bron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93" s="15" t="str">
        <f>IFERROR(CONCATENATE(B893," ",(VLOOKUP($B893,'Bron competenties'!$B$1:$C$1978,2,FALSE))),"")</f>
        <v>T.02 Ethiek</v>
      </c>
      <c r="H893">
        <f t="shared" si="40"/>
        <v>9</v>
      </c>
      <c r="I893" t="str">
        <f t="shared" si="41"/>
        <v>Ethiek in ICT behandelt de procedures, waarden en praktijken die ICT en haar gerelateerde disciplines beheersen zonder de integriteit, morele waarden of overtuigingen van een individu, organisatie of de mensheid: professioneel gedrag in de ICT</v>
      </c>
    </row>
    <row r="894" spans="1:9" ht="15" thickBot="1" x14ac:dyDescent="0.4">
      <c r="A894" s="18" t="s">
        <v>156</v>
      </c>
      <c r="B894" s="17" t="s">
        <v>87</v>
      </c>
      <c r="C894" s="13">
        <v>9</v>
      </c>
      <c r="D894" s="10" t="str">
        <f>IFERROR(VLOOKUP($A894,VLookup!$B$3:$C$481,2,FALSE),"")</f>
        <v>4.1.3 CYBERSECURITY MANAGEMENT</v>
      </c>
      <c r="E894" s="14" t="str">
        <f t="shared" si="39"/>
        <v>T.03x9</v>
      </c>
      <c r="F894" s="14" t="str">
        <f>IFERROR(VLOOKUP(E894,'Bron competenties'!$A$1:$F$19978,5,FALSE),"")</f>
        <v>Er zijn veel wetten die direct of indirect relevant zijn voor de ICT-industrie, zoals copyright, naleving van octrooien, voorkomen van plagiaat en bescherming van intellectueel eigendom</v>
      </c>
      <c r="G894" s="15" t="str">
        <f>IFERROR(CONCATENATE(B894," ",(VLOOKUP($B894,'Bron competenties'!$B$1:$C$1978,2,FALSE))),"")</f>
        <v>T.03 Juridische kwesties</v>
      </c>
      <c r="H894">
        <f t="shared" si="40"/>
        <v>9</v>
      </c>
      <c r="I894" t="str">
        <f t="shared" si="41"/>
        <v>Er zijn veel wetten die direct of indirect relevant zijn voor de ICT-industrie, zoals copyright, naleving van octrooien, voorkomen van plagiaat en bescherming van intellectueel eigendom</v>
      </c>
    </row>
    <row r="895" spans="1:9" ht="15" thickBot="1" x14ac:dyDescent="0.4">
      <c r="A895" s="18" t="s">
        <v>156</v>
      </c>
      <c r="B895" s="17" t="s">
        <v>88</v>
      </c>
      <c r="C895" s="13">
        <v>9</v>
      </c>
      <c r="D895" s="10" t="str">
        <f>IFERROR(VLOOKUP($A895,VLookup!$B$3:$C$481,2,FALSE),"")</f>
        <v>4.1.3 CYBERSECURITY MANAGEMENT</v>
      </c>
      <c r="E895" s="14" t="str">
        <f t="shared" si="39"/>
        <v>T.04x9</v>
      </c>
      <c r="F895" s="14" t="str">
        <f>IFERROR(VLOOKUP(E895,'Bron competenties'!$A$1:$F$19978,5,FALSE),"")</f>
        <v>Privacy is het vermogen van een organisatie of individu te bepalen welke gegevens met derden kunnen worden gedeeld: bijvoorbeeld de algemene verordening gegevensbescherming (AVG) over gegevensbescherming en privacy voor alle individuen</v>
      </c>
      <c r="G895" s="15" t="str">
        <f>IFERROR(CONCATENATE(B895," ",(VLOOKUP($B895,'Bron competenties'!$B$1:$C$1978,2,FALSE))),"")</f>
        <v>T.04 Privacy</v>
      </c>
      <c r="H895">
        <f t="shared" si="40"/>
        <v>9</v>
      </c>
      <c r="I895" t="str">
        <f t="shared" si="41"/>
        <v>Privacy is het vermogen van een organisatie of individu te bepalen welke gegevens met derden kunnen worden gedeeld: bijvoorbeeld de algemene verordening gegevensbescherming (AVG) over gegevensbescherming en privacy voor alle individuen</v>
      </c>
    </row>
    <row r="896" spans="1:9" ht="15" thickBot="1" x14ac:dyDescent="0.4">
      <c r="A896" s="18" t="s">
        <v>156</v>
      </c>
      <c r="B896" s="17" t="s">
        <v>89</v>
      </c>
      <c r="C896" s="13">
        <v>9</v>
      </c>
      <c r="D896" s="10" t="str">
        <f>IFERROR(VLOOKUP($A896,VLookup!$B$3:$C$481,2,FALSE),"")</f>
        <v>4.1.3 CYBERSECURITY MANAGEMENT</v>
      </c>
      <c r="E896" s="14" t="str">
        <f t="shared" si="39"/>
        <v>T.05x9</v>
      </c>
      <c r="F896" s="14" t="str">
        <f>IFERROR(VLOOKUP(E896,'Bron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96" s="15" t="str">
        <f>IFERROR(CONCATENATE(B896," ",(VLOOKUP($B896,'Bron competenties'!$B$1:$C$1978,2,FALSE))),"")</f>
        <v>T.05 Beveiliging</v>
      </c>
      <c r="H896">
        <f t="shared" si="40"/>
        <v>9</v>
      </c>
      <c r="I896"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97" spans="1:9" ht="15" thickBot="1" x14ac:dyDescent="0.4">
      <c r="A897" s="18" t="s">
        <v>156</v>
      </c>
      <c r="B897" s="17" t="s">
        <v>90</v>
      </c>
      <c r="C897" s="13">
        <v>9</v>
      </c>
      <c r="D897" s="10" t="str">
        <f>IFERROR(VLOOKUP($A897,VLookup!$B$3:$C$481,2,FALSE),"")</f>
        <v>4.1.3 CYBERSECURITY MANAGEMENT</v>
      </c>
      <c r="E897" s="14" t="str">
        <f t="shared" si="39"/>
        <v>T.06x9</v>
      </c>
      <c r="F897" s="14" t="str">
        <f>IFERROR(VLOOKUP(E897,'Bron competenties'!$A$1:$F$19978,5,FALSE),"")</f>
        <v>Duurzaamheid staat voor het voldoen aan behoeften zonder de toekomst in gevaar te brengen en kan worden gecategoriseerd als ecologische, sociale of economische duurzaamheid</v>
      </c>
      <c r="G897" s="15" t="str">
        <f>IFERROR(CONCATENATE(B897," ",(VLOOKUP($B897,'Bron competenties'!$B$1:$C$1978,2,FALSE))),"")</f>
        <v>T.06 Duurzaamheid</v>
      </c>
      <c r="H897">
        <f t="shared" si="40"/>
        <v>9</v>
      </c>
      <c r="I897" t="str">
        <f t="shared" si="41"/>
        <v>Duurzaamheid staat voor het voldoen aan behoeften zonder de toekomst in gevaar te brengen en kan worden gecategoriseerd als ecologische, sociale of economische duurzaamheid</v>
      </c>
    </row>
    <row r="898" spans="1:9" ht="15" thickBot="1" x14ac:dyDescent="0.4">
      <c r="A898" s="18" t="s">
        <v>156</v>
      </c>
      <c r="B898" s="17" t="s">
        <v>91</v>
      </c>
      <c r="C898" s="13">
        <v>9</v>
      </c>
      <c r="D898" s="10" t="str">
        <f>IFERROR(VLOOKUP($A898,VLookup!$B$3:$C$481,2,FALSE),"")</f>
        <v>4.1.3 CYBERSECURITY MANAGEMENT</v>
      </c>
      <c r="E898" s="14" t="str">
        <f t="shared" ref="E898:E961" si="42">IFERROR(IF(D898&lt;&gt;"",CONCATENATE(B898,"x",C898),""),"")</f>
        <v>T.07x9</v>
      </c>
      <c r="F898" s="14" t="str">
        <f>IFERROR(VLOOKUP(E898,'Bron competenties'!$A$1:$F$19978,5,FALSE),"")</f>
        <v>Bruikbaarheid is de kwaliteit van een product, dienst of systeem, zoals ervaren door eindgebruikers, voor specifiek te bereiken doelen, effectief, efficiënt en bevredigend in een vooraf bepaalde context</v>
      </c>
      <c r="G898" s="15" t="str">
        <f>IFERROR(CONCATENATE(B898," ",(VLOOKUP($B898,'Bron competenties'!$B$1:$C$1978,2,FALSE))),"")</f>
        <v>T.07 Bruikbaarheid</v>
      </c>
      <c r="H898">
        <f t="shared" ref="H898:H961" si="43">IF($G898="","",C898)</f>
        <v>9</v>
      </c>
      <c r="I898" t="str">
        <f t="shared" ref="I898:I961" si="44">IF($G898="","",F898)</f>
        <v>Bruikbaarheid is de kwaliteit van een product, dienst of systeem, zoals ervaren door eindgebruikers, voor specifiek te bereiken doelen, effectief, efficiënt en bevredigend in een vooraf bepaalde context</v>
      </c>
    </row>
    <row r="899" spans="1:9" ht="15" thickBot="1" x14ac:dyDescent="0.4">
      <c r="A899" s="18" t="s">
        <v>157</v>
      </c>
      <c r="B899" s="17" t="s">
        <v>82</v>
      </c>
      <c r="C899" s="13">
        <v>4</v>
      </c>
      <c r="D899" s="10" t="str">
        <f>IFERROR(VLOOKUP($A899,VLookup!$B$3:$C$481,2,FALSE),"")</f>
        <v>4.2.1 CATEGORIEMANAGEMENT IV</v>
      </c>
      <c r="E899" s="14" t="str">
        <f t="shared" si="42"/>
        <v>A.01x4</v>
      </c>
      <c r="F899" s="14" t="str">
        <f>IFERROR(VLOOKUP(E899,'Bron competenties'!$A$1:$F$19978,5,FALSE),"")</f>
        <v>het organiseren en borgen van de bouw en implementatie van innovatieve IV oplossingen op de lange termijn</v>
      </c>
      <c r="G899" s="15" t="str">
        <f>IFERROR(CONCATENATE(B899," ",(VLOOKUP($B899,'Bron competenties'!$B$1:$C$1978,2,FALSE))),"")</f>
        <v>A.01 Afstemming informatiesysteem en bedrijfsstrategie</v>
      </c>
      <c r="H899">
        <f t="shared" si="43"/>
        <v>4</v>
      </c>
      <c r="I899" t="str">
        <f t="shared" si="44"/>
        <v>het organiseren en borgen van de bouw en implementatie van innovatieve IV oplossingen op de lange termijn</v>
      </c>
    </row>
    <row r="900" spans="1:9" ht="15" thickBot="1" x14ac:dyDescent="0.4">
      <c r="A900" s="18" t="s">
        <v>157</v>
      </c>
      <c r="B900" s="17" t="s">
        <v>133</v>
      </c>
      <c r="C900" s="13">
        <v>3</v>
      </c>
      <c r="D900" s="10" t="str">
        <f>IFERROR(VLOOKUP($A900,VLookup!$B$3:$C$481,2,FALSE),"")</f>
        <v>4.2.1 CATEGORIEMANAGEMENT IV</v>
      </c>
      <c r="E900" s="14" t="str">
        <f t="shared" si="42"/>
        <v>A.02x3</v>
      </c>
      <c r="F900" s="14" t="str">
        <f>IFERROR(VLOOKUP(E900,'Bron competenties'!$A$1:$F$19978,5,FALSE),"")</f>
        <v>de inhoud van de SLA garanderen</v>
      </c>
      <c r="G900" s="15" t="str">
        <f>IFERROR(CONCATENATE(B900," ",(VLOOKUP($B900,'Bron competenties'!$B$1:$C$1978,2,FALSE))),"")</f>
        <v xml:space="preserve">A.02 Management dienstverleningsniveau </v>
      </c>
      <c r="H900">
        <f t="shared" si="43"/>
        <v>3</v>
      </c>
      <c r="I900" t="str">
        <f t="shared" si="44"/>
        <v>de inhoud van de SLA garanderen</v>
      </c>
    </row>
    <row r="901" spans="1:9" ht="15" thickBot="1" x14ac:dyDescent="0.4">
      <c r="A901" s="18" t="s">
        <v>157</v>
      </c>
      <c r="B901" s="17" t="s">
        <v>133</v>
      </c>
      <c r="C901" s="13">
        <v>4</v>
      </c>
      <c r="D901" s="10" t="str">
        <f>IFERROR(VLOOKUP($A901,VLookup!$B$3:$C$481,2,FALSE),"")</f>
        <v>4.2.1 CATEGORIEMANAGEMENT IV</v>
      </c>
      <c r="E901" s="14" t="str">
        <f t="shared" si="42"/>
        <v>A.02x4</v>
      </c>
      <c r="F901" s="14" t="str">
        <f>IFERROR(VLOOKUP(E901,'Bron competenties'!$A$1:$F$19978,5,FALSE),"")</f>
        <v>het onderhandelen over herziening van SLA’s in overeenstemming met de organisatiedoelstellingen en het garanderen van het succes van de geplande resultaten</v>
      </c>
      <c r="G901" s="15" t="str">
        <f>IFERROR(CONCATENATE(B901," ",(VLOOKUP($B901,'Bron competenties'!$B$1:$C$1978,2,FALSE))),"")</f>
        <v xml:space="preserve">A.02 Management dienstverleningsniveau </v>
      </c>
      <c r="H901">
        <f t="shared" si="43"/>
        <v>4</v>
      </c>
      <c r="I901" t="str">
        <f t="shared" si="44"/>
        <v>het onderhandelen over herziening van SLA’s in overeenstemming met de organisatiedoelstellingen en het garanderen van het succes van de geplande resultaten</v>
      </c>
    </row>
    <row r="902" spans="1:9" ht="15" thickBot="1" x14ac:dyDescent="0.4">
      <c r="A902" s="18" t="s">
        <v>157</v>
      </c>
      <c r="B902" s="17" t="s">
        <v>115</v>
      </c>
      <c r="C902" s="13">
        <v>3</v>
      </c>
      <c r="D902" s="10" t="str">
        <f>IFERROR(VLOOKUP($A902,VLookup!$B$3:$C$481,2,FALSE),"")</f>
        <v>4.2.1 CATEGORIEMANAGEMENT IV</v>
      </c>
      <c r="E902" s="14" t="str">
        <f t="shared" si="42"/>
        <v>A.03x3</v>
      </c>
      <c r="F902" s="14" t="str">
        <f>IFERROR(VLOOKUP(E902,'Bron competenties'!$A$1:$F$19978,5,FALSE),"")</f>
        <v>het gebruikmaken van specifieke (product)kennis voor marktanalyses</v>
      </c>
      <c r="G902" s="15" t="str">
        <f>IFERROR(CONCATENATE(B902," ",(VLOOKUP($B902,'Bron competenties'!$B$1:$C$1978,2,FALSE))),"")</f>
        <v xml:space="preserve">A.03 Ontwikkelen van bedrijfsplannen </v>
      </c>
      <c r="H902">
        <f t="shared" si="43"/>
        <v>3</v>
      </c>
      <c r="I902" t="str">
        <f t="shared" si="44"/>
        <v>het gebruikmaken van specifieke (product)kennis voor marktanalyses</v>
      </c>
    </row>
    <row r="903" spans="1:9" ht="15" thickBot="1" x14ac:dyDescent="0.4">
      <c r="A903" s="18" t="s">
        <v>157</v>
      </c>
      <c r="B903" s="17" t="s">
        <v>115</v>
      </c>
      <c r="C903" s="13">
        <v>4</v>
      </c>
      <c r="D903" s="10" t="str">
        <f>IFERROR(VLOOKUP($A903,VLookup!$B$3:$C$481,2,FALSE),"")</f>
        <v>4.2.1 CATEGORIEMANAGEMENT IV</v>
      </c>
      <c r="E903" s="14" t="str">
        <f t="shared" si="42"/>
        <v>A.03x4</v>
      </c>
      <c r="F903" s="14" t="str">
        <f>IFERROR(VLOOKUP(E903,'Bron competenties'!$A$1:$F$19978,5,FALSE),"")</f>
        <v>het organiseren en borgen van een informatiesysteemstrategie die voldoet aan de vereisten van de organisatie, inclusief risico’s en kansen</v>
      </c>
      <c r="G903" s="15" t="str">
        <f>IFERROR(CONCATENATE(B903," ",(VLOOKUP($B903,'Bron competenties'!$B$1:$C$1978,2,FALSE))),"")</f>
        <v xml:space="preserve">A.03 Ontwikkelen van bedrijfsplannen </v>
      </c>
      <c r="H903">
        <f t="shared" si="43"/>
        <v>4</v>
      </c>
      <c r="I903" t="str">
        <f t="shared" si="44"/>
        <v>het organiseren en borgen van een informatiesysteemstrategie die voldoet aan de vereisten van de organisatie, inclusief risico’s en kansen</v>
      </c>
    </row>
    <row r="904" spans="1:9" ht="15" thickBot="1" x14ac:dyDescent="0.4">
      <c r="A904" s="18" t="s">
        <v>157</v>
      </c>
      <c r="B904" s="17" t="s">
        <v>131</v>
      </c>
      <c r="C904" s="13">
        <v>3</v>
      </c>
      <c r="D904" s="10" t="str">
        <f>IFERROR(VLOOKUP($A904,VLookup!$B$3:$C$481,2,FALSE),"")</f>
        <v>4.2.1 CATEGORIEMANAGEMENT IV</v>
      </c>
      <c r="E904" s="14" t="str">
        <f t="shared" si="42"/>
        <v>C.03x3</v>
      </c>
      <c r="F904" s="14" t="str">
        <f>IFERROR(VLOOKUP(E904,'Bron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04" s="15" t="str">
        <f>IFERROR(CONCATENATE(B904," ",(VLOOKUP($B904,'Bron competenties'!$B$1:$C$1978,2,FALSE))),"")</f>
        <v xml:space="preserve">C.03 Dienstverlening </v>
      </c>
      <c r="H904">
        <f t="shared" si="43"/>
        <v>3</v>
      </c>
      <c r="I904" t="str">
        <f t="shared" si="44"/>
        <v>het opzetten van roosters voor operationele taken; het beheren van kosten en budget op basis van interne procedures en externe beperkingen; het vaststellen van het optimaal benodigde aantal fte voor de infrastructuur van het informatiesysteem</v>
      </c>
    </row>
    <row r="905" spans="1:9" ht="15" thickBot="1" x14ac:dyDescent="0.4">
      <c r="A905" s="18" t="s">
        <v>157</v>
      </c>
      <c r="B905" s="17" t="s">
        <v>116</v>
      </c>
      <c r="C905" s="13">
        <v>3</v>
      </c>
      <c r="D905" s="10" t="str">
        <f>IFERROR(VLOOKUP($A905,VLookup!$B$3:$C$481,2,FALSE),"")</f>
        <v>4.2.1 CATEGORIEMANAGEMENT IV</v>
      </c>
      <c r="E905" s="14" t="str">
        <f t="shared" si="42"/>
        <v>D.04x3</v>
      </c>
      <c r="F905" s="14" t="str">
        <f>IFERROR(VLOOKUP(E905,'Bron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05" s="15" t="str">
        <f>IFERROR(CONCATENATE(B905," ",(VLOOKUP($B905,'Bron competenties'!$B$1:$C$1978,2,FALSE))),"")</f>
        <v>D.04 Inkoop IV</v>
      </c>
      <c r="H905">
        <f t="shared" si="43"/>
        <v>3</v>
      </c>
      <c r="I905"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06" spans="1:9" ht="15" thickBot="1" x14ac:dyDescent="0.4">
      <c r="A906" s="18" t="s">
        <v>157</v>
      </c>
      <c r="B906" s="17" t="s">
        <v>116</v>
      </c>
      <c r="C906" s="13">
        <v>4</v>
      </c>
      <c r="D906" s="10" t="str">
        <f>IFERROR(VLOOKUP($A906,VLookup!$B$3:$C$481,2,FALSE),"")</f>
        <v>4.2.1 CATEGORIEMANAGEMENT IV</v>
      </c>
      <c r="E906" s="14" t="str">
        <f t="shared" si="42"/>
        <v>D.04x4</v>
      </c>
      <c r="F906" s="14" t="str">
        <f>IFERROR(VLOOKUP(E906,'Bron competenties'!$A$1:$F$19978,5,FALSE),"")</f>
        <v xml:space="preserve">het organiseren en borgen van het inkoopbeleid van de organisatie en het aanbevelen van procesverbeteringen; het toepassen van praktijkervaring en kennis op het gebied van inkoop om de beste besluiten te kunnen nemen  </v>
      </c>
      <c r="G906" s="15" t="str">
        <f>IFERROR(CONCATENATE(B906," ",(VLOOKUP($B906,'Bron competenties'!$B$1:$C$1978,2,FALSE))),"")</f>
        <v>D.04 Inkoop IV</v>
      </c>
      <c r="H906">
        <f t="shared" si="43"/>
        <v>4</v>
      </c>
      <c r="I906" t="str">
        <f t="shared" si="44"/>
        <v xml:space="preserve">het organiseren en borgen van het inkoopbeleid van de organisatie en het aanbevelen van procesverbeteringen; het toepassen van praktijkervaring en kennis op het gebied van inkoop om de beste besluiten te kunnen nemen  </v>
      </c>
    </row>
    <row r="907" spans="1:9" ht="15" thickBot="1" x14ac:dyDescent="0.4">
      <c r="A907" s="18" t="s">
        <v>157</v>
      </c>
      <c r="B907" s="17" t="s">
        <v>117</v>
      </c>
      <c r="C907" s="13">
        <v>3</v>
      </c>
      <c r="D907" s="10" t="str">
        <f>IFERROR(VLOOKUP($A907,VLookup!$B$3:$C$481,2,FALSE),"")</f>
        <v>4.2.1 CATEGORIEMANAGEMENT IV</v>
      </c>
      <c r="E907" s="14" t="str">
        <f t="shared" si="42"/>
        <v>D.08x3</v>
      </c>
      <c r="F907" s="14" t="str">
        <f>IFERROR(VLOOKUP(E907,'Bron competenties'!$A$1:$F$19978,5,FALSE),"")</f>
        <v>het evalueren van contractprestaties op basis van prestatie-indicatoren en het borgen van de prestaties van de volledige supply chain; het invloed uitoefenen op (nieuwe) contractbesprekingen</v>
      </c>
      <c r="G907" s="15" t="str">
        <f>IFERROR(CONCATENATE(B907," ",(VLOOKUP($B907,'Bron competenties'!$B$1:$C$1978,2,FALSE))),"")</f>
        <v xml:space="preserve">D.08 Contractmanagement </v>
      </c>
      <c r="H907">
        <f t="shared" si="43"/>
        <v>3</v>
      </c>
      <c r="I907" t="str">
        <f t="shared" si="44"/>
        <v>het evalueren van contractprestaties op basis van prestatie-indicatoren en het borgen van de prestaties van de volledige supply chain; het invloed uitoefenen op (nieuwe) contractbesprekingen</v>
      </c>
    </row>
    <row r="908" spans="1:9" ht="15" thickBot="1" x14ac:dyDescent="0.4">
      <c r="A908" s="18" t="s">
        <v>157</v>
      </c>
      <c r="B908" s="17" t="s">
        <v>117</v>
      </c>
      <c r="C908" s="13">
        <v>4</v>
      </c>
      <c r="D908" s="10" t="str">
        <f>IFERROR(VLOOKUP($A908,VLookup!$B$3:$C$481,2,FALSE),"")</f>
        <v>4.2.1 CATEGORIEMANAGEMENT IV</v>
      </c>
      <c r="E908" s="14" t="str">
        <f t="shared" si="42"/>
        <v>D.08x4</v>
      </c>
      <c r="F908" s="14" t="str">
        <f>IFERROR(VLOOKUP(E908,'Bron competenties'!$A$1:$F$19978,5,FALSE),"")</f>
        <v>het organiseren en borgen van het naleven van contracten en het fungeren als laatste escalatiepunt</v>
      </c>
      <c r="G908" s="15" t="str">
        <f>IFERROR(CONCATENATE(B908," ",(VLOOKUP($B908,'Bron competenties'!$B$1:$C$1978,2,FALSE))),"")</f>
        <v xml:space="preserve">D.08 Contractmanagement </v>
      </c>
      <c r="H908">
        <f t="shared" si="43"/>
        <v>4</v>
      </c>
      <c r="I908" t="str">
        <f t="shared" si="44"/>
        <v>het organiseren en borgen van het naleven van contracten en het fungeren als laatste escalatiepunt</v>
      </c>
    </row>
    <row r="909" spans="1:9" ht="15" thickBot="1" x14ac:dyDescent="0.4">
      <c r="A909" s="18" t="s">
        <v>157</v>
      </c>
      <c r="B909" s="17" t="s">
        <v>79</v>
      </c>
      <c r="C909" s="13">
        <v>3</v>
      </c>
      <c r="D909" s="10" t="str">
        <f>IFERROR(VLOOKUP($A909,VLookup!$B$3:$C$481,2,FALSE),"")</f>
        <v>4.2.1 CATEGORIEMANAGEMENT IV</v>
      </c>
      <c r="E909" s="14" t="str">
        <f t="shared" si="42"/>
        <v>D.11x3</v>
      </c>
      <c r="F909" s="14" t="str">
        <f>IFERROR(VLOOKUP(E909,'Bron competenties'!$A$1:$F$19978,5,FALSE),"")</f>
        <v>betrouwbare relaties met de klanten creëren en helpen in het identificeren van de klantbehoeften</v>
      </c>
      <c r="G909" s="15" t="str">
        <f>IFERROR(CONCATENATE(B909," ",(VLOOKUP($B909,'Bron competenties'!$B$1:$C$1978,2,FALSE))),"")</f>
        <v xml:space="preserve">D.11 Behoeftemanagement </v>
      </c>
      <c r="H909">
        <f t="shared" si="43"/>
        <v>3</v>
      </c>
      <c r="I909" t="str">
        <f t="shared" si="44"/>
        <v>betrouwbare relaties met de klanten creëren en helpen in het identificeren van de klantbehoeften</v>
      </c>
    </row>
    <row r="910" spans="1:9" ht="15" thickBot="1" x14ac:dyDescent="0.4">
      <c r="A910" s="18" t="s">
        <v>157</v>
      </c>
      <c r="B910" s="17" t="s">
        <v>79</v>
      </c>
      <c r="C910" s="13">
        <v>4</v>
      </c>
      <c r="D910" s="10" t="str">
        <f>IFERROR(VLOOKUP($A910,VLookup!$B$3:$C$481,2,FALSE),"")</f>
        <v>4.2.1 CATEGORIEMANAGEMENT IV</v>
      </c>
      <c r="E910" s="14" t="str">
        <f t="shared" si="42"/>
        <v>D.11x4</v>
      </c>
      <c r="F910" s="14" t="str">
        <f>IFERROR(VLOOKUP(E910,'Bron competenties'!$A$1:$F$19978,5,FALSE),"")</f>
        <v>het organiseren en ondersteunen van strategische besluiten van de organisaties, het helpen van organisaties om nieuwe IV-oplossingen te bedenken; het bevorderen van partnerschappen en het creëren van waardeproposities</v>
      </c>
      <c r="G910" s="15" t="str">
        <f>IFERROR(CONCATENATE(B910," ",(VLOOKUP($B910,'Bron competenties'!$B$1:$C$1978,2,FALSE))),"")</f>
        <v xml:space="preserve">D.11 Behoeftemanagement </v>
      </c>
      <c r="H910">
        <f t="shared" si="43"/>
        <v>4</v>
      </c>
      <c r="I910" t="str">
        <f t="shared" si="44"/>
        <v>het organiseren en ondersteunen van strategische besluiten van de organisaties, het helpen van organisaties om nieuwe IV-oplossingen te bedenken; het bevorderen van partnerschappen en het creëren van waardeproposities</v>
      </c>
    </row>
    <row r="911" spans="1:9" ht="15" thickBot="1" x14ac:dyDescent="0.4">
      <c r="A911" s="18" t="s">
        <v>157</v>
      </c>
      <c r="B911" s="17" t="s">
        <v>118</v>
      </c>
      <c r="C911" s="13">
        <v>3</v>
      </c>
      <c r="D911" s="10" t="str">
        <f>IFERROR(VLOOKUP($A911,VLookup!$B$3:$C$481,2,FALSE),"")</f>
        <v>4.2.1 CATEGORIEMANAGEMENT IV</v>
      </c>
      <c r="E911" s="14" t="str">
        <f t="shared" si="42"/>
        <v>E.01x3</v>
      </c>
      <c r="F911" s="14" t="str">
        <f>IFERROR(VLOOKUP(E911,'Bron competenties'!$A$1:$F$19978,5,FALSE),"")</f>
        <v>het gebruikmaken van vaardigheden om kortetermijnprognoses te bieden met behulp van input uit de markt; het beoordelen van de productie- en verkoopcapaciteiten van de organisatie</v>
      </c>
      <c r="G911" s="15" t="str">
        <f>IFERROR(CONCATENATE(B911," ",(VLOOKUP($B911,'Bron competenties'!$B$1:$C$1978,2,FALSE))),"")</f>
        <v xml:space="preserve">E.01 Ontwikkelen van prognoses </v>
      </c>
      <c r="H911">
        <f t="shared" si="43"/>
        <v>3</v>
      </c>
      <c r="I911" t="str">
        <f t="shared" si="44"/>
        <v>het gebruikmaken van vaardigheden om kortetermijnprognoses te bieden met behulp van input uit de markt; het beoordelen van de productie- en verkoopcapaciteiten van de organisatie</v>
      </c>
    </row>
    <row r="912" spans="1:9" ht="15" thickBot="1" x14ac:dyDescent="0.4">
      <c r="A912" s="18" t="s">
        <v>157</v>
      </c>
      <c r="B912" s="17" t="s">
        <v>118</v>
      </c>
      <c r="C912" s="13">
        <v>4</v>
      </c>
      <c r="D912" s="10" t="str">
        <f>IFERROR(VLOOKUP($A912,VLookup!$B$3:$C$481,2,FALSE),"")</f>
        <v>4.2.1 CATEGORIEMANAGEMENT IV</v>
      </c>
      <c r="E912" s="14" t="str">
        <f t="shared" si="42"/>
        <v>E.01x4</v>
      </c>
      <c r="F912" s="14" t="str">
        <f>IFERROR(VLOOKUP(E912,'Bron competenties'!$A$1:$F$19978,5,FALSE),"")</f>
        <v>de verantwoordelijkheid nemen voor het ontwikkelen van langetermijnprognoses; het identificeren en evalueren van input uit de wijde omgeving, inclusief de politieke en sociale context</v>
      </c>
      <c r="G912" s="15" t="str">
        <f>IFERROR(CONCATENATE(B912," ",(VLOOKUP($B912,'Bron competenties'!$B$1:$C$1978,2,FALSE))),"")</f>
        <v xml:space="preserve">E.01 Ontwikkelen van prognoses </v>
      </c>
      <c r="H912">
        <f t="shared" si="43"/>
        <v>4</v>
      </c>
      <c r="I912" t="str">
        <f t="shared" si="44"/>
        <v>de verantwoordelijkheid nemen voor het ontwikkelen van langetermijnprognoses; het identificeren en evalueren van input uit de wijde omgeving, inclusief de politieke en sociale context</v>
      </c>
    </row>
    <row r="913" spans="1:9" ht="15" thickBot="1" x14ac:dyDescent="0.4">
      <c r="A913" s="18" t="s">
        <v>157</v>
      </c>
      <c r="B913" s="17" t="s">
        <v>119</v>
      </c>
      <c r="C913" s="13">
        <v>3</v>
      </c>
      <c r="D913" s="10" t="str">
        <f>IFERROR(VLOOKUP($A913,VLookup!$B$3:$C$481,2,FALSE),"")</f>
        <v>4.2.1 CATEGORIEMANAGEMENT IV</v>
      </c>
      <c r="E913" s="14" t="str">
        <f t="shared" si="42"/>
        <v>E.04x3</v>
      </c>
      <c r="F913" s="14" t="str">
        <f>IFERROR(VLOOKUP(E913,'Bron competenties'!$A$1:$F$19978,5,FALSE),"")</f>
        <v>de verantwoording nemen voor eigen acties en die van anderen in het onderhouden van contacten met een gelimiteerd aantal stakeholders</v>
      </c>
      <c r="G913" s="15" t="str">
        <f>IFERROR(CONCATENATE(B913," ",(VLOOKUP($B913,'Bron competenties'!$B$1:$C$1978,2,FALSE))),"")</f>
        <v xml:space="preserve">E.04 Relatiemanagement </v>
      </c>
      <c r="H913">
        <f t="shared" si="43"/>
        <v>3</v>
      </c>
      <c r="I913" t="str">
        <f t="shared" si="44"/>
        <v>de verantwoording nemen voor eigen acties en die van anderen in het onderhouden van contacten met een gelimiteerd aantal stakeholders</v>
      </c>
    </row>
    <row r="914" spans="1:9" ht="15" thickBot="1" x14ac:dyDescent="0.4">
      <c r="A914" s="18" t="s">
        <v>157</v>
      </c>
      <c r="B914" s="17" t="s">
        <v>119</v>
      </c>
      <c r="C914" s="13">
        <v>4</v>
      </c>
      <c r="D914" s="10" t="str">
        <f>IFERROR(VLOOKUP($A914,VLookup!$B$3:$C$481,2,FALSE),"")</f>
        <v>4.2.1 CATEGORIEMANAGEMENT IV</v>
      </c>
      <c r="E914" s="14" t="str">
        <f t="shared" si="42"/>
        <v>E.04x4</v>
      </c>
      <c r="F914" s="14" t="str">
        <f>IFERROR(VLOOKUP(E914,'Bron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14" s="15" t="str">
        <f>IFERROR(CONCATENATE(B914," ",(VLOOKUP($B914,'Bron competenties'!$B$1:$C$1978,2,FALSE))),"")</f>
        <v xml:space="preserve">E.04 Relatiemanagement </v>
      </c>
      <c r="H914">
        <f t="shared" si="43"/>
        <v>4</v>
      </c>
      <c r="I914"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15" spans="1:9" ht="15" thickBot="1" x14ac:dyDescent="0.4">
      <c r="A915" s="18" t="s">
        <v>157</v>
      </c>
      <c r="B915" s="17" t="s">
        <v>85</v>
      </c>
      <c r="C915" s="13">
        <v>9</v>
      </c>
      <c r="D915" s="10" t="str">
        <f>IFERROR(VLOOKUP($A915,VLookup!$B$3:$C$481,2,FALSE),"")</f>
        <v>4.2.1 CATEGORIEMANAGEMENT IV</v>
      </c>
      <c r="E915" s="14" t="str">
        <f t="shared" si="42"/>
        <v>T.01x9</v>
      </c>
      <c r="F915" s="14" t="str">
        <f>IFERROR(VLOOKUP(E915,'Bron competenties'!$A$1:$F$19978,5,FALSE),"")</f>
        <v>Toegankelijkheid is van toepassing op het ontwerp van producten, apparaten, services of omgevingen om ervoor te zorgen dat ze voor iedereen bruikbaar zijn, ongeacht hun persoonlijke capaciteiten</v>
      </c>
      <c r="G915" s="15" t="str">
        <f>IFERROR(CONCATENATE(B915," ",(VLOOKUP($B915,'Bron competenties'!$B$1:$C$1978,2,FALSE))),"")</f>
        <v>T.01 Toegankelijkheid</v>
      </c>
      <c r="H915">
        <f t="shared" si="43"/>
        <v>9</v>
      </c>
      <c r="I915" t="str">
        <f t="shared" si="44"/>
        <v>Toegankelijkheid is van toepassing op het ontwerp van producten, apparaten, services of omgevingen om ervoor te zorgen dat ze voor iedereen bruikbaar zijn, ongeacht hun persoonlijke capaciteiten</v>
      </c>
    </row>
    <row r="916" spans="1:9" ht="15" thickBot="1" x14ac:dyDescent="0.4">
      <c r="A916" s="18" t="s">
        <v>157</v>
      </c>
      <c r="B916" s="17" t="s">
        <v>86</v>
      </c>
      <c r="C916" s="13">
        <v>9</v>
      </c>
      <c r="D916" s="10" t="str">
        <f>IFERROR(VLOOKUP($A916,VLookup!$B$3:$C$481,2,FALSE),"")</f>
        <v>4.2.1 CATEGORIEMANAGEMENT IV</v>
      </c>
      <c r="E916" s="14" t="str">
        <f t="shared" si="42"/>
        <v>T.02x9</v>
      </c>
      <c r="F916" s="14" t="str">
        <f>IFERROR(VLOOKUP(E916,'Bron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16" s="15" t="str">
        <f>IFERROR(CONCATENATE(B916," ",(VLOOKUP($B916,'Bron competenties'!$B$1:$C$1978,2,FALSE))),"")</f>
        <v>T.02 Ethiek</v>
      </c>
      <c r="H916">
        <f t="shared" si="43"/>
        <v>9</v>
      </c>
      <c r="I916" t="str">
        <f t="shared" si="44"/>
        <v>Ethiek in ICT behandelt de procedures, waarden en praktijken die ICT en haar gerelateerde disciplines beheersen zonder de integriteit, morele waarden of overtuigingen van een individu, organisatie of de mensheid: professioneel gedrag in de ICT</v>
      </c>
    </row>
    <row r="917" spans="1:9" ht="15" thickBot="1" x14ac:dyDescent="0.4">
      <c r="A917" s="18" t="s">
        <v>157</v>
      </c>
      <c r="B917" s="17" t="s">
        <v>87</v>
      </c>
      <c r="C917" s="13">
        <v>9</v>
      </c>
      <c r="D917" s="10" t="str">
        <f>IFERROR(VLOOKUP($A917,VLookup!$B$3:$C$481,2,FALSE),"")</f>
        <v>4.2.1 CATEGORIEMANAGEMENT IV</v>
      </c>
      <c r="E917" s="14" t="str">
        <f t="shared" si="42"/>
        <v>T.03x9</v>
      </c>
      <c r="F917" s="14" t="str">
        <f>IFERROR(VLOOKUP(E917,'Bron competenties'!$A$1:$F$19978,5,FALSE),"")</f>
        <v>Er zijn veel wetten die direct of indirect relevant zijn voor de ICT-industrie, zoals copyright, naleving van octrooien, voorkomen van plagiaat en bescherming van intellectueel eigendom</v>
      </c>
      <c r="G917" s="15" t="str">
        <f>IFERROR(CONCATENATE(B917," ",(VLOOKUP($B917,'Bron competenties'!$B$1:$C$1978,2,FALSE))),"")</f>
        <v>T.03 Juridische kwesties</v>
      </c>
      <c r="H917">
        <f t="shared" si="43"/>
        <v>9</v>
      </c>
      <c r="I917" t="str">
        <f t="shared" si="44"/>
        <v>Er zijn veel wetten die direct of indirect relevant zijn voor de ICT-industrie, zoals copyright, naleving van octrooien, voorkomen van plagiaat en bescherming van intellectueel eigendom</v>
      </c>
    </row>
    <row r="918" spans="1:9" ht="15" thickBot="1" x14ac:dyDescent="0.4">
      <c r="A918" s="18" t="s">
        <v>157</v>
      </c>
      <c r="B918" s="17" t="s">
        <v>88</v>
      </c>
      <c r="C918" s="13">
        <v>9</v>
      </c>
      <c r="D918" s="10" t="str">
        <f>IFERROR(VLOOKUP($A918,VLookup!$B$3:$C$481,2,FALSE),"")</f>
        <v>4.2.1 CATEGORIEMANAGEMENT IV</v>
      </c>
      <c r="E918" s="14" t="str">
        <f t="shared" si="42"/>
        <v>T.04x9</v>
      </c>
      <c r="F918" s="14" t="str">
        <f>IFERROR(VLOOKUP(E918,'Bron competenties'!$A$1:$F$19978,5,FALSE),"")</f>
        <v>Privacy is het vermogen van een organisatie of individu te bepalen welke gegevens met derden kunnen worden gedeeld: bijvoorbeeld de algemene verordening gegevensbescherming (AVG) over gegevensbescherming en privacy voor alle individuen</v>
      </c>
      <c r="G918" s="15" t="str">
        <f>IFERROR(CONCATENATE(B918," ",(VLOOKUP($B918,'Bron competenties'!$B$1:$C$1978,2,FALSE))),"")</f>
        <v>T.04 Privacy</v>
      </c>
      <c r="H918">
        <f t="shared" si="43"/>
        <v>9</v>
      </c>
      <c r="I918" t="str">
        <f t="shared" si="44"/>
        <v>Privacy is het vermogen van een organisatie of individu te bepalen welke gegevens met derden kunnen worden gedeeld: bijvoorbeeld de algemene verordening gegevensbescherming (AVG) over gegevensbescherming en privacy voor alle individuen</v>
      </c>
    </row>
    <row r="919" spans="1:9" ht="15" thickBot="1" x14ac:dyDescent="0.4">
      <c r="A919" s="18" t="s">
        <v>157</v>
      </c>
      <c r="B919" s="17" t="s">
        <v>89</v>
      </c>
      <c r="C919" s="13">
        <v>9</v>
      </c>
      <c r="D919" s="10" t="str">
        <f>IFERROR(VLOOKUP($A919,VLookup!$B$3:$C$481,2,FALSE),"")</f>
        <v>4.2.1 CATEGORIEMANAGEMENT IV</v>
      </c>
      <c r="E919" s="14" t="str">
        <f t="shared" si="42"/>
        <v>T.05x9</v>
      </c>
      <c r="F919" s="14" t="str">
        <f>IFERROR(VLOOKUP(E919,'Bron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19" s="15" t="str">
        <f>IFERROR(CONCATENATE(B919," ",(VLOOKUP($B919,'Bron competenties'!$B$1:$C$1978,2,FALSE))),"")</f>
        <v>T.05 Beveiliging</v>
      </c>
      <c r="H919">
        <f t="shared" si="43"/>
        <v>9</v>
      </c>
      <c r="I919"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20" spans="1:9" ht="15" thickBot="1" x14ac:dyDescent="0.4">
      <c r="A920" s="18" t="s">
        <v>157</v>
      </c>
      <c r="B920" s="17" t="s">
        <v>90</v>
      </c>
      <c r="C920" s="13">
        <v>9</v>
      </c>
      <c r="D920" s="10" t="str">
        <f>IFERROR(VLOOKUP($A920,VLookup!$B$3:$C$481,2,FALSE),"")</f>
        <v>4.2.1 CATEGORIEMANAGEMENT IV</v>
      </c>
      <c r="E920" s="14" t="str">
        <f t="shared" si="42"/>
        <v>T.06x9</v>
      </c>
      <c r="F920" s="14" t="str">
        <f>IFERROR(VLOOKUP(E920,'Bron competenties'!$A$1:$F$19978,5,FALSE),"")</f>
        <v>Duurzaamheid staat voor het voldoen aan behoeften zonder de toekomst in gevaar te brengen en kan worden gecategoriseerd als ecologische, sociale of economische duurzaamheid</v>
      </c>
      <c r="G920" s="15" t="str">
        <f>IFERROR(CONCATENATE(B920," ",(VLOOKUP($B920,'Bron competenties'!$B$1:$C$1978,2,FALSE))),"")</f>
        <v>T.06 Duurzaamheid</v>
      </c>
      <c r="H920">
        <f t="shared" si="43"/>
        <v>9</v>
      </c>
      <c r="I920" t="str">
        <f t="shared" si="44"/>
        <v>Duurzaamheid staat voor het voldoen aan behoeften zonder de toekomst in gevaar te brengen en kan worden gecategoriseerd als ecologische, sociale of economische duurzaamheid</v>
      </c>
    </row>
    <row r="921" spans="1:9" ht="15" thickBot="1" x14ac:dyDescent="0.4">
      <c r="A921" s="18" t="s">
        <v>157</v>
      </c>
      <c r="B921" s="17" t="s">
        <v>91</v>
      </c>
      <c r="C921" s="13">
        <v>9</v>
      </c>
      <c r="D921" s="10" t="str">
        <f>IFERROR(VLOOKUP($A921,VLookup!$B$3:$C$481,2,FALSE),"")</f>
        <v>4.2.1 CATEGORIEMANAGEMENT IV</v>
      </c>
      <c r="E921" s="14" t="str">
        <f t="shared" si="42"/>
        <v>T.07x9</v>
      </c>
      <c r="F921" s="14" t="str">
        <f>IFERROR(VLOOKUP(E921,'Bron competenties'!$A$1:$F$19978,5,FALSE),"")</f>
        <v>Bruikbaarheid is de kwaliteit van een product, dienst of systeem, zoals ervaren door eindgebruikers, voor specifiek te bereiken doelen, effectief, efficiënt en bevredigend in een vooraf bepaalde context</v>
      </c>
      <c r="G921" s="15" t="str">
        <f>IFERROR(CONCATENATE(B921," ",(VLOOKUP($B921,'Bron competenties'!$B$1:$C$1978,2,FALSE))),"")</f>
        <v>T.07 Bruikbaarheid</v>
      </c>
      <c r="H921">
        <f t="shared" si="43"/>
        <v>9</v>
      </c>
      <c r="I921" t="str">
        <f t="shared" si="44"/>
        <v>Bruikbaarheid is de kwaliteit van een product, dienst of systeem, zoals ervaren door eindgebruikers, voor specifiek te bereiken doelen, effectief, efficiënt en bevredigend in een vooraf bepaalde context</v>
      </c>
    </row>
    <row r="922" spans="1:9" ht="15" thickBot="1" x14ac:dyDescent="0.4">
      <c r="A922" s="18" t="s">
        <v>158</v>
      </c>
      <c r="B922" s="17" t="s">
        <v>133</v>
      </c>
      <c r="C922" s="13">
        <v>3</v>
      </c>
      <c r="D922" s="10" t="str">
        <f>IFERROR(VLOOKUP($A922,VLookup!$B$3:$C$481,2,FALSE),"")</f>
        <v>4.2.2 INKOOP IV</v>
      </c>
      <c r="E922" s="14" t="str">
        <f t="shared" si="42"/>
        <v>A.02x3</v>
      </c>
      <c r="F922" s="14" t="str">
        <f>IFERROR(VLOOKUP(E922,'Bron competenties'!$A$1:$F$19978,5,FALSE),"")</f>
        <v>de inhoud van de SLA garanderen</v>
      </c>
      <c r="G922" s="15" t="str">
        <f>IFERROR(CONCATENATE(B922," ",(VLOOKUP($B922,'Bron competenties'!$B$1:$C$1978,2,FALSE))),"")</f>
        <v xml:space="preserve">A.02 Management dienstverleningsniveau </v>
      </c>
      <c r="H922">
        <f t="shared" si="43"/>
        <v>3</v>
      </c>
      <c r="I922" t="str">
        <f t="shared" si="44"/>
        <v>de inhoud van de SLA garanderen</v>
      </c>
    </row>
    <row r="923" spans="1:9" ht="15" thickBot="1" x14ac:dyDescent="0.4">
      <c r="A923" s="18" t="s">
        <v>158</v>
      </c>
      <c r="B923" s="17" t="s">
        <v>133</v>
      </c>
      <c r="C923" s="13">
        <v>4</v>
      </c>
      <c r="D923" s="10" t="str">
        <f>IFERROR(VLOOKUP($A923,VLookup!$B$3:$C$481,2,FALSE),"")</f>
        <v>4.2.2 INKOOP IV</v>
      </c>
      <c r="E923" s="14" t="str">
        <f t="shared" si="42"/>
        <v>A.02x4</v>
      </c>
      <c r="F923" s="14" t="str">
        <f>IFERROR(VLOOKUP(E923,'Bron competenties'!$A$1:$F$19978,5,FALSE),"")</f>
        <v>het onderhandelen over herziening van SLA’s in overeenstemming met de organisatiedoelstellingen en het garanderen van het succes van de geplande resultaten</v>
      </c>
      <c r="G923" s="15" t="str">
        <f>IFERROR(CONCATENATE(B923," ",(VLOOKUP($B923,'Bron competenties'!$B$1:$C$1978,2,FALSE))),"")</f>
        <v xml:space="preserve">A.02 Management dienstverleningsniveau </v>
      </c>
      <c r="H923">
        <f t="shared" si="43"/>
        <v>4</v>
      </c>
      <c r="I923" t="str">
        <f t="shared" si="44"/>
        <v>het onderhandelen over herziening van SLA’s in overeenstemming met de organisatiedoelstellingen en het garanderen van het succes van de geplande resultaten</v>
      </c>
    </row>
    <row r="924" spans="1:9" ht="15" thickBot="1" x14ac:dyDescent="0.4">
      <c r="A924" s="18" t="s">
        <v>158</v>
      </c>
      <c r="B924" s="17" t="s">
        <v>131</v>
      </c>
      <c r="C924" s="13">
        <v>3</v>
      </c>
      <c r="D924" s="10" t="str">
        <f>IFERROR(VLOOKUP($A924,VLookup!$B$3:$C$481,2,FALSE),"")</f>
        <v>4.2.2 INKOOP IV</v>
      </c>
      <c r="E924" s="14" t="str">
        <f t="shared" si="42"/>
        <v>C.03x3</v>
      </c>
      <c r="F924" s="14" t="str">
        <f>IFERROR(VLOOKUP(E924,'Bron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24" s="15" t="str">
        <f>IFERROR(CONCATENATE(B924," ",(VLOOKUP($B924,'Bron competenties'!$B$1:$C$1978,2,FALSE))),"")</f>
        <v xml:space="preserve">C.03 Dienstverlening </v>
      </c>
      <c r="H924">
        <f t="shared" si="43"/>
        <v>3</v>
      </c>
      <c r="I924" t="str">
        <f t="shared" si="44"/>
        <v>het opzetten van roosters voor operationele taken; het beheren van kosten en budget op basis van interne procedures en externe beperkingen; het vaststellen van het optimaal benodigde aantal fte voor de infrastructuur van het informatiesysteem</v>
      </c>
    </row>
    <row r="925" spans="1:9" ht="15" thickBot="1" x14ac:dyDescent="0.4">
      <c r="A925" s="18" t="s">
        <v>158</v>
      </c>
      <c r="B925" s="17" t="s">
        <v>116</v>
      </c>
      <c r="C925" s="13">
        <v>3</v>
      </c>
      <c r="D925" s="10" t="str">
        <f>IFERROR(VLOOKUP($A925,VLookup!$B$3:$C$481,2,FALSE),"")</f>
        <v>4.2.2 INKOOP IV</v>
      </c>
      <c r="E925" s="14" t="str">
        <f t="shared" si="42"/>
        <v>D.04x3</v>
      </c>
      <c r="F925" s="14" t="str">
        <f>IFERROR(VLOOKUP(E925,'Bron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25" s="15" t="str">
        <f>IFERROR(CONCATENATE(B925," ",(VLOOKUP($B925,'Bron competenties'!$B$1:$C$1978,2,FALSE))),"")</f>
        <v>D.04 Inkoop IV</v>
      </c>
      <c r="H925">
        <f t="shared" si="43"/>
        <v>3</v>
      </c>
      <c r="I925"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26" spans="1:9" ht="15" thickBot="1" x14ac:dyDescent="0.4">
      <c r="A926" s="18" t="s">
        <v>158</v>
      </c>
      <c r="B926" s="17" t="s">
        <v>116</v>
      </c>
      <c r="C926" s="13">
        <v>4</v>
      </c>
      <c r="D926" s="10" t="str">
        <f>IFERROR(VLOOKUP($A926,VLookup!$B$3:$C$481,2,FALSE),"")</f>
        <v>4.2.2 INKOOP IV</v>
      </c>
      <c r="E926" s="14" t="str">
        <f t="shared" si="42"/>
        <v>D.04x4</v>
      </c>
      <c r="F926" s="14" t="str">
        <f>IFERROR(VLOOKUP(E926,'Bron competenties'!$A$1:$F$19978,5,FALSE),"")</f>
        <v xml:space="preserve">het organiseren en borgen van het inkoopbeleid van de organisatie en het aanbevelen van procesverbeteringen; het toepassen van praktijkervaring en kennis op het gebied van inkoop om de beste besluiten te kunnen nemen  </v>
      </c>
      <c r="G926" s="15" t="str">
        <f>IFERROR(CONCATENATE(B926," ",(VLOOKUP($B926,'Bron competenties'!$B$1:$C$1978,2,FALSE))),"")</f>
        <v>D.04 Inkoop IV</v>
      </c>
      <c r="H926">
        <f t="shared" si="43"/>
        <v>4</v>
      </c>
      <c r="I926" t="str">
        <f t="shared" si="44"/>
        <v xml:space="preserve">het organiseren en borgen van het inkoopbeleid van de organisatie en het aanbevelen van procesverbeteringen; het toepassen van praktijkervaring en kennis op het gebied van inkoop om de beste besluiten te kunnen nemen  </v>
      </c>
    </row>
    <row r="927" spans="1:9" ht="15" thickBot="1" x14ac:dyDescent="0.4">
      <c r="A927" s="18" t="s">
        <v>158</v>
      </c>
      <c r="B927" s="17" t="s">
        <v>117</v>
      </c>
      <c r="C927" s="13">
        <v>3</v>
      </c>
      <c r="D927" s="10" t="str">
        <f>IFERROR(VLOOKUP($A927,VLookup!$B$3:$C$481,2,FALSE),"")</f>
        <v>4.2.2 INKOOP IV</v>
      </c>
      <c r="E927" s="14" t="str">
        <f t="shared" si="42"/>
        <v>D.08x3</v>
      </c>
      <c r="F927" s="14" t="str">
        <f>IFERROR(VLOOKUP(E927,'Bron competenties'!$A$1:$F$19978,5,FALSE),"")</f>
        <v>het evalueren van contractprestaties op basis van prestatie-indicatoren en het borgen van de prestaties van de volledige supply chain; het invloed uitoefenen op (nieuwe) contractbesprekingen</v>
      </c>
      <c r="G927" s="15" t="str">
        <f>IFERROR(CONCATENATE(B927," ",(VLOOKUP($B927,'Bron competenties'!$B$1:$C$1978,2,FALSE))),"")</f>
        <v xml:space="preserve">D.08 Contractmanagement </v>
      </c>
      <c r="H927">
        <f t="shared" si="43"/>
        <v>3</v>
      </c>
      <c r="I927" t="str">
        <f t="shared" si="44"/>
        <v>het evalueren van contractprestaties op basis van prestatie-indicatoren en het borgen van de prestaties van de volledige supply chain; het invloed uitoefenen op (nieuwe) contractbesprekingen</v>
      </c>
    </row>
    <row r="928" spans="1:9" ht="15" thickBot="1" x14ac:dyDescent="0.4">
      <c r="A928" s="18" t="s">
        <v>158</v>
      </c>
      <c r="B928" s="17" t="s">
        <v>117</v>
      </c>
      <c r="C928" s="13">
        <v>4</v>
      </c>
      <c r="D928" s="10" t="str">
        <f>IFERROR(VLOOKUP($A928,VLookup!$B$3:$C$481,2,FALSE),"")</f>
        <v>4.2.2 INKOOP IV</v>
      </c>
      <c r="E928" s="14" t="str">
        <f t="shared" si="42"/>
        <v>D.08x4</v>
      </c>
      <c r="F928" s="14" t="str">
        <f>IFERROR(VLOOKUP(E928,'Bron competenties'!$A$1:$F$19978,5,FALSE),"")</f>
        <v>het organiseren en borgen van het naleven van contracten en het fungeren als laatste escalatiepunt</v>
      </c>
      <c r="G928" s="15" t="str">
        <f>IFERROR(CONCATENATE(B928," ",(VLOOKUP($B928,'Bron competenties'!$B$1:$C$1978,2,FALSE))),"")</f>
        <v xml:space="preserve">D.08 Contractmanagement </v>
      </c>
      <c r="H928">
        <f t="shared" si="43"/>
        <v>4</v>
      </c>
      <c r="I928" t="str">
        <f t="shared" si="44"/>
        <v>het organiseren en borgen van het naleven van contracten en het fungeren als laatste escalatiepunt</v>
      </c>
    </row>
    <row r="929" spans="1:9" ht="15" thickBot="1" x14ac:dyDescent="0.4">
      <c r="A929" s="18" t="s">
        <v>158</v>
      </c>
      <c r="B929" s="17" t="s">
        <v>79</v>
      </c>
      <c r="C929" s="13">
        <v>3</v>
      </c>
      <c r="D929" s="10" t="str">
        <f>IFERROR(VLOOKUP($A929,VLookup!$B$3:$C$481,2,FALSE),"")</f>
        <v>4.2.2 INKOOP IV</v>
      </c>
      <c r="E929" s="14" t="str">
        <f t="shared" si="42"/>
        <v>D.11x3</v>
      </c>
      <c r="F929" s="14" t="str">
        <f>IFERROR(VLOOKUP(E929,'Bron competenties'!$A$1:$F$19978,5,FALSE),"")</f>
        <v>betrouwbare relaties met de klanten creëren en helpen in het identificeren van de klantbehoeften</v>
      </c>
      <c r="G929" s="15" t="str">
        <f>IFERROR(CONCATENATE(B929," ",(VLOOKUP($B929,'Bron competenties'!$B$1:$C$1978,2,FALSE))),"")</f>
        <v xml:space="preserve">D.11 Behoeftemanagement </v>
      </c>
      <c r="H929">
        <f t="shared" si="43"/>
        <v>3</v>
      </c>
      <c r="I929" t="str">
        <f t="shared" si="44"/>
        <v>betrouwbare relaties met de klanten creëren en helpen in het identificeren van de klantbehoeften</v>
      </c>
    </row>
    <row r="930" spans="1:9" ht="15" thickBot="1" x14ac:dyDescent="0.4">
      <c r="A930" s="18" t="s">
        <v>158</v>
      </c>
      <c r="B930" s="17" t="s">
        <v>79</v>
      </c>
      <c r="C930" s="13">
        <v>4</v>
      </c>
      <c r="D930" s="10" t="str">
        <f>IFERROR(VLOOKUP($A930,VLookup!$B$3:$C$481,2,FALSE),"")</f>
        <v>4.2.2 INKOOP IV</v>
      </c>
      <c r="E930" s="14" t="str">
        <f t="shared" si="42"/>
        <v>D.11x4</v>
      </c>
      <c r="F930" s="14" t="str">
        <f>IFERROR(VLOOKUP(E930,'Bron competenties'!$A$1:$F$19978,5,FALSE),"")</f>
        <v>het organiseren en ondersteunen van strategische besluiten van de organisaties, het helpen van organisaties om nieuwe IV-oplossingen te bedenken; het bevorderen van partnerschappen en het creëren van waardeproposities</v>
      </c>
      <c r="G930" s="15" t="str">
        <f>IFERROR(CONCATENATE(B930," ",(VLOOKUP($B930,'Bron competenties'!$B$1:$C$1978,2,FALSE))),"")</f>
        <v xml:space="preserve">D.11 Behoeftemanagement </v>
      </c>
      <c r="H930">
        <f t="shared" si="43"/>
        <v>4</v>
      </c>
      <c r="I930" t="str">
        <f t="shared" si="44"/>
        <v>het organiseren en ondersteunen van strategische besluiten van de organisaties, het helpen van organisaties om nieuwe IV-oplossingen te bedenken; het bevorderen van partnerschappen en het creëren van waardeproposities</v>
      </c>
    </row>
    <row r="931" spans="1:9" ht="15" thickBot="1" x14ac:dyDescent="0.4">
      <c r="A931" s="18" t="s">
        <v>158</v>
      </c>
      <c r="B931" s="17" t="s">
        <v>119</v>
      </c>
      <c r="C931" s="13">
        <v>3</v>
      </c>
      <c r="D931" s="10" t="str">
        <f>IFERROR(VLOOKUP($A931,VLookup!$B$3:$C$481,2,FALSE),"")</f>
        <v>4.2.2 INKOOP IV</v>
      </c>
      <c r="E931" s="14" t="str">
        <f t="shared" si="42"/>
        <v>E.04x3</v>
      </c>
      <c r="F931" s="14" t="str">
        <f>IFERROR(VLOOKUP(E931,'Bron competenties'!$A$1:$F$19978,5,FALSE),"")</f>
        <v>de verantwoording nemen voor eigen acties en die van anderen in het onderhouden van contacten met een gelimiteerd aantal stakeholders</v>
      </c>
      <c r="G931" s="15" t="str">
        <f>IFERROR(CONCATENATE(B931," ",(VLOOKUP($B931,'Bron competenties'!$B$1:$C$1978,2,FALSE))),"")</f>
        <v xml:space="preserve">E.04 Relatiemanagement </v>
      </c>
      <c r="H931">
        <f t="shared" si="43"/>
        <v>3</v>
      </c>
      <c r="I931" t="str">
        <f t="shared" si="44"/>
        <v>de verantwoording nemen voor eigen acties en die van anderen in het onderhouden van contacten met een gelimiteerd aantal stakeholders</v>
      </c>
    </row>
    <row r="932" spans="1:9" ht="15" thickBot="1" x14ac:dyDescent="0.4">
      <c r="A932" s="18" t="s">
        <v>158</v>
      </c>
      <c r="B932" s="17" t="s">
        <v>119</v>
      </c>
      <c r="C932" s="13">
        <v>4</v>
      </c>
      <c r="D932" s="10" t="str">
        <f>IFERROR(VLOOKUP($A932,VLookup!$B$3:$C$481,2,FALSE),"")</f>
        <v>4.2.2 INKOOP IV</v>
      </c>
      <c r="E932" s="14" t="str">
        <f t="shared" si="42"/>
        <v>E.04x4</v>
      </c>
      <c r="F932" s="14" t="str">
        <f>IFERROR(VLOOKUP(E932,'Bron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32" s="15" t="str">
        <f>IFERROR(CONCATENATE(B932," ",(VLOOKUP($B932,'Bron competenties'!$B$1:$C$1978,2,FALSE))),"")</f>
        <v xml:space="preserve">E.04 Relatiemanagement </v>
      </c>
      <c r="H932">
        <f t="shared" si="43"/>
        <v>4</v>
      </c>
      <c r="I932"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33" spans="1:9" ht="15" thickBot="1" x14ac:dyDescent="0.4">
      <c r="A933" s="18" t="s">
        <v>158</v>
      </c>
      <c r="B933" s="17" t="s">
        <v>85</v>
      </c>
      <c r="C933" s="13">
        <v>9</v>
      </c>
      <c r="D933" s="10" t="str">
        <f>IFERROR(VLOOKUP($A933,VLookup!$B$3:$C$481,2,FALSE),"")</f>
        <v>4.2.2 INKOOP IV</v>
      </c>
      <c r="E933" s="14" t="str">
        <f t="shared" si="42"/>
        <v>T.01x9</v>
      </c>
      <c r="F933" s="14" t="str">
        <f>IFERROR(VLOOKUP(E933,'Bron competenties'!$A$1:$F$19978,5,FALSE),"")</f>
        <v>Toegankelijkheid is van toepassing op het ontwerp van producten, apparaten, services of omgevingen om ervoor te zorgen dat ze voor iedereen bruikbaar zijn, ongeacht hun persoonlijke capaciteiten</v>
      </c>
      <c r="G933" s="15" t="str">
        <f>IFERROR(CONCATENATE(B933," ",(VLOOKUP($B933,'Bron competenties'!$B$1:$C$1978,2,FALSE))),"")</f>
        <v>T.01 Toegankelijkheid</v>
      </c>
      <c r="H933">
        <f t="shared" si="43"/>
        <v>9</v>
      </c>
      <c r="I933" t="str">
        <f t="shared" si="44"/>
        <v>Toegankelijkheid is van toepassing op het ontwerp van producten, apparaten, services of omgevingen om ervoor te zorgen dat ze voor iedereen bruikbaar zijn, ongeacht hun persoonlijke capaciteiten</v>
      </c>
    </row>
    <row r="934" spans="1:9" ht="15" thickBot="1" x14ac:dyDescent="0.4">
      <c r="A934" s="18" t="s">
        <v>158</v>
      </c>
      <c r="B934" s="17" t="s">
        <v>86</v>
      </c>
      <c r="C934" s="13">
        <v>9</v>
      </c>
      <c r="D934" s="10" t="str">
        <f>IFERROR(VLOOKUP($A934,VLookup!$B$3:$C$481,2,FALSE),"")</f>
        <v>4.2.2 INKOOP IV</v>
      </c>
      <c r="E934" s="14" t="str">
        <f t="shared" si="42"/>
        <v>T.02x9</v>
      </c>
      <c r="F934" s="14" t="str">
        <f>IFERROR(VLOOKUP(E934,'Bron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34" s="15" t="str">
        <f>IFERROR(CONCATENATE(B934," ",(VLOOKUP($B934,'Bron competenties'!$B$1:$C$1978,2,FALSE))),"")</f>
        <v>T.02 Ethiek</v>
      </c>
      <c r="H934">
        <f t="shared" si="43"/>
        <v>9</v>
      </c>
      <c r="I934" t="str">
        <f t="shared" si="44"/>
        <v>Ethiek in ICT behandelt de procedures, waarden en praktijken die ICT en haar gerelateerde disciplines beheersen zonder de integriteit, morele waarden of overtuigingen van een individu, organisatie of de mensheid: professioneel gedrag in de ICT</v>
      </c>
    </row>
    <row r="935" spans="1:9" ht="15" thickBot="1" x14ac:dyDescent="0.4">
      <c r="A935" s="18" t="s">
        <v>158</v>
      </c>
      <c r="B935" s="17" t="s">
        <v>87</v>
      </c>
      <c r="C935" s="13">
        <v>9</v>
      </c>
      <c r="D935" s="10" t="str">
        <f>IFERROR(VLOOKUP($A935,VLookup!$B$3:$C$481,2,FALSE),"")</f>
        <v>4.2.2 INKOOP IV</v>
      </c>
      <c r="E935" s="14" t="str">
        <f t="shared" si="42"/>
        <v>T.03x9</v>
      </c>
      <c r="F935" s="14" t="str">
        <f>IFERROR(VLOOKUP(E935,'Bron competenties'!$A$1:$F$19978,5,FALSE),"")</f>
        <v>Er zijn veel wetten die direct of indirect relevant zijn voor de ICT-industrie, zoals copyright, naleving van octrooien, voorkomen van plagiaat en bescherming van intellectueel eigendom</v>
      </c>
      <c r="G935" s="15" t="str">
        <f>IFERROR(CONCATENATE(B935," ",(VLOOKUP($B935,'Bron competenties'!$B$1:$C$1978,2,FALSE))),"")</f>
        <v>T.03 Juridische kwesties</v>
      </c>
      <c r="H935">
        <f t="shared" si="43"/>
        <v>9</v>
      </c>
      <c r="I935" t="str">
        <f t="shared" si="44"/>
        <v>Er zijn veel wetten die direct of indirect relevant zijn voor de ICT-industrie, zoals copyright, naleving van octrooien, voorkomen van plagiaat en bescherming van intellectueel eigendom</v>
      </c>
    </row>
    <row r="936" spans="1:9" ht="15" thickBot="1" x14ac:dyDescent="0.4">
      <c r="A936" s="18" t="s">
        <v>158</v>
      </c>
      <c r="B936" s="17" t="s">
        <v>88</v>
      </c>
      <c r="C936" s="13">
        <v>9</v>
      </c>
      <c r="D936" s="10" t="str">
        <f>IFERROR(VLOOKUP($A936,VLookup!$B$3:$C$481,2,FALSE),"")</f>
        <v>4.2.2 INKOOP IV</v>
      </c>
      <c r="E936" s="14" t="str">
        <f t="shared" si="42"/>
        <v>T.04x9</v>
      </c>
      <c r="F936" s="14" t="str">
        <f>IFERROR(VLOOKUP(E936,'Bron competenties'!$A$1:$F$19978,5,FALSE),"")</f>
        <v>Privacy is het vermogen van een organisatie of individu te bepalen welke gegevens met derden kunnen worden gedeeld: bijvoorbeeld de algemene verordening gegevensbescherming (AVG) over gegevensbescherming en privacy voor alle individuen</v>
      </c>
      <c r="G936" s="15" t="str">
        <f>IFERROR(CONCATENATE(B936," ",(VLOOKUP($B936,'Bron competenties'!$B$1:$C$1978,2,FALSE))),"")</f>
        <v>T.04 Privacy</v>
      </c>
      <c r="H936">
        <f t="shared" si="43"/>
        <v>9</v>
      </c>
      <c r="I936" t="str">
        <f t="shared" si="44"/>
        <v>Privacy is het vermogen van een organisatie of individu te bepalen welke gegevens met derden kunnen worden gedeeld: bijvoorbeeld de algemene verordening gegevensbescherming (AVG) over gegevensbescherming en privacy voor alle individuen</v>
      </c>
    </row>
    <row r="937" spans="1:9" ht="15" thickBot="1" x14ac:dyDescent="0.4">
      <c r="A937" s="18" t="s">
        <v>158</v>
      </c>
      <c r="B937" s="17" t="s">
        <v>89</v>
      </c>
      <c r="C937" s="13">
        <v>9</v>
      </c>
      <c r="D937" s="10" t="str">
        <f>IFERROR(VLOOKUP($A937,VLookup!$B$3:$C$481,2,FALSE),"")</f>
        <v>4.2.2 INKOOP IV</v>
      </c>
      <c r="E937" s="14" t="str">
        <f t="shared" si="42"/>
        <v>T.05x9</v>
      </c>
      <c r="F937" s="14" t="str">
        <f>IFERROR(VLOOKUP(E937,'Bron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37" s="15" t="str">
        <f>IFERROR(CONCATENATE(B937," ",(VLOOKUP($B937,'Bron competenties'!$B$1:$C$1978,2,FALSE))),"")</f>
        <v>T.05 Beveiliging</v>
      </c>
      <c r="H937">
        <f t="shared" si="43"/>
        <v>9</v>
      </c>
      <c r="I937"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38" spans="1:9" ht="15" thickBot="1" x14ac:dyDescent="0.4">
      <c r="A938" s="18" t="s">
        <v>158</v>
      </c>
      <c r="B938" s="17" t="s">
        <v>90</v>
      </c>
      <c r="C938" s="13">
        <v>9</v>
      </c>
      <c r="D938" s="10" t="str">
        <f>IFERROR(VLOOKUP($A938,VLookup!$B$3:$C$481,2,FALSE),"")</f>
        <v>4.2.2 INKOOP IV</v>
      </c>
      <c r="E938" s="14" t="str">
        <f t="shared" si="42"/>
        <v>T.06x9</v>
      </c>
      <c r="F938" s="14" t="str">
        <f>IFERROR(VLOOKUP(E938,'Bron competenties'!$A$1:$F$19978,5,FALSE),"")</f>
        <v>Duurzaamheid staat voor het voldoen aan behoeften zonder de toekomst in gevaar te brengen en kan worden gecategoriseerd als ecologische, sociale of economische duurzaamheid</v>
      </c>
      <c r="G938" s="15" t="str">
        <f>IFERROR(CONCATENATE(B938," ",(VLOOKUP($B938,'Bron competenties'!$B$1:$C$1978,2,FALSE))),"")</f>
        <v>T.06 Duurzaamheid</v>
      </c>
      <c r="H938">
        <f t="shared" si="43"/>
        <v>9</v>
      </c>
      <c r="I938" t="str">
        <f t="shared" si="44"/>
        <v>Duurzaamheid staat voor het voldoen aan behoeften zonder de toekomst in gevaar te brengen en kan worden gecategoriseerd als ecologische, sociale of economische duurzaamheid</v>
      </c>
    </row>
    <row r="939" spans="1:9" ht="15" thickBot="1" x14ac:dyDescent="0.4">
      <c r="A939" s="18" t="s">
        <v>158</v>
      </c>
      <c r="B939" s="17" t="s">
        <v>91</v>
      </c>
      <c r="C939" s="13">
        <v>9</v>
      </c>
      <c r="D939" s="10" t="str">
        <f>IFERROR(VLOOKUP($A939,VLookup!$B$3:$C$481,2,FALSE),"")</f>
        <v>4.2.2 INKOOP IV</v>
      </c>
      <c r="E939" s="14" t="str">
        <f t="shared" si="42"/>
        <v>T.07x9</v>
      </c>
      <c r="F939" s="14" t="str">
        <f>IFERROR(VLOOKUP(E939,'Bron competenties'!$A$1:$F$19978,5,FALSE),"")</f>
        <v>Bruikbaarheid is de kwaliteit van een product, dienst of systeem, zoals ervaren door eindgebruikers, voor specifiek te bereiken doelen, effectief, efficiënt en bevredigend in een vooraf bepaalde context</v>
      </c>
      <c r="G939" s="15" t="str">
        <f>IFERROR(CONCATENATE(B939," ",(VLOOKUP($B939,'Bron competenties'!$B$1:$C$1978,2,FALSE))),"")</f>
        <v>T.07 Bruikbaarheid</v>
      </c>
      <c r="H939">
        <f t="shared" si="43"/>
        <v>9</v>
      </c>
      <c r="I939" t="str">
        <f t="shared" si="44"/>
        <v>Bruikbaarheid is de kwaliteit van een product, dienst of systeem, zoals ervaren door eindgebruikers, voor specifiek te bereiken doelen, effectief, efficiënt en bevredigend in een vooraf bepaalde context</v>
      </c>
    </row>
    <row r="940" spans="1:9" ht="15" thickBot="1" x14ac:dyDescent="0.4">
      <c r="A940" s="18" t="s">
        <v>159</v>
      </c>
      <c r="B940" s="17" t="s">
        <v>133</v>
      </c>
      <c r="C940" s="13">
        <v>3</v>
      </c>
      <c r="D940" s="10" t="str">
        <f>IFERROR(VLOOKUP($A940,VLookup!$B$3:$C$481,2,FALSE),"")</f>
        <v>4.2.3 RELATIEMANAGEMENT IV</v>
      </c>
      <c r="E940" s="14" t="str">
        <f t="shared" si="42"/>
        <v>A.02x3</v>
      </c>
      <c r="F940" s="14" t="str">
        <f>IFERROR(VLOOKUP(E940,'Bron competenties'!$A$1:$F$19978,5,FALSE),"")</f>
        <v>de inhoud van de SLA garanderen</v>
      </c>
      <c r="G940" s="15" t="str">
        <f>IFERROR(CONCATENATE(B940," ",(VLOOKUP($B940,'Bron competenties'!$B$1:$C$1978,2,FALSE))),"")</f>
        <v xml:space="preserve">A.02 Management dienstverleningsniveau </v>
      </c>
      <c r="H940">
        <f t="shared" si="43"/>
        <v>3</v>
      </c>
      <c r="I940" t="str">
        <f t="shared" si="44"/>
        <v>de inhoud van de SLA garanderen</v>
      </c>
    </row>
    <row r="941" spans="1:9" ht="15" thickBot="1" x14ac:dyDescent="0.4">
      <c r="A941" s="18" t="s">
        <v>159</v>
      </c>
      <c r="B941" s="17" t="s">
        <v>133</v>
      </c>
      <c r="C941" s="13">
        <v>4</v>
      </c>
      <c r="D941" s="10" t="str">
        <f>IFERROR(VLOOKUP($A941,VLookup!$B$3:$C$481,2,FALSE),"")</f>
        <v>4.2.3 RELATIEMANAGEMENT IV</v>
      </c>
      <c r="E941" s="14" t="str">
        <f t="shared" si="42"/>
        <v>A.02x4</v>
      </c>
      <c r="F941" s="14" t="str">
        <f>IFERROR(VLOOKUP(E941,'Bron competenties'!$A$1:$F$19978,5,FALSE),"")</f>
        <v>het onderhandelen over herziening van SLA’s in overeenstemming met de organisatiedoelstellingen en het garanderen van het succes van de geplande resultaten</v>
      </c>
      <c r="G941" s="15" t="str">
        <f>IFERROR(CONCATENATE(B941," ",(VLOOKUP($B941,'Bron competenties'!$B$1:$C$1978,2,FALSE))),"")</f>
        <v xml:space="preserve">A.02 Management dienstverleningsniveau </v>
      </c>
      <c r="H941">
        <f t="shared" si="43"/>
        <v>4</v>
      </c>
      <c r="I941" t="str">
        <f t="shared" si="44"/>
        <v>het onderhandelen over herziening van SLA’s in overeenstemming met de organisatiedoelstellingen en het garanderen van het succes van de geplande resultaten</v>
      </c>
    </row>
    <row r="942" spans="1:9" ht="15" thickBot="1" x14ac:dyDescent="0.4">
      <c r="A942" s="18" t="s">
        <v>159</v>
      </c>
      <c r="B942" s="17" t="s">
        <v>115</v>
      </c>
      <c r="C942" s="13">
        <v>3</v>
      </c>
      <c r="D942" s="10" t="str">
        <f>IFERROR(VLOOKUP($A942,VLookup!$B$3:$C$481,2,FALSE),"")</f>
        <v>4.2.3 RELATIEMANAGEMENT IV</v>
      </c>
      <c r="E942" s="14" t="str">
        <f t="shared" si="42"/>
        <v>A.03x3</v>
      </c>
      <c r="F942" s="14" t="str">
        <f>IFERROR(VLOOKUP(E942,'Bron competenties'!$A$1:$F$19978,5,FALSE),"")</f>
        <v>het gebruikmaken van specifieke (product)kennis voor marktanalyses</v>
      </c>
      <c r="G942" s="15" t="str">
        <f>IFERROR(CONCATENATE(B942," ",(VLOOKUP($B942,'Bron competenties'!$B$1:$C$1978,2,FALSE))),"")</f>
        <v xml:space="preserve">A.03 Ontwikkelen van bedrijfsplannen </v>
      </c>
      <c r="H942">
        <f t="shared" si="43"/>
        <v>3</v>
      </c>
      <c r="I942" t="str">
        <f t="shared" si="44"/>
        <v>het gebruikmaken van specifieke (product)kennis voor marktanalyses</v>
      </c>
    </row>
    <row r="943" spans="1:9" ht="15" thickBot="1" x14ac:dyDescent="0.4">
      <c r="A943" s="18" t="s">
        <v>159</v>
      </c>
      <c r="B943" s="17" t="s">
        <v>115</v>
      </c>
      <c r="C943" s="13">
        <v>4</v>
      </c>
      <c r="D943" s="10" t="str">
        <f>IFERROR(VLOOKUP($A943,VLookup!$B$3:$C$481,2,FALSE),"")</f>
        <v>4.2.3 RELATIEMANAGEMENT IV</v>
      </c>
      <c r="E943" s="14" t="str">
        <f t="shared" si="42"/>
        <v>A.03x4</v>
      </c>
      <c r="F943" s="14" t="str">
        <f>IFERROR(VLOOKUP(E943,'Bron competenties'!$A$1:$F$19978,5,FALSE),"")</f>
        <v>het organiseren en borgen van een informatiesysteemstrategie die voldoet aan de vereisten van de organisatie, inclusief risico’s en kansen</v>
      </c>
      <c r="G943" s="15" t="str">
        <f>IFERROR(CONCATENATE(B943," ",(VLOOKUP($B943,'Bron competenties'!$B$1:$C$1978,2,FALSE))),"")</f>
        <v xml:space="preserve">A.03 Ontwikkelen van bedrijfsplannen </v>
      </c>
      <c r="H943">
        <f t="shared" si="43"/>
        <v>4</v>
      </c>
      <c r="I943" t="str">
        <f t="shared" si="44"/>
        <v>het organiseren en borgen van een informatiesysteemstrategie die voldoet aan de vereisten van de organisatie, inclusief risico’s en kansen</v>
      </c>
    </row>
    <row r="944" spans="1:9" ht="15" thickBot="1" x14ac:dyDescent="0.4">
      <c r="A944" s="18" t="s">
        <v>159</v>
      </c>
      <c r="B944" s="17" t="s">
        <v>131</v>
      </c>
      <c r="C944" s="13">
        <v>3</v>
      </c>
      <c r="D944" s="10" t="str">
        <f>IFERROR(VLOOKUP($A944,VLookup!$B$3:$C$481,2,FALSE),"")</f>
        <v>4.2.3 RELATIEMANAGEMENT IV</v>
      </c>
      <c r="E944" s="14" t="str">
        <f t="shared" si="42"/>
        <v>C.03x3</v>
      </c>
      <c r="F944" s="14" t="str">
        <f>IFERROR(VLOOKUP(E944,'Bron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44" s="15" t="str">
        <f>IFERROR(CONCATENATE(B944," ",(VLOOKUP($B944,'Bron competenties'!$B$1:$C$1978,2,FALSE))),"")</f>
        <v xml:space="preserve">C.03 Dienstverlening </v>
      </c>
      <c r="H944">
        <f t="shared" si="43"/>
        <v>3</v>
      </c>
      <c r="I944" t="str">
        <f t="shared" si="44"/>
        <v>het opzetten van roosters voor operationele taken; het beheren van kosten en budget op basis van interne procedures en externe beperkingen; het vaststellen van het optimaal benodigde aantal fte voor de infrastructuur van het informatiesysteem</v>
      </c>
    </row>
    <row r="945" spans="1:9" ht="15" thickBot="1" x14ac:dyDescent="0.4">
      <c r="A945" s="18" t="s">
        <v>159</v>
      </c>
      <c r="B945" s="17" t="s">
        <v>116</v>
      </c>
      <c r="C945" s="13">
        <v>3</v>
      </c>
      <c r="D945" s="10" t="str">
        <f>IFERROR(VLOOKUP($A945,VLookup!$B$3:$C$481,2,FALSE),"")</f>
        <v>4.2.3 RELATIEMANAGEMENT IV</v>
      </c>
      <c r="E945" s="14" t="str">
        <f t="shared" si="42"/>
        <v>D.04x3</v>
      </c>
      <c r="F945" s="14" t="str">
        <f>IFERROR(VLOOKUP(E945,'Bron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45" s="15" t="str">
        <f>IFERROR(CONCATENATE(B945," ",(VLOOKUP($B945,'Bron competenties'!$B$1:$C$1978,2,FALSE))),"")</f>
        <v>D.04 Inkoop IV</v>
      </c>
      <c r="H945">
        <f t="shared" si="43"/>
        <v>3</v>
      </c>
      <c r="I945"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46" spans="1:9" ht="15" thickBot="1" x14ac:dyDescent="0.4">
      <c r="A946" s="18" t="s">
        <v>159</v>
      </c>
      <c r="B946" s="17" t="s">
        <v>116</v>
      </c>
      <c r="C946" s="13">
        <v>4</v>
      </c>
      <c r="D946" s="10" t="str">
        <f>IFERROR(VLOOKUP($A946,VLookup!$B$3:$C$481,2,FALSE),"")</f>
        <v>4.2.3 RELATIEMANAGEMENT IV</v>
      </c>
      <c r="E946" s="14" t="str">
        <f t="shared" si="42"/>
        <v>D.04x4</v>
      </c>
      <c r="F946" s="14" t="str">
        <f>IFERROR(VLOOKUP(E946,'Bron competenties'!$A$1:$F$19978,5,FALSE),"")</f>
        <v xml:space="preserve">het organiseren en borgen van het inkoopbeleid van de organisatie en het aanbevelen van procesverbeteringen; het toepassen van praktijkervaring en kennis op het gebied van inkoop om de beste besluiten te kunnen nemen  </v>
      </c>
      <c r="G946" s="15" t="str">
        <f>IFERROR(CONCATENATE(B946," ",(VLOOKUP($B946,'Bron competenties'!$B$1:$C$1978,2,FALSE))),"")</f>
        <v>D.04 Inkoop IV</v>
      </c>
      <c r="H946">
        <f t="shared" si="43"/>
        <v>4</v>
      </c>
      <c r="I946" t="str">
        <f t="shared" si="44"/>
        <v xml:space="preserve">het organiseren en borgen van het inkoopbeleid van de organisatie en het aanbevelen van procesverbeteringen; het toepassen van praktijkervaring en kennis op het gebied van inkoop om de beste besluiten te kunnen nemen  </v>
      </c>
    </row>
    <row r="947" spans="1:9" ht="15" thickBot="1" x14ac:dyDescent="0.4">
      <c r="A947" s="18" t="s">
        <v>159</v>
      </c>
      <c r="B947" s="17" t="s">
        <v>112</v>
      </c>
      <c r="C947" s="13">
        <v>2</v>
      </c>
      <c r="D947" s="10" t="str">
        <f>IFERROR(VLOOKUP($A947,VLookup!$B$3:$C$481,2,FALSE),"")</f>
        <v>4.2.3 RELATIEMANAGEMENT IV</v>
      </c>
      <c r="E947" s="14" t="str">
        <f t="shared" si="42"/>
        <v>D.05x2</v>
      </c>
      <c r="F947" s="14" t="str">
        <f>IFERROR(VLOOKUP(E947,'Bron competenties'!$A$1:$F$19978,5,FALSE),"")</f>
        <v>het samenwerken in de totstandkoming van proposals/voorstellen in overeenstemming met de bedrijfscapaciteit en klantbehoeften</v>
      </c>
      <c r="G947" s="15" t="str">
        <f>IFERROR(CONCATENATE(B947," ",(VLOOKUP($B947,'Bron competenties'!$B$1:$C$1978,2,FALSE))),"")</f>
        <v>D.05 Verkoopontwikkeling</v>
      </c>
      <c r="H947">
        <f t="shared" si="43"/>
        <v>2</v>
      </c>
      <c r="I947" t="str">
        <f t="shared" si="44"/>
        <v>het samenwerken in de totstandkoming van proposals/voorstellen in overeenstemming met de bedrijfscapaciteit en klantbehoeften</v>
      </c>
    </row>
    <row r="948" spans="1:9" ht="15" thickBot="1" x14ac:dyDescent="0.4">
      <c r="A948" s="18" t="s">
        <v>159</v>
      </c>
      <c r="B948" s="17" t="s">
        <v>112</v>
      </c>
      <c r="C948" s="13">
        <v>3</v>
      </c>
      <c r="D948" s="10" t="str">
        <f>IFERROR(VLOOKUP($A948,VLookup!$B$3:$C$481,2,FALSE),"")</f>
        <v>4.2.3 RELATIEMANAGEMENT IV</v>
      </c>
      <c r="E948" s="14" t="str">
        <f t="shared" si="42"/>
        <v>D.05x3</v>
      </c>
      <c r="F948" s="14" t="str">
        <f>IFERROR(VLOOKUP(E948,'Bron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948" s="15" t="str">
        <f>IFERROR(CONCATENATE(B948," ",(VLOOKUP($B948,'Bron competenties'!$B$1:$C$1978,2,FALSE))),"")</f>
        <v>D.05 Verkoopontwikkeling</v>
      </c>
      <c r="H948">
        <f t="shared" si="43"/>
        <v>3</v>
      </c>
      <c r="I948" t="str">
        <f t="shared" si="44"/>
        <v>het op creatieve wijze ontwikkelen van proposals/voorstellen in complexe situaties; het waar nodig aanpassen van oplossingen in een complexe technische en juridische omgeving, waarbij de haalbaarheid, legitimiteit en technische validiteit worden zekergesteld</v>
      </c>
    </row>
    <row r="949" spans="1:9" ht="15" thickBot="1" x14ac:dyDescent="0.4">
      <c r="A949" s="18" t="s">
        <v>159</v>
      </c>
      <c r="B949" s="17" t="s">
        <v>112</v>
      </c>
      <c r="C949" s="13">
        <v>4</v>
      </c>
      <c r="D949" s="10" t="str">
        <f>IFERROR(VLOOKUP($A949,VLookup!$B$3:$C$481,2,FALSE),"")</f>
        <v>4.2.3 RELATIEMANAGEMENT IV</v>
      </c>
      <c r="E949" s="14" t="str">
        <f t="shared" si="42"/>
        <v>D.05x4</v>
      </c>
      <c r="F949" s="14" t="str">
        <f>IFERROR(VLOOKUP(E949,'Bron competenties'!$A$1:$F$19978,5,FALSE),"")</f>
        <v>het reviewen en implementeren van een passende verkoopstrategie om de organisatiedoeleinden te behalen; het bepalen en alloceren van doelen om de marktcondities aan te pakken; het coördineren van multidisciplinaire teams</v>
      </c>
      <c r="G949" s="15" t="str">
        <f>IFERROR(CONCATENATE(B949," ",(VLOOKUP($B949,'Bron competenties'!$B$1:$C$1978,2,FALSE))),"")</f>
        <v>D.05 Verkoopontwikkeling</v>
      </c>
      <c r="H949">
        <f t="shared" si="43"/>
        <v>4</v>
      </c>
      <c r="I949" t="str">
        <f t="shared" si="44"/>
        <v>het reviewen en implementeren van een passende verkoopstrategie om de organisatiedoeleinden te behalen; het bepalen en alloceren van doelen om de marktcondities aan te pakken; het coördineren van multidisciplinaire teams</v>
      </c>
    </row>
    <row r="950" spans="1:9" ht="15" thickBot="1" x14ac:dyDescent="0.4">
      <c r="A950" s="18" t="s">
        <v>159</v>
      </c>
      <c r="B950" s="17" t="s">
        <v>117</v>
      </c>
      <c r="C950" s="13">
        <v>3</v>
      </c>
      <c r="D950" s="10" t="str">
        <f>IFERROR(VLOOKUP($A950,VLookup!$B$3:$C$481,2,FALSE),"")</f>
        <v>4.2.3 RELATIEMANAGEMENT IV</v>
      </c>
      <c r="E950" s="14" t="str">
        <f t="shared" si="42"/>
        <v>D.08x3</v>
      </c>
      <c r="F950" s="14" t="str">
        <f>IFERROR(VLOOKUP(E950,'Bron competenties'!$A$1:$F$19978,5,FALSE),"")</f>
        <v>het evalueren van contractprestaties op basis van prestatie-indicatoren en het borgen van de prestaties van de volledige supply chain; het invloed uitoefenen op (nieuwe) contractbesprekingen</v>
      </c>
      <c r="G950" s="15" t="str">
        <f>IFERROR(CONCATENATE(B950," ",(VLOOKUP($B950,'Bron competenties'!$B$1:$C$1978,2,FALSE))),"")</f>
        <v xml:space="preserve">D.08 Contractmanagement </v>
      </c>
      <c r="H950">
        <f t="shared" si="43"/>
        <v>3</v>
      </c>
      <c r="I950" t="str">
        <f t="shared" si="44"/>
        <v>het evalueren van contractprestaties op basis van prestatie-indicatoren en het borgen van de prestaties van de volledige supply chain; het invloed uitoefenen op (nieuwe) contractbesprekingen</v>
      </c>
    </row>
    <row r="951" spans="1:9" ht="15" thickBot="1" x14ac:dyDescent="0.4">
      <c r="A951" s="18" t="s">
        <v>159</v>
      </c>
      <c r="B951" s="17" t="s">
        <v>117</v>
      </c>
      <c r="C951" s="13">
        <v>4</v>
      </c>
      <c r="D951" s="10" t="str">
        <f>IFERROR(VLOOKUP($A951,VLookup!$B$3:$C$481,2,FALSE),"")</f>
        <v>4.2.3 RELATIEMANAGEMENT IV</v>
      </c>
      <c r="E951" s="14" t="str">
        <f t="shared" si="42"/>
        <v>D.08x4</v>
      </c>
      <c r="F951" s="14" t="str">
        <f>IFERROR(VLOOKUP(E951,'Bron competenties'!$A$1:$F$19978,5,FALSE),"")</f>
        <v>het organiseren en borgen van het naleven van contracten en het fungeren als laatste escalatiepunt</v>
      </c>
      <c r="G951" s="15" t="str">
        <f>IFERROR(CONCATENATE(B951," ",(VLOOKUP($B951,'Bron competenties'!$B$1:$C$1978,2,FALSE))),"")</f>
        <v xml:space="preserve">D.08 Contractmanagement </v>
      </c>
      <c r="H951">
        <f t="shared" si="43"/>
        <v>4</v>
      </c>
      <c r="I951" t="str">
        <f t="shared" si="44"/>
        <v>het organiseren en borgen van het naleven van contracten en het fungeren als laatste escalatiepunt</v>
      </c>
    </row>
    <row r="952" spans="1:9" ht="15" thickBot="1" x14ac:dyDescent="0.4">
      <c r="A952" s="18" t="s">
        <v>159</v>
      </c>
      <c r="B952" s="17" t="s">
        <v>79</v>
      </c>
      <c r="C952" s="13">
        <v>3</v>
      </c>
      <c r="D952" s="10" t="str">
        <f>IFERROR(VLOOKUP($A952,VLookup!$B$3:$C$481,2,FALSE),"")</f>
        <v>4.2.3 RELATIEMANAGEMENT IV</v>
      </c>
      <c r="E952" s="14" t="str">
        <f t="shared" si="42"/>
        <v>D.11x3</v>
      </c>
      <c r="F952" s="14" t="str">
        <f>IFERROR(VLOOKUP(E952,'Bron competenties'!$A$1:$F$19978,5,FALSE),"")</f>
        <v>betrouwbare relaties met de klanten creëren en helpen in het identificeren van de klantbehoeften</v>
      </c>
      <c r="G952" s="15" t="str">
        <f>IFERROR(CONCATENATE(B952," ",(VLOOKUP($B952,'Bron competenties'!$B$1:$C$1978,2,FALSE))),"")</f>
        <v xml:space="preserve">D.11 Behoeftemanagement </v>
      </c>
      <c r="H952">
        <f t="shared" si="43"/>
        <v>3</v>
      </c>
      <c r="I952" t="str">
        <f t="shared" si="44"/>
        <v>betrouwbare relaties met de klanten creëren en helpen in het identificeren van de klantbehoeften</v>
      </c>
    </row>
    <row r="953" spans="1:9" ht="15" thickBot="1" x14ac:dyDescent="0.4">
      <c r="A953" s="18" t="s">
        <v>159</v>
      </c>
      <c r="B953" s="17" t="s">
        <v>79</v>
      </c>
      <c r="C953" s="13">
        <v>4</v>
      </c>
      <c r="D953" s="10" t="str">
        <f>IFERROR(VLOOKUP($A953,VLookup!$B$3:$C$481,2,FALSE),"")</f>
        <v>4.2.3 RELATIEMANAGEMENT IV</v>
      </c>
      <c r="E953" s="14" t="str">
        <f t="shared" si="42"/>
        <v>D.11x4</v>
      </c>
      <c r="F953" s="14" t="str">
        <f>IFERROR(VLOOKUP(E953,'Bron competenties'!$A$1:$F$19978,5,FALSE),"")</f>
        <v>het organiseren en ondersteunen van strategische besluiten van de organisaties, het helpen van organisaties om nieuwe IV-oplossingen te bedenken; het bevorderen van partnerschappen en het creëren van waardeproposities</v>
      </c>
      <c r="G953" s="15" t="str">
        <f>IFERROR(CONCATENATE(B953," ",(VLOOKUP($B953,'Bron competenties'!$B$1:$C$1978,2,FALSE))),"")</f>
        <v xml:space="preserve">D.11 Behoeftemanagement </v>
      </c>
      <c r="H953">
        <f t="shared" si="43"/>
        <v>4</v>
      </c>
      <c r="I953" t="str">
        <f t="shared" si="44"/>
        <v>het organiseren en ondersteunen van strategische besluiten van de organisaties, het helpen van organisaties om nieuwe IV-oplossingen te bedenken; het bevorderen van partnerschappen en het creëren van waardeproposities</v>
      </c>
    </row>
    <row r="954" spans="1:9" ht="15" thickBot="1" x14ac:dyDescent="0.4">
      <c r="A954" s="18" t="s">
        <v>159</v>
      </c>
      <c r="B954" s="17" t="s">
        <v>119</v>
      </c>
      <c r="C954" s="13">
        <v>3</v>
      </c>
      <c r="D954" s="10" t="str">
        <f>IFERROR(VLOOKUP($A954,VLookup!$B$3:$C$481,2,FALSE),"")</f>
        <v>4.2.3 RELATIEMANAGEMENT IV</v>
      </c>
      <c r="E954" s="14" t="str">
        <f t="shared" si="42"/>
        <v>E.04x3</v>
      </c>
      <c r="F954" s="14" t="str">
        <f>IFERROR(VLOOKUP(E954,'Bron competenties'!$A$1:$F$19978,5,FALSE),"")</f>
        <v>de verantwoording nemen voor eigen acties en die van anderen in het onderhouden van contacten met een gelimiteerd aantal stakeholders</v>
      </c>
      <c r="G954" s="15" t="str">
        <f>IFERROR(CONCATENATE(B954," ",(VLOOKUP($B954,'Bron competenties'!$B$1:$C$1978,2,FALSE))),"")</f>
        <v xml:space="preserve">E.04 Relatiemanagement </v>
      </c>
      <c r="H954">
        <f t="shared" si="43"/>
        <v>3</v>
      </c>
      <c r="I954" t="str">
        <f t="shared" si="44"/>
        <v>de verantwoording nemen voor eigen acties en die van anderen in het onderhouden van contacten met een gelimiteerd aantal stakeholders</v>
      </c>
    </row>
    <row r="955" spans="1:9" ht="15" thickBot="1" x14ac:dyDescent="0.4">
      <c r="A955" s="18" t="s">
        <v>159</v>
      </c>
      <c r="B955" s="17" t="s">
        <v>119</v>
      </c>
      <c r="C955" s="13">
        <v>4</v>
      </c>
      <c r="D955" s="10" t="str">
        <f>IFERROR(VLOOKUP($A955,VLookup!$B$3:$C$481,2,FALSE),"")</f>
        <v>4.2.3 RELATIEMANAGEMENT IV</v>
      </c>
      <c r="E955" s="14" t="str">
        <f t="shared" si="42"/>
        <v>E.04x4</v>
      </c>
      <c r="F955" s="14" t="str">
        <f>IFERROR(VLOOKUP(E955,'Bron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55" s="15" t="str">
        <f>IFERROR(CONCATENATE(B955," ",(VLOOKUP($B955,'Bron competenties'!$B$1:$C$1978,2,FALSE))),"")</f>
        <v xml:space="preserve">E.04 Relatiemanagement </v>
      </c>
      <c r="H955">
        <f t="shared" si="43"/>
        <v>4</v>
      </c>
      <c r="I955"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56" spans="1:9" ht="15" thickBot="1" x14ac:dyDescent="0.4">
      <c r="A956" s="18" t="s">
        <v>159</v>
      </c>
      <c r="B956" s="17" t="s">
        <v>85</v>
      </c>
      <c r="C956" s="13">
        <v>9</v>
      </c>
      <c r="D956" s="10" t="str">
        <f>IFERROR(VLOOKUP($A956,VLookup!$B$3:$C$481,2,FALSE),"")</f>
        <v>4.2.3 RELATIEMANAGEMENT IV</v>
      </c>
      <c r="E956" s="14" t="str">
        <f t="shared" si="42"/>
        <v>T.01x9</v>
      </c>
      <c r="F956" s="14" t="str">
        <f>IFERROR(VLOOKUP(E956,'Bron competenties'!$A$1:$F$19978,5,FALSE),"")</f>
        <v>Toegankelijkheid is van toepassing op het ontwerp van producten, apparaten, services of omgevingen om ervoor te zorgen dat ze voor iedereen bruikbaar zijn, ongeacht hun persoonlijke capaciteiten</v>
      </c>
      <c r="G956" s="15" t="str">
        <f>IFERROR(CONCATENATE(B956," ",(VLOOKUP($B956,'Bron competenties'!$B$1:$C$1978,2,FALSE))),"")</f>
        <v>T.01 Toegankelijkheid</v>
      </c>
      <c r="H956">
        <f t="shared" si="43"/>
        <v>9</v>
      </c>
      <c r="I956" t="str">
        <f t="shared" si="44"/>
        <v>Toegankelijkheid is van toepassing op het ontwerp van producten, apparaten, services of omgevingen om ervoor te zorgen dat ze voor iedereen bruikbaar zijn, ongeacht hun persoonlijke capaciteiten</v>
      </c>
    </row>
    <row r="957" spans="1:9" ht="15" thickBot="1" x14ac:dyDescent="0.4">
      <c r="A957" s="18" t="s">
        <v>159</v>
      </c>
      <c r="B957" s="17" t="s">
        <v>86</v>
      </c>
      <c r="C957" s="13">
        <v>9</v>
      </c>
      <c r="D957" s="10" t="str">
        <f>IFERROR(VLOOKUP($A957,VLookup!$B$3:$C$481,2,FALSE),"")</f>
        <v>4.2.3 RELATIEMANAGEMENT IV</v>
      </c>
      <c r="E957" s="14" t="str">
        <f t="shared" si="42"/>
        <v>T.02x9</v>
      </c>
      <c r="F957" s="14" t="str">
        <f>IFERROR(VLOOKUP(E957,'Bron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57" s="15" t="str">
        <f>IFERROR(CONCATENATE(B957," ",(VLOOKUP($B957,'Bron competenties'!$B$1:$C$1978,2,FALSE))),"")</f>
        <v>T.02 Ethiek</v>
      </c>
      <c r="H957">
        <f t="shared" si="43"/>
        <v>9</v>
      </c>
      <c r="I957" t="str">
        <f t="shared" si="44"/>
        <v>Ethiek in ICT behandelt de procedures, waarden en praktijken die ICT en haar gerelateerde disciplines beheersen zonder de integriteit, morele waarden of overtuigingen van een individu, organisatie of de mensheid: professioneel gedrag in de ICT</v>
      </c>
    </row>
    <row r="958" spans="1:9" ht="15" thickBot="1" x14ac:dyDescent="0.4">
      <c r="A958" s="18" t="s">
        <v>159</v>
      </c>
      <c r="B958" s="17" t="s">
        <v>87</v>
      </c>
      <c r="C958" s="13">
        <v>9</v>
      </c>
      <c r="D958" s="10" t="str">
        <f>IFERROR(VLOOKUP($A958,VLookup!$B$3:$C$481,2,FALSE),"")</f>
        <v>4.2.3 RELATIEMANAGEMENT IV</v>
      </c>
      <c r="E958" s="14" t="str">
        <f t="shared" si="42"/>
        <v>T.03x9</v>
      </c>
      <c r="F958" s="14" t="str">
        <f>IFERROR(VLOOKUP(E958,'Bron competenties'!$A$1:$F$19978,5,FALSE),"")</f>
        <v>Er zijn veel wetten die direct of indirect relevant zijn voor de ICT-industrie, zoals copyright, naleving van octrooien, voorkomen van plagiaat en bescherming van intellectueel eigendom</v>
      </c>
      <c r="G958" s="15" t="str">
        <f>IFERROR(CONCATENATE(B958," ",(VLOOKUP($B958,'Bron competenties'!$B$1:$C$1978,2,FALSE))),"")</f>
        <v>T.03 Juridische kwesties</v>
      </c>
      <c r="H958">
        <f t="shared" si="43"/>
        <v>9</v>
      </c>
      <c r="I958" t="str">
        <f t="shared" si="44"/>
        <v>Er zijn veel wetten die direct of indirect relevant zijn voor de ICT-industrie, zoals copyright, naleving van octrooien, voorkomen van plagiaat en bescherming van intellectueel eigendom</v>
      </c>
    </row>
    <row r="959" spans="1:9" ht="15" thickBot="1" x14ac:dyDescent="0.4">
      <c r="A959" s="18" t="s">
        <v>159</v>
      </c>
      <c r="B959" s="17" t="s">
        <v>88</v>
      </c>
      <c r="C959" s="13">
        <v>9</v>
      </c>
      <c r="D959" s="10" t="str">
        <f>IFERROR(VLOOKUP($A959,VLookup!$B$3:$C$481,2,FALSE),"")</f>
        <v>4.2.3 RELATIEMANAGEMENT IV</v>
      </c>
      <c r="E959" s="14" t="str">
        <f t="shared" si="42"/>
        <v>T.04x9</v>
      </c>
      <c r="F959" s="14" t="str">
        <f>IFERROR(VLOOKUP(E959,'Bron competenties'!$A$1:$F$19978,5,FALSE),"")</f>
        <v>Privacy is het vermogen van een organisatie of individu te bepalen welke gegevens met derden kunnen worden gedeeld: bijvoorbeeld de algemene verordening gegevensbescherming (AVG) over gegevensbescherming en privacy voor alle individuen</v>
      </c>
      <c r="G959" s="15" t="str">
        <f>IFERROR(CONCATENATE(B959," ",(VLOOKUP($B959,'Bron competenties'!$B$1:$C$1978,2,FALSE))),"")</f>
        <v>T.04 Privacy</v>
      </c>
      <c r="H959">
        <f t="shared" si="43"/>
        <v>9</v>
      </c>
      <c r="I959" t="str">
        <f t="shared" si="44"/>
        <v>Privacy is het vermogen van een organisatie of individu te bepalen welke gegevens met derden kunnen worden gedeeld: bijvoorbeeld de algemene verordening gegevensbescherming (AVG) over gegevensbescherming en privacy voor alle individuen</v>
      </c>
    </row>
    <row r="960" spans="1:9" ht="15" thickBot="1" x14ac:dyDescent="0.4">
      <c r="A960" s="18" t="s">
        <v>159</v>
      </c>
      <c r="B960" s="17" t="s">
        <v>89</v>
      </c>
      <c r="C960" s="13">
        <v>9</v>
      </c>
      <c r="D960" s="10" t="str">
        <f>IFERROR(VLOOKUP($A960,VLookup!$B$3:$C$481,2,FALSE),"")</f>
        <v>4.2.3 RELATIEMANAGEMENT IV</v>
      </c>
      <c r="E960" s="14" t="str">
        <f t="shared" si="42"/>
        <v>T.05x9</v>
      </c>
      <c r="F960" s="14" t="str">
        <f>IFERROR(VLOOKUP(E960,'Bron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60" s="15" t="str">
        <f>IFERROR(CONCATENATE(B960," ",(VLOOKUP($B960,'Bron competenties'!$B$1:$C$1978,2,FALSE))),"")</f>
        <v>T.05 Beveiliging</v>
      </c>
      <c r="H960">
        <f t="shared" si="43"/>
        <v>9</v>
      </c>
      <c r="I960"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61" spans="1:10" ht="15" thickBot="1" x14ac:dyDescent="0.4">
      <c r="A961" s="18" t="s">
        <v>159</v>
      </c>
      <c r="B961" s="17" t="s">
        <v>90</v>
      </c>
      <c r="C961" s="13">
        <v>9</v>
      </c>
      <c r="D961" s="10" t="str">
        <f>IFERROR(VLOOKUP($A961,VLookup!$B$3:$C$481,2,FALSE),"")</f>
        <v>4.2.3 RELATIEMANAGEMENT IV</v>
      </c>
      <c r="E961" s="14" t="str">
        <f t="shared" si="42"/>
        <v>T.06x9</v>
      </c>
      <c r="F961" s="14" t="str">
        <f>IFERROR(VLOOKUP(E961,'Bron competenties'!$A$1:$F$19978,5,FALSE),"")</f>
        <v>Duurzaamheid staat voor het voldoen aan behoeften zonder de toekomst in gevaar te brengen en kan worden gecategoriseerd als ecologische, sociale of economische duurzaamheid</v>
      </c>
      <c r="G961" s="15" t="str">
        <f>IFERROR(CONCATENATE(B961," ",(VLOOKUP($B961,'Bron competenties'!$B$1:$C$1978,2,FALSE))),"")</f>
        <v>T.06 Duurzaamheid</v>
      </c>
      <c r="H961">
        <f t="shared" si="43"/>
        <v>9</v>
      </c>
      <c r="I961" t="str">
        <f t="shared" si="44"/>
        <v>Duurzaamheid staat voor het voldoen aan behoeften zonder de toekomst in gevaar te brengen en kan worden gecategoriseerd als ecologische, sociale of economische duurzaamheid</v>
      </c>
    </row>
    <row r="962" spans="1:10" ht="15" thickBot="1" x14ac:dyDescent="0.4">
      <c r="A962" s="18" t="s">
        <v>159</v>
      </c>
      <c r="B962" s="17" t="s">
        <v>91</v>
      </c>
      <c r="C962" s="13">
        <v>9</v>
      </c>
      <c r="D962" s="10" t="str">
        <f>IFERROR(VLOOKUP($A962,VLookup!$B$3:$C$481,2,FALSE),"")</f>
        <v>4.2.3 RELATIEMANAGEMENT IV</v>
      </c>
      <c r="E962" s="14" t="str">
        <f t="shared" ref="E962:E1025" si="45">IFERROR(IF(D962&lt;&gt;"",CONCATENATE(B962,"x",C962),""),"")</f>
        <v>T.07x9</v>
      </c>
      <c r="F962" s="14" t="str">
        <f>IFERROR(VLOOKUP(E962,'Bron competenties'!$A$1:$F$19978,5,FALSE),"")</f>
        <v>Bruikbaarheid is de kwaliteit van een product, dienst of systeem, zoals ervaren door eindgebruikers, voor specifiek te bereiken doelen, effectief, efficiënt en bevredigend in een vooraf bepaalde context</v>
      </c>
      <c r="G962" s="15" t="str">
        <f>IFERROR(CONCATENATE(B962," ",(VLOOKUP($B962,'Bron competenties'!$B$1:$C$1978,2,FALSE))),"")</f>
        <v>T.07 Bruikbaarheid</v>
      </c>
      <c r="H962">
        <f t="shared" ref="H962:H1025" si="46">IF($G962="","",C962)</f>
        <v>9</v>
      </c>
      <c r="I962" t="str">
        <f t="shared" ref="I962:I1025" si="47">IF($G962="","",F962)</f>
        <v>Bruikbaarheid is de kwaliteit van een product, dienst of systeem, zoals ervaren door eindgebruikers, voor specifiek te bereiken doelen, effectief, efficiënt en bevredigend in een vooraf bepaalde context</v>
      </c>
    </row>
    <row r="963" spans="1:10" ht="15" thickBot="1" x14ac:dyDescent="0.4">
      <c r="A963" s="18" t="s">
        <v>160</v>
      </c>
      <c r="B963" s="17" t="s">
        <v>82</v>
      </c>
      <c r="C963" s="13">
        <v>4</v>
      </c>
      <c r="D963" s="10" t="str">
        <f>IFERROR(VLOOKUP($A963,VLookup!$B$3:$C$481,2,FALSE),"")</f>
        <v>4.2.4 CONTRACT/LEVERANCIERSMANAGEMENT IV</v>
      </c>
      <c r="E963" s="14" t="str">
        <f t="shared" si="45"/>
        <v>A.01x4</v>
      </c>
      <c r="F963" s="14" t="str">
        <f>IFERROR(VLOOKUP(E963,'Bron competenties'!$A$1:$F$19978,5,FALSE),"")</f>
        <v>het organiseren en borgen van de bouw en implementatie van innovatieve IV oplossingen op de lange termijn</v>
      </c>
      <c r="G963" s="15" t="str">
        <f>IFERROR(CONCATENATE(B963," ",(VLOOKUP($B963,'Bron competenties'!$B$1:$C$1978,2,FALSE))),"")</f>
        <v>A.01 Afstemming informatiesysteem en bedrijfsstrategie</v>
      </c>
      <c r="H963">
        <f t="shared" si="46"/>
        <v>4</v>
      </c>
      <c r="I963" t="str">
        <f t="shared" si="47"/>
        <v>het organiseren en borgen van de bouw en implementatie van innovatieve IV oplossingen op de lange termijn</v>
      </c>
      <c r="J963" s="22"/>
    </row>
    <row r="964" spans="1:10" ht="15" thickBot="1" x14ac:dyDescent="0.4">
      <c r="A964" s="18" t="s">
        <v>160</v>
      </c>
      <c r="B964" s="17" t="s">
        <v>133</v>
      </c>
      <c r="C964" s="13">
        <v>4</v>
      </c>
      <c r="D964" s="10" t="str">
        <f>IFERROR(VLOOKUP($A964,VLookup!$B$3:$C$481,2,FALSE),"")</f>
        <v>4.2.4 CONTRACT/LEVERANCIERSMANAGEMENT IV</v>
      </c>
      <c r="E964" s="14" t="str">
        <f t="shared" si="45"/>
        <v>A.02x4</v>
      </c>
      <c r="F964" s="14" t="str">
        <f>IFERROR(VLOOKUP(E964,'Bron competenties'!$A$1:$F$19978,5,FALSE),"")</f>
        <v>het onderhandelen over herziening van SLA’s in overeenstemming met de organisatiedoelstellingen en het garanderen van het succes van de geplande resultaten</v>
      </c>
      <c r="G964" s="15" t="str">
        <f>IFERROR(CONCATENATE(B964," ",(VLOOKUP($B964,'Bron competenties'!$B$1:$C$1978,2,FALSE))),"")</f>
        <v xml:space="preserve">A.02 Management dienstverleningsniveau </v>
      </c>
      <c r="H964">
        <f t="shared" si="46"/>
        <v>4</v>
      </c>
      <c r="I964" t="str">
        <f t="shared" si="47"/>
        <v>het onderhandelen over herziening van SLA’s in overeenstemming met de organisatiedoelstellingen en het garanderen van het succes van de geplande resultaten</v>
      </c>
      <c r="J964" s="22"/>
    </row>
    <row r="965" spans="1:10" ht="15" thickBot="1" x14ac:dyDescent="0.4">
      <c r="A965" s="18" t="s">
        <v>160</v>
      </c>
      <c r="B965" s="17" t="s">
        <v>115</v>
      </c>
      <c r="C965" s="13">
        <v>4</v>
      </c>
      <c r="D965" s="10" t="str">
        <f>IFERROR(VLOOKUP($A965,VLookup!$B$3:$C$481,2,FALSE),"")</f>
        <v>4.2.4 CONTRACT/LEVERANCIERSMANAGEMENT IV</v>
      </c>
      <c r="E965" s="14" t="str">
        <f t="shared" si="45"/>
        <v>A.03x4</v>
      </c>
      <c r="F965" s="14" t="str">
        <f>IFERROR(VLOOKUP(E965,'Bron competenties'!$A$1:$F$19978,5,FALSE),"")</f>
        <v>het organiseren en borgen van een informatiesysteemstrategie die voldoet aan de vereisten van de organisatie, inclusief risico’s en kansen</v>
      </c>
      <c r="G965" s="15" t="str">
        <f>IFERROR(CONCATENATE(B965," ",(VLOOKUP($B965,'Bron competenties'!$B$1:$C$1978,2,FALSE))),"")</f>
        <v xml:space="preserve">A.03 Ontwikkelen van bedrijfsplannen </v>
      </c>
      <c r="H965">
        <f t="shared" si="46"/>
        <v>4</v>
      </c>
      <c r="I965" t="str">
        <f t="shared" si="47"/>
        <v>het organiseren en borgen van een informatiesysteemstrategie die voldoet aan de vereisten van de organisatie, inclusief risico’s en kansen</v>
      </c>
      <c r="J965" s="22"/>
    </row>
    <row r="966" spans="1:10" ht="15" thickBot="1" x14ac:dyDescent="0.4">
      <c r="A966" s="18" t="s">
        <v>160</v>
      </c>
      <c r="B966" s="17" t="s">
        <v>131</v>
      </c>
      <c r="C966" s="13">
        <v>3</v>
      </c>
      <c r="D966" s="10" t="str">
        <f>IFERROR(VLOOKUP($A966,VLookup!$B$3:$C$481,2,FALSE),"")</f>
        <v>4.2.4 CONTRACT/LEVERANCIERSMANAGEMENT IV</v>
      </c>
      <c r="E966" s="14" t="str">
        <f t="shared" si="45"/>
        <v>C.03x3</v>
      </c>
      <c r="F966" s="14" t="str">
        <f>IFERROR(VLOOKUP(E966,'Bron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66" s="15" t="str">
        <f>IFERROR(CONCATENATE(B966," ",(VLOOKUP($B966,'Bron competenties'!$B$1:$C$1978,2,FALSE))),"")</f>
        <v xml:space="preserve">C.03 Dienstverlening </v>
      </c>
      <c r="H966">
        <f t="shared" si="46"/>
        <v>3</v>
      </c>
      <c r="I966" t="str">
        <f t="shared" si="47"/>
        <v>het opzetten van roosters voor operationele taken; het beheren van kosten en budget op basis van interne procedures en externe beperkingen; het vaststellen van het optimaal benodigde aantal fte voor de infrastructuur van het informatiesysteem</v>
      </c>
    </row>
    <row r="967" spans="1:10" ht="15" thickBot="1" x14ac:dyDescent="0.4">
      <c r="A967" s="18" t="s">
        <v>160</v>
      </c>
      <c r="B967" s="17" t="s">
        <v>116</v>
      </c>
      <c r="C967" s="13">
        <v>3</v>
      </c>
      <c r="D967" s="10" t="str">
        <f>IFERROR(VLOOKUP($A967,VLookup!$B$3:$C$481,2,FALSE),"")</f>
        <v>4.2.4 CONTRACT/LEVERANCIERSMANAGEMENT IV</v>
      </c>
      <c r="E967" s="14" t="str">
        <f t="shared" si="45"/>
        <v>D.04x3</v>
      </c>
      <c r="F967" s="14" t="str">
        <f>IFERROR(VLOOKUP(E967,'Bron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67" s="15" t="str">
        <f>IFERROR(CONCATENATE(B967," ",(VLOOKUP($B967,'Bron competenties'!$B$1:$C$1978,2,FALSE))),"")</f>
        <v>D.04 Inkoop IV</v>
      </c>
      <c r="H967">
        <f t="shared" si="46"/>
        <v>3</v>
      </c>
      <c r="I967" t="str">
        <f t="shared" si="47"/>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J967" s="22"/>
    </row>
    <row r="968" spans="1:10" ht="15" thickBot="1" x14ac:dyDescent="0.4">
      <c r="A968" s="18" t="s">
        <v>160</v>
      </c>
      <c r="B968" s="17" t="s">
        <v>116</v>
      </c>
      <c r="C968" s="13">
        <v>4</v>
      </c>
      <c r="D968" s="10" t="str">
        <f>IFERROR(VLOOKUP($A968,VLookup!$B$3:$C$481,2,FALSE),"")</f>
        <v>4.2.4 CONTRACT/LEVERANCIERSMANAGEMENT IV</v>
      </c>
      <c r="E968" s="14" t="str">
        <f t="shared" si="45"/>
        <v>D.04x4</v>
      </c>
      <c r="F968" s="14" t="str">
        <f>IFERROR(VLOOKUP(E968,'Bron competenties'!$A$1:$F$19978,5,FALSE),"")</f>
        <v xml:space="preserve">het organiseren en borgen van het inkoopbeleid van de organisatie en het aanbevelen van procesverbeteringen; het toepassen van praktijkervaring en kennis op het gebied van inkoop om de beste besluiten te kunnen nemen  </v>
      </c>
      <c r="G968" s="15" t="str">
        <f>IFERROR(CONCATENATE(B968," ",(VLOOKUP($B968,'Bron competenties'!$B$1:$C$1978,2,FALSE))),"")</f>
        <v>D.04 Inkoop IV</v>
      </c>
      <c r="H968">
        <f t="shared" si="46"/>
        <v>4</v>
      </c>
      <c r="I968" t="str">
        <f t="shared" si="47"/>
        <v xml:space="preserve">het organiseren en borgen van het inkoopbeleid van de organisatie en het aanbevelen van procesverbeteringen; het toepassen van praktijkervaring en kennis op het gebied van inkoop om de beste besluiten te kunnen nemen  </v>
      </c>
      <c r="J968" s="22"/>
    </row>
    <row r="969" spans="1:10" ht="15" thickBot="1" x14ac:dyDescent="0.4">
      <c r="A969" s="18" t="s">
        <v>160</v>
      </c>
      <c r="B969" s="17" t="s">
        <v>117</v>
      </c>
      <c r="C969" s="13">
        <v>3</v>
      </c>
      <c r="D969" s="10" t="str">
        <f>IFERROR(VLOOKUP($A969,VLookup!$B$3:$C$481,2,FALSE),"")</f>
        <v>4.2.4 CONTRACT/LEVERANCIERSMANAGEMENT IV</v>
      </c>
      <c r="E969" s="14" t="str">
        <f t="shared" si="45"/>
        <v>D.08x3</v>
      </c>
      <c r="F969" s="14" t="str">
        <f>IFERROR(VLOOKUP(E969,'Bron competenties'!$A$1:$F$19978,5,FALSE),"")</f>
        <v>het evalueren van contractprestaties op basis van prestatie-indicatoren en het borgen van de prestaties van de volledige supply chain; het invloed uitoefenen op (nieuwe) contractbesprekingen</v>
      </c>
      <c r="G969" s="15" t="str">
        <f>IFERROR(CONCATENATE(B969," ",(VLOOKUP($B969,'Bron competenties'!$B$1:$C$1978,2,FALSE))),"")</f>
        <v xml:space="preserve">D.08 Contractmanagement </v>
      </c>
      <c r="H969">
        <f t="shared" si="46"/>
        <v>3</v>
      </c>
      <c r="I969" t="str">
        <f t="shared" si="47"/>
        <v>het evalueren van contractprestaties op basis van prestatie-indicatoren en het borgen van de prestaties van de volledige supply chain; het invloed uitoefenen op (nieuwe) contractbesprekingen</v>
      </c>
      <c r="J969" s="22"/>
    </row>
    <row r="970" spans="1:10" ht="15" thickBot="1" x14ac:dyDescent="0.4">
      <c r="A970" s="18" t="s">
        <v>160</v>
      </c>
      <c r="B970" s="17" t="s">
        <v>117</v>
      </c>
      <c r="C970" s="13">
        <v>4</v>
      </c>
      <c r="D970" s="10" t="str">
        <f>IFERROR(VLOOKUP($A970,VLookup!$B$3:$C$481,2,FALSE),"")</f>
        <v>4.2.4 CONTRACT/LEVERANCIERSMANAGEMENT IV</v>
      </c>
      <c r="E970" s="14" t="str">
        <f t="shared" si="45"/>
        <v>D.08x4</v>
      </c>
      <c r="F970" s="14" t="str">
        <f>IFERROR(VLOOKUP(E970,'Bron competenties'!$A$1:$F$19978,5,FALSE),"")</f>
        <v>het organiseren en borgen van het naleven van contracten en het fungeren als laatste escalatiepunt</v>
      </c>
      <c r="G970" s="15" t="str">
        <f>IFERROR(CONCATENATE(B970," ",(VLOOKUP($B970,'Bron competenties'!$B$1:$C$1978,2,FALSE))),"")</f>
        <v xml:space="preserve">D.08 Contractmanagement </v>
      </c>
      <c r="H970">
        <f t="shared" si="46"/>
        <v>4</v>
      </c>
      <c r="I970" t="str">
        <f t="shared" si="47"/>
        <v>het organiseren en borgen van het naleven van contracten en het fungeren als laatste escalatiepunt</v>
      </c>
      <c r="J970" s="22"/>
    </row>
    <row r="971" spans="1:10" ht="15" thickBot="1" x14ac:dyDescent="0.4">
      <c r="A971" s="18" t="s">
        <v>160</v>
      </c>
      <c r="B971" s="17" t="s">
        <v>79</v>
      </c>
      <c r="C971" s="13">
        <v>3</v>
      </c>
      <c r="D971" s="10" t="str">
        <f>IFERROR(VLOOKUP($A971,VLookup!$B$3:$C$481,2,FALSE),"")</f>
        <v>4.2.4 CONTRACT/LEVERANCIERSMANAGEMENT IV</v>
      </c>
      <c r="E971" s="14" t="str">
        <f t="shared" si="45"/>
        <v>D.11x3</v>
      </c>
      <c r="F971" s="14" t="str">
        <f>IFERROR(VLOOKUP(E971,'Bron competenties'!$A$1:$F$19978,5,FALSE),"")</f>
        <v>betrouwbare relaties met de klanten creëren en helpen in het identificeren van de klantbehoeften</v>
      </c>
      <c r="G971" s="15" t="str">
        <f>IFERROR(CONCATENATE(B971," ",(VLOOKUP($B971,'Bron competenties'!$B$1:$C$1978,2,FALSE))),"")</f>
        <v xml:space="preserve">D.11 Behoeftemanagement </v>
      </c>
      <c r="H971">
        <f t="shared" si="46"/>
        <v>3</v>
      </c>
      <c r="I971" t="str">
        <f t="shared" si="47"/>
        <v>betrouwbare relaties met de klanten creëren en helpen in het identificeren van de klantbehoeften</v>
      </c>
      <c r="J971" s="22"/>
    </row>
    <row r="972" spans="1:10" ht="15" thickBot="1" x14ac:dyDescent="0.4">
      <c r="A972" s="18" t="s">
        <v>160</v>
      </c>
      <c r="B972" s="17" t="s">
        <v>79</v>
      </c>
      <c r="C972" s="13">
        <v>4</v>
      </c>
      <c r="D972" s="10" t="str">
        <f>IFERROR(VLOOKUP($A972,VLookup!$B$3:$C$481,2,FALSE),"")</f>
        <v>4.2.4 CONTRACT/LEVERANCIERSMANAGEMENT IV</v>
      </c>
      <c r="E972" s="14" t="str">
        <f t="shared" si="45"/>
        <v>D.11x4</v>
      </c>
      <c r="F972" s="14" t="str">
        <f>IFERROR(VLOOKUP(E972,'Bron competenties'!$A$1:$F$19978,5,FALSE),"")</f>
        <v>het organiseren en ondersteunen van strategische besluiten van de organisaties, het helpen van organisaties om nieuwe IV-oplossingen te bedenken; het bevorderen van partnerschappen en het creëren van waardeproposities</v>
      </c>
      <c r="G972" s="15" t="str">
        <f>IFERROR(CONCATENATE(B972," ",(VLOOKUP($B972,'Bron competenties'!$B$1:$C$1978,2,FALSE))),"")</f>
        <v xml:space="preserve">D.11 Behoeftemanagement </v>
      </c>
      <c r="H972">
        <f t="shared" si="46"/>
        <v>4</v>
      </c>
      <c r="I972" t="str">
        <f t="shared" si="47"/>
        <v>het organiseren en ondersteunen van strategische besluiten van de organisaties, het helpen van organisaties om nieuwe IV-oplossingen te bedenken; het bevorderen van partnerschappen en het creëren van waardeproposities</v>
      </c>
      <c r="J972" s="22"/>
    </row>
    <row r="973" spans="1:10" ht="15" thickBot="1" x14ac:dyDescent="0.4">
      <c r="A973" s="18" t="s">
        <v>160</v>
      </c>
      <c r="B973" s="17" t="s">
        <v>118</v>
      </c>
      <c r="C973" s="13">
        <v>4</v>
      </c>
      <c r="D973" s="10" t="str">
        <f>IFERROR(VLOOKUP($A973,VLookup!$B$3:$C$481,2,FALSE),"")</f>
        <v>4.2.4 CONTRACT/LEVERANCIERSMANAGEMENT IV</v>
      </c>
      <c r="E973" s="14" t="str">
        <f t="shared" si="45"/>
        <v>E.01x4</v>
      </c>
      <c r="F973" s="14" t="str">
        <f>IFERROR(VLOOKUP(E973,'Bron competenties'!$A$1:$F$19978,5,FALSE),"")</f>
        <v>de verantwoordelijkheid nemen voor het ontwikkelen van langetermijnprognoses; het identificeren en evalueren van input uit de wijde omgeving, inclusief de politieke en sociale context</v>
      </c>
      <c r="G973" s="15" t="str">
        <f>IFERROR(CONCATENATE(B973," ",(VLOOKUP($B973,'Bron competenties'!$B$1:$C$1978,2,FALSE))),"")</f>
        <v xml:space="preserve">E.01 Ontwikkelen van prognoses </v>
      </c>
      <c r="H973">
        <f t="shared" si="46"/>
        <v>4</v>
      </c>
      <c r="I973" t="str">
        <f t="shared" si="47"/>
        <v>de verantwoordelijkheid nemen voor het ontwikkelen van langetermijnprognoses; het identificeren en evalueren van input uit de wijde omgeving, inclusief de politieke en sociale context</v>
      </c>
      <c r="J973" s="22"/>
    </row>
    <row r="974" spans="1:10" ht="15" thickBot="1" x14ac:dyDescent="0.4">
      <c r="A974" s="18" t="s">
        <v>160</v>
      </c>
      <c r="B974" s="17" t="s">
        <v>100</v>
      </c>
      <c r="C974" s="13">
        <v>3</v>
      </c>
      <c r="D974" s="10" t="str">
        <f>IFERROR(VLOOKUP($A974,VLookup!$B$3:$C$481,2,FALSE),"")</f>
        <v>4.2.4 CONTRACT/LEVERANCIERSMANAGEMENT IV</v>
      </c>
      <c r="E974" s="14" t="str">
        <f t="shared" si="45"/>
        <v>E.03x3</v>
      </c>
      <c r="F974" s="14" t="str">
        <f>IFERROR(VLOOKUP(E974,'Bron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974" s="15" t="str">
        <f>IFERROR(CONCATENATE(B974," ",(VLOOKUP($B974,'Bron competenties'!$B$1:$C$1978,2,FALSE))),"")</f>
        <v xml:space="preserve">E.03 Risicomanagement </v>
      </c>
      <c r="H974">
        <f t="shared" si="46"/>
        <v>3</v>
      </c>
      <c r="I974" t="str">
        <f t="shared" si="47"/>
        <v>het in staat zijn de juiste acties te ondernemen om de veiligheid te borgen en risicoblootstelling te vermijden; het evalueren, managen en garanderen van de validering van uitzonderingen; het uitvoeren van audits uit op IV-processen en -omgeving</v>
      </c>
      <c r="J974" s="22"/>
    </row>
    <row r="975" spans="1:10" ht="15" thickBot="1" x14ac:dyDescent="0.4">
      <c r="A975" s="18" t="s">
        <v>160</v>
      </c>
      <c r="B975" s="17" t="s">
        <v>119</v>
      </c>
      <c r="C975" s="13">
        <v>3</v>
      </c>
      <c r="D975" s="10" t="str">
        <f>IFERROR(VLOOKUP($A975,VLookup!$B$3:$C$481,2,FALSE),"")</f>
        <v>4.2.4 CONTRACT/LEVERANCIERSMANAGEMENT IV</v>
      </c>
      <c r="E975" s="14" t="str">
        <f t="shared" si="45"/>
        <v>E.04x3</v>
      </c>
      <c r="F975" s="14" t="str">
        <f>IFERROR(VLOOKUP(E975,'Bron competenties'!$A$1:$F$19978,5,FALSE),"")</f>
        <v>de verantwoording nemen voor eigen acties en die van anderen in het onderhouden van contacten met een gelimiteerd aantal stakeholders</v>
      </c>
      <c r="G975" s="15" t="str">
        <f>IFERROR(CONCATENATE(B975," ",(VLOOKUP($B975,'Bron competenties'!$B$1:$C$1978,2,FALSE))),"")</f>
        <v xml:space="preserve">E.04 Relatiemanagement </v>
      </c>
      <c r="H975">
        <f t="shared" si="46"/>
        <v>3</v>
      </c>
      <c r="I975" t="str">
        <f t="shared" si="47"/>
        <v>de verantwoording nemen voor eigen acties en die van anderen in het onderhouden van contacten met een gelimiteerd aantal stakeholders</v>
      </c>
      <c r="J975" s="22"/>
    </row>
    <row r="976" spans="1:10" ht="15" thickBot="1" x14ac:dyDescent="0.4">
      <c r="A976" s="18" t="s">
        <v>160</v>
      </c>
      <c r="B976" s="17" t="s">
        <v>119</v>
      </c>
      <c r="C976" s="13">
        <v>4</v>
      </c>
      <c r="D976" s="10" t="str">
        <f>IFERROR(VLOOKUP($A976,VLookup!$B$3:$C$481,2,FALSE),"")</f>
        <v>4.2.4 CONTRACT/LEVERANCIERSMANAGEMENT IV</v>
      </c>
      <c r="E976" s="14" t="str">
        <f t="shared" si="45"/>
        <v>E.04x4</v>
      </c>
      <c r="F976" s="14" t="str">
        <f>IFERROR(VLOOKUP(E976,'Bron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76" s="15" t="str">
        <f>IFERROR(CONCATENATE(B976," ",(VLOOKUP($B976,'Bron competenties'!$B$1:$C$1978,2,FALSE))),"")</f>
        <v xml:space="preserve">E.04 Relatiemanagement </v>
      </c>
      <c r="H976">
        <f t="shared" si="46"/>
        <v>4</v>
      </c>
      <c r="I976" t="str">
        <f t="shared" si="47"/>
        <v xml:space="preserve">het organiseren en borgen van stakeholdermanagement; het autoriseren van investeringen in nieuwe en bestaande relaties; het voortouw nemen in het ontwerpen van werkbare procedures om positieve relaties te kunnen onderhouden met organisaties </v>
      </c>
      <c r="J976" s="22"/>
    </row>
    <row r="977" spans="1:10" ht="15" thickBot="1" x14ac:dyDescent="0.4">
      <c r="A977" s="18" t="s">
        <v>160</v>
      </c>
      <c r="B977" s="17" t="s">
        <v>85</v>
      </c>
      <c r="C977" s="13">
        <v>9</v>
      </c>
      <c r="D977" s="10" t="str">
        <f>IFERROR(VLOOKUP($A977,VLookup!$B$3:$C$481,2,FALSE),"")</f>
        <v>4.2.4 CONTRACT/LEVERANCIERSMANAGEMENT IV</v>
      </c>
      <c r="E977" s="14" t="str">
        <f t="shared" si="45"/>
        <v>T.01x9</v>
      </c>
      <c r="F977" s="14" t="str">
        <f>IFERROR(VLOOKUP(E977,'Bron competenties'!$A$1:$F$19978,5,FALSE),"")</f>
        <v>Toegankelijkheid is van toepassing op het ontwerp van producten, apparaten, services of omgevingen om ervoor te zorgen dat ze voor iedereen bruikbaar zijn, ongeacht hun persoonlijke capaciteiten</v>
      </c>
      <c r="G977" s="15" t="str">
        <f>IFERROR(CONCATENATE(B977," ",(VLOOKUP($B977,'Bron competenties'!$B$1:$C$1978,2,FALSE))),"")</f>
        <v>T.01 Toegankelijkheid</v>
      </c>
      <c r="H977">
        <f t="shared" si="46"/>
        <v>9</v>
      </c>
      <c r="I977" t="str">
        <f t="shared" si="47"/>
        <v>Toegankelijkheid is van toepassing op het ontwerp van producten, apparaten, services of omgevingen om ervoor te zorgen dat ze voor iedereen bruikbaar zijn, ongeacht hun persoonlijke capaciteiten</v>
      </c>
      <c r="J977" s="22"/>
    </row>
    <row r="978" spans="1:10" ht="15" thickBot="1" x14ac:dyDescent="0.4">
      <c r="A978" s="18" t="s">
        <v>160</v>
      </c>
      <c r="B978" s="17" t="s">
        <v>86</v>
      </c>
      <c r="C978" s="13">
        <v>9</v>
      </c>
      <c r="D978" s="10" t="str">
        <f>IFERROR(VLOOKUP($A978,VLookup!$B$3:$C$481,2,FALSE),"")</f>
        <v>4.2.4 CONTRACT/LEVERANCIERSMANAGEMENT IV</v>
      </c>
      <c r="E978" s="14" t="str">
        <f t="shared" si="45"/>
        <v>T.02x9</v>
      </c>
      <c r="F978" s="14" t="str">
        <f>IFERROR(VLOOKUP(E978,'Bron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78" s="15" t="str">
        <f>IFERROR(CONCATENATE(B978," ",(VLOOKUP($B978,'Bron competenties'!$B$1:$C$1978,2,FALSE))),"")</f>
        <v>T.02 Ethiek</v>
      </c>
      <c r="H978">
        <f t="shared" si="46"/>
        <v>9</v>
      </c>
      <c r="I978" t="str">
        <f t="shared" si="47"/>
        <v>Ethiek in ICT behandelt de procedures, waarden en praktijken die ICT en haar gerelateerde disciplines beheersen zonder de integriteit, morele waarden of overtuigingen van een individu, organisatie of de mensheid: professioneel gedrag in de ICT</v>
      </c>
      <c r="J978" s="22"/>
    </row>
    <row r="979" spans="1:10" ht="15" thickBot="1" x14ac:dyDescent="0.4">
      <c r="A979" s="18" t="s">
        <v>160</v>
      </c>
      <c r="B979" s="17" t="s">
        <v>87</v>
      </c>
      <c r="C979" s="13">
        <v>9</v>
      </c>
      <c r="D979" s="10" t="str">
        <f>IFERROR(VLOOKUP($A979,VLookup!$B$3:$C$481,2,FALSE),"")</f>
        <v>4.2.4 CONTRACT/LEVERANCIERSMANAGEMENT IV</v>
      </c>
      <c r="E979" s="14" t="str">
        <f t="shared" si="45"/>
        <v>T.03x9</v>
      </c>
      <c r="F979" s="14" t="str">
        <f>IFERROR(VLOOKUP(E979,'Bron competenties'!$A$1:$F$19978,5,FALSE),"")</f>
        <v>Er zijn veel wetten die direct of indirect relevant zijn voor de ICT-industrie, zoals copyright, naleving van octrooien, voorkomen van plagiaat en bescherming van intellectueel eigendom</v>
      </c>
      <c r="G979" s="15" t="str">
        <f>IFERROR(CONCATENATE(B979," ",(VLOOKUP($B979,'Bron competenties'!$B$1:$C$1978,2,FALSE))),"")</f>
        <v>T.03 Juridische kwesties</v>
      </c>
      <c r="H979">
        <f t="shared" si="46"/>
        <v>9</v>
      </c>
      <c r="I979" t="str">
        <f t="shared" si="47"/>
        <v>Er zijn veel wetten die direct of indirect relevant zijn voor de ICT-industrie, zoals copyright, naleving van octrooien, voorkomen van plagiaat en bescherming van intellectueel eigendom</v>
      </c>
      <c r="J979" s="22"/>
    </row>
    <row r="980" spans="1:10" ht="15" thickBot="1" x14ac:dyDescent="0.4">
      <c r="A980" s="18" t="s">
        <v>160</v>
      </c>
      <c r="B980" s="17" t="s">
        <v>88</v>
      </c>
      <c r="C980" s="13">
        <v>9</v>
      </c>
      <c r="D980" s="10" t="str">
        <f>IFERROR(VLOOKUP($A980,VLookup!$B$3:$C$481,2,FALSE),"")</f>
        <v>4.2.4 CONTRACT/LEVERANCIERSMANAGEMENT IV</v>
      </c>
      <c r="E980" s="14" t="str">
        <f t="shared" si="45"/>
        <v>T.04x9</v>
      </c>
      <c r="F980" s="14" t="str">
        <f>IFERROR(VLOOKUP(E980,'Bron competenties'!$A$1:$F$19978,5,FALSE),"")</f>
        <v>Privacy is het vermogen van een organisatie of individu te bepalen welke gegevens met derden kunnen worden gedeeld: bijvoorbeeld de algemene verordening gegevensbescherming (AVG) over gegevensbescherming en privacy voor alle individuen</v>
      </c>
      <c r="G980" s="15" t="str">
        <f>IFERROR(CONCATENATE(B980," ",(VLOOKUP($B980,'Bron competenties'!$B$1:$C$1978,2,FALSE))),"")</f>
        <v>T.04 Privacy</v>
      </c>
      <c r="H980">
        <f t="shared" si="46"/>
        <v>9</v>
      </c>
      <c r="I980" t="str">
        <f t="shared" si="47"/>
        <v>Privacy is het vermogen van een organisatie of individu te bepalen welke gegevens met derden kunnen worden gedeeld: bijvoorbeeld de algemene verordening gegevensbescherming (AVG) over gegevensbescherming en privacy voor alle individuen</v>
      </c>
      <c r="J980" s="22"/>
    </row>
    <row r="981" spans="1:10" ht="15" thickBot="1" x14ac:dyDescent="0.4">
      <c r="A981" s="18" t="s">
        <v>160</v>
      </c>
      <c r="B981" s="17" t="s">
        <v>89</v>
      </c>
      <c r="C981" s="13">
        <v>9</v>
      </c>
      <c r="D981" s="10" t="str">
        <f>IFERROR(VLOOKUP($A981,VLookup!$B$3:$C$481,2,FALSE),"")</f>
        <v>4.2.4 CONTRACT/LEVERANCIERSMANAGEMENT IV</v>
      </c>
      <c r="E981" s="14" t="str">
        <f t="shared" si="45"/>
        <v>T.05x9</v>
      </c>
      <c r="F981" s="14" t="str">
        <f>IFERROR(VLOOKUP(E981,'Bron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81" s="15" t="str">
        <f>IFERROR(CONCATENATE(B981," ",(VLOOKUP($B981,'Bron competenties'!$B$1:$C$1978,2,FALSE))),"")</f>
        <v>T.05 Beveiliging</v>
      </c>
      <c r="H981">
        <f t="shared" si="46"/>
        <v>9</v>
      </c>
      <c r="I981" t="str">
        <f t="shared" si="47"/>
        <v>Beveiliging omvat (1) informatiebeveiliging: beschermen tegen ongeautoriseerde toegang, gebruik, openbaarmaking, verstoring, wijziging, inzage, inspectie, opname of verwoesting en (2) IT-beveiliging: ongeoorloofde toegang tot computers, netwerken en data voorkomen</v>
      </c>
      <c r="J981" s="22"/>
    </row>
    <row r="982" spans="1:10" ht="15" thickBot="1" x14ac:dyDescent="0.4">
      <c r="A982" s="18" t="s">
        <v>160</v>
      </c>
      <c r="B982" s="17" t="s">
        <v>90</v>
      </c>
      <c r="C982" s="13">
        <v>9</v>
      </c>
      <c r="D982" s="10" t="str">
        <f>IFERROR(VLOOKUP($A982,VLookup!$B$3:$C$481,2,FALSE),"")</f>
        <v>4.2.4 CONTRACT/LEVERANCIERSMANAGEMENT IV</v>
      </c>
      <c r="E982" s="14" t="str">
        <f t="shared" si="45"/>
        <v>T.06x9</v>
      </c>
      <c r="F982" s="14" t="str">
        <f>IFERROR(VLOOKUP(E982,'Bron competenties'!$A$1:$F$19978,5,FALSE),"")</f>
        <v>Duurzaamheid staat voor het voldoen aan behoeften zonder de toekomst in gevaar te brengen en kan worden gecategoriseerd als ecologische, sociale of economische duurzaamheid</v>
      </c>
      <c r="G982" s="15" t="str">
        <f>IFERROR(CONCATENATE(B982," ",(VLOOKUP($B982,'Bron competenties'!$B$1:$C$1978,2,FALSE))),"")</f>
        <v>T.06 Duurzaamheid</v>
      </c>
      <c r="H982">
        <f t="shared" si="46"/>
        <v>9</v>
      </c>
      <c r="I982" t="str">
        <f t="shared" si="47"/>
        <v>Duurzaamheid staat voor het voldoen aan behoeften zonder de toekomst in gevaar te brengen en kan worden gecategoriseerd als ecologische, sociale of economische duurzaamheid</v>
      </c>
      <c r="J982" s="22"/>
    </row>
    <row r="983" spans="1:10" ht="15" thickBot="1" x14ac:dyDescent="0.4">
      <c r="A983" s="18" t="s">
        <v>160</v>
      </c>
      <c r="B983" s="17" t="s">
        <v>91</v>
      </c>
      <c r="C983" s="13">
        <v>9</v>
      </c>
      <c r="D983" s="10" t="str">
        <f>IFERROR(VLOOKUP($A983,VLookup!$B$3:$C$481,2,FALSE),"")</f>
        <v>4.2.4 CONTRACT/LEVERANCIERSMANAGEMENT IV</v>
      </c>
      <c r="E983" s="14" t="str">
        <f t="shared" si="45"/>
        <v>T.07x9</v>
      </c>
      <c r="F983" s="14" t="str">
        <f>IFERROR(VLOOKUP(E983,'Bron competenties'!$A$1:$F$19978,5,FALSE),"")</f>
        <v>Bruikbaarheid is de kwaliteit van een product, dienst of systeem, zoals ervaren door eindgebruikers, voor specifiek te bereiken doelen, effectief, efficiënt en bevredigend in een vooraf bepaalde context</v>
      </c>
      <c r="G983" s="15" t="str">
        <f>IFERROR(CONCATENATE(B983," ",(VLOOKUP($B983,'Bron competenties'!$B$1:$C$1978,2,FALSE))),"")</f>
        <v>T.07 Bruikbaarheid</v>
      </c>
      <c r="H983">
        <f t="shared" si="46"/>
        <v>9</v>
      </c>
      <c r="I983" t="str">
        <f t="shared" si="47"/>
        <v>Bruikbaarheid is de kwaliteit van een product, dienst of systeem, zoals ervaren door eindgebruikers, voor specifiek te bereiken doelen, effectief, efficiënt en bevredigend in een vooraf bepaalde context</v>
      </c>
      <c r="J983" s="22"/>
    </row>
    <row r="984" spans="1:10" ht="15" thickBot="1" x14ac:dyDescent="0.4">
      <c r="A984" s="18" t="s">
        <v>161</v>
      </c>
      <c r="B984" s="17" t="s">
        <v>82</v>
      </c>
      <c r="C984" s="13">
        <v>4</v>
      </c>
      <c r="D984" s="10" t="str">
        <f>IFERROR(VLOOKUP($A984,VLookup!$B$3:$C$481,2,FALSE),"")</f>
        <v>4.3.1 INFORMATIEANALYSE</v>
      </c>
      <c r="E984" s="14" t="str">
        <f t="shared" si="45"/>
        <v>A.01x4</v>
      </c>
      <c r="F984" s="14" t="str">
        <f>IFERROR(VLOOKUP(E984,'Bron competenties'!$A$1:$F$19978,5,FALSE),"")</f>
        <v>het organiseren en borgen van de bouw en implementatie van innovatieve IV oplossingen op de lange termijn</v>
      </c>
      <c r="G984" s="15" t="str">
        <f>IFERROR(CONCATENATE(B984," ",(VLOOKUP($B984,'Bron competenties'!$B$1:$C$1978,2,FALSE))),"")</f>
        <v>A.01 Afstemming informatiesysteem en bedrijfsstrategie</v>
      </c>
      <c r="H984">
        <f t="shared" si="46"/>
        <v>4</v>
      </c>
      <c r="I984" t="str">
        <f t="shared" si="47"/>
        <v>het organiseren en borgen van de bouw en implementatie van innovatieve IV oplossingen op de lange termijn</v>
      </c>
      <c r="J984" s="22"/>
    </row>
    <row r="985" spans="1:10" ht="15" thickBot="1" x14ac:dyDescent="0.4">
      <c r="A985" s="18" t="s">
        <v>161</v>
      </c>
      <c r="B985" s="17" t="s">
        <v>115</v>
      </c>
      <c r="C985" s="13">
        <v>3</v>
      </c>
      <c r="D985" s="10" t="str">
        <f>IFERROR(VLOOKUP($A985,VLookup!$B$3:$C$481,2,FALSE),"")</f>
        <v>4.3.1 INFORMATIEANALYSE</v>
      </c>
      <c r="E985" s="14" t="str">
        <f t="shared" si="45"/>
        <v>A.03x3</v>
      </c>
      <c r="F985" s="14" t="str">
        <f>IFERROR(VLOOKUP(E985,'Bron competenties'!$A$1:$F$19978,5,FALSE),"")</f>
        <v>het gebruikmaken van specifieke (product)kennis voor marktanalyses</v>
      </c>
      <c r="G985" s="15" t="str">
        <f>IFERROR(CONCATENATE(B985," ",(VLOOKUP($B985,'Bron competenties'!$B$1:$C$1978,2,FALSE))),"")</f>
        <v xml:space="preserve">A.03 Ontwikkelen van bedrijfsplannen </v>
      </c>
      <c r="H985">
        <f t="shared" si="46"/>
        <v>3</v>
      </c>
      <c r="I985" t="str">
        <f t="shared" si="47"/>
        <v>het gebruikmaken van specifieke (product)kennis voor marktanalyses</v>
      </c>
      <c r="J985" s="22"/>
    </row>
    <row r="986" spans="1:10" ht="15" thickBot="1" x14ac:dyDescent="0.4">
      <c r="A986" s="18" t="s">
        <v>161</v>
      </c>
      <c r="B986" s="17" t="s">
        <v>115</v>
      </c>
      <c r="C986" s="13">
        <v>4</v>
      </c>
      <c r="D986" s="10" t="str">
        <f>IFERROR(VLOOKUP($A986,VLookup!$B$3:$C$481,2,FALSE),"")</f>
        <v>4.3.1 INFORMATIEANALYSE</v>
      </c>
      <c r="E986" s="14" t="str">
        <f t="shared" si="45"/>
        <v>A.03x4</v>
      </c>
      <c r="F986" s="14" t="str">
        <f>IFERROR(VLOOKUP(E986,'Bron competenties'!$A$1:$F$19978,5,FALSE),"")</f>
        <v>het organiseren en borgen van een informatiesysteemstrategie die voldoet aan de vereisten van de organisatie, inclusief risico’s en kansen</v>
      </c>
      <c r="G986" s="15" t="str">
        <f>IFERROR(CONCATENATE(B986," ",(VLOOKUP($B986,'Bron competenties'!$B$1:$C$1978,2,FALSE))),"")</f>
        <v xml:space="preserve">A.03 Ontwikkelen van bedrijfsplannen </v>
      </c>
      <c r="H986">
        <f t="shared" si="46"/>
        <v>4</v>
      </c>
      <c r="I986" t="str">
        <f t="shared" si="47"/>
        <v>het organiseren en borgen van een informatiesysteemstrategie die voldoet aan de vereisten van de organisatie, inclusief risico’s en kansen</v>
      </c>
      <c r="J986" s="22"/>
    </row>
    <row r="987" spans="1:10" ht="15" thickBot="1" x14ac:dyDescent="0.4">
      <c r="A987" s="18" t="s">
        <v>161</v>
      </c>
      <c r="B987" s="17" t="s">
        <v>76</v>
      </c>
      <c r="C987" s="13">
        <v>3</v>
      </c>
      <c r="D987" s="10" t="str">
        <f>IFERROR(VLOOKUP($A987,VLookup!$B$3:$C$481,2,FALSE),"")</f>
        <v>4.3.1 INFORMATIEANALYSE</v>
      </c>
      <c r="E987" s="14" t="str">
        <f t="shared" si="45"/>
        <v>A.05x3</v>
      </c>
      <c r="F987" s="14" t="str">
        <f>IFERROR(VLOOKUP(E987,'Bron competenties'!$A$1:$F$19978,5,FALSE),"")</f>
        <v>het gebruikmaken van specifieke kennis om relevante IV-technologie en -specificaties te definiëren die kunnen worden ingezet bij de bouw van meerdere IV-projecten, toepassingen en/of infrastructuurverbeteringen</v>
      </c>
      <c r="G987" s="15" t="str">
        <f>IFERROR(CONCATENATE(B987," ",(VLOOKUP($B987,'Bron competenties'!$B$1:$C$1978,2,FALSE))),"")</f>
        <v xml:space="preserve">A.05 Ontwerpen van Architectuur </v>
      </c>
      <c r="H987">
        <f t="shared" si="46"/>
        <v>3</v>
      </c>
      <c r="I987" t="str">
        <f t="shared" si="47"/>
        <v>het gebruikmaken van specifieke kennis om relevante IV-technologie en -specificaties te definiëren die kunnen worden ingezet bij de bouw van meerdere IV-projecten, toepassingen en/of infrastructuurverbeteringen</v>
      </c>
      <c r="J987" s="22"/>
    </row>
    <row r="988" spans="1:10" ht="15" thickBot="1" x14ac:dyDescent="0.4">
      <c r="A988" s="18" t="s">
        <v>161</v>
      </c>
      <c r="B988" s="17" t="s">
        <v>76</v>
      </c>
      <c r="C988" s="13">
        <v>4</v>
      </c>
      <c r="D988" s="10" t="str">
        <f>IFERROR(VLOOKUP($A988,VLookup!$B$3:$C$481,2,FALSE),"")</f>
        <v>4.3.1 INFORMATIEANALYSE</v>
      </c>
      <c r="E988" s="14" t="str">
        <f t="shared" si="45"/>
        <v>A.05x4</v>
      </c>
      <c r="F988" s="14" t="str">
        <f>IFERROR(VLOOKUP(E988,'Bron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988" s="15" t="str">
        <f>IFERROR(CONCATENATE(B988," ",(VLOOKUP($B988,'Bron competenties'!$B$1:$C$1978,2,FALSE))),"")</f>
        <v xml:space="preserve">A.05 Ontwerpen van Architectuur </v>
      </c>
      <c r="H988">
        <f t="shared" si="46"/>
        <v>4</v>
      </c>
      <c r="I988" t="str">
        <f t="shared" si="47"/>
        <v>het vanuit een brede verantwoordelijkheid definiëren van een strategie zodat IV-technologie conform de behoeften van de organisatie geïmplementeerd wordt, rekening houdend met de huidige IV-platformen, legacy en de laatste innovatieve ontwikkelingen</v>
      </c>
      <c r="J988" s="22"/>
    </row>
    <row r="989" spans="1:10" ht="15" thickBot="1" x14ac:dyDescent="0.4">
      <c r="A989" s="18" t="s">
        <v>161</v>
      </c>
      <c r="B989" s="17" t="s">
        <v>93</v>
      </c>
      <c r="C989" s="13">
        <v>3</v>
      </c>
      <c r="D989" s="10" t="str">
        <f>IFERROR(VLOOKUP($A989,VLookup!$B$3:$C$481,2,FALSE),"")</f>
        <v>4.3.1 INFORMATIEANALYSE</v>
      </c>
      <c r="E989" s="14" t="str">
        <f t="shared" si="45"/>
        <v>A.06x3</v>
      </c>
      <c r="F989" s="14" t="str">
        <f>IFERROR(VLOOKUP(E989,'Bron competenties'!$A$1:$F$19978,5,FALSE),"")</f>
        <v xml:space="preserve">de verantwoordelijkheid nemen voor eigen acties en die van anderen om te garanderen dat de applicatie op een correcte manier is geïntegreerd in een complexe omgeving en voldoet aan de behoeften van gebruikers / klanten </v>
      </c>
      <c r="G989" s="15" t="str">
        <f>IFERROR(CONCATENATE(B989," ",(VLOOKUP($B989,'Bron competenties'!$B$1:$C$1978,2,FALSE))),"")</f>
        <v xml:space="preserve">A.06 Ontwerp van Applicaties </v>
      </c>
      <c r="H989">
        <f t="shared" si="46"/>
        <v>3</v>
      </c>
      <c r="I989" t="str">
        <f t="shared" si="47"/>
        <v xml:space="preserve">de verantwoordelijkheid nemen voor eigen acties en die van anderen om te garanderen dat de applicatie op een correcte manier is geïntegreerd in een complexe omgeving en voldoet aan de behoeften van gebruikers / klanten </v>
      </c>
      <c r="J989" s="22"/>
    </row>
    <row r="990" spans="1:10" ht="15" thickBot="1" x14ac:dyDescent="0.4">
      <c r="A990" s="18" t="s">
        <v>161</v>
      </c>
      <c r="B990" s="17" t="s">
        <v>103</v>
      </c>
      <c r="C990" s="13">
        <v>4</v>
      </c>
      <c r="D990" s="10" t="str">
        <f>IFERROR(VLOOKUP($A990,VLookup!$B$3:$C$481,2,FALSE),"")</f>
        <v>4.3.1 INFORMATIEANALYSE</v>
      </c>
      <c r="E990" s="14" t="str">
        <f t="shared" si="45"/>
        <v>A.09x4</v>
      </c>
      <c r="F990" s="14" t="str">
        <f>IFERROR(VLOOKUP(E990,'Bron competenties'!$A$1:$F$19978,5,FALSE),"")</f>
        <v>het inzetten van onafhankelijk denken en technologische kennis om verschillende concepten te integreren, zodat unieke oplossingen ontstaan</v>
      </c>
      <c r="G990" s="15" t="str">
        <f>IFERROR(CONCATENATE(B990," ",(VLOOKUP($B990,'Bron competenties'!$B$1:$C$1978,2,FALSE))),"")</f>
        <v xml:space="preserve">A.09 Innoveren </v>
      </c>
      <c r="H990">
        <f t="shared" si="46"/>
        <v>4</v>
      </c>
      <c r="I990" t="str">
        <f t="shared" si="47"/>
        <v>het inzetten van onafhankelijk denken en technologische kennis om verschillende concepten te integreren, zodat unieke oplossingen ontstaan</v>
      </c>
      <c r="J990" s="22"/>
    </row>
    <row r="991" spans="1:10" ht="15" thickBot="1" x14ac:dyDescent="0.4">
      <c r="A991" s="16" t="s">
        <v>161</v>
      </c>
      <c r="B991" s="17" t="s">
        <v>77</v>
      </c>
      <c r="C991" s="13">
        <v>3</v>
      </c>
      <c r="D991" s="10" t="str">
        <f>IFERROR(VLOOKUP($A991,VLookup!$B$3:$C$481,2,FALSE),"")</f>
        <v>4.3.1 INFORMATIEANALYSE</v>
      </c>
      <c r="E991" s="14" t="str">
        <f t="shared" si="45"/>
        <v>A.10x3</v>
      </c>
      <c r="F991" s="14" t="str">
        <f>IFERROR(VLOOKUP(E991,'Bron competenties'!$A$1:$F$19978,5,FALSE),"")</f>
        <v>het bewerkstelligen en cultiveren van relaties met klanten en gebruikers om hun taken, behoeften en doelen te begrijpen; het gebruiken van een breed scala aan specialistische methoden om belangrijke gebruikersbetrokkenheid te krijgen</v>
      </c>
      <c r="G991" s="15" t="str">
        <f>IFERROR(CONCATENATE(B991," ",(VLOOKUP($B991,'Bron competenties'!$B$1:$C$1978,2,FALSE))),"")</f>
        <v>A.10 Gebruikergedreven ontwerpen</v>
      </c>
      <c r="H991">
        <f t="shared" si="46"/>
        <v>3</v>
      </c>
      <c r="I991" t="str">
        <f t="shared" si="47"/>
        <v>het bewerkstelligen en cultiveren van relaties met klanten en gebruikers om hun taken, behoeften en doelen te begrijpen; het gebruiken van een breed scala aan specialistische methoden om belangrijke gebruikersbetrokkenheid te krijgen</v>
      </c>
      <c r="J991" s="22"/>
    </row>
    <row r="992" spans="1:10" ht="15" thickBot="1" x14ac:dyDescent="0.4">
      <c r="A992" s="16" t="s">
        <v>161</v>
      </c>
      <c r="B992" s="17" t="s">
        <v>77</v>
      </c>
      <c r="C992" s="13">
        <v>4</v>
      </c>
      <c r="D992" s="10" t="str">
        <f>IFERROR(VLOOKUP($A992,VLookup!$B$3:$C$481,2,FALSE),"")</f>
        <v>4.3.1 INFORMATIEANALYSE</v>
      </c>
      <c r="E992" s="14" t="str">
        <f t="shared" si="45"/>
        <v>A.10x4</v>
      </c>
      <c r="F992" s="14" t="str">
        <f>IFERROR(VLOOKUP(E992,'Bron competenties'!$A$1:$F$19978,5,FALSE),"")</f>
        <v>het bieden van deskundige begeleiding om continue verbetering te garanderen en een succesvolle omnichannel gebruikerervaring te bewerkstelligen</v>
      </c>
      <c r="G992" s="15" t="str">
        <f>IFERROR(CONCATENATE(B992," ",(VLOOKUP($B992,'Bron competenties'!$B$1:$C$1978,2,FALSE))),"")</f>
        <v>A.10 Gebruikergedreven ontwerpen</v>
      </c>
      <c r="H992">
        <f t="shared" si="46"/>
        <v>4</v>
      </c>
      <c r="I992" t="str">
        <f t="shared" si="47"/>
        <v>het bieden van deskundige begeleiding om continue verbetering te garanderen en een succesvolle omnichannel gebruikerervaring te bewerkstelligen</v>
      </c>
      <c r="J992" s="22"/>
    </row>
    <row r="993" spans="1:10" ht="15" thickBot="1" x14ac:dyDescent="0.4">
      <c r="A993" s="18" t="s">
        <v>161</v>
      </c>
      <c r="B993" s="17" t="s">
        <v>95</v>
      </c>
      <c r="C993" s="13">
        <v>3</v>
      </c>
      <c r="D993" s="10" t="str">
        <f>IFERROR(VLOOKUP($A993,VLookup!$B$3:$C$481,2,FALSE),"")</f>
        <v>4.3.1 INFORMATIEANALYSE</v>
      </c>
      <c r="E993" s="14" t="str">
        <f t="shared" si="45"/>
        <v>B.05x3</v>
      </c>
      <c r="F993" s="14" t="str">
        <f>IFERROR(VLOOKUP(E993,'Bron competenties'!$A$1:$F$19978,5,FALSE),"")</f>
        <v xml:space="preserve">het detailniveau bepalen op basis van het doel en de doelgroep </v>
      </c>
      <c r="G993" s="15" t="str">
        <f>IFERROR(CONCATENATE(B993," ",(VLOOKUP($B993,'Bron competenties'!$B$1:$C$1978,2,FALSE))),"")</f>
        <v xml:space="preserve">B.05 Vervaardigen van documentatie </v>
      </c>
      <c r="H993">
        <f t="shared" si="46"/>
        <v>3</v>
      </c>
      <c r="I993" t="str">
        <f t="shared" si="47"/>
        <v xml:space="preserve">het detailniveau bepalen op basis van het doel en de doelgroep </v>
      </c>
      <c r="J993" s="22"/>
    </row>
    <row r="994" spans="1:10" ht="15" thickBot="1" x14ac:dyDescent="0.4">
      <c r="A994" s="18" t="s">
        <v>161</v>
      </c>
      <c r="B994" s="17" t="s">
        <v>83</v>
      </c>
      <c r="C994" s="13">
        <v>4</v>
      </c>
      <c r="D994" s="10" t="str">
        <f>IFERROR(VLOOKUP($A994,VLookup!$B$3:$C$481,2,FALSE),"")</f>
        <v>4.3.1 INFORMATIEANALYSE</v>
      </c>
      <c r="E994" s="14" t="str">
        <f t="shared" si="45"/>
        <v>D.02x4</v>
      </c>
      <c r="F994" s="14" t="str">
        <f>IFERROR(VLOOKUP(E994,'Bron competenties'!$A$1:$F$19978,5,FALSE),"")</f>
        <v xml:space="preserve">het gebruiken van uiteenlopende specifieke kennis en het zorgen dat daarvan gebruik wordt gemaakt; het autoriseren van externe standaarden en best practices </v>
      </c>
      <c r="G994" s="15" t="str">
        <f>IFERROR(CONCATENATE(B994," ",(VLOOKUP($B994,'Bron competenties'!$B$1:$C$1978,2,FALSE))),"")</f>
        <v xml:space="preserve">D.02 Ontwikkeling ICT-Kwaliteitsstrategie </v>
      </c>
      <c r="H994">
        <f t="shared" si="46"/>
        <v>4</v>
      </c>
      <c r="I994" t="str">
        <f t="shared" si="47"/>
        <v xml:space="preserve">het gebruiken van uiteenlopende specifieke kennis en het zorgen dat daarvan gebruik wordt gemaakt; het autoriseren van externe standaarden en best practices </v>
      </c>
      <c r="J994" s="22"/>
    </row>
    <row r="995" spans="1:10" ht="15" thickBot="1" x14ac:dyDescent="0.4">
      <c r="A995" s="18" t="s">
        <v>161</v>
      </c>
      <c r="B995" s="17" t="s">
        <v>128</v>
      </c>
      <c r="C995" s="13">
        <v>2</v>
      </c>
      <c r="D995" s="10" t="str">
        <f>IFERROR(VLOOKUP($A995,VLookup!$B$3:$C$481,2,FALSE),"")</f>
        <v>4.3.1 INFORMATIEANALYSE</v>
      </c>
      <c r="E995" s="14" t="str">
        <f t="shared" si="45"/>
        <v>D.06x2</v>
      </c>
      <c r="F995" s="14" t="str">
        <f>IFERROR(VLOOKUP(E995,'Bron competenties'!$A$1:$F$19978,5,FALSE),"")</f>
        <v>het begrijpen en toepassen van digitale marketingtactieken om een geïntegreerd en effectief digitaal marketingplan te ontwikkelen, gebruikmakend van gebieden als search, beeldscherm, e-mail, sociale media en mobiele marketing</v>
      </c>
      <c r="G995" s="15" t="str">
        <f>IFERROR(CONCATENATE(B995," ",(VLOOKUP($B995,'Bron competenties'!$B$1:$C$1978,2,FALSE))),"")</f>
        <v>D.06 Digitale marketing</v>
      </c>
      <c r="H995">
        <f t="shared" si="46"/>
        <v>2</v>
      </c>
      <c r="I995" t="str">
        <f t="shared" si="47"/>
        <v>het begrijpen en toepassen van digitale marketingtactieken om een geïntegreerd en effectief digitaal marketingplan te ontwikkelen, gebruikmakend van gebieden als search, beeldscherm, e-mail, sociale media en mobiele marketing</v>
      </c>
      <c r="J995" s="22"/>
    </row>
    <row r="996" spans="1:10" ht="15" thickBot="1" x14ac:dyDescent="0.4">
      <c r="A996" s="18" t="s">
        <v>161</v>
      </c>
      <c r="B996" s="17" t="s">
        <v>128</v>
      </c>
      <c r="C996" s="13">
        <v>3</v>
      </c>
      <c r="D996" s="10" t="str">
        <f>IFERROR(VLOOKUP($A996,VLookup!$B$3:$C$481,2,FALSE),"")</f>
        <v>4.3.1 INFORMATIEANALYSE</v>
      </c>
      <c r="E996" s="14" t="str">
        <f t="shared" si="45"/>
        <v>D.06x3</v>
      </c>
      <c r="F996" s="14" t="str">
        <f>IFERROR(VLOOKUP(E996,'Bron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996" s="15" t="str">
        <f>IFERROR(CONCATENATE(B996," ",(VLOOKUP($B996,'Bron competenties'!$B$1:$C$1978,2,FALSE))),"")</f>
        <v>D.06 Digitale marketing</v>
      </c>
      <c r="H996">
        <f t="shared" si="46"/>
        <v>3</v>
      </c>
      <c r="I996" t="str">
        <f t="shared" si="4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J996" s="22"/>
    </row>
    <row r="997" spans="1:10" ht="15" thickBot="1" x14ac:dyDescent="0.4">
      <c r="A997" s="18" t="s">
        <v>161</v>
      </c>
      <c r="B997" s="17" t="s">
        <v>128</v>
      </c>
      <c r="C997" s="13">
        <v>4</v>
      </c>
      <c r="D997" s="10" t="str">
        <f>IFERROR(VLOOKUP($A997,VLookup!$B$3:$C$481,2,FALSE),"")</f>
        <v>4.3.1 INFORMATIEANALYSE</v>
      </c>
      <c r="E997" s="14" t="str">
        <f t="shared" si="45"/>
        <v>D.06x4</v>
      </c>
      <c r="F997" s="14" t="str">
        <f>IFERROR(VLOOKUP(E997,'Bron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997" s="15" t="str">
        <f>IFERROR(CONCATENATE(B997," ",(VLOOKUP($B997,'Bron competenties'!$B$1:$C$1978,2,FALSE))),"")</f>
        <v>D.06 Digitale marketing</v>
      </c>
      <c r="H997">
        <f t="shared" si="46"/>
        <v>4</v>
      </c>
      <c r="I997" t="str">
        <f t="shared" si="4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J997" s="22"/>
    </row>
    <row r="998" spans="1:10" ht="15" thickBot="1" x14ac:dyDescent="0.4">
      <c r="A998" s="16" t="s">
        <v>161</v>
      </c>
      <c r="B998" s="17" t="s">
        <v>84</v>
      </c>
      <c r="C998" s="13">
        <v>2</v>
      </c>
      <c r="D998" s="10" t="str">
        <f>IFERROR(VLOOKUP($A998,VLookup!$B$3:$C$481,2,FALSE),"")</f>
        <v>4.3.1 INFORMATIEANALYSE</v>
      </c>
      <c r="E998" s="14" t="str">
        <f t="shared" si="45"/>
        <v>D.07x2</v>
      </c>
      <c r="F998" s="14" t="str">
        <f>IFERROR(VLOOKUP(E998,'Bron competenties'!$A$1:$F$19978,5,FALSE),"")</f>
        <v>het zoeken en verzamelen van data; het voor analyses voorbereiden van data uit meerdere bronnen en formaten</v>
      </c>
      <c r="G998" s="15" t="str">
        <f>IFERROR(CONCATENATE(B998," ",(VLOOKUP($B998,'Bron competenties'!$B$1:$C$1978,2,FALSE))),"")</f>
        <v>D.07 Datascience en analytics</v>
      </c>
      <c r="H998">
        <f t="shared" si="46"/>
        <v>2</v>
      </c>
      <c r="I998" t="str">
        <f t="shared" si="47"/>
        <v>het zoeken en verzamelen van data; het voor analyses voorbereiden van data uit meerdere bronnen en formaten</v>
      </c>
      <c r="J998" s="22"/>
    </row>
    <row r="999" spans="1:10" ht="15" thickBot="1" x14ac:dyDescent="0.4">
      <c r="A999" s="16" t="s">
        <v>161</v>
      </c>
      <c r="B999" s="17" t="s">
        <v>84</v>
      </c>
      <c r="C999" s="13">
        <v>3</v>
      </c>
      <c r="D999" s="10" t="str">
        <f>IFERROR(VLOOKUP($A999,VLookup!$B$3:$C$481,2,FALSE),"")</f>
        <v>4.3.1 INFORMATIEANALYSE</v>
      </c>
      <c r="E999" s="14" t="str">
        <f t="shared" si="45"/>
        <v>D.07x3</v>
      </c>
      <c r="F999" s="14" t="str">
        <f>IFERROR(VLOOKUP(E999,'Bron competenties'!$A$1:$F$19978,5,FALSE),"")</f>
        <v>het ontwerpen en creëren van data-analysetools om de organisatorische datalevenscyclus te ondersteunen; het verifiëren van de waarheidsgetrouwheid van de data; het verwerken en visualiseren van data-analyseresultaten binnen het domein</v>
      </c>
      <c r="G999" s="15" t="str">
        <f>IFERROR(CONCATENATE(B999," ",(VLOOKUP($B999,'Bron competenties'!$B$1:$C$1978,2,FALSE))),"")</f>
        <v>D.07 Datascience en analytics</v>
      </c>
      <c r="H999">
        <f t="shared" si="46"/>
        <v>3</v>
      </c>
      <c r="I999" t="str">
        <f t="shared" si="47"/>
        <v>het ontwerpen en creëren van data-analysetools om de organisatorische datalevenscyclus te ondersteunen; het verifiëren van de waarheidsgetrouwheid van de data; het verwerken en visualiseren van data-analyseresultaten binnen het domein</v>
      </c>
      <c r="J999" s="22"/>
    </row>
    <row r="1000" spans="1:10" ht="15" thickBot="1" x14ac:dyDescent="0.4">
      <c r="A1000" s="16" t="s">
        <v>161</v>
      </c>
      <c r="B1000" s="17" t="s">
        <v>84</v>
      </c>
      <c r="C1000" s="13">
        <v>4</v>
      </c>
      <c r="D1000" s="10" t="str">
        <f>IFERROR(VLOOKUP($A1000,VLookup!$B$3:$C$481,2,FALSE),"")</f>
        <v>4.3.1 INFORMATIEANALYSE</v>
      </c>
      <c r="E1000" s="14" t="str">
        <f t="shared" si="45"/>
        <v>D.07x4</v>
      </c>
      <c r="F1000" s="14" t="str">
        <f>IFERROR(VLOOKUP(E1000,'Bron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00" s="15" t="str">
        <f>IFERROR(CONCATENATE(B1000," ",(VLOOKUP($B1000,'Bron competenties'!$B$1:$C$1978,2,FALSE))),"")</f>
        <v>D.07 Datascience en analytics</v>
      </c>
      <c r="H1000">
        <f t="shared" si="46"/>
        <v>4</v>
      </c>
      <c r="I1000" t="str">
        <f t="shared" si="4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J1000" s="22"/>
    </row>
    <row r="1001" spans="1:10" ht="15" thickBot="1" x14ac:dyDescent="0.4">
      <c r="A1001" s="18" t="s">
        <v>161</v>
      </c>
      <c r="B1001" s="17" t="s">
        <v>78</v>
      </c>
      <c r="C1001" s="13">
        <v>3</v>
      </c>
      <c r="D1001" s="10" t="str">
        <f>IFERROR(VLOOKUP($A1001,VLookup!$B$3:$C$481,2,FALSE),"")</f>
        <v>4.3.1 INFORMATIEANALYSE</v>
      </c>
      <c r="E1001" s="14" t="str">
        <f t="shared" si="45"/>
        <v>D.10x3</v>
      </c>
      <c r="F1001" s="14" t="str">
        <f>IFERROR(VLOOKUP(E1001,'Bron competenties'!$A$1:$F$19978,5,FALSE),"")</f>
        <v>het analyseren van bedrijfsprocessen en bijbehorende informatie-eisen en het daarmee voorzien in de meest geschikte informatiestructuur</v>
      </c>
      <c r="G1001" s="15" t="str">
        <f>IFERROR(CONCATENATE(B1001," ",(VLOOKUP($B1001,'Bron competenties'!$B$1:$C$1978,2,FALSE))),"")</f>
        <v xml:space="preserve">D.10 Informatie- en kennismanagement </v>
      </c>
      <c r="H1001">
        <f t="shared" si="46"/>
        <v>3</v>
      </c>
      <c r="I1001" t="str">
        <f t="shared" si="47"/>
        <v>het analyseren van bedrijfsprocessen en bijbehorende informatie-eisen en het daarmee voorzien in de meest geschikte informatiestructuur</v>
      </c>
      <c r="J1001" s="22"/>
    </row>
    <row r="1002" spans="1:10" ht="15" thickBot="1" x14ac:dyDescent="0.4">
      <c r="A1002" s="18" t="s">
        <v>161</v>
      </c>
      <c r="B1002" s="17" t="s">
        <v>78</v>
      </c>
      <c r="C1002" s="13">
        <v>4</v>
      </c>
      <c r="D1002" s="10" t="str">
        <f>IFERROR(VLOOKUP($A1002,VLookup!$B$3:$C$481,2,FALSE),"")</f>
        <v>4.3.1 INFORMATIEANALYSE</v>
      </c>
      <c r="E1002" s="14" t="str">
        <f t="shared" si="45"/>
        <v>D.10x4</v>
      </c>
      <c r="F1002" s="14" t="str">
        <f>IFERROR(VLOOKUP(E1002,'Bron competenties'!$A$1:$F$19978,5,FALSE),"")</f>
        <v>de juiste informatiestructuur integreren in de organisatie-omgeving</v>
      </c>
      <c r="G1002" s="15" t="str">
        <f>IFERROR(CONCATENATE(B1002," ",(VLOOKUP($B1002,'Bron competenties'!$B$1:$C$1978,2,FALSE))),"")</f>
        <v xml:space="preserve">D.10 Informatie- en kennismanagement </v>
      </c>
      <c r="H1002">
        <f t="shared" si="46"/>
        <v>4</v>
      </c>
      <c r="I1002" t="str">
        <f t="shared" si="47"/>
        <v>de juiste informatiestructuur integreren in de organisatie-omgeving</v>
      </c>
      <c r="J1002" s="22"/>
    </row>
    <row r="1003" spans="1:10" ht="15" thickBot="1" x14ac:dyDescent="0.4">
      <c r="A1003" s="18" t="s">
        <v>161</v>
      </c>
      <c r="B1003" s="17" t="s">
        <v>79</v>
      </c>
      <c r="C1003" s="13">
        <v>3</v>
      </c>
      <c r="D1003" s="10" t="str">
        <f>IFERROR(VLOOKUP($A1003,VLookup!$B$3:$C$481,2,FALSE),"")</f>
        <v>4.3.1 INFORMATIEANALYSE</v>
      </c>
      <c r="E1003" s="14" t="str">
        <f t="shared" si="45"/>
        <v>D.11x3</v>
      </c>
      <c r="F1003" s="14" t="str">
        <f>IFERROR(VLOOKUP(E1003,'Bron competenties'!$A$1:$F$19978,5,FALSE),"")</f>
        <v>betrouwbare relaties met de klanten creëren en helpen in het identificeren van de klantbehoeften</v>
      </c>
      <c r="G1003" s="15" t="str">
        <f>IFERROR(CONCATENATE(B1003," ",(VLOOKUP($B1003,'Bron competenties'!$B$1:$C$1978,2,FALSE))),"")</f>
        <v xml:space="preserve">D.11 Behoeftemanagement </v>
      </c>
      <c r="H1003">
        <f t="shared" si="46"/>
        <v>3</v>
      </c>
      <c r="I1003" t="str">
        <f t="shared" si="47"/>
        <v>betrouwbare relaties met de klanten creëren en helpen in het identificeren van de klantbehoeften</v>
      </c>
      <c r="J1003" s="22"/>
    </row>
    <row r="1004" spans="1:10" ht="15" thickBot="1" x14ac:dyDescent="0.4">
      <c r="A1004" s="18" t="s">
        <v>161</v>
      </c>
      <c r="B1004" s="17" t="s">
        <v>79</v>
      </c>
      <c r="C1004" s="13">
        <v>4</v>
      </c>
      <c r="D1004" s="10" t="str">
        <f>IFERROR(VLOOKUP($A1004,VLookup!$B$3:$C$481,2,FALSE),"")</f>
        <v>4.3.1 INFORMATIEANALYSE</v>
      </c>
      <c r="E1004" s="14" t="str">
        <f t="shared" si="45"/>
        <v>D.11x4</v>
      </c>
      <c r="F1004" s="14" t="str">
        <f>IFERROR(VLOOKUP(E1004,'Bron competenties'!$A$1:$F$19978,5,FALSE),"")</f>
        <v>het organiseren en ondersteunen van strategische besluiten van de organisaties, het helpen van organisaties om nieuwe IV-oplossingen te bedenken; het bevorderen van partnerschappen en het creëren van waardeproposities</v>
      </c>
      <c r="G1004" s="15" t="str">
        <f>IFERROR(CONCATENATE(B1004," ",(VLOOKUP($B1004,'Bron competenties'!$B$1:$C$1978,2,FALSE))),"")</f>
        <v xml:space="preserve">D.11 Behoeftemanagement </v>
      </c>
      <c r="H1004">
        <f t="shared" si="46"/>
        <v>4</v>
      </c>
      <c r="I1004" t="str">
        <f t="shared" si="47"/>
        <v>het organiseren en ondersteunen van strategische besluiten van de organisaties, het helpen van organisaties om nieuwe IV-oplossingen te bedenken; het bevorderen van partnerschappen en het creëren van waardeproposities</v>
      </c>
      <c r="J1004" s="22"/>
    </row>
    <row r="1005" spans="1:10" ht="15" thickBot="1" x14ac:dyDescent="0.4">
      <c r="A1005" s="18" t="s">
        <v>161</v>
      </c>
      <c r="B1005" s="17" t="s">
        <v>108</v>
      </c>
      <c r="C1005" s="13">
        <v>3</v>
      </c>
      <c r="D1005" s="10" t="str">
        <f>IFERROR(VLOOKUP($A1005,VLookup!$B$3:$C$481,2,FALSE),"")</f>
        <v>4.3.1 INFORMATIEANALYSE</v>
      </c>
      <c r="E1005" s="14" t="str">
        <f t="shared" si="45"/>
        <v>E.02x3</v>
      </c>
      <c r="F1005" s="14" t="str">
        <f>IFERROR(VLOOKUP(E1005,'Bron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05" s="15" t="str">
        <f>IFERROR(CONCATENATE(B1005," ",(VLOOKUP($B1005,'Bron competenties'!$B$1:$C$1978,2,FALSE))),"")</f>
        <v xml:space="preserve">E.02 Project- en portfoliomanagement </v>
      </c>
      <c r="H1005">
        <f t="shared" si="46"/>
        <v>3</v>
      </c>
      <c r="I1005" t="str">
        <f t="shared" si="4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J1005" s="22"/>
    </row>
    <row r="1006" spans="1:10" ht="15" thickBot="1" x14ac:dyDescent="0.4">
      <c r="A1006" s="18" t="s">
        <v>161</v>
      </c>
      <c r="B1006" s="17" t="s">
        <v>108</v>
      </c>
      <c r="C1006" s="13">
        <v>4</v>
      </c>
      <c r="D1006" s="10" t="str">
        <f>IFERROR(VLOOKUP($A1006,VLookup!$B$3:$C$481,2,FALSE),"")</f>
        <v>4.3.1 INFORMATIEANALYSE</v>
      </c>
      <c r="E1006" s="14" t="str">
        <f t="shared" si="45"/>
        <v>E.02x4</v>
      </c>
      <c r="F1006" s="14" t="str">
        <f>IFERROR(VLOOKUP(E1006,'Bron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006" s="15" t="str">
        <f>IFERROR(CONCATENATE(B1006," ",(VLOOKUP($B1006,'Bron competenties'!$B$1:$C$1978,2,FALSE))),"")</f>
        <v xml:space="preserve">E.02 Project- en portfoliomanagement </v>
      </c>
      <c r="H1006">
        <f t="shared" si="46"/>
        <v>4</v>
      </c>
      <c r="I1006" t="str">
        <f t="shared" si="47"/>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J1006" s="22"/>
    </row>
    <row r="1007" spans="1:10" ht="15" thickBot="1" x14ac:dyDescent="0.4">
      <c r="A1007" s="18" t="s">
        <v>161</v>
      </c>
      <c r="B1007" s="17" t="s">
        <v>80</v>
      </c>
      <c r="C1007" s="13">
        <v>3</v>
      </c>
      <c r="D1007" s="10" t="str">
        <f>IFERROR(VLOOKUP($A1007,VLookup!$B$3:$C$481,2,FALSE),"")</f>
        <v>4.3.1 INFORMATIEANALYSE</v>
      </c>
      <c r="E1007" s="14" t="str">
        <f t="shared" si="45"/>
        <v>E.05x3</v>
      </c>
      <c r="F1007" s="14" t="str">
        <f>IFERROR(VLOOKUP(E1007,'Bron competenties'!$A$1:$F$19978,5,FALSE),"")</f>
        <v>het toepassen van specifieke kennis om bestaande IV-processen en oplossingen te onderzoeken, zodat potentiële verbeteringen / innovaties bepaald kunnen worden en  aanbevelingen kunnen worden opgesteld</v>
      </c>
      <c r="G1007" s="15" t="str">
        <f>IFERROR(CONCATENATE(B1007," ",(VLOOKUP($B1007,'Bron competenties'!$B$1:$C$1978,2,FALSE))),"")</f>
        <v xml:space="preserve">E.05 Procesverbetering </v>
      </c>
      <c r="H1007">
        <f t="shared" si="46"/>
        <v>3</v>
      </c>
      <c r="I1007" t="str">
        <f t="shared" si="47"/>
        <v>het toepassen van specifieke kennis om bestaande IV-processen en oplossingen te onderzoeken, zodat potentiële verbeteringen / innovaties bepaald kunnen worden en  aanbevelingen kunnen worden opgesteld</v>
      </c>
      <c r="J1007" s="22"/>
    </row>
    <row r="1008" spans="1:10" ht="15" thickBot="1" x14ac:dyDescent="0.4">
      <c r="A1008" s="18" t="s">
        <v>161</v>
      </c>
      <c r="B1008" s="17" t="s">
        <v>80</v>
      </c>
      <c r="C1008" s="13">
        <v>4</v>
      </c>
      <c r="D1008" s="10" t="str">
        <f>IFERROR(VLOOKUP($A1008,VLookup!$B$3:$C$481,2,FALSE),"")</f>
        <v>4.3.1 INFORMATIEANALYSE</v>
      </c>
      <c r="E1008" s="14" t="str">
        <f t="shared" si="45"/>
        <v>E.05x4</v>
      </c>
      <c r="F1008" s="14" t="str">
        <f>IFERROR(VLOOKUP(E1008,'Bron competenties'!$A$1:$F$19978,5,FALSE),"")</f>
        <v>het organiseren en borgen van innovatieve implementaties / verbeteringen die bijdragen aan grotere efficiëntie; het aantonen aan de directie dat de organisatie voordeel heeft van potentiële wijzigingen</v>
      </c>
      <c r="G1008" s="15" t="str">
        <f>IFERROR(CONCATENATE(B1008," ",(VLOOKUP($B1008,'Bron competenties'!$B$1:$C$1978,2,FALSE))),"")</f>
        <v xml:space="preserve">E.05 Procesverbetering </v>
      </c>
      <c r="H1008">
        <f t="shared" si="46"/>
        <v>4</v>
      </c>
      <c r="I1008" t="str">
        <f t="shared" si="47"/>
        <v>het organiseren en borgen van innovatieve implementaties / verbeteringen die bijdragen aan grotere efficiëntie; het aantonen aan de directie dat de organisatie voordeel heeft van potentiële wijzigingen</v>
      </c>
      <c r="J1008" s="22"/>
    </row>
    <row r="1009" spans="1:10" ht="15" thickBot="1" x14ac:dyDescent="0.4">
      <c r="A1009" s="18" t="s">
        <v>161</v>
      </c>
      <c r="B1009" s="17" t="s">
        <v>96</v>
      </c>
      <c r="C1009" s="13">
        <v>3</v>
      </c>
      <c r="D1009" s="10" t="str">
        <f>IFERROR(VLOOKUP($A1009,VLookup!$B$3:$C$481,2,FALSE),"")</f>
        <v>4.3.1 INFORMATIEANALYSE</v>
      </c>
      <c r="E1009" s="14" t="str">
        <f t="shared" si="45"/>
        <v>E.06x3</v>
      </c>
      <c r="F1009" s="14" t="str">
        <f>IFERROR(VLOOKUP(E1009,'Bron competenties'!$A$1:$F$19978,5,FALSE),"")</f>
        <v>het evalueren van kwaliteitsindicatoren en processen op basis van het kwaliteitsbeleid en indien nodig het voorstellen van herstelacties</v>
      </c>
      <c r="G1009" s="15" t="str">
        <f>IFERROR(CONCATENATE(B1009," ",(VLOOKUP($B1009,'Bron competenties'!$B$1:$C$1978,2,FALSE))),"")</f>
        <v xml:space="preserve">E.06 ICT kwaliteitsmanagement </v>
      </c>
      <c r="H1009">
        <f t="shared" si="46"/>
        <v>3</v>
      </c>
      <c r="I1009" t="str">
        <f t="shared" si="47"/>
        <v>het evalueren van kwaliteitsindicatoren en processen op basis van het kwaliteitsbeleid en indien nodig het voorstellen van herstelacties</v>
      </c>
      <c r="J1009" s="22"/>
    </row>
    <row r="1010" spans="1:10" ht="15" thickBot="1" x14ac:dyDescent="0.4">
      <c r="A1010" s="18" t="s">
        <v>161</v>
      </c>
      <c r="B1010" s="17" t="s">
        <v>96</v>
      </c>
      <c r="C1010" s="13">
        <v>4</v>
      </c>
      <c r="D1010" s="10" t="str">
        <f>IFERROR(VLOOKUP($A1010,VLookup!$B$3:$C$481,2,FALSE),"")</f>
        <v>4.3.1 INFORMATIEANALYSE</v>
      </c>
      <c r="E1010" s="14" t="str">
        <f t="shared" si="45"/>
        <v>E.06x4</v>
      </c>
      <c r="F1010" s="14" t="str">
        <f>IFERROR(VLOOKUP(E1010,'Bron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010" s="15" t="str">
        <f>IFERROR(CONCATENATE(B1010," ",(VLOOKUP($B1010,'Bron competenties'!$B$1:$C$1978,2,FALSE))),"")</f>
        <v xml:space="preserve">E.06 ICT kwaliteitsmanagement </v>
      </c>
      <c r="H1010">
        <f t="shared" si="46"/>
        <v>4</v>
      </c>
      <c r="I1010" t="str">
        <f t="shared" si="47"/>
        <v>het evalueren en inschatten in hoeverre aan kwaliteitseisen is voldaan en het organiseren en borgen dat het kwaliteitsbeleid wordt geïmplementeerd; het tonen van multifunctioneel leiderschap voor het stellen en overtreffen van kwaliteitsnormen</v>
      </c>
      <c r="J1010" s="22"/>
    </row>
    <row r="1011" spans="1:10" ht="15" thickBot="1" x14ac:dyDescent="0.4">
      <c r="A1011" s="18" t="s">
        <v>161</v>
      </c>
      <c r="B1011" s="17" t="s">
        <v>138</v>
      </c>
      <c r="C1011" s="13">
        <v>3</v>
      </c>
      <c r="D1011" s="10" t="str">
        <f>IFERROR(VLOOKUP($A1011,VLookup!$B$3:$C$481,2,FALSE),"")</f>
        <v>4.3.1 INFORMATIEANALYSE</v>
      </c>
      <c r="E1011" s="14" t="str">
        <f t="shared" si="45"/>
        <v>E.07x3</v>
      </c>
      <c r="F1011" s="14" t="str">
        <f>IFERROR(VLOOKUP(E1011,'Bron competenties'!$A$1:$F$19978,5,FALSE),"")</f>
        <v>het evalueren van wijzigingseisen en het gebruiken van specifieke vaardigheden om potentiële methoden en standaarden te identificeren die ingezet kunnen worden</v>
      </c>
      <c r="G1011" s="15" t="str">
        <f>IFERROR(CONCATENATE(B1011," ",(VLOOKUP($B1011,'Bron competenties'!$B$1:$C$1978,2,FALSE))),"")</f>
        <v>E.07 Management van veranderingen in bedrijfsprocessen</v>
      </c>
      <c r="H1011">
        <f t="shared" si="46"/>
        <v>3</v>
      </c>
      <c r="I1011" t="str">
        <f t="shared" si="47"/>
        <v>het evalueren van wijzigingseisen en het gebruiken van specifieke vaardigheden om potentiële methoden en standaarden te identificeren die ingezet kunnen worden</v>
      </c>
      <c r="J1011" s="22"/>
    </row>
    <row r="1012" spans="1:10" ht="15" thickBot="1" x14ac:dyDescent="0.4">
      <c r="A1012" s="18" t="s">
        <v>161</v>
      </c>
      <c r="B1012" s="17" t="s">
        <v>138</v>
      </c>
      <c r="C1012" s="13">
        <v>4</v>
      </c>
      <c r="D1012" s="10" t="str">
        <f>IFERROR(VLOOKUP($A1012,VLookup!$B$3:$C$481,2,FALSE),"")</f>
        <v>4.3.1 INFORMATIEANALYSE</v>
      </c>
      <c r="E1012" s="14" t="str">
        <f t="shared" si="45"/>
        <v>E.07x4</v>
      </c>
      <c r="F1012" s="14" t="str">
        <f>IFERROR(VLOOKUP(E1012,'Bron competenties'!$A$1:$F$19978,5,FALSE),"")</f>
        <v xml:space="preserve">het organiseren en borgen van het plannen, beheren en implementeren van significante IV-wijzigingen in de organisatie </v>
      </c>
      <c r="G1012" s="15" t="str">
        <f>IFERROR(CONCATENATE(B1012," ",(VLOOKUP($B1012,'Bron competenties'!$B$1:$C$1978,2,FALSE))),"")</f>
        <v>E.07 Management van veranderingen in bedrijfsprocessen</v>
      </c>
      <c r="H1012">
        <f t="shared" si="46"/>
        <v>4</v>
      </c>
      <c r="I1012" t="str">
        <f t="shared" si="47"/>
        <v xml:space="preserve">het organiseren en borgen van het plannen, beheren en implementeren van significante IV-wijzigingen in de organisatie </v>
      </c>
      <c r="J1012" s="22"/>
    </row>
    <row r="1013" spans="1:10" ht="15" thickBot="1" x14ac:dyDescent="0.4">
      <c r="A1013" s="18" t="s">
        <v>161</v>
      </c>
      <c r="B1013" s="17" t="s">
        <v>85</v>
      </c>
      <c r="C1013" s="13">
        <v>9</v>
      </c>
      <c r="D1013" s="10" t="str">
        <f>IFERROR(VLOOKUP($A1013,VLookup!$B$3:$C$481,2,FALSE),"")</f>
        <v>4.3.1 INFORMATIEANALYSE</v>
      </c>
      <c r="E1013" s="14" t="str">
        <f t="shared" si="45"/>
        <v>T.01x9</v>
      </c>
      <c r="F1013" s="14" t="str">
        <f>IFERROR(VLOOKUP(E1013,'Bron competenties'!$A$1:$F$19978,5,FALSE),"")</f>
        <v>Toegankelijkheid is van toepassing op het ontwerp van producten, apparaten, services of omgevingen om ervoor te zorgen dat ze voor iedereen bruikbaar zijn, ongeacht hun persoonlijke capaciteiten</v>
      </c>
      <c r="G1013" s="15" t="str">
        <f>IFERROR(CONCATENATE(B1013," ",(VLOOKUP($B1013,'Bron competenties'!$B$1:$C$1978,2,FALSE))),"")</f>
        <v>T.01 Toegankelijkheid</v>
      </c>
      <c r="H1013">
        <f t="shared" si="46"/>
        <v>9</v>
      </c>
      <c r="I1013" t="str">
        <f t="shared" si="47"/>
        <v>Toegankelijkheid is van toepassing op het ontwerp van producten, apparaten, services of omgevingen om ervoor te zorgen dat ze voor iedereen bruikbaar zijn, ongeacht hun persoonlijke capaciteiten</v>
      </c>
      <c r="J1013" s="22"/>
    </row>
    <row r="1014" spans="1:10" ht="15" thickBot="1" x14ac:dyDescent="0.4">
      <c r="A1014" s="18" t="s">
        <v>161</v>
      </c>
      <c r="B1014" s="17" t="s">
        <v>86</v>
      </c>
      <c r="C1014" s="13">
        <v>9</v>
      </c>
      <c r="D1014" s="10" t="str">
        <f>IFERROR(VLOOKUP($A1014,VLookup!$B$3:$C$481,2,FALSE),"")</f>
        <v>4.3.1 INFORMATIEANALYSE</v>
      </c>
      <c r="E1014" s="14" t="str">
        <f t="shared" si="45"/>
        <v>T.02x9</v>
      </c>
      <c r="F1014" s="14" t="str">
        <f>IFERROR(VLOOKUP(E1014,'Bron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14" s="15" t="str">
        <f>IFERROR(CONCATENATE(B1014," ",(VLOOKUP($B1014,'Bron competenties'!$B$1:$C$1978,2,FALSE))),"")</f>
        <v>T.02 Ethiek</v>
      </c>
      <c r="H1014">
        <f t="shared" si="46"/>
        <v>9</v>
      </c>
      <c r="I1014" t="str">
        <f t="shared" si="47"/>
        <v>Ethiek in ICT behandelt de procedures, waarden en praktijken die ICT en haar gerelateerde disciplines beheersen zonder de integriteit, morele waarden of overtuigingen van een individu, organisatie of de mensheid: professioneel gedrag in de ICT</v>
      </c>
      <c r="J1014" s="22"/>
    </row>
    <row r="1015" spans="1:10" ht="15" thickBot="1" x14ac:dyDescent="0.4">
      <c r="A1015" s="18" t="s">
        <v>161</v>
      </c>
      <c r="B1015" s="17" t="s">
        <v>87</v>
      </c>
      <c r="C1015" s="13">
        <v>9</v>
      </c>
      <c r="D1015" s="10" t="str">
        <f>IFERROR(VLOOKUP($A1015,VLookup!$B$3:$C$481,2,FALSE),"")</f>
        <v>4.3.1 INFORMATIEANALYSE</v>
      </c>
      <c r="E1015" s="14" t="str">
        <f t="shared" si="45"/>
        <v>T.03x9</v>
      </c>
      <c r="F1015" s="14" t="str">
        <f>IFERROR(VLOOKUP(E1015,'Bron competenties'!$A$1:$F$19978,5,FALSE),"")</f>
        <v>Er zijn veel wetten die direct of indirect relevant zijn voor de ICT-industrie, zoals copyright, naleving van octrooien, voorkomen van plagiaat en bescherming van intellectueel eigendom</v>
      </c>
      <c r="G1015" s="15" t="str">
        <f>IFERROR(CONCATENATE(B1015," ",(VLOOKUP($B1015,'Bron competenties'!$B$1:$C$1978,2,FALSE))),"")</f>
        <v>T.03 Juridische kwesties</v>
      </c>
      <c r="H1015">
        <f t="shared" si="46"/>
        <v>9</v>
      </c>
      <c r="I1015" t="str">
        <f t="shared" si="47"/>
        <v>Er zijn veel wetten die direct of indirect relevant zijn voor de ICT-industrie, zoals copyright, naleving van octrooien, voorkomen van plagiaat en bescherming van intellectueel eigendom</v>
      </c>
      <c r="J1015" s="22"/>
    </row>
    <row r="1016" spans="1:10" ht="15" thickBot="1" x14ac:dyDescent="0.4">
      <c r="A1016" s="18" t="s">
        <v>161</v>
      </c>
      <c r="B1016" s="17" t="s">
        <v>88</v>
      </c>
      <c r="C1016" s="13">
        <v>9</v>
      </c>
      <c r="D1016" s="10" t="str">
        <f>IFERROR(VLOOKUP($A1016,VLookup!$B$3:$C$481,2,FALSE),"")</f>
        <v>4.3.1 INFORMATIEANALYSE</v>
      </c>
      <c r="E1016" s="14" t="str">
        <f t="shared" si="45"/>
        <v>T.04x9</v>
      </c>
      <c r="F1016" s="14" t="str">
        <f>IFERROR(VLOOKUP(E1016,'Bron competenties'!$A$1:$F$19978,5,FALSE),"")</f>
        <v>Privacy is het vermogen van een organisatie of individu te bepalen welke gegevens met derden kunnen worden gedeeld: bijvoorbeeld de algemene verordening gegevensbescherming (AVG) over gegevensbescherming en privacy voor alle individuen</v>
      </c>
      <c r="G1016" s="15" t="str">
        <f>IFERROR(CONCATENATE(B1016," ",(VLOOKUP($B1016,'Bron competenties'!$B$1:$C$1978,2,FALSE))),"")</f>
        <v>T.04 Privacy</v>
      </c>
      <c r="H1016">
        <f t="shared" si="46"/>
        <v>9</v>
      </c>
      <c r="I1016" t="str">
        <f t="shared" si="47"/>
        <v>Privacy is het vermogen van een organisatie of individu te bepalen welke gegevens met derden kunnen worden gedeeld: bijvoorbeeld de algemene verordening gegevensbescherming (AVG) over gegevensbescherming en privacy voor alle individuen</v>
      </c>
      <c r="J1016" s="22"/>
    </row>
    <row r="1017" spans="1:10" ht="15" thickBot="1" x14ac:dyDescent="0.4">
      <c r="A1017" s="18" t="s">
        <v>161</v>
      </c>
      <c r="B1017" s="17" t="s">
        <v>89</v>
      </c>
      <c r="C1017" s="13">
        <v>9</v>
      </c>
      <c r="D1017" s="10" t="str">
        <f>IFERROR(VLOOKUP($A1017,VLookup!$B$3:$C$481,2,FALSE),"")</f>
        <v>4.3.1 INFORMATIEANALYSE</v>
      </c>
      <c r="E1017" s="14" t="str">
        <f t="shared" si="45"/>
        <v>T.05x9</v>
      </c>
      <c r="F1017" s="14" t="str">
        <f>IFERROR(VLOOKUP(E1017,'Bron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17" s="15" t="str">
        <f>IFERROR(CONCATENATE(B1017," ",(VLOOKUP($B1017,'Bron competenties'!$B$1:$C$1978,2,FALSE))),"")</f>
        <v>T.05 Beveiliging</v>
      </c>
      <c r="H1017">
        <f t="shared" si="46"/>
        <v>9</v>
      </c>
      <c r="I1017" t="str">
        <f t="shared" si="47"/>
        <v>Beveiliging omvat (1) informatiebeveiliging: beschermen tegen ongeautoriseerde toegang, gebruik, openbaarmaking, verstoring, wijziging, inzage, inspectie, opname of verwoesting en (2) IT-beveiliging: ongeoorloofde toegang tot computers, netwerken en data voorkomen</v>
      </c>
      <c r="J1017" s="22"/>
    </row>
    <row r="1018" spans="1:10" ht="15" thickBot="1" x14ac:dyDescent="0.4">
      <c r="A1018" s="18" t="s">
        <v>161</v>
      </c>
      <c r="B1018" s="17" t="s">
        <v>90</v>
      </c>
      <c r="C1018" s="13">
        <v>9</v>
      </c>
      <c r="D1018" s="10" t="str">
        <f>IFERROR(VLOOKUP($A1018,VLookup!$B$3:$C$481,2,FALSE),"")</f>
        <v>4.3.1 INFORMATIEANALYSE</v>
      </c>
      <c r="E1018" s="14" t="str">
        <f t="shared" si="45"/>
        <v>T.06x9</v>
      </c>
      <c r="F1018" s="14" t="str">
        <f>IFERROR(VLOOKUP(E1018,'Bron competenties'!$A$1:$F$19978,5,FALSE),"")</f>
        <v>Duurzaamheid staat voor het voldoen aan behoeften zonder de toekomst in gevaar te brengen en kan worden gecategoriseerd als ecologische, sociale of economische duurzaamheid</v>
      </c>
      <c r="G1018" s="15" t="str">
        <f>IFERROR(CONCATENATE(B1018," ",(VLOOKUP($B1018,'Bron competenties'!$B$1:$C$1978,2,FALSE))),"")</f>
        <v>T.06 Duurzaamheid</v>
      </c>
      <c r="H1018">
        <f t="shared" si="46"/>
        <v>9</v>
      </c>
      <c r="I1018" t="str">
        <f t="shared" si="47"/>
        <v>Duurzaamheid staat voor het voldoen aan behoeften zonder de toekomst in gevaar te brengen en kan worden gecategoriseerd als ecologische, sociale of economische duurzaamheid</v>
      </c>
      <c r="J1018" s="22"/>
    </row>
    <row r="1019" spans="1:10" ht="15" thickBot="1" x14ac:dyDescent="0.4">
      <c r="A1019" s="18" t="s">
        <v>161</v>
      </c>
      <c r="B1019" s="17" t="s">
        <v>91</v>
      </c>
      <c r="C1019" s="13">
        <v>9</v>
      </c>
      <c r="D1019" s="10" t="str">
        <f>IFERROR(VLOOKUP($A1019,VLookup!$B$3:$C$481,2,FALSE),"")</f>
        <v>4.3.1 INFORMATIEANALYSE</v>
      </c>
      <c r="E1019" s="14" t="str">
        <f t="shared" si="45"/>
        <v>T.07x9</v>
      </c>
      <c r="F1019" s="14" t="str">
        <f>IFERROR(VLOOKUP(E1019,'Bron competenties'!$A$1:$F$19978,5,FALSE),"")</f>
        <v>Bruikbaarheid is de kwaliteit van een product, dienst of systeem, zoals ervaren door eindgebruikers, voor specifiek te bereiken doelen, effectief, efficiënt en bevredigend in een vooraf bepaalde context</v>
      </c>
      <c r="G1019" s="15" t="str">
        <f>IFERROR(CONCATENATE(B1019," ",(VLOOKUP($B1019,'Bron competenties'!$B$1:$C$1978,2,FALSE))),"")</f>
        <v>T.07 Bruikbaarheid</v>
      </c>
      <c r="H1019">
        <f t="shared" si="46"/>
        <v>9</v>
      </c>
      <c r="I1019" t="str">
        <f t="shared" si="47"/>
        <v>Bruikbaarheid is de kwaliteit van een product, dienst of systeem, zoals ervaren door eindgebruikers, voor specifiek te bereiken doelen, effectief, efficiënt en bevredigend in een vooraf bepaalde context</v>
      </c>
      <c r="J1019" s="22"/>
    </row>
    <row r="1020" spans="1:10" ht="15" thickBot="1" x14ac:dyDescent="0.4">
      <c r="A1020" s="18" t="s">
        <v>162</v>
      </c>
      <c r="B1020" s="17" t="s">
        <v>76</v>
      </c>
      <c r="C1020" s="13">
        <v>3</v>
      </c>
      <c r="D1020" s="10" t="str">
        <f>IFERROR(VLOOKUP($A1020,VLookup!$B$3:$C$481,2,FALSE),"")</f>
        <v>4.3.2 BUSINESS ANALYSE</v>
      </c>
      <c r="E1020" s="14" t="str">
        <f t="shared" si="45"/>
        <v>A.05x3</v>
      </c>
      <c r="F1020" s="14" t="str">
        <f>IFERROR(VLOOKUP(E1020,'Bron competenties'!$A$1:$F$19978,5,FALSE),"")</f>
        <v>het gebruikmaken van specifieke kennis om relevante IV-technologie en -specificaties te definiëren die kunnen worden ingezet bij de bouw van meerdere IV-projecten, toepassingen en/of infrastructuurverbeteringen</v>
      </c>
      <c r="G1020" s="15" t="str">
        <f>IFERROR(CONCATENATE(B1020," ",(VLOOKUP($B1020,'Bron competenties'!$B$1:$C$1978,2,FALSE))),"")</f>
        <v xml:space="preserve">A.05 Ontwerpen van Architectuur </v>
      </c>
      <c r="H1020">
        <f t="shared" si="46"/>
        <v>3</v>
      </c>
      <c r="I1020" t="str">
        <f t="shared" si="47"/>
        <v>het gebruikmaken van specifieke kennis om relevante IV-technologie en -specificaties te definiëren die kunnen worden ingezet bij de bouw van meerdere IV-projecten, toepassingen en/of infrastructuurverbeteringen</v>
      </c>
      <c r="J1020" s="22"/>
    </row>
    <row r="1021" spans="1:10" ht="15" thickBot="1" x14ac:dyDescent="0.4">
      <c r="A1021" s="18" t="s">
        <v>162</v>
      </c>
      <c r="B1021" s="17" t="s">
        <v>76</v>
      </c>
      <c r="C1021" s="13">
        <v>4</v>
      </c>
      <c r="D1021" s="10" t="str">
        <f>IFERROR(VLOOKUP($A1021,VLookup!$B$3:$C$481,2,FALSE),"")</f>
        <v>4.3.2 BUSINESS ANALYSE</v>
      </c>
      <c r="E1021" s="14" t="str">
        <f t="shared" si="45"/>
        <v>A.05x4</v>
      </c>
      <c r="F1021" s="14" t="str">
        <f>IFERROR(VLOOKUP(E1021,'Bron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021" s="15" t="str">
        <f>IFERROR(CONCATENATE(B1021," ",(VLOOKUP($B1021,'Bron competenties'!$B$1:$C$1978,2,FALSE))),"")</f>
        <v xml:space="preserve">A.05 Ontwerpen van Architectuur </v>
      </c>
      <c r="H1021">
        <f t="shared" si="46"/>
        <v>4</v>
      </c>
      <c r="I1021" t="str">
        <f t="shared" si="47"/>
        <v>het vanuit een brede verantwoordelijkheid definiëren van een strategie zodat IV-technologie conform de behoeften van de organisatie geïmplementeerd wordt, rekening houdend met de huidige IV-platformen, legacy en de laatste innovatieve ontwikkelingen</v>
      </c>
    </row>
    <row r="1022" spans="1:10" ht="15" thickBot="1" x14ac:dyDescent="0.4">
      <c r="A1022" s="18" t="s">
        <v>162</v>
      </c>
      <c r="B1022" s="17" t="s">
        <v>103</v>
      </c>
      <c r="C1022" s="13">
        <v>4</v>
      </c>
      <c r="D1022" s="10" t="str">
        <f>IFERROR(VLOOKUP($A1022,VLookup!$B$3:$C$481,2,FALSE),"")</f>
        <v>4.3.2 BUSINESS ANALYSE</v>
      </c>
      <c r="E1022" s="14" t="str">
        <f t="shared" si="45"/>
        <v>A.09x4</v>
      </c>
      <c r="F1022" s="14" t="str">
        <f>IFERROR(VLOOKUP(E1022,'Bron competenties'!$A$1:$F$19978,5,FALSE),"")</f>
        <v>het inzetten van onafhankelijk denken en technologische kennis om verschillende concepten te integreren, zodat unieke oplossingen ontstaan</v>
      </c>
      <c r="G1022" s="15" t="str">
        <f>IFERROR(CONCATENATE(B1022," ",(VLOOKUP($B1022,'Bron competenties'!$B$1:$C$1978,2,FALSE))),"")</f>
        <v xml:space="preserve">A.09 Innoveren </v>
      </c>
      <c r="H1022">
        <f t="shared" si="46"/>
        <v>4</v>
      </c>
      <c r="I1022" t="str">
        <f t="shared" si="47"/>
        <v>het inzetten van onafhankelijk denken en technologische kennis om verschillende concepten te integreren, zodat unieke oplossingen ontstaan</v>
      </c>
    </row>
    <row r="1023" spans="1:10" ht="15" thickBot="1" x14ac:dyDescent="0.4">
      <c r="A1023" s="16" t="s">
        <v>162</v>
      </c>
      <c r="B1023" s="17" t="s">
        <v>77</v>
      </c>
      <c r="C1023" s="13">
        <v>3</v>
      </c>
      <c r="D1023" s="10" t="str">
        <f>IFERROR(VLOOKUP($A1023,VLookup!$B$3:$C$481,2,FALSE),"")</f>
        <v>4.3.2 BUSINESS ANALYSE</v>
      </c>
      <c r="E1023" s="14" t="str">
        <f t="shared" si="45"/>
        <v>A.10x3</v>
      </c>
      <c r="F1023" s="14" t="str">
        <f>IFERROR(VLOOKUP(E1023,'Bron competenties'!$A$1:$F$19978,5,FALSE),"")</f>
        <v>het bewerkstelligen en cultiveren van relaties met klanten en gebruikers om hun taken, behoeften en doelen te begrijpen; het gebruiken van een breed scala aan specialistische methoden om belangrijke gebruikersbetrokkenheid te krijgen</v>
      </c>
      <c r="G1023" s="15" t="str">
        <f>IFERROR(CONCATENATE(B1023," ",(VLOOKUP($B1023,'Bron competenties'!$B$1:$C$1978,2,FALSE))),"")</f>
        <v>A.10 Gebruikergedreven ontwerpen</v>
      </c>
      <c r="H1023">
        <f t="shared" si="46"/>
        <v>3</v>
      </c>
      <c r="I1023" t="str">
        <f t="shared" si="47"/>
        <v>het bewerkstelligen en cultiveren van relaties met klanten en gebruikers om hun taken, behoeften en doelen te begrijpen; het gebruiken van een breed scala aan specialistische methoden om belangrijke gebruikersbetrokkenheid te krijgen</v>
      </c>
    </row>
    <row r="1024" spans="1:10" ht="15" thickBot="1" x14ac:dyDescent="0.4">
      <c r="A1024" s="16" t="s">
        <v>162</v>
      </c>
      <c r="B1024" s="17" t="s">
        <v>77</v>
      </c>
      <c r="C1024" s="13">
        <v>4</v>
      </c>
      <c r="D1024" s="10" t="str">
        <f>IFERROR(VLOOKUP($A1024,VLookup!$B$3:$C$481,2,FALSE),"")</f>
        <v>4.3.2 BUSINESS ANALYSE</v>
      </c>
      <c r="E1024" s="14" t="str">
        <f t="shared" si="45"/>
        <v>A.10x4</v>
      </c>
      <c r="F1024" s="14" t="str">
        <f>IFERROR(VLOOKUP(E1024,'Bron competenties'!$A$1:$F$19978,5,FALSE),"")</f>
        <v>het bieden van deskundige begeleiding om continue verbetering te garanderen en een succesvolle omnichannel gebruikerervaring te bewerkstelligen</v>
      </c>
      <c r="G1024" s="15" t="str">
        <f>IFERROR(CONCATENATE(B1024," ",(VLOOKUP($B1024,'Bron competenties'!$B$1:$C$1978,2,FALSE))),"")</f>
        <v>A.10 Gebruikergedreven ontwerpen</v>
      </c>
      <c r="H1024">
        <f t="shared" si="46"/>
        <v>4</v>
      </c>
      <c r="I1024" t="str">
        <f t="shared" si="47"/>
        <v>het bieden van deskundige begeleiding om continue verbetering te garanderen en een succesvolle omnichannel gebruikerervaring te bewerkstelligen</v>
      </c>
    </row>
    <row r="1025" spans="1:10" ht="15" thickBot="1" x14ac:dyDescent="0.4">
      <c r="A1025" s="16" t="s">
        <v>162</v>
      </c>
      <c r="B1025" s="17" t="s">
        <v>84</v>
      </c>
      <c r="C1025" s="13">
        <v>2</v>
      </c>
      <c r="D1025" s="10" t="str">
        <f>IFERROR(VLOOKUP($A1025,VLookup!$B$3:$C$481,2,FALSE),"")</f>
        <v>4.3.2 BUSINESS ANALYSE</v>
      </c>
      <c r="E1025" s="14" t="str">
        <f t="shared" si="45"/>
        <v>D.07x2</v>
      </c>
      <c r="F1025" s="14" t="str">
        <f>IFERROR(VLOOKUP(E1025,'Bron competenties'!$A$1:$F$19978,5,FALSE),"")</f>
        <v>het zoeken en verzamelen van data; het voor analyses voorbereiden van data uit meerdere bronnen en formaten</v>
      </c>
      <c r="G1025" s="15" t="str">
        <f>IFERROR(CONCATENATE(B1025," ",(VLOOKUP($B1025,'Bron competenties'!$B$1:$C$1978,2,FALSE))),"")</f>
        <v>D.07 Datascience en analytics</v>
      </c>
      <c r="H1025">
        <f t="shared" si="46"/>
        <v>2</v>
      </c>
      <c r="I1025" t="str">
        <f t="shared" si="47"/>
        <v>het zoeken en verzamelen van data; het voor analyses voorbereiden van data uit meerdere bronnen en formaten</v>
      </c>
      <c r="J1025" s="22"/>
    </row>
    <row r="1026" spans="1:10" ht="15" thickBot="1" x14ac:dyDescent="0.4">
      <c r="A1026" s="16" t="s">
        <v>162</v>
      </c>
      <c r="B1026" s="17" t="s">
        <v>84</v>
      </c>
      <c r="C1026" s="13">
        <v>3</v>
      </c>
      <c r="D1026" s="10" t="str">
        <f>IFERROR(VLOOKUP($A1026,VLookup!$B$3:$C$481,2,FALSE),"")</f>
        <v>4.3.2 BUSINESS ANALYSE</v>
      </c>
      <c r="E1026" s="14" t="str">
        <f t="shared" ref="E1026:E1089" si="48">IFERROR(IF(D1026&lt;&gt;"",CONCATENATE(B1026,"x",C1026),""),"")</f>
        <v>D.07x3</v>
      </c>
      <c r="F1026" s="14" t="str">
        <f>IFERROR(VLOOKUP(E1026,'Bron competenties'!$A$1:$F$19978,5,FALSE),"")</f>
        <v>het ontwerpen en creëren van data-analysetools om de organisatorische datalevenscyclus te ondersteunen; het verifiëren van de waarheidsgetrouwheid van de data; het verwerken en visualiseren van data-analyseresultaten binnen het domein</v>
      </c>
      <c r="G1026" s="15" t="str">
        <f>IFERROR(CONCATENATE(B1026," ",(VLOOKUP($B1026,'Bron competenties'!$B$1:$C$1978,2,FALSE))),"")</f>
        <v>D.07 Datascience en analytics</v>
      </c>
      <c r="H1026">
        <f t="shared" ref="H1026:H1089" si="49">IF($G1026="","",C1026)</f>
        <v>3</v>
      </c>
      <c r="I1026" t="str">
        <f t="shared" ref="I1026:I1089" si="50">IF($G1026="","",F1026)</f>
        <v>het ontwerpen en creëren van data-analysetools om de organisatorische datalevenscyclus te ondersteunen; het verifiëren van de waarheidsgetrouwheid van de data; het verwerken en visualiseren van data-analyseresultaten binnen het domein</v>
      </c>
    </row>
    <row r="1027" spans="1:10" ht="15" thickBot="1" x14ac:dyDescent="0.4">
      <c r="A1027" s="16" t="s">
        <v>162</v>
      </c>
      <c r="B1027" s="17" t="s">
        <v>84</v>
      </c>
      <c r="C1027" s="13">
        <v>4</v>
      </c>
      <c r="D1027" s="10" t="str">
        <f>IFERROR(VLOOKUP($A1027,VLookup!$B$3:$C$481,2,FALSE),"")</f>
        <v>4.3.2 BUSINESS ANALYSE</v>
      </c>
      <c r="E1027" s="14" t="str">
        <f t="shared" si="48"/>
        <v>D.07x4</v>
      </c>
      <c r="F1027" s="14" t="str">
        <f>IFERROR(VLOOKUP(E1027,'Bron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27" s="15" t="str">
        <f>IFERROR(CONCATENATE(B1027," ",(VLOOKUP($B1027,'Bron competenties'!$B$1:$C$1978,2,FALSE))),"")</f>
        <v>D.07 Datascience en analytics</v>
      </c>
      <c r="H1027">
        <f t="shared" si="49"/>
        <v>4</v>
      </c>
      <c r="I1027"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28" spans="1:10" ht="15" thickBot="1" x14ac:dyDescent="0.4">
      <c r="A1028" s="18" t="s">
        <v>162</v>
      </c>
      <c r="B1028" s="17" t="s">
        <v>78</v>
      </c>
      <c r="C1028" s="13">
        <v>3</v>
      </c>
      <c r="D1028" s="10" t="str">
        <f>IFERROR(VLOOKUP($A1028,VLookup!$B$3:$C$481,2,FALSE),"")</f>
        <v>4.3.2 BUSINESS ANALYSE</v>
      </c>
      <c r="E1028" s="14" t="str">
        <f t="shared" si="48"/>
        <v>D.10x3</v>
      </c>
      <c r="F1028" s="14" t="str">
        <f>IFERROR(VLOOKUP(E1028,'Bron competenties'!$A$1:$F$19978,5,FALSE),"")</f>
        <v>het analyseren van bedrijfsprocessen en bijbehorende informatie-eisen en het daarmee voorzien in de meest geschikte informatiestructuur</v>
      </c>
      <c r="G1028" s="15" t="str">
        <f>IFERROR(CONCATENATE(B1028," ",(VLOOKUP($B1028,'Bron competenties'!$B$1:$C$1978,2,FALSE))),"")</f>
        <v xml:space="preserve">D.10 Informatie- en kennismanagement </v>
      </c>
      <c r="H1028">
        <f t="shared" si="49"/>
        <v>3</v>
      </c>
      <c r="I1028" t="str">
        <f t="shared" si="50"/>
        <v>het analyseren van bedrijfsprocessen en bijbehorende informatie-eisen en het daarmee voorzien in de meest geschikte informatiestructuur</v>
      </c>
    </row>
    <row r="1029" spans="1:10" ht="15" thickBot="1" x14ac:dyDescent="0.4">
      <c r="A1029" s="18" t="s">
        <v>162</v>
      </c>
      <c r="B1029" s="17" t="s">
        <v>78</v>
      </c>
      <c r="C1029" s="13">
        <v>4</v>
      </c>
      <c r="D1029" s="10" t="str">
        <f>IFERROR(VLOOKUP($A1029,VLookup!$B$3:$C$481,2,FALSE),"")</f>
        <v>4.3.2 BUSINESS ANALYSE</v>
      </c>
      <c r="E1029" s="14" t="str">
        <f t="shared" si="48"/>
        <v>D.10x4</v>
      </c>
      <c r="F1029" s="14" t="str">
        <f>IFERROR(VLOOKUP(E1029,'Bron competenties'!$A$1:$F$19978,5,FALSE),"")</f>
        <v>de juiste informatiestructuur integreren in de organisatie-omgeving</v>
      </c>
      <c r="G1029" s="15" t="str">
        <f>IFERROR(CONCATENATE(B1029," ",(VLOOKUP($B1029,'Bron competenties'!$B$1:$C$1978,2,FALSE))),"")</f>
        <v xml:space="preserve">D.10 Informatie- en kennismanagement </v>
      </c>
      <c r="H1029">
        <f t="shared" si="49"/>
        <v>4</v>
      </c>
      <c r="I1029" t="str">
        <f t="shared" si="50"/>
        <v>de juiste informatiestructuur integreren in de organisatie-omgeving</v>
      </c>
    </row>
    <row r="1030" spans="1:10" ht="15" thickBot="1" x14ac:dyDescent="0.4">
      <c r="A1030" s="18" t="s">
        <v>162</v>
      </c>
      <c r="B1030" s="17" t="s">
        <v>79</v>
      </c>
      <c r="C1030" s="13">
        <v>3</v>
      </c>
      <c r="D1030" s="10" t="str">
        <f>IFERROR(VLOOKUP($A1030,VLookup!$B$3:$C$481,2,FALSE),"")</f>
        <v>4.3.2 BUSINESS ANALYSE</v>
      </c>
      <c r="E1030" s="14" t="str">
        <f t="shared" si="48"/>
        <v>D.11x3</v>
      </c>
      <c r="F1030" s="14" t="str">
        <f>IFERROR(VLOOKUP(E1030,'Bron competenties'!$A$1:$F$19978,5,FALSE),"")</f>
        <v>betrouwbare relaties met de klanten creëren en helpen in het identificeren van de klantbehoeften</v>
      </c>
      <c r="G1030" s="15" t="str">
        <f>IFERROR(CONCATENATE(B1030," ",(VLOOKUP($B1030,'Bron competenties'!$B$1:$C$1978,2,FALSE))),"")</f>
        <v xml:space="preserve">D.11 Behoeftemanagement </v>
      </c>
      <c r="H1030">
        <f t="shared" si="49"/>
        <v>3</v>
      </c>
      <c r="I1030" t="str">
        <f t="shared" si="50"/>
        <v>betrouwbare relaties met de klanten creëren en helpen in het identificeren van de klantbehoeften</v>
      </c>
    </row>
    <row r="1031" spans="1:10" ht="15" thickBot="1" x14ac:dyDescent="0.4">
      <c r="A1031" s="18" t="s">
        <v>162</v>
      </c>
      <c r="B1031" s="17" t="s">
        <v>79</v>
      </c>
      <c r="C1031" s="13">
        <v>4</v>
      </c>
      <c r="D1031" s="10" t="str">
        <f>IFERROR(VLOOKUP($A1031,VLookup!$B$3:$C$481,2,FALSE),"")</f>
        <v>4.3.2 BUSINESS ANALYSE</v>
      </c>
      <c r="E1031" s="14" t="str">
        <f t="shared" si="48"/>
        <v>D.11x4</v>
      </c>
      <c r="F1031" s="14" t="str">
        <f>IFERROR(VLOOKUP(E1031,'Bron competenties'!$A$1:$F$19978,5,FALSE),"")</f>
        <v>het organiseren en ondersteunen van strategische besluiten van de organisaties, het helpen van organisaties om nieuwe IV-oplossingen te bedenken; het bevorderen van partnerschappen en het creëren van waardeproposities</v>
      </c>
      <c r="G1031" s="15" t="str">
        <f>IFERROR(CONCATENATE(B1031," ",(VLOOKUP($B1031,'Bron competenties'!$B$1:$C$1978,2,FALSE))),"")</f>
        <v xml:space="preserve">D.11 Behoeftemanagement </v>
      </c>
      <c r="H1031">
        <f t="shared" si="49"/>
        <v>4</v>
      </c>
      <c r="I1031" t="str">
        <f t="shared" si="50"/>
        <v>het organiseren en ondersteunen van strategische besluiten van de organisaties, het helpen van organisaties om nieuwe IV-oplossingen te bedenken; het bevorderen van partnerschappen en het creëren van waardeproposities</v>
      </c>
    </row>
    <row r="1032" spans="1:10" ht="15" thickBot="1" x14ac:dyDescent="0.4">
      <c r="A1032" s="18" t="s">
        <v>162</v>
      </c>
      <c r="B1032" s="17" t="s">
        <v>108</v>
      </c>
      <c r="C1032" s="13">
        <v>3</v>
      </c>
      <c r="D1032" s="10" t="str">
        <f>IFERROR(VLOOKUP($A1032,VLookup!$B$3:$C$481,2,FALSE),"")</f>
        <v>4.3.2 BUSINESS ANALYSE</v>
      </c>
      <c r="E1032" s="14" t="str">
        <f t="shared" si="48"/>
        <v>E.02x3</v>
      </c>
      <c r="F1032" s="14" t="str">
        <f>IFERROR(VLOOKUP(E1032,'Bron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32" s="15" t="str">
        <f>IFERROR(CONCATENATE(B1032," ",(VLOOKUP($B1032,'Bron competenties'!$B$1:$C$1978,2,FALSE))),"")</f>
        <v xml:space="preserve">E.02 Project- en portfoliomanagement </v>
      </c>
      <c r="H1032">
        <f t="shared" si="49"/>
        <v>3</v>
      </c>
      <c r="I1032" t="str">
        <f t="shared" si="50"/>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33" spans="1:10" ht="15" thickBot="1" x14ac:dyDescent="0.4">
      <c r="A1033" s="18" t="s">
        <v>162</v>
      </c>
      <c r="B1033" s="17" t="s">
        <v>108</v>
      </c>
      <c r="C1033" s="13">
        <v>4</v>
      </c>
      <c r="D1033" s="10" t="str">
        <f>IFERROR(VLOOKUP($A1033,VLookup!$B$3:$C$481,2,FALSE),"")</f>
        <v>4.3.2 BUSINESS ANALYSE</v>
      </c>
      <c r="E1033" s="14" t="str">
        <f t="shared" si="48"/>
        <v>E.02x4</v>
      </c>
      <c r="F1033" s="14" t="str">
        <f>IFERROR(VLOOKUP(E1033,'Bron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033" s="15" t="str">
        <f>IFERROR(CONCATENATE(B1033," ",(VLOOKUP($B1033,'Bron competenties'!$B$1:$C$1978,2,FALSE))),"")</f>
        <v xml:space="preserve">E.02 Project- en portfoliomanagement </v>
      </c>
      <c r="H1033">
        <f t="shared" si="49"/>
        <v>4</v>
      </c>
      <c r="I1033" t="str">
        <f t="shared" si="50"/>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034" spans="1:10" ht="15" thickBot="1" x14ac:dyDescent="0.4">
      <c r="A1034" s="18" t="s">
        <v>162</v>
      </c>
      <c r="B1034" s="17" t="s">
        <v>80</v>
      </c>
      <c r="C1034" s="13">
        <v>3</v>
      </c>
      <c r="D1034" s="10" t="str">
        <f>IFERROR(VLOOKUP($A1034,VLookup!$B$3:$C$481,2,FALSE),"")</f>
        <v>4.3.2 BUSINESS ANALYSE</v>
      </c>
      <c r="E1034" s="14" t="str">
        <f t="shared" si="48"/>
        <v>E.05x3</v>
      </c>
      <c r="F1034" s="14" t="str">
        <f>IFERROR(VLOOKUP(E1034,'Bron competenties'!$A$1:$F$19978,5,FALSE),"")</f>
        <v>het toepassen van specifieke kennis om bestaande IV-processen en oplossingen te onderzoeken, zodat potentiële verbeteringen / innovaties bepaald kunnen worden en  aanbevelingen kunnen worden opgesteld</v>
      </c>
      <c r="G1034" s="15" t="str">
        <f>IFERROR(CONCATENATE(B1034," ",(VLOOKUP($B1034,'Bron competenties'!$B$1:$C$1978,2,FALSE))),"")</f>
        <v xml:space="preserve">E.05 Procesverbetering </v>
      </c>
      <c r="H1034">
        <f t="shared" si="49"/>
        <v>3</v>
      </c>
      <c r="I1034" t="str">
        <f t="shared" si="50"/>
        <v>het toepassen van specifieke kennis om bestaande IV-processen en oplossingen te onderzoeken, zodat potentiële verbeteringen / innovaties bepaald kunnen worden en  aanbevelingen kunnen worden opgesteld</v>
      </c>
    </row>
    <row r="1035" spans="1:10" ht="15" thickBot="1" x14ac:dyDescent="0.4">
      <c r="A1035" s="18" t="s">
        <v>162</v>
      </c>
      <c r="B1035" s="17" t="s">
        <v>80</v>
      </c>
      <c r="C1035" s="13">
        <v>4</v>
      </c>
      <c r="D1035" s="10" t="str">
        <f>IFERROR(VLOOKUP($A1035,VLookup!$B$3:$C$481,2,FALSE),"")</f>
        <v>4.3.2 BUSINESS ANALYSE</v>
      </c>
      <c r="E1035" s="14" t="str">
        <f t="shared" si="48"/>
        <v>E.05x4</v>
      </c>
      <c r="F1035" s="14" t="str">
        <f>IFERROR(VLOOKUP(E1035,'Bron competenties'!$A$1:$F$19978,5,FALSE),"")</f>
        <v>het organiseren en borgen van innovatieve implementaties / verbeteringen die bijdragen aan grotere efficiëntie; het aantonen aan de directie dat de organisatie voordeel heeft van potentiële wijzigingen</v>
      </c>
      <c r="G1035" s="15" t="str">
        <f>IFERROR(CONCATENATE(B1035," ",(VLOOKUP($B1035,'Bron competenties'!$B$1:$C$1978,2,FALSE))),"")</f>
        <v xml:space="preserve">E.05 Procesverbetering </v>
      </c>
      <c r="H1035">
        <f t="shared" si="49"/>
        <v>4</v>
      </c>
      <c r="I1035" t="str">
        <f t="shared" si="50"/>
        <v>het organiseren en borgen van innovatieve implementaties / verbeteringen die bijdragen aan grotere efficiëntie; het aantonen aan de directie dat de organisatie voordeel heeft van potentiële wijzigingen</v>
      </c>
    </row>
    <row r="1036" spans="1:10" ht="15" thickBot="1" x14ac:dyDescent="0.4">
      <c r="A1036" s="18" t="s">
        <v>162</v>
      </c>
      <c r="B1036" s="17" t="s">
        <v>138</v>
      </c>
      <c r="C1036" s="13">
        <v>3</v>
      </c>
      <c r="D1036" s="10" t="str">
        <f>IFERROR(VLOOKUP($A1036,VLookup!$B$3:$C$481,2,FALSE),"")</f>
        <v>4.3.2 BUSINESS ANALYSE</v>
      </c>
      <c r="E1036" s="14" t="str">
        <f t="shared" si="48"/>
        <v>E.07x3</v>
      </c>
      <c r="F1036" s="14" t="str">
        <f>IFERROR(VLOOKUP(E1036,'Bron competenties'!$A$1:$F$19978,5,FALSE),"")</f>
        <v>het evalueren van wijzigingseisen en het gebruiken van specifieke vaardigheden om potentiële methoden en standaarden te identificeren die ingezet kunnen worden</v>
      </c>
      <c r="G1036" s="15" t="str">
        <f>IFERROR(CONCATENATE(B1036," ",(VLOOKUP($B1036,'Bron competenties'!$B$1:$C$1978,2,FALSE))),"")</f>
        <v>E.07 Management van veranderingen in bedrijfsprocessen</v>
      </c>
      <c r="H1036">
        <f t="shared" si="49"/>
        <v>3</v>
      </c>
      <c r="I1036" t="str">
        <f t="shared" si="50"/>
        <v>het evalueren van wijzigingseisen en het gebruiken van specifieke vaardigheden om potentiële methoden en standaarden te identificeren die ingezet kunnen worden</v>
      </c>
    </row>
    <row r="1037" spans="1:10" ht="15" thickBot="1" x14ac:dyDescent="0.4">
      <c r="A1037" s="18" t="s">
        <v>162</v>
      </c>
      <c r="B1037" s="17" t="s">
        <v>138</v>
      </c>
      <c r="C1037" s="13">
        <v>4</v>
      </c>
      <c r="D1037" s="10" t="str">
        <f>IFERROR(VLOOKUP($A1037,VLookup!$B$3:$C$481,2,FALSE),"")</f>
        <v>4.3.2 BUSINESS ANALYSE</v>
      </c>
      <c r="E1037" s="14" t="str">
        <f t="shared" si="48"/>
        <v>E.07x4</v>
      </c>
      <c r="F1037" s="14" t="str">
        <f>IFERROR(VLOOKUP(E1037,'Bron competenties'!$A$1:$F$19978,5,FALSE),"")</f>
        <v xml:space="preserve">het organiseren en borgen van het plannen, beheren en implementeren van significante IV-wijzigingen in de organisatie </v>
      </c>
      <c r="G1037" s="15" t="str">
        <f>IFERROR(CONCATENATE(B1037," ",(VLOOKUP($B1037,'Bron competenties'!$B$1:$C$1978,2,FALSE))),"")</f>
        <v>E.07 Management van veranderingen in bedrijfsprocessen</v>
      </c>
      <c r="H1037">
        <f t="shared" si="49"/>
        <v>4</v>
      </c>
      <c r="I1037" t="str">
        <f t="shared" si="50"/>
        <v xml:space="preserve">het organiseren en borgen van het plannen, beheren en implementeren van significante IV-wijzigingen in de organisatie </v>
      </c>
    </row>
    <row r="1038" spans="1:10" ht="15" thickBot="1" x14ac:dyDescent="0.4">
      <c r="A1038" s="18" t="s">
        <v>162</v>
      </c>
      <c r="B1038" s="17" t="s">
        <v>85</v>
      </c>
      <c r="C1038" s="13">
        <v>9</v>
      </c>
      <c r="D1038" s="10" t="str">
        <f>IFERROR(VLOOKUP($A1038,VLookup!$B$3:$C$481,2,FALSE),"")</f>
        <v>4.3.2 BUSINESS ANALYSE</v>
      </c>
      <c r="E1038" s="14" t="str">
        <f t="shared" si="48"/>
        <v>T.01x9</v>
      </c>
      <c r="F1038" s="14" t="str">
        <f>IFERROR(VLOOKUP(E1038,'Bron competenties'!$A$1:$F$19978,5,FALSE),"")</f>
        <v>Toegankelijkheid is van toepassing op het ontwerp van producten, apparaten, services of omgevingen om ervoor te zorgen dat ze voor iedereen bruikbaar zijn, ongeacht hun persoonlijke capaciteiten</v>
      </c>
      <c r="G1038" s="15" t="str">
        <f>IFERROR(CONCATENATE(B1038," ",(VLOOKUP($B1038,'Bron competenties'!$B$1:$C$1978,2,FALSE))),"")</f>
        <v>T.01 Toegankelijkheid</v>
      </c>
      <c r="H1038">
        <f t="shared" si="49"/>
        <v>9</v>
      </c>
      <c r="I1038" t="str">
        <f t="shared" si="50"/>
        <v>Toegankelijkheid is van toepassing op het ontwerp van producten, apparaten, services of omgevingen om ervoor te zorgen dat ze voor iedereen bruikbaar zijn, ongeacht hun persoonlijke capaciteiten</v>
      </c>
    </row>
    <row r="1039" spans="1:10" ht="15" thickBot="1" x14ac:dyDescent="0.4">
      <c r="A1039" s="18" t="s">
        <v>162</v>
      </c>
      <c r="B1039" s="17" t="s">
        <v>86</v>
      </c>
      <c r="C1039" s="13">
        <v>9</v>
      </c>
      <c r="D1039" s="10" t="str">
        <f>IFERROR(VLOOKUP($A1039,VLookup!$B$3:$C$481,2,FALSE),"")</f>
        <v>4.3.2 BUSINESS ANALYSE</v>
      </c>
      <c r="E1039" s="14" t="str">
        <f t="shared" si="48"/>
        <v>T.02x9</v>
      </c>
      <c r="F1039" s="14" t="str">
        <f>IFERROR(VLOOKUP(E1039,'Bron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39" s="15" t="str">
        <f>IFERROR(CONCATENATE(B1039," ",(VLOOKUP($B1039,'Bron competenties'!$B$1:$C$1978,2,FALSE))),"")</f>
        <v>T.02 Ethiek</v>
      </c>
      <c r="H1039">
        <f t="shared" si="49"/>
        <v>9</v>
      </c>
      <c r="I1039" t="str">
        <f t="shared" si="50"/>
        <v>Ethiek in ICT behandelt de procedures, waarden en praktijken die ICT en haar gerelateerde disciplines beheersen zonder de integriteit, morele waarden of overtuigingen van een individu, organisatie of de mensheid: professioneel gedrag in de ICT</v>
      </c>
    </row>
    <row r="1040" spans="1:10" ht="15" thickBot="1" x14ac:dyDescent="0.4">
      <c r="A1040" s="18" t="s">
        <v>162</v>
      </c>
      <c r="B1040" s="17" t="s">
        <v>87</v>
      </c>
      <c r="C1040" s="13">
        <v>9</v>
      </c>
      <c r="D1040" s="10" t="str">
        <f>IFERROR(VLOOKUP($A1040,VLookup!$B$3:$C$481,2,FALSE),"")</f>
        <v>4.3.2 BUSINESS ANALYSE</v>
      </c>
      <c r="E1040" s="14" t="str">
        <f t="shared" si="48"/>
        <v>T.03x9</v>
      </c>
      <c r="F1040" s="14" t="str">
        <f>IFERROR(VLOOKUP(E1040,'Bron competenties'!$A$1:$F$19978,5,FALSE),"")</f>
        <v>Er zijn veel wetten die direct of indirect relevant zijn voor de ICT-industrie, zoals copyright, naleving van octrooien, voorkomen van plagiaat en bescherming van intellectueel eigendom</v>
      </c>
      <c r="G1040" s="15" t="str">
        <f>IFERROR(CONCATENATE(B1040," ",(VLOOKUP($B1040,'Bron competenties'!$B$1:$C$1978,2,FALSE))),"")</f>
        <v>T.03 Juridische kwesties</v>
      </c>
      <c r="H1040">
        <f t="shared" si="49"/>
        <v>9</v>
      </c>
      <c r="I1040" t="str">
        <f t="shared" si="50"/>
        <v>Er zijn veel wetten die direct of indirect relevant zijn voor de ICT-industrie, zoals copyright, naleving van octrooien, voorkomen van plagiaat en bescherming van intellectueel eigendom</v>
      </c>
    </row>
    <row r="1041" spans="1:9" ht="15" thickBot="1" x14ac:dyDescent="0.4">
      <c r="A1041" s="18" t="s">
        <v>162</v>
      </c>
      <c r="B1041" s="17" t="s">
        <v>88</v>
      </c>
      <c r="C1041" s="13">
        <v>9</v>
      </c>
      <c r="D1041" s="10" t="str">
        <f>IFERROR(VLOOKUP($A1041,VLookup!$B$3:$C$481,2,FALSE),"")</f>
        <v>4.3.2 BUSINESS ANALYSE</v>
      </c>
      <c r="E1041" s="14" t="str">
        <f t="shared" si="48"/>
        <v>T.04x9</v>
      </c>
      <c r="F1041" s="14" t="str">
        <f>IFERROR(VLOOKUP(E1041,'Bron competenties'!$A$1:$F$19978,5,FALSE),"")</f>
        <v>Privacy is het vermogen van een organisatie of individu te bepalen welke gegevens met derden kunnen worden gedeeld: bijvoorbeeld de algemene verordening gegevensbescherming (AVG) over gegevensbescherming en privacy voor alle individuen</v>
      </c>
      <c r="G1041" s="15" t="str">
        <f>IFERROR(CONCATENATE(B1041," ",(VLOOKUP($B1041,'Bron competenties'!$B$1:$C$1978,2,FALSE))),"")</f>
        <v>T.04 Privacy</v>
      </c>
      <c r="H1041">
        <f t="shared" si="49"/>
        <v>9</v>
      </c>
      <c r="I1041" t="str">
        <f t="shared" si="50"/>
        <v>Privacy is het vermogen van een organisatie of individu te bepalen welke gegevens met derden kunnen worden gedeeld: bijvoorbeeld de algemene verordening gegevensbescherming (AVG) over gegevensbescherming en privacy voor alle individuen</v>
      </c>
    </row>
    <row r="1042" spans="1:9" ht="15" thickBot="1" x14ac:dyDescent="0.4">
      <c r="A1042" s="18" t="s">
        <v>162</v>
      </c>
      <c r="B1042" s="17" t="s">
        <v>89</v>
      </c>
      <c r="C1042" s="13">
        <v>9</v>
      </c>
      <c r="D1042" s="10" t="str">
        <f>IFERROR(VLOOKUP($A1042,VLookup!$B$3:$C$481,2,FALSE),"")</f>
        <v>4.3.2 BUSINESS ANALYSE</v>
      </c>
      <c r="E1042" s="14" t="str">
        <f t="shared" si="48"/>
        <v>T.05x9</v>
      </c>
      <c r="F1042" s="14" t="str">
        <f>IFERROR(VLOOKUP(E1042,'Bron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42" s="15" t="str">
        <f>IFERROR(CONCATENATE(B1042," ",(VLOOKUP($B1042,'Bron competenties'!$B$1:$C$1978,2,FALSE))),"")</f>
        <v>T.05 Beveiliging</v>
      </c>
      <c r="H1042">
        <f t="shared" si="49"/>
        <v>9</v>
      </c>
      <c r="I1042"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43" spans="1:9" ht="15" thickBot="1" x14ac:dyDescent="0.4">
      <c r="A1043" s="18" t="s">
        <v>162</v>
      </c>
      <c r="B1043" s="17" t="s">
        <v>90</v>
      </c>
      <c r="C1043" s="13">
        <v>9</v>
      </c>
      <c r="D1043" s="10" t="str">
        <f>IFERROR(VLOOKUP($A1043,VLookup!$B$3:$C$481,2,FALSE),"")</f>
        <v>4.3.2 BUSINESS ANALYSE</v>
      </c>
      <c r="E1043" s="14" t="str">
        <f t="shared" si="48"/>
        <v>T.06x9</v>
      </c>
      <c r="F1043" s="14" t="str">
        <f>IFERROR(VLOOKUP(E1043,'Bron competenties'!$A$1:$F$19978,5,FALSE),"")</f>
        <v>Duurzaamheid staat voor het voldoen aan behoeften zonder de toekomst in gevaar te brengen en kan worden gecategoriseerd als ecologische, sociale of economische duurzaamheid</v>
      </c>
      <c r="G1043" s="15" t="str">
        <f>IFERROR(CONCATENATE(B1043," ",(VLOOKUP($B1043,'Bron competenties'!$B$1:$C$1978,2,FALSE))),"")</f>
        <v>T.06 Duurzaamheid</v>
      </c>
      <c r="H1043">
        <f t="shared" si="49"/>
        <v>9</v>
      </c>
      <c r="I1043" t="str">
        <f t="shared" si="50"/>
        <v>Duurzaamheid staat voor het voldoen aan behoeften zonder de toekomst in gevaar te brengen en kan worden gecategoriseerd als ecologische, sociale of economische duurzaamheid</v>
      </c>
    </row>
    <row r="1044" spans="1:9" ht="15" thickBot="1" x14ac:dyDescent="0.4">
      <c r="A1044" s="18" t="s">
        <v>162</v>
      </c>
      <c r="B1044" s="17" t="s">
        <v>91</v>
      </c>
      <c r="C1044" s="13">
        <v>9</v>
      </c>
      <c r="D1044" s="10" t="str">
        <f>IFERROR(VLOOKUP($A1044,VLookup!$B$3:$C$481,2,FALSE),"")</f>
        <v>4.3.2 BUSINESS ANALYSE</v>
      </c>
      <c r="E1044" s="14" t="str">
        <f t="shared" si="48"/>
        <v>T.07x9</v>
      </c>
      <c r="F1044" s="14" t="str">
        <f>IFERROR(VLOOKUP(E1044,'Bron competenties'!$A$1:$F$19978,5,FALSE),"")</f>
        <v>Bruikbaarheid is de kwaliteit van een product, dienst of systeem, zoals ervaren door eindgebruikers, voor specifiek te bereiken doelen, effectief, efficiënt en bevredigend in een vooraf bepaalde context</v>
      </c>
      <c r="G1044" s="15" t="str">
        <f>IFERROR(CONCATENATE(B1044," ",(VLOOKUP($B1044,'Bron competenties'!$B$1:$C$1978,2,FALSE))),"")</f>
        <v>T.07 Bruikbaarheid</v>
      </c>
      <c r="H1044">
        <f t="shared" si="49"/>
        <v>9</v>
      </c>
      <c r="I1044" t="str">
        <f t="shared" si="50"/>
        <v>Bruikbaarheid is de kwaliteit van een product, dienst of systeem, zoals ervaren door eindgebruikers, voor specifiek te bereiken doelen, effectief, efficiënt en bevredigend in een vooraf bepaalde context</v>
      </c>
    </row>
    <row r="1045" spans="1:9" ht="15" thickBot="1" x14ac:dyDescent="0.4">
      <c r="A1045" s="18" t="s">
        <v>163</v>
      </c>
      <c r="B1045" s="17" t="s">
        <v>106</v>
      </c>
      <c r="C1045" s="13">
        <v>3</v>
      </c>
      <c r="D1045" s="10" t="str">
        <f>IFERROR(VLOOKUP($A1045,VLookup!$B$3:$C$481,2,FALSE),"")</f>
        <v>4.3.3 BUSINESS INTELLIGENCE/DATA ANALYSE</v>
      </c>
      <c r="E1045" s="14" t="str">
        <f t="shared" si="48"/>
        <v>A.04x3</v>
      </c>
      <c r="F1045" s="14" t="str">
        <f>IFERROR(VLOOKUP(E1045,'Bron competenties'!$A$1:$F$19978,5,FALSE),"")</f>
        <v>het gebruikmaken van specifieke kennis om complexe documentatie te maken en te onderhouden</v>
      </c>
      <c r="G1045" s="15" t="str">
        <f>IFERROR(CONCATENATE(B1045," ",(VLOOKUP($B1045,'Bron competenties'!$B$1:$C$1978,2,FALSE))),"")</f>
        <v xml:space="preserve">A.04 Product- of serviceplanning </v>
      </c>
      <c r="H1045">
        <f t="shared" si="49"/>
        <v>3</v>
      </c>
      <c r="I1045" t="str">
        <f t="shared" si="50"/>
        <v>het gebruikmaken van specifieke kennis om complexe documentatie te maken en te onderhouden</v>
      </c>
    </row>
    <row r="1046" spans="1:9" ht="15" thickBot="1" x14ac:dyDescent="0.4">
      <c r="A1046" s="18" t="s">
        <v>163</v>
      </c>
      <c r="B1046" s="17" t="s">
        <v>106</v>
      </c>
      <c r="C1046" s="13">
        <v>4</v>
      </c>
      <c r="D1046" s="10" t="str">
        <f>IFERROR(VLOOKUP($A1046,VLookup!$B$3:$C$481,2,FALSE),"")</f>
        <v>4.3.3 BUSINESS INTELLIGENCE/DATA ANALYSE</v>
      </c>
      <c r="E1046" s="14" t="str">
        <f t="shared" si="48"/>
        <v>A.04x4</v>
      </c>
      <c r="F1046" s="14" t="str">
        <f>IFERROR(VLOOKUP(E1046,'Bron competenties'!$A$1:$F$19978,5,FALSE),"")</f>
        <v>het organiseren en borgen van het ontwikkelen en onderhouden van de planning</v>
      </c>
      <c r="G1046" s="15" t="str">
        <f>IFERROR(CONCATENATE(B1046," ",(VLOOKUP($B1046,'Bron competenties'!$B$1:$C$1978,2,FALSE))),"")</f>
        <v xml:space="preserve">A.04 Product- of serviceplanning </v>
      </c>
      <c r="H1046">
        <f t="shared" si="49"/>
        <v>4</v>
      </c>
      <c r="I1046" t="str">
        <f t="shared" si="50"/>
        <v>het organiseren en borgen van het ontwikkelen en onderhouden van de planning</v>
      </c>
    </row>
    <row r="1047" spans="1:9" ht="15" thickBot="1" x14ac:dyDescent="0.4">
      <c r="A1047" s="18" t="s">
        <v>163</v>
      </c>
      <c r="B1047" s="17" t="s">
        <v>93</v>
      </c>
      <c r="C1047" s="13">
        <v>3</v>
      </c>
      <c r="D1047" s="10" t="str">
        <f>IFERROR(VLOOKUP($A1047,VLookup!$B$3:$C$481,2,FALSE),"")</f>
        <v>4.3.3 BUSINESS INTELLIGENCE/DATA ANALYSE</v>
      </c>
      <c r="E1047" s="14" t="str">
        <f t="shared" si="48"/>
        <v>A.06x3</v>
      </c>
      <c r="F1047" s="14" t="str">
        <f>IFERROR(VLOOKUP(E1047,'Bron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47" s="15" t="str">
        <f>IFERROR(CONCATENATE(B1047," ",(VLOOKUP($B1047,'Bron competenties'!$B$1:$C$1978,2,FALSE))),"")</f>
        <v xml:space="preserve">A.06 Ontwerp van Applicaties </v>
      </c>
      <c r="H1047">
        <f t="shared" si="49"/>
        <v>3</v>
      </c>
      <c r="I1047" t="str">
        <f t="shared" si="50"/>
        <v xml:space="preserve">de verantwoordelijkheid nemen voor eigen acties en die van anderen om te garanderen dat de applicatie op een correcte manier is geïntegreerd in een complexe omgeving en voldoet aan de behoeften van gebruikers / klanten </v>
      </c>
    </row>
    <row r="1048" spans="1:9" ht="15" thickBot="1" x14ac:dyDescent="0.4">
      <c r="A1048" s="16" t="s">
        <v>163</v>
      </c>
      <c r="B1048" s="17" t="s">
        <v>77</v>
      </c>
      <c r="C1048" s="13">
        <v>3</v>
      </c>
      <c r="D1048" s="10" t="str">
        <f>IFERROR(VLOOKUP($A1048,VLookup!$B$3:$C$481,2,FALSE),"")</f>
        <v>4.3.3 BUSINESS INTELLIGENCE/DATA ANALYSE</v>
      </c>
      <c r="E1048" s="14" t="str">
        <f t="shared" si="48"/>
        <v>A.10x3</v>
      </c>
      <c r="F1048" s="14" t="str">
        <f>IFERROR(VLOOKUP(E1048,'Bron competenties'!$A$1:$F$19978,5,FALSE),"")</f>
        <v>het bewerkstelligen en cultiveren van relaties met klanten en gebruikers om hun taken, behoeften en doelen te begrijpen; het gebruiken van een breed scala aan specialistische methoden om belangrijke gebruikersbetrokkenheid te krijgen</v>
      </c>
      <c r="G1048" s="15" t="str">
        <f>IFERROR(CONCATENATE(B1048," ",(VLOOKUP($B1048,'Bron competenties'!$B$1:$C$1978,2,FALSE))),"")</f>
        <v>A.10 Gebruikergedreven ontwerpen</v>
      </c>
      <c r="H1048">
        <f t="shared" si="49"/>
        <v>3</v>
      </c>
      <c r="I1048" t="str">
        <f t="shared" si="50"/>
        <v>het bewerkstelligen en cultiveren van relaties met klanten en gebruikers om hun taken, behoeften en doelen te begrijpen; het gebruiken van een breed scala aan specialistische methoden om belangrijke gebruikersbetrokkenheid te krijgen</v>
      </c>
    </row>
    <row r="1049" spans="1:9" ht="15" thickBot="1" x14ac:dyDescent="0.4">
      <c r="A1049" s="16" t="s">
        <v>163</v>
      </c>
      <c r="B1049" s="17" t="s">
        <v>77</v>
      </c>
      <c r="C1049" s="13">
        <v>4</v>
      </c>
      <c r="D1049" s="10" t="str">
        <f>IFERROR(VLOOKUP($A1049,VLookup!$B$3:$C$481,2,FALSE),"")</f>
        <v>4.3.3 BUSINESS INTELLIGENCE/DATA ANALYSE</v>
      </c>
      <c r="E1049" s="14" t="str">
        <f t="shared" si="48"/>
        <v>A.10x4</v>
      </c>
      <c r="F1049" s="14" t="str">
        <f>IFERROR(VLOOKUP(E1049,'Bron competenties'!$A$1:$F$19978,5,FALSE),"")</f>
        <v>het bieden van deskundige begeleiding om continue verbetering te garanderen en een succesvolle omnichannel gebruikerervaring te bewerkstelligen</v>
      </c>
      <c r="G1049" s="15" t="str">
        <f>IFERROR(CONCATENATE(B1049," ",(VLOOKUP($B1049,'Bron competenties'!$B$1:$C$1978,2,FALSE))),"")</f>
        <v>A.10 Gebruikergedreven ontwerpen</v>
      </c>
      <c r="H1049">
        <f t="shared" si="49"/>
        <v>4</v>
      </c>
      <c r="I1049" t="str">
        <f t="shared" si="50"/>
        <v>het bieden van deskundige begeleiding om continue verbetering te garanderen en een succesvolle omnichannel gebruikerervaring te bewerkstelligen</v>
      </c>
    </row>
    <row r="1050" spans="1:9" ht="15" thickBot="1" x14ac:dyDescent="0.4">
      <c r="A1050" s="16" t="s">
        <v>163</v>
      </c>
      <c r="B1050" s="17" t="s">
        <v>94</v>
      </c>
      <c r="C1050" s="13">
        <v>1</v>
      </c>
      <c r="D1050" s="10" t="str">
        <f>IFERROR(VLOOKUP($A1050,VLookup!$B$3:$C$481,2,FALSE),"")</f>
        <v>4.3.3 BUSINESS INTELLIGENCE/DATA ANALYSE</v>
      </c>
      <c r="E1050" s="14" t="str">
        <f t="shared" si="48"/>
        <v>B.03x1</v>
      </c>
      <c r="F1050" s="14" t="str">
        <f>IFERROR(VLOOKUP(E1050,'Bron competenties'!$A$1:$F$19978,5,FALSE),"")</f>
        <v>het uitvoeren van eenvoudige testen op basis van gedetailleerde instructies</v>
      </c>
      <c r="G1050" s="15" t="str">
        <f>IFERROR(CONCATENATE(B1050," ",(VLOOKUP($B1050,'Bron competenties'!$B$1:$C$1978,2,FALSE))),"")</f>
        <v xml:space="preserve">B.03 Testen </v>
      </c>
      <c r="H1050">
        <f t="shared" si="49"/>
        <v>1</v>
      </c>
      <c r="I1050" t="str">
        <f t="shared" si="50"/>
        <v>het uitvoeren van eenvoudige testen op basis van gedetailleerde instructies</v>
      </c>
    </row>
    <row r="1051" spans="1:9" ht="15" thickBot="1" x14ac:dyDescent="0.4">
      <c r="A1051" s="16" t="s">
        <v>163</v>
      </c>
      <c r="B1051" s="17" t="s">
        <v>94</v>
      </c>
      <c r="C1051" s="13">
        <v>2</v>
      </c>
      <c r="D1051" s="10" t="str">
        <f>IFERROR(VLOOKUP($A1051,VLookup!$B$3:$C$481,2,FALSE),"")</f>
        <v>4.3.3 BUSINESS INTELLIGENCE/DATA ANALYSE</v>
      </c>
      <c r="E1051" s="14" t="str">
        <f t="shared" si="48"/>
        <v>B.03x2</v>
      </c>
      <c r="F1051" s="14" t="str">
        <f>IFERROR(VLOOKUP(E1051,'Bron competenties'!$A$1:$F$19978,5,FALSE),"")</f>
        <v>opzetten van testprogramma’s en het bouwen van testscripts zodat potentiële kwetsbaarheden aan stresstests onderworpen kunnen worden; op analytische wijze documenteren en rapporteren van de uitkomsten</v>
      </c>
      <c r="G1051" s="15" t="str">
        <f>IFERROR(CONCATENATE(B1051," ",(VLOOKUP($B1051,'Bron competenties'!$B$1:$C$1978,2,FALSE))),"")</f>
        <v xml:space="preserve">B.03 Testen </v>
      </c>
      <c r="H1051">
        <f t="shared" si="49"/>
        <v>2</v>
      </c>
      <c r="I1051" t="str">
        <f t="shared" si="50"/>
        <v>opzetten van testprogramma’s en het bouwen van testscripts zodat potentiële kwetsbaarheden aan stresstests onderworpen kunnen worden; op analytische wijze documenteren en rapporteren van de uitkomsten</v>
      </c>
    </row>
    <row r="1052" spans="1:9" ht="15" thickBot="1" x14ac:dyDescent="0.4">
      <c r="A1052" s="16" t="s">
        <v>163</v>
      </c>
      <c r="B1052" s="17" t="s">
        <v>94</v>
      </c>
      <c r="C1052" s="13">
        <v>3</v>
      </c>
      <c r="D1052" s="10" t="str">
        <f>IFERROR(VLOOKUP($A1052,VLookup!$B$3:$C$481,2,FALSE),"")</f>
        <v>4.3.3 BUSINESS INTELLIGENCE/DATA ANALYSE</v>
      </c>
      <c r="E1052" s="14" t="str">
        <f t="shared" si="48"/>
        <v>B.03x3</v>
      </c>
      <c r="F1052" s="14" t="str">
        <f>IFERROR(VLOOKUP(E1052,'Bron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052" s="15" t="str">
        <f>IFERROR(CONCATENATE(B1052," ",(VLOOKUP($B1052,'Bron competenties'!$B$1:$C$1978,2,FALSE))),"")</f>
        <v xml:space="preserve">B.03 Testen </v>
      </c>
      <c r="H1052">
        <f t="shared" si="49"/>
        <v>3</v>
      </c>
      <c r="I1052" t="str">
        <f t="shared" si="50"/>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053" spans="1:9" ht="15" thickBot="1" x14ac:dyDescent="0.4">
      <c r="A1053" s="16" t="s">
        <v>163</v>
      </c>
      <c r="B1053" s="17" t="s">
        <v>94</v>
      </c>
      <c r="C1053" s="13">
        <v>4</v>
      </c>
      <c r="D1053" s="10" t="str">
        <f>IFERROR(VLOOKUP($A1053,VLookup!$B$3:$C$481,2,FALSE),"")</f>
        <v>4.3.3 BUSINESS INTELLIGENCE/DATA ANALYSE</v>
      </c>
      <c r="E1053" s="14" t="str">
        <f t="shared" si="48"/>
        <v>B.03x4</v>
      </c>
      <c r="F1053" s="14" t="str">
        <f>IFERROR(VLOOKUP(E1053,'Bron competenties'!$A$1:$F$19978,5,FALSE),"")</f>
        <v>het gebruikmaken van uiteenlopende specifieke kennis om een proces te ontwerpen voor het gehele testtraject, inclusief het vaststellen van interne teststandaarden en het geven van deskundige begeleiding en advies aan het testteam</v>
      </c>
      <c r="G1053" s="15" t="str">
        <f>IFERROR(CONCATENATE(B1053," ",(VLOOKUP($B1053,'Bron competenties'!$B$1:$C$1978,2,FALSE))),"")</f>
        <v xml:space="preserve">B.03 Testen </v>
      </c>
      <c r="H1053">
        <f t="shared" si="49"/>
        <v>4</v>
      </c>
      <c r="I1053" t="str">
        <f t="shared" si="50"/>
        <v>het gebruikmaken van uiteenlopende specifieke kennis om een proces te ontwerpen voor het gehele testtraject, inclusief het vaststellen van interne teststandaarden en het geven van deskundige begeleiding en advies aan het testteam</v>
      </c>
    </row>
    <row r="1054" spans="1:9" ht="15" thickBot="1" x14ac:dyDescent="0.4">
      <c r="A1054" s="18" t="s">
        <v>163</v>
      </c>
      <c r="B1054" s="17" t="s">
        <v>128</v>
      </c>
      <c r="C1054" s="13">
        <v>2</v>
      </c>
      <c r="D1054" s="10" t="str">
        <f>IFERROR(VLOOKUP($A1054,VLookup!$B$3:$C$481,2,FALSE),"")</f>
        <v>4.3.3 BUSINESS INTELLIGENCE/DATA ANALYSE</v>
      </c>
      <c r="E1054" s="14" t="str">
        <f t="shared" si="48"/>
        <v>D.06x2</v>
      </c>
      <c r="F1054" s="14" t="str">
        <f>IFERROR(VLOOKUP(E1054,'Bron competenties'!$A$1:$F$19978,5,FALSE),"")</f>
        <v>het begrijpen en toepassen van digitale marketingtactieken om een geïntegreerd en effectief digitaal marketingplan te ontwikkelen, gebruikmakend van gebieden als search, beeldscherm, e-mail, sociale media en mobiele marketing</v>
      </c>
      <c r="G1054" s="15" t="str">
        <f>IFERROR(CONCATENATE(B1054," ",(VLOOKUP($B1054,'Bron competenties'!$B$1:$C$1978,2,FALSE))),"")</f>
        <v>D.06 Digitale marketing</v>
      </c>
      <c r="H1054">
        <f t="shared" si="49"/>
        <v>2</v>
      </c>
      <c r="I1054" t="str">
        <f t="shared" si="50"/>
        <v>het begrijpen en toepassen van digitale marketingtactieken om een geïntegreerd en effectief digitaal marketingplan te ontwikkelen, gebruikmakend van gebieden als search, beeldscherm, e-mail, sociale media en mobiele marketing</v>
      </c>
    </row>
    <row r="1055" spans="1:9" ht="15" thickBot="1" x14ac:dyDescent="0.4">
      <c r="A1055" s="18" t="s">
        <v>163</v>
      </c>
      <c r="B1055" s="17" t="s">
        <v>128</v>
      </c>
      <c r="C1055" s="13">
        <v>3</v>
      </c>
      <c r="D1055" s="10" t="str">
        <f>IFERROR(VLOOKUP($A1055,VLookup!$B$3:$C$481,2,FALSE),"")</f>
        <v>4.3.3 BUSINESS INTELLIGENCE/DATA ANALYSE</v>
      </c>
      <c r="E1055" s="14" t="str">
        <f t="shared" si="48"/>
        <v>D.06x3</v>
      </c>
      <c r="F1055" s="14" t="str">
        <f>IFERROR(VLOOKUP(E1055,'Bron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055" s="15" t="str">
        <f>IFERROR(CONCATENATE(B1055," ",(VLOOKUP($B1055,'Bron competenties'!$B$1:$C$1978,2,FALSE))),"")</f>
        <v>D.06 Digitale marketing</v>
      </c>
      <c r="H1055">
        <f t="shared" si="49"/>
        <v>3</v>
      </c>
      <c r="I1055" t="str">
        <f t="shared" si="50"/>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056" spans="1:9" ht="15" thickBot="1" x14ac:dyDescent="0.4">
      <c r="A1056" s="18" t="s">
        <v>163</v>
      </c>
      <c r="B1056" s="17" t="s">
        <v>128</v>
      </c>
      <c r="C1056" s="13">
        <v>4</v>
      </c>
      <c r="D1056" s="10" t="str">
        <f>IFERROR(VLOOKUP($A1056,VLookup!$B$3:$C$481,2,FALSE),"")</f>
        <v>4.3.3 BUSINESS INTELLIGENCE/DATA ANALYSE</v>
      </c>
      <c r="E1056" s="14" t="str">
        <f t="shared" si="48"/>
        <v>D.06x4</v>
      </c>
      <c r="F1056" s="14" t="str">
        <f>IFERROR(VLOOKUP(E1056,'Bron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56" s="15" t="str">
        <f>IFERROR(CONCATENATE(B1056," ",(VLOOKUP($B1056,'Bron competenties'!$B$1:$C$1978,2,FALSE))),"")</f>
        <v>D.06 Digitale marketing</v>
      </c>
      <c r="H1056">
        <f t="shared" si="49"/>
        <v>4</v>
      </c>
      <c r="I1056"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57" spans="1:9" ht="15" thickBot="1" x14ac:dyDescent="0.4">
      <c r="A1057" s="16" t="s">
        <v>163</v>
      </c>
      <c r="B1057" s="17" t="s">
        <v>84</v>
      </c>
      <c r="C1057" s="13">
        <v>2</v>
      </c>
      <c r="D1057" s="10" t="str">
        <f>IFERROR(VLOOKUP($A1057,VLookup!$B$3:$C$481,2,FALSE),"")</f>
        <v>4.3.3 BUSINESS INTELLIGENCE/DATA ANALYSE</v>
      </c>
      <c r="E1057" s="14" t="str">
        <f t="shared" si="48"/>
        <v>D.07x2</v>
      </c>
      <c r="F1057" s="14" t="str">
        <f>IFERROR(VLOOKUP(E1057,'Bron competenties'!$A$1:$F$19978,5,FALSE),"")</f>
        <v>het zoeken en verzamelen van data; het voor analyses voorbereiden van data uit meerdere bronnen en formaten</v>
      </c>
      <c r="G1057" s="15" t="str">
        <f>IFERROR(CONCATENATE(B1057," ",(VLOOKUP($B1057,'Bron competenties'!$B$1:$C$1978,2,FALSE))),"")</f>
        <v>D.07 Datascience en analytics</v>
      </c>
      <c r="H1057">
        <f t="shared" si="49"/>
        <v>2</v>
      </c>
      <c r="I1057" t="str">
        <f t="shared" si="50"/>
        <v>het zoeken en verzamelen van data; het voor analyses voorbereiden van data uit meerdere bronnen en formaten</v>
      </c>
    </row>
    <row r="1058" spans="1:9" ht="15" thickBot="1" x14ac:dyDescent="0.4">
      <c r="A1058" s="16" t="s">
        <v>163</v>
      </c>
      <c r="B1058" s="17" t="s">
        <v>84</v>
      </c>
      <c r="C1058" s="13">
        <v>3</v>
      </c>
      <c r="D1058" s="10" t="str">
        <f>IFERROR(VLOOKUP($A1058,VLookup!$B$3:$C$481,2,FALSE),"")</f>
        <v>4.3.3 BUSINESS INTELLIGENCE/DATA ANALYSE</v>
      </c>
      <c r="E1058" s="14" t="str">
        <f t="shared" si="48"/>
        <v>D.07x3</v>
      </c>
      <c r="F1058" s="14" t="str">
        <f>IFERROR(VLOOKUP(E1058,'Bron competenties'!$A$1:$F$19978,5,FALSE),"")</f>
        <v>het ontwerpen en creëren van data-analysetools om de organisatorische datalevenscyclus te ondersteunen; het verifiëren van de waarheidsgetrouwheid van de data; het verwerken en visualiseren van data-analyseresultaten binnen het domein</v>
      </c>
      <c r="G1058" s="15" t="str">
        <f>IFERROR(CONCATENATE(B1058," ",(VLOOKUP($B1058,'Bron competenties'!$B$1:$C$1978,2,FALSE))),"")</f>
        <v>D.07 Datascience en analytics</v>
      </c>
      <c r="H1058">
        <f t="shared" si="49"/>
        <v>3</v>
      </c>
      <c r="I1058" t="str">
        <f t="shared" si="50"/>
        <v>het ontwerpen en creëren van data-analysetools om de organisatorische datalevenscyclus te ondersteunen; het verifiëren van de waarheidsgetrouwheid van de data; het verwerken en visualiseren van data-analyseresultaten binnen het domein</v>
      </c>
    </row>
    <row r="1059" spans="1:9" ht="15" thickBot="1" x14ac:dyDescent="0.4">
      <c r="A1059" s="16" t="s">
        <v>163</v>
      </c>
      <c r="B1059" s="17" t="s">
        <v>84</v>
      </c>
      <c r="C1059" s="13">
        <v>4</v>
      </c>
      <c r="D1059" s="10" t="str">
        <f>IFERROR(VLOOKUP($A1059,VLookup!$B$3:$C$481,2,FALSE),"")</f>
        <v>4.3.3 BUSINESS INTELLIGENCE/DATA ANALYSE</v>
      </c>
      <c r="E1059" s="14" t="str">
        <f t="shared" si="48"/>
        <v>D.07x4</v>
      </c>
      <c r="F1059" s="14" t="str">
        <f>IFERROR(VLOOKUP(E1059,'Bron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59" s="15" t="str">
        <f>IFERROR(CONCATENATE(B1059," ",(VLOOKUP($B1059,'Bron competenties'!$B$1:$C$1978,2,FALSE))),"")</f>
        <v>D.07 Datascience en analytics</v>
      </c>
      <c r="H1059">
        <f t="shared" si="49"/>
        <v>4</v>
      </c>
      <c r="I1059"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60" spans="1:9" ht="15" thickBot="1" x14ac:dyDescent="0.4">
      <c r="A1060" s="18" t="s">
        <v>163</v>
      </c>
      <c r="B1060" s="17" t="s">
        <v>79</v>
      </c>
      <c r="C1060" s="13">
        <v>3</v>
      </c>
      <c r="D1060" s="10" t="str">
        <f>IFERROR(VLOOKUP($A1060,VLookup!$B$3:$C$481,2,FALSE),"")</f>
        <v>4.3.3 BUSINESS INTELLIGENCE/DATA ANALYSE</v>
      </c>
      <c r="E1060" s="14" t="str">
        <f t="shared" si="48"/>
        <v>D.11x3</v>
      </c>
      <c r="F1060" s="14" t="str">
        <f>IFERROR(VLOOKUP(E1060,'Bron competenties'!$A$1:$F$19978,5,FALSE),"")</f>
        <v>betrouwbare relaties met de klanten creëren en helpen in het identificeren van de klantbehoeften</v>
      </c>
      <c r="G1060" s="15" t="str">
        <f>IFERROR(CONCATENATE(B1060," ",(VLOOKUP($B1060,'Bron competenties'!$B$1:$C$1978,2,FALSE))),"")</f>
        <v xml:space="preserve">D.11 Behoeftemanagement </v>
      </c>
      <c r="H1060">
        <f t="shared" si="49"/>
        <v>3</v>
      </c>
      <c r="I1060" t="str">
        <f t="shared" si="50"/>
        <v>betrouwbare relaties met de klanten creëren en helpen in het identificeren van de klantbehoeften</v>
      </c>
    </row>
    <row r="1061" spans="1:9" ht="15" thickBot="1" x14ac:dyDescent="0.4">
      <c r="A1061" s="18" t="s">
        <v>163</v>
      </c>
      <c r="B1061" s="17" t="s">
        <v>79</v>
      </c>
      <c r="C1061" s="13">
        <v>4</v>
      </c>
      <c r="D1061" s="10" t="str">
        <f>IFERROR(VLOOKUP($A1061,VLookup!$B$3:$C$481,2,FALSE),"")</f>
        <v>4.3.3 BUSINESS INTELLIGENCE/DATA ANALYSE</v>
      </c>
      <c r="E1061" s="14" t="str">
        <f t="shared" si="48"/>
        <v>D.11x4</v>
      </c>
      <c r="F1061" s="14" t="str">
        <f>IFERROR(VLOOKUP(E1061,'Bron competenties'!$A$1:$F$19978,5,FALSE),"")</f>
        <v>het organiseren en ondersteunen van strategische besluiten van de organisaties, het helpen van organisaties om nieuwe IV-oplossingen te bedenken; het bevorderen van partnerschappen en het creëren van waardeproposities</v>
      </c>
      <c r="G1061" s="15" t="str">
        <f>IFERROR(CONCATENATE(B1061," ",(VLOOKUP($B1061,'Bron competenties'!$B$1:$C$1978,2,FALSE))),"")</f>
        <v xml:space="preserve">D.11 Behoeftemanagement </v>
      </c>
      <c r="H1061">
        <f t="shared" si="49"/>
        <v>4</v>
      </c>
      <c r="I1061" t="str">
        <f t="shared" si="50"/>
        <v>het organiseren en ondersteunen van strategische besluiten van de organisaties, het helpen van organisaties om nieuwe IV-oplossingen te bedenken; het bevorderen van partnerschappen en het creëren van waardeproposities</v>
      </c>
    </row>
    <row r="1062" spans="1:9" ht="15" thickBot="1" x14ac:dyDescent="0.4">
      <c r="A1062" s="18" t="s">
        <v>163</v>
      </c>
      <c r="B1062" s="17" t="s">
        <v>118</v>
      </c>
      <c r="C1062" s="13">
        <v>3</v>
      </c>
      <c r="D1062" s="10" t="str">
        <f>IFERROR(VLOOKUP($A1062,VLookup!$B$3:$C$481,2,FALSE),"")</f>
        <v>4.3.3 BUSINESS INTELLIGENCE/DATA ANALYSE</v>
      </c>
      <c r="E1062" s="14" t="str">
        <f t="shared" si="48"/>
        <v>E.01x3</v>
      </c>
      <c r="F1062" s="14" t="str">
        <f>IFERROR(VLOOKUP(E1062,'Bron competenties'!$A$1:$F$19978,5,FALSE),"")</f>
        <v>het gebruikmaken van vaardigheden om kortetermijnprognoses te bieden met behulp van input uit de markt; het beoordelen van de productie- en verkoopcapaciteiten van de organisatie</v>
      </c>
      <c r="G1062" s="15" t="str">
        <f>IFERROR(CONCATENATE(B1062," ",(VLOOKUP($B1062,'Bron competenties'!$B$1:$C$1978,2,FALSE))),"")</f>
        <v xml:space="preserve">E.01 Ontwikkelen van prognoses </v>
      </c>
      <c r="H1062">
        <f t="shared" si="49"/>
        <v>3</v>
      </c>
      <c r="I1062" t="str">
        <f t="shared" si="50"/>
        <v>het gebruikmaken van vaardigheden om kortetermijnprognoses te bieden met behulp van input uit de markt; het beoordelen van de productie- en verkoopcapaciteiten van de organisatie</v>
      </c>
    </row>
    <row r="1063" spans="1:9" ht="15" thickBot="1" x14ac:dyDescent="0.4">
      <c r="A1063" s="18" t="s">
        <v>163</v>
      </c>
      <c r="B1063" s="17" t="s">
        <v>118</v>
      </c>
      <c r="C1063" s="13">
        <v>4</v>
      </c>
      <c r="D1063" s="10" t="str">
        <f>IFERROR(VLOOKUP($A1063,VLookup!$B$3:$C$481,2,FALSE),"")</f>
        <v>4.3.3 BUSINESS INTELLIGENCE/DATA ANALYSE</v>
      </c>
      <c r="E1063" s="14" t="str">
        <f t="shared" si="48"/>
        <v>E.01x4</v>
      </c>
      <c r="F1063" s="14" t="str">
        <f>IFERROR(VLOOKUP(E1063,'Bron competenties'!$A$1:$F$19978,5,FALSE),"")</f>
        <v>de verantwoordelijkheid nemen voor het ontwikkelen van langetermijnprognoses; het identificeren en evalueren van input uit de wijde omgeving, inclusief de politieke en sociale context</v>
      </c>
      <c r="G1063" s="15" t="str">
        <f>IFERROR(CONCATENATE(B1063," ",(VLOOKUP($B1063,'Bron competenties'!$B$1:$C$1978,2,FALSE))),"")</f>
        <v xml:space="preserve">E.01 Ontwikkelen van prognoses </v>
      </c>
      <c r="H1063">
        <f t="shared" si="49"/>
        <v>4</v>
      </c>
      <c r="I1063" t="str">
        <f t="shared" si="50"/>
        <v>de verantwoordelijkheid nemen voor het ontwikkelen van langetermijnprognoses; het identificeren en evalueren van input uit de wijde omgeving, inclusief de politieke en sociale context</v>
      </c>
    </row>
    <row r="1064" spans="1:9" ht="15" thickBot="1" x14ac:dyDescent="0.4">
      <c r="A1064" s="18" t="s">
        <v>163</v>
      </c>
      <c r="B1064" s="17" t="s">
        <v>85</v>
      </c>
      <c r="C1064" s="13">
        <v>9</v>
      </c>
      <c r="D1064" s="10" t="str">
        <f>IFERROR(VLOOKUP($A1064,VLookup!$B$3:$C$481,2,FALSE),"")</f>
        <v>4.3.3 BUSINESS INTELLIGENCE/DATA ANALYSE</v>
      </c>
      <c r="E1064" s="14" t="str">
        <f t="shared" si="48"/>
        <v>T.01x9</v>
      </c>
      <c r="F1064" s="14" t="str">
        <f>IFERROR(VLOOKUP(E1064,'Bron competenties'!$A$1:$F$19978,5,FALSE),"")</f>
        <v>Toegankelijkheid is van toepassing op het ontwerp van producten, apparaten, services of omgevingen om ervoor te zorgen dat ze voor iedereen bruikbaar zijn, ongeacht hun persoonlijke capaciteiten</v>
      </c>
      <c r="G1064" s="15" t="str">
        <f>IFERROR(CONCATENATE(B1064," ",(VLOOKUP($B1064,'Bron competenties'!$B$1:$C$1978,2,FALSE))),"")</f>
        <v>T.01 Toegankelijkheid</v>
      </c>
      <c r="H1064">
        <f t="shared" si="49"/>
        <v>9</v>
      </c>
      <c r="I1064" t="str">
        <f t="shared" si="50"/>
        <v>Toegankelijkheid is van toepassing op het ontwerp van producten, apparaten, services of omgevingen om ervoor te zorgen dat ze voor iedereen bruikbaar zijn, ongeacht hun persoonlijke capaciteiten</v>
      </c>
    </row>
    <row r="1065" spans="1:9" ht="15" thickBot="1" x14ac:dyDescent="0.4">
      <c r="A1065" s="18" t="s">
        <v>163</v>
      </c>
      <c r="B1065" s="17" t="s">
        <v>86</v>
      </c>
      <c r="C1065" s="13">
        <v>9</v>
      </c>
      <c r="D1065" s="10" t="str">
        <f>IFERROR(VLOOKUP($A1065,VLookup!$B$3:$C$481,2,FALSE),"")</f>
        <v>4.3.3 BUSINESS INTELLIGENCE/DATA ANALYSE</v>
      </c>
      <c r="E1065" s="14" t="str">
        <f t="shared" si="48"/>
        <v>T.02x9</v>
      </c>
      <c r="F1065" s="14" t="str">
        <f>IFERROR(VLOOKUP(E1065,'Bron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65" s="15" t="str">
        <f>IFERROR(CONCATENATE(B1065," ",(VLOOKUP($B1065,'Bron competenties'!$B$1:$C$1978,2,FALSE))),"")</f>
        <v>T.02 Ethiek</v>
      </c>
      <c r="H1065">
        <f t="shared" si="49"/>
        <v>9</v>
      </c>
      <c r="I1065" t="str">
        <f t="shared" si="50"/>
        <v>Ethiek in ICT behandelt de procedures, waarden en praktijken die ICT en haar gerelateerde disciplines beheersen zonder de integriteit, morele waarden of overtuigingen van een individu, organisatie of de mensheid: professioneel gedrag in de ICT</v>
      </c>
    </row>
    <row r="1066" spans="1:9" ht="15" thickBot="1" x14ac:dyDescent="0.4">
      <c r="A1066" s="18" t="s">
        <v>163</v>
      </c>
      <c r="B1066" s="17" t="s">
        <v>87</v>
      </c>
      <c r="C1066" s="13">
        <v>9</v>
      </c>
      <c r="D1066" s="10" t="str">
        <f>IFERROR(VLOOKUP($A1066,VLookup!$B$3:$C$481,2,FALSE),"")</f>
        <v>4.3.3 BUSINESS INTELLIGENCE/DATA ANALYSE</v>
      </c>
      <c r="E1066" s="14" t="str">
        <f t="shared" si="48"/>
        <v>T.03x9</v>
      </c>
      <c r="F1066" s="14" t="str">
        <f>IFERROR(VLOOKUP(E1066,'Bron competenties'!$A$1:$F$19978,5,FALSE),"")</f>
        <v>Er zijn veel wetten die direct of indirect relevant zijn voor de ICT-industrie, zoals copyright, naleving van octrooien, voorkomen van plagiaat en bescherming van intellectueel eigendom</v>
      </c>
      <c r="G1066" s="15" t="str">
        <f>IFERROR(CONCATENATE(B1066," ",(VLOOKUP($B1066,'Bron competenties'!$B$1:$C$1978,2,FALSE))),"")</f>
        <v>T.03 Juridische kwesties</v>
      </c>
      <c r="H1066">
        <f t="shared" si="49"/>
        <v>9</v>
      </c>
      <c r="I1066" t="str">
        <f t="shared" si="50"/>
        <v>Er zijn veel wetten die direct of indirect relevant zijn voor de ICT-industrie, zoals copyright, naleving van octrooien, voorkomen van plagiaat en bescherming van intellectueel eigendom</v>
      </c>
    </row>
    <row r="1067" spans="1:9" ht="15" thickBot="1" x14ac:dyDescent="0.4">
      <c r="A1067" s="18" t="s">
        <v>163</v>
      </c>
      <c r="B1067" s="17" t="s">
        <v>88</v>
      </c>
      <c r="C1067" s="13">
        <v>9</v>
      </c>
      <c r="D1067" s="10" t="str">
        <f>IFERROR(VLOOKUP($A1067,VLookup!$B$3:$C$481,2,FALSE),"")</f>
        <v>4.3.3 BUSINESS INTELLIGENCE/DATA ANALYSE</v>
      </c>
      <c r="E1067" s="14" t="str">
        <f t="shared" si="48"/>
        <v>T.04x9</v>
      </c>
      <c r="F1067" s="14" t="str">
        <f>IFERROR(VLOOKUP(E1067,'Bron competenties'!$A$1:$F$19978,5,FALSE),"")</f>
        <v>Privacy is het vermogen van een organisatie of individu te bepalen welke gegevens met derden kunnen worden gedeeld: bijvoorbeeld de algemene verordening gegevensbescherming (AVG) over gegevensbescherming en privacy voor alle individuen</v>
      </c>
      <c r="G1067" s="15" t="str">
        <f>IFERROR(CONCATENATE(B1067," ",(VLOOKUP($B1067,'Bron competenties'!$B$1:$C$1978,2,FALSE))),"")</f>
        <v>T.04 Privacy</v>
      </c>
      <c r="H1067">
        <f t="shared" si="49"/>
        <v>9</v>
      </c>
      <c r="I1067" t="str">
        <f t="shared" si="50"/>
        <v>Privacy is het vermogen van een organisatie of individu te bepalen welke gegevens met derden kunnen worden gedeeld: bijvoorbeeld de algemene verordening gegevensbescherming (AVG) over gegevensbescherming en privacy voor alle individuen</v>
      </c>
    </row>
    <row r="1068" spans="1:9" ht="15" thickBot="1" x14ac:dyDescent="0.4">
      <c r="A1068" s="18" t="s">
        <v>163</v>
      </c>
      <c r="B1068" s="17" t="s">
        <v>89</v>
      </c>
      <c r="C1068" s="13">
        <v>9</v>
      </c>
      <c r="D1068" s="10" t="str">
        <f>IFERROR(VLOOKUP($A1068,VLookup!$B$3:$C$481,2,FALSE),"")</f>
        <v>4.3.3 BUSINESS INTELLIGENCE/DATA ANALYSE</v>
      </c>
      <c r="E1068" s="14" t="str">
        <f t="shared" si="48"/>
        <v>T.05x9</v>
      </c>
      <c r="F1068" s="14" t="str">
        <f>IFERROR(VLOOKUP(E1068,'Bron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68" s="15" t="str">
        <f>IFERROR(CONCATENATE(B1068," ",(VLOOKUP($B1068,'Bron competenties'!$B$1:$C$1978,2,FALSE))),"")</f>
        <v>T.05 Beveiliging</v>
      </c>
      <c r="H1068">
        <f t="shared" si="49"/>
        <v>9</v>
      </c>
      <c r="I1068"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69" spans="1:9" ht="15" thickBot="1" x14ac:dyDescent="0.4">
      <c r="A1069" s="18" t="s">
        <v>163</v>
      </c>
      <c r="B1069" s="17" t="s">
        <v>90</v>
      </c>
      <c r="C1069" s="13">
        <v>9</v>
      </c>
      <c r="D1069" s="10" t="str">
        <f>IFERROR(VLOOKUP($A1069,VLookup!$B$3:$C$481,2,FALSE),"")</f>
        <v>4.3.3 BUSINESS INTELLIGENCE/DATA ANALYSE</v>
      </c>
      <c r="E1069" s="14" t="str">
        <f t="shared" si="48"/>
        <v>T.06x9</v>
      </c>
      <c r="F1069" s="14" t="str">
        <f>IFERROR(VLOOKUP(E1069,'Bron competenties'!$A$1:$F$19978,5,FALSE),"")</f>
        <v>Duurzaamheid staat voor het voldoen aan behoeften zonder de toekomst in gevaar te brengen en kan worden gecategoriseerd als ecologische, sociale of economische duurzaamheid</v>
      </c>
      <c r="G1069" s="15" t="str">
        <f>IFERROR(CONCATENATE(B1069," ",(VLOOKUP($B1069,'Bron competenties'!$B$1:$C$1978,2,FALSE))),"")</f>
        <v>T.06 Duurzaamheid</v>
      </c>
      <c r="H1069">
        <f t="shared" si="49"/>
        <v>9</v>
      </c>
      <c r="I1069" t="str">
        <f t="shared" si="50"/>
        <v>Duurzaamheid staat voor het voldoen aan behoeften zonder de toekomst in gevaar te brengen en kan worden gecategoriseerd als ecologische, sociale of economische duurzaamheid</v>
      </c>
    </row>
    <row r="1070" spans="1:9" ht="15" thickBot="1" x14ac:dyDescent="0.4">
      <c r="A1070" s="18" t="s">
        <v>163</v>
      </c>
      <c r="B1070" s="17" t="s">
        <v>91</v>
      </c>
      <c r="C1070" s="13">
        <v>9</v>
      </c>
      <c r="D1070" s="10" t="str">
        <f>IFERROR(VLOOKUP($A1070,VLookup!$B$3:$C$481,2,FALSE),"")</f>
        <v>4.3.3 BUSINESS INTELLIGENCE/DATA ANALYSE</v>
      </c>
      <c r="E1070" s="14" t="str">
        <f t="shared" si="48"/>
        <v>T.07x9</v>
      </c>
      <c r="F1070" s="14" t="str">
        <f>IFERROR(VLOOKUP(E1070,'Bron competenties'!$A$1:$F$19978,5,FALSE),"")</f>
        <v>Bruikbaarheid is de kwaliteit van een product, dienst of systeem, zoals ervaren door eindgebruikers, voor specifiek te bereiken doelen, effectief, efficiënt en bevredigend in een vooraf bepaalde context</v>
      </c>
      <c r="G1070" s="15" t="str">
        <f>IFERROR(CONCATENATE(B1070," ",(VLOOKUP($B1070,'Bron competenties'!$B$1:$C$1978,2,FALSE))),"")</f>
        <v>T.07 Bruikbaarheid</v>
      </c>
      <c r="H1070">
        <f t="shared" si="49"/>
        <v>9</v>
      </c>
      <c r="I1070" t="str">
        <f t="shared" si="50"/>
        <v>Bruikbaarheid is de kwaliteit van een product, dienst of systeem, zoals ervaren door eindgebruikers, voor specifiek te bereiken doelen, effectief, efficiënt en bevredigend in een vooraf bepaalde context</v>
      </c>
    </row>
    <row r="1071" spans="1:9" ht="15" thickBot="1" x14ac:dyDescent="0.4">
      <c r="A1071" s="18" t="s">
        <v>164</v>
      </c>
      <c r="B1071" s="17" t="s">
        <v>102</v>
      </c>
      <c r="C1071" s="13">
        <v>4</v>
      </c>
      <c r="D1071" s="10" t="str">
        <f>IFERROR(VLOOKUP($A1071,VLookup!$B$3:$C$481,2,FALSE),"")</f>
        <v>4.3.4 DATA SCIENCE</v>
      </c>
      <c r="E1071" s="14" t="str">
        <f t="shared" si="48"/>
        <v>A.07x4</v>
      </c>
      <c r="F1071" s="14" t="str">
        <f>IFERROR(VLOOKUP(E1071,'Bron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71" s="15" t="str">
        <f>IFERROR(CONCATENATE(B1071," ",(VLOOKUP($B1071,'Bron competenties'!$B$1:$C$1978,2,FALSE))),"")</f>
        <v xml:space="preserve">A.07 Monitoren technologische ontwikkelingen </v>
      </c>
      <c r="H1071">
        <f t="shared" si="49"/>
        <v>4</v>
      </c>
      <c r="I1071" t="str">
        <f t="shared" si="50"/>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72" spans="1:9" ht="15" thickBot="1" x14ac:dyDescent="0.4">
      <c r="A1072" s="18" t="s">
        <v>164</v>
      </c>
      <c r="B1072" s="17" t="s">
        <v>103</v>
      </c>
      <c r="C1072" s="13">
        <v>4</v>
      </c>
      <c r="D1072" s="10" t="str">
        <f>IFERROR(VLOOKUP($A1072,VLookup!$B$3:$C$481,2,FALSE),"")</f>
        <v>4.3.4 DATA SCIENCE</v>
      </c>
      <c r="E1072" s="14" t="str">
        <f t="shared" si="48"/>
        <v>A.09x4</v>
      </c>
      <c r="F1072" s="14" t="str">
        <f>IFERROR(VLOOKUP(E1072,'Bron competenties'!$A$1:$F$19978,5,FALSE),"")</f>
        <v>het inzetten van onafhankelijk denken en technologische kennis om verschillende concepten te integreren, zodat unieke oplossingen ontstaan</v>
      </c>
      <c r="G1072" s="15" t="str">
        <f>IFERROR(CONCATENATE(B1072," ",(VLOOKUP($B1072,'Bron competenties'!$B$1:$C$1978,2,FALSE))),"")</f>
        <v xml:space="preserve">A.09 Innoveren </v>
      </c>
      <c r="H1072">
        <f t="shared" si="49"/>
        <v>4</v>
      </c>
      <c r="I1072" t="str">
        <f t="shared" si="50"/>
        <v>het inzetten van onafhankelijk denken en technologische kennis om verschillende concepten te integreren, zodat unieke oplossingen ontstaan</v>
      </c>
    </row>
    <row r="1073" spans="1:9" ht="15" thickBot="1" x14ac:dyDescent="0.4">
      <c r="A1073" s="16" t="s">
        <v>164</v>
      </c>
      <c r="B1073" s="17" t="s">
        <v>121</v>
      </c>
      <c r="C1073" s="13">
        <v>1</v>
      </c>
      <c r="D1073" s="10" t="str">
        <f>IFERROR(VLOOKUP($A1073,VLookup!$B$3:$C$481,2,FALSE),"")</f>
        <v>4.3.4 DATA SCIENCE</v>
      </c>
      <c r="E1073" s="14" t="str">
        <f t="shared" si="48"/>
        <v>B.01x1</v>
      </c>
      <c r="F1073" s="14" t="str">
        <f>IFERROR(VLOOKUP(E1073,'Bron competenties'!$A$1:$F$19978,5,FALSE),"")</f>
        <v>het onder aansturing ontwikkelen, testen en documenteren van applicaties</v>
      </c>
      <c r="G1073" s="15" t="str">
        <f>IFERROR(CONCATENATE(B1073," ",(VLOOKUP($B1073,'Bron competenties'!$B$1:$C$1978,2,FALSE))),"")</f>
        <v>B.01 Applicatie Ontwikkeling</v>
      </c>
      <c r="H1073">
        <f t="shared" si="49"/>
        <v>1</v>
      </c>
      <c r="I1073" t="str">
        <f t="shared" si="50"/>
        <v>het onder aansturing ontwikkelen, testen en documenteren van applicaties</v>
      </c>
    </row>
    <row r="1074" spans="1:9" ht="15" thickBot="1" x14ac:dyDescent="0.4">
      <c r="A1074" s="16" t="s">
        <v>164</v>
      </c>
      <c r="B1074" s="17" t="s">
        <v>121</v>
      </c>
      <c r="C1074" s="13">
        <v>2</v>
      </c>
      <c r="D1074" s="10" t="str">
        <f>IFERROR(VLOOKUP($A1074,VLookup!$B$3:$C$481,2,FALSE),"")</f>
        <v>4.3.4 DATA SCIENCE</v>
      </c>
      <c r="E1074" s="14" t="str">
        <f t="shared" si="48"/>
        <v>B.01x2</v>
      </c>
      <c r="F1074" s="14" t="str">
        <f>IFERROR(VLOOKUP(E1074,'Bron competenties'!$A$1:$F$19978,5,FALSE),"")</f>
        <v>het systematisch ontwikkelen en valideren van applicaties</v>
      </c>
      <c r="G1074" s="15" t="str">
        <f>IFERROR(CONCATENATE(B1074," ",(VLOOKUP($B1074,'Bron competenties'!$B$1:$C$1978,2,FALSE))),"")</f>
        <v>B.01 Applicatie Ontwikkeling</v>
      </c>
      <c r="H1074">
        <f t="shared" si="49"/>
        <v>2</v>
      </c>
      <c r="I1074" t="str">
        <f t="shared" si="50"/>
        <v>het systematisch ontwikkelen en valideren van applicaties</v>
      </c>
    </row>
    <row r="1075" spans="1:9" ht="15" thickBot="1" x14ac:dyDescent="0.4">
      <c r="A1075" s="16" t="s">
        <v>164</v>
      </c>
      <c r="B1075" s="17" t="s">
        <v>121</v>
      </c>
      <c r="C1075" s="13">
        <v>3</v>
      </c>
      <c r="D1075" s="10" t="str">
        <f>IFERROR(VLOOKUP($A1075,VLookup!$B$3:$C$481,2,FALSE),"")</f>
        <v>4.3.4 DATA SCIENCE</v>
      </c>
      <c r="E1075" s="14" t="str">
        <f t="shared" si="48"/>
        <v>B.01x3</v>
      </c>
      <c r="F1075" s="14" t="str">
        <f>IFERROR(VLOOKUP(E1075,'Bron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075" s="15" t="str">
        <f>IFERROR(CONCATENATE(B1075," ",(VLOOKUP($B1075,'Bron competenties'!$B$1:$C$1978,2,FALSE))),"")</f>
        <v>B.01 Applicatie Ontwikkeling</v>
      </c>
      <c r="H1075">
        <f t="shared" si="49"/>
        <v>3</v>
      </c>
      <c r="I1075" t="str">
        <f t="shared" si="50"/>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076" spans="1:9" ht="15" thickBot="1" x14ac:dyDescent="0.4">
      <c r="A1076" s="16" t="s">
        <v>164</v>
      </c>
      <c r="B1076" s="17" t="s">
        <v>94</v>
      </c>
      <c r="C1076" s="13">
        <v>1</v>
      </c>
      <c r="D1076" s="10" t="str">
        <f>IFERROR(VLOOKUP($A1076,VLookup!$B$3:$C$481,2,FALSE),"")</f>
        <v>4.3.4 DATA SCIENCE</v>
      </c>
      <c r="E1076" s="14" t="str">
        <f t="shared" si="48"/>
        <v>B.03x1</v>
      </c>
      <c r="F1076" s="14" t="str">
        <f>IFERROR(VLOOKUP(E1076,'Bron competenties'!$A$1:$F$19978,5,FALSE),"")</f>
        <v>het uitvoeren van eenvoudige testen op basis van gedetailleerde instructies</v>
      </c>
      <c r="G1076" s="15" t="str">
        <f>IFERROR(CONCATENATE(B1076," ",(VLOOKUP($B1076,'Bron competenties'!$B$1:$C$1978,2,FALSE))),"")</f>
        <v xml:space="preserve">B.03 Testen </v>
      </c>
      <c r="H1076">
        <f t="shared" si="49"/>
        <v>1</v>
      </c>
      <c r="I1076" t="str">
        <f t="shared" si="50"/>
        <v>het uitvoeren van eenvoudige testen op basis van gedetailleerde instructies</v>
      </c>
    </row>
    <row r="1077" spans="1:9" ht="15" thickBot="1" x14ac:dyDescent="0.4">
      <c r="A1077" s="16" t="s">
        <v>164</v>
      </c>
      <c r="B1077" s="17" t="s">
        <v>94</v>
      </c>
      <c r="C1077" s="13">
        <v>2</v>
      </c>
      <c r="D1077" s="10" t="str">
        <f>IFERROR(VLOOKUP($A1077,VLookup!$B$3:$C$481,2,FALSE),"")</f>
        <v>4.3.4 DATA SCIENCE</v>
      </c>
      <c r="E1077" s="14" t="str">
        <f t="shared" si="48"/>
        <v>B.03x2</v>
      </c>
      <c r="F1077" s="14" t="str">
        <f>IFERROR(VLOOKUP(E1077,'Bron competenties'!$A$1:$F$19978,5,FALSE),"")</f>
        <v>opzetten van testprogramma’s en het bouwen van testscripts zodat potentiële kwetsbaarheden aan stresstests onderworpen kunnen worden; op analytische wijze documenteren en rapporteren van de uitkomsten</v>
      </c>
      <c r="G1077" s="15" t="str">
        <f>IFERROR(CONCATENATE(B1077," ",(VLOOKUP($B1077,'Bron competenties'!$B$1:$C$1978,2,FALSE))),"")</f>
        <v xml:space="preserve">B.03 Testen </v>
      </c>
      <c r="H1077">
        <f t="shared" si="49"/>
        <v>2</v>
      </c>
      <c r="I1077" t="str">
        <f t="shared" si="50"/>
        <v>opzetten van testprogramma’s en het bouwen van testscripts zodat potentiële kwetsbaarheden aan stresstests onderworpen kunnen worden; op analytische wijze documenteren en rapporteren van de uitkomsten</v>
      </c>
    </row>
    <row r="1078" spans="1:9" ht="15" thickBot="1" x14ac:dyDescent="0.4">
      <c r="A1078" s="16" t="s">
        <v>164</v>
      </c>
      <c r="B1078" s="17" t="s">
        <v>94</v>
      </c>
      <c r="C1078" s="13">
        <v>3</v>
      </c>
      <c r="D1078" s="10" t="str">
        <f>IFERROR(VLOOKUP($A1078,VLookup!$B$3:$C$481,2,FALSE),"")</f>
        <v>4.3.4 DATA SCIENCE</v>
      </c>
      <c r="E1078" s="14" t="str">
        <f t="shared" si="48"/>
        <v>B.03x3</v>
      </c>
      <c r="F1078" s="14" t="str">
        <f>IFERROR(VLOOKUP(E1078,'Bron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078" s="15" t="str">
        <f>IFERROR(CONCATENATE(B1078," ",(VLOOKUP($B1078,'Bron competenties'!$B$1:$C$1978,2,FALSE))),"")</f>
        <v xml:space="preserve">B.03 Testen </v>
      </c>
      <c r="H1078">
        <f t="shared" si="49"/>
        <v>3</v>
      </c>
      <c r="I1078" t="str">
        <f t="shared" si="50"/>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079" spans="1:9" ht="15" thickBot="1" x14ac:dyDescent="0.4">
      <c r="A1079" s="16" t="s">
        <v>164</v>
      </c>
      <c r="B1079" s="17" t="s">
        <v>94</v>
      </c>
      <c r="C1079" s="13">
        <v>4</v>
      </c>
      <c r="D1079" s="10" t="str">
        <f>IFERROR(VLOOKUP($A1079,VLookup!$B$3:$C$481,2,FALSE),"")</f>
        <v>4.3.4 DATA SCIENCE</v>
      </c>
      <c r="E1079" s="14" t="str">
        <f t="shared" si="48"/>
        <v>B.03x4</v>
      </c>
      <c r="F1079" s="14" t="str">
        <f>IFERROR(VLOOKUP(E1079,'Bron competenties'!$A$1:$F$19978,5,FALSE),"")</f>
        <v>het gebruikmaken van uiteenlopende specifieke kennis om een proces te ontwerpen voor het gehele testtraject, inclusief het vaststellen van interne teststandaarden en het geven van deskundige begeleiding en advies aan het testteam</v>
      </c>
      <c r="G1079" s="15" t="str">
        <f>IFERROR(CONCATENATE(B1079," ",(VLOOKUP($B1079,'Bron competenties'!$B$1:$C$1978,2,FALSE))),"")</f>
        <v xml:space="preserve">B.03 Testen </v>
      </c>
      <c r="H1079">
        <f t="shared" si="49"/>
        <v>4</v>
      </c>
      <c r="I1079" t="str">
        <f t="shared" si="50"/>
        <v>het gebruikmaken van uiteenlopende specifieke kennis om een proces te ontwerpen voor het gehele testtraject, inclusief het vaststellen van interne teststandaarden en het geven van deskundige begeleiding en advies aan het testteam</v>
      </c>
    </row>
    <row r="1080" spans="1:9" ht="15" thickBot="1" x14ac:dyDescent="0.4">
      <c r="A1080" s="16" t="s">
        <v>164</v>
      </c>
      <c r="B1080" s="17" t="s">
        <v>84</v>
      </c>
      <c r="C1080" s="13">
        <v>2</v>
      </c>
      <c r="D1080" s="10" t="str">
        <f>IFERROR(VLOOKUP($A1080,VLookup!$B$3:$C$481,2,FALSE),"")</f>
        <v>4.3.4 DATA SCIENCE</v>
      </c>
      <c r="E1080" s="14" t="str">
        <f t="shared" si="48"/>
        <v>D.07x2</v>
      </c>
      <c r="F1080" s="14" t="str">
        <f>IFERROR(VLOOKUP(E1080,'Bron competenties'!$A$1:$F$19978,5,FALSE),"")</f>
        <v>het zoeken en verzamelen van data; het voor analyses voorbereiden van data uit meerdere bronnen en formaten</v>
      </c>
      <c r="G1080" s="15" t="str">
        <f>IFERROR(CONCATENATE(B1080," ",(VLOOKUP($B1080,'Bron competenties'!$B$1:$C$1978,2,FALSE))),"")</f>
        <v>D.07 Datascience en analytics</v>
      </c>
      <c r="H1080">
        <f t="shared" si="49"/>
        <v>2</v>
      </c>
      <c r="I1080" t="str">
        <f t="shared" si="50"/>
        <v>het zoeken en verzamelen van data; het voor analyses voorbereiden van data uit meerdere bronnen en formaten</v>
      </c>
    </row>
    <row r="1081" spans="1:9" ht="15" thickBot="1" x14ac:dyDescent="0.4">
      <c r="A1081" s="16" t="s">
        <v>164</v>
      </c>
      <c r="B1081" s="17" t="s">
        <v>84</v>
      </c>
      <c r="C1081" s="13">
        <v>3</v>
      </c>
      <c r="D1081" s="10" t="str">
        <f>IFERROR(VLOOKUP($A1081,VLookup!$B$3:$C$481,2,FALSE),"")</f>
        <v>4.3.4 DATA SCIENCE</v>
      </c>
      <c r="E1081" s="14" t="str">
        <f t="shared" si="48"/>
        <v>D.07x3</v>
      </c>
      <c r="F1081" s="14" t="str">
        <f>IFERROR(VLOOKUP(E1081,'Bron competenties'!$A$1:$F$19978,5,FALSE),"")</f>
        <v>het ontwerpen en creëren van data-analysetools om de organisatorische datalevenscyclus te ondersteunen; het verifiëren van de waarheidsgetrouwheid van de data; het verwerken en visualiseren van data-analyseresultaten binnen het domein</v>
      </c>
      <c r="G1081" s="15" t="str">
        <f>IFERROR(CONCATENATE(B1081," ",(VLOOKUP($B1081,'Bron competenties'!$B$1:$C$1978,2,FALSE))),"")</f>
        <v>D.07 Datascience en analytics</v>
      </c>
      <c r="H1081">
        <f t="shared" si="49"/>
        <v>3</v>
      </c>
      <c r="I1081" t="str">
        <f t="shared" si="50"/>
        <v>het ontwerpen en creëren van data-analysetools om de organisatorische datalevenscyclus te ondersteunen; het verifiëren van de waarheidsgetrouwheid van de data; het verwerken en visualiseren van data-analyseresultaten binnen het domein</v>
      </c>
    </row>
    <row r="1082" spans="1:9" ht="15" thickBot="1" x14ac:dyDescent="0.4">
      <c r="A1082" s="16" t="s">
        <v>164</v>
      </c>
      <c r="B1082" s="17" t="s">
        <v>84</v>
      </c>
      <c r="C1082" s="13">
        <v>4</v>
      </c>
      <c r="D1082" s="10" t="str">
        <f>IFERROR(VLOOKUP($A1082,VLookup!$B$3:$C$481,2,FALSE),"")</f>
        <v>4.3.4 DATA SCIENCE</v>
      </c>
      <c r="E1082" s="14" t="str">
        <f t="shared" si="48"/>
        <v>D.07x4</v>
      </c>
      <c r="F1082" s="14" t="str">
        <f>IFERROR(VLOOKUP(E1082,'Bron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82" s="15" t="str">
        <f>IFERROR(CONCATENATE(B1082," ",(VLOOKUP($B1082,'Bron competenties'!$B$1:$C$1978,2,FALSE))),"")</f>
        <v>D.07 Datascience en analytics</v>
      </c>
      <c r="H1082">
        <f t="shared" si="49"/>
        <v>4</v>
      </c>
      <c r="I1082"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83" spans="1:9" ht="15" thickBot="1" x14ac:dyDescent="0.4">
      <c r="A1083" s="18" t="s">
        <v>164</v>
      </c>
      <c r="B1083" s="17" t="s">
        <v>78</v>
      </c>
      <c r="C1083" s="13">
        <v>3</v>
      </c>
      <c r="D1083" s="10" t="str">
        <f>IFERROR(VLOOKUP($A1083,VLookup!$B$3:$C$481,2,FALSE),"")</f>
        <v>4.3.4 DATA SCIENCE</v>
      </c>
      <c r="E1083" s="14" t="str">
        <f t="shared" si="48"/>
        <v>D.10x3</v>
      </c>
      <c r="F1083" s="14" t="str">
        <f>IFERROR(VLOOKUP(E1083,'Bron competenties'!$A$1:$F$19978,5,FALSE),"")</f>
        <v>het analyseren van bedrijfsprocessen en bijbehorende informatie-eisen en het daarmee voorzien in de meest geschikte informatiestructuur</v>
      </c>
      <c r="G1083" s="15" t="str">
        <f>IFERROR(CONCATENATE(B1083," ",(VLOOKUP($B1083,'Bron competenties'!$B$1:$C$1978,2,FALSE))),"")</f>
        <v xml:space="preserve">D.10 Informatie- en kennismanagement </v>
      </c>
      <c r="H1083">
        <f t="shared" si="49"/>
        <v>3</v>
      </c>
      <c r="I1083" t="str">
        <f t="shared" si="50"/>
        <v>het analyseren van bedrijfsprocessen en bijbehorende informatie-eisen en het daarmee voorzien in de meest geschikte informatiestructuur</v>
      </c>
    </row>
    <row r="1084" spans="1:9" ht="15" thickBot="1" x14ac:dyDescent="0.4">
      <c r="A1084" s="18" t="s">
        <v>164</v>
      </c>
      <c r="B1084" s="17" t="s">
        <v>78</v>
      </c>
      <c r="C1084" s="13">
        <v>4</v>
      </c>
      <c r="D1084" s="10" t="str">
        <f>IFERROR(VLOOKUP($A1084,VLookup!$B$3:$C$481,2,FALSE),"")</f>
        <v>4.3.4 DATA SCIENCE</v>
      </c>
      <c r="E1084" s="14" t="str">
        <f t="shared" si="48"/>
        <v>D.10x4</v>
      </c>
      <c r="F1084" s="14" t="str">
        <f>IFERROR(VLOOKUP(E1084,'Bron competenties'!$A$1:$F$19978,5,FALSE),"")</f>
        <v>de juiste informatiestructuur integreren in de organisatie-omgeving</v>
      </c>
      <c r="G1084" s="15" t="str">
        <f>IFERROR(CONCATENATE(B1084," ",(VLOOKUP($B1084,'Bron competenties'!$B$1:$C$1978,2,FALSE))),"")</f>
        <v xml:space="preserve">D.10 Informatie- en kennismanagement </v>
      </c>
      <c r="H1084">
        <f t="shared" si="49"/>
        <v>4</v>
      </c>
      <c r="I1084" t="str">
        <f t="shared" si="50"/>
        <v>de juiste informatiestructuur integreren in de organisatie-omgeving</v>
      </c>
    </row>
    <row r="1085" spans="1:9" ht="15" thickBot="1" x14ac:dyDescent="0.4">
      <c r="A1085" s="18" t="s">
        <v>164</v>
      </c>
      <c r="B1085" s="17" t="s">
        <v>79</v>
      </c>
      <c r="C1085" s="13">
        <v>3</v>
      </c>
      <c r="D1085" s="10" t="str">
        <f>IFERROR(VLOOKUP($A1085,VLookup!$B$3:$C$481,2,FALSE),"")</f>
        <v>4.3.4 DATA SCIENCE</v>
      </c>
      <c r="E1085" s="14" t="str">
        <f t="shared" si="48"/>
        <v>D.11x3</v>
      </c>
      <c r="F1085" s="14" t="str">
        <f>IFERROR(VLOOKUP(E1085,'Bron competenties'!$A$1:$F$19978,5,FALSE),"")</f>
        <v>betrouwbare relaties met de klanten creëren en helpen in het identificeren van de klantbehoeften</v>
      </c>
      <c r="G1085" s="15" t="str">
        <f>IFERROR(CONCATENATE(B1085," ",(VLOOKUP($B1085,'Bron competenties'!$B$1:$C$1978,2,FALSE))),"")</f>
        <v xml:space="preserve">D.11 Behoeftemanagement </v>
      </c>
      <c r="H1085">
        <f t="shared" si="49"/>
        <v>3</v>
      </c>
      <c r="I1085" t="str">
        <f t="shared" si="50"/>
        <v>betrouwbare relaties met de klanten creëren en helpen in het identificeren van de klantbehoeften</v>
      </c>
    </row>
    <row r="1086" spans="1:9" ht="15" thickBot="1" x14ac:dyDescent="0.4">
      <c r="A1086" s="18" t="s">
        <v>164</v>
      </c>
      <c r="B1086" s="17" t="s">
        <v>79</v>
      </c>
      <c r="C1086" s="13">
        <v>4</v>
      </c>
      <c r="D1086" s="10" t="str">
        <f>IFERROR(VLOOKUP($A1086,VLookup!$B$3:$C$481,2,FALSE),"")</f>
        <v>4.3.4 DATA SCIENCE</v>
      </c>
      <c r="E1086" s="14" t="str">
        <f t="shared" si="48"/>
        <v>D.11x4</v>
      </c>
      <c r="F1086" s="14" t="str">
        <f>IFERROR(VLOOKUP(E1086,'Bron competenties'!$A$1:$F$19978,5,FALSE),"")</f>
        <v>het organiseren en ondersteunen van strategische besluiten van de organisaties, het helpen van organisaties om nieuwe IV-oplossingen te bedenken; het bevorderen van partnerschappen en het creëren van waardeproposities</v>
      </c>
      <c r="G1086" s="15" t="str">
        <f>IFERROR(CONCATENATE(B1086," ",(VLOOKUP($B1086,'Bron competenties'!$B$1:$C$1978,2,FALSE))),"")</f>
        <v xml:space="preserve">D.11 Behoeftemanagement </v>
      </c>
      <c r="H1086">
        <f t="shared" si="49"/>
        <v>4</v>
      </c>
      <c r="I1086" t="str">
        <f t="shared" si="50"/>
        <v>het organiseren en ondersteunen van strategische besluiten van de organisaties, het helpen van organisaties om nieuwe IV-oplossingen te bedenken; het bevorderen van partnerschappen en het creëren van waardeproposities</v>
      </c>
    </row>
    <row r="1087" spans="1:9" ht="15" thickBot="1" x14ac:dyDescent="0.4">
      <c r="A1087" s="18" t="s">
        <v>164</v>
      </c>
      <c r="B1087" s="17" t="s">
        <v>118</v>
      </c>
      <c r="C1087" s="13">
        <v>3</v>
      </c>
      <c r="D1087" s="10" t="str">
        <f>IFERROR(VLOOKUP($A1087,VLookup!$B$3:$C$481,2,FALSE),"")</f>
        <v>4.3.4 DATA SCIENCE</v>
      </c>
      <c r="E1087" s="14" t="str">
        <f t="shared" si="48"/>
        <v>E.01x3</v>
      </c>
      <c r="F1087" s="14" t="str">
        <f>IFERROR(VLOOKUP(E1087,'Bron competenties'!$A$1:$F$19978,5,FALSE),"")</f>
        <v>het gebruikmaken van vaardigheden om kortetermijnprognoses te bieden met behulp van input uit de markt; het beoordelen van de productie- en verkoopcapaciteiten van de organisatie</v>
      </c>
      <c r="G1087" s="15" t="str">
        <f>IFERROR(CONCATENATE(B1087," ",(VLOOKUP($B1087,'Bron competenties'!$B$1:$C$1978,2,FALSE))),"")</f>
        <v xml:space="preserve">E.01 Ontwikkelen van prognoses </v>
      </c>
      <c r="H1087">
        <f t="shared" si="49"/>
        <v>3</v>
      </c>
      <c r="I1087" t="str">
        <f t="shared" si="50"/>
        <v>het gebruikmaken van vaardigheden om kortetermijnprognoses te bieden met behulp van input uit de markt; het beoordelen van de productie- en verkoopcapaciteiten van de organisatie</v>
      </c>
    </row>
    <row r="1088" spans="1:9" ht="15" thickBot="1" x14ac:dyDescent="0.4">
      <c r="A1088" s="18" t="s">
        <v>164</v>
      </c>
      <c r="B1088" s="17" t="s">
        <v>118</v>
      </c>
      <c r="C1088" s="13">
        <v>4</v>
      </c>
      <c r="D1088" s="10" t="str">
        <f>IFERROR(VLOOKUP($A1088,VLookup!$B$3:$C$481,2,FALSE),"")</f>
        <v>4.3.4 DATA SCIENCE</v>
      </c>
      <c r="E1088" s="14" t="str">
        <f t="shared" si="48"/>
        <v>E.01x4</v>
      </c>
      <c r="F1088" s="14" t="str">
        <f>IFERROR(VLOOKUP(E1088,'Bron competenties'!$A$1:$F$19978,5,FALSE),"")</f>
        <v>de verantwoordelijkheid nemen voor het ontwikkelen van langetermijnprognoses; het identificeren en evalueren van input uit de wijde omgeving, inclusief de politieke en sociale context</v>
      </c>
      <c r="G1088" s="15" t="str">
        <f>IFERROR(CONCATENATE(B1088," ",(VLOOKUP($B1088,'Bron competenties'!$B$1:$C$1978,2,FALSE))),"")</f>
        <v xml:space="preserve">E.01 Ontwikkelen van prognoses </v>
      </c>
      <c r="H1088">
        <f t="shared" si="49"/>
        <v>4</v>
      </c>
      <c r="I1088" t="str">
        <f t="shared" si="50"/>
        <v>de verantwoordelijkheid nemen voor het ontwikkelen van langetermijnprognoses; het identificeren en evalueren van input uit de wijde omgeving, inclusief de politieke en sociale context</v>
      </c>
    </row>
    <row r="1089" spans="1:9" ht="15" thickBot="1" x14ac:dyDescent="0.4">
      <c r="A1089" s="18" t="s">
        <v>164</v>
      </c>
      <c r="B1089" s="17" t="s">
        <v>85</v>
      </c>
      <c r="C1089" s="13">
        <v>9</v>
      </c>
      <c r="D1089" s="10" t="str">
        <f>IFERROR(VLOOKUP($A1089,VLookup!$B$3:$C$481,2,FALSE),"")</f>
        <v>4.3.4 DATA SCIENCE</v>
      </c>
      <c r="E1089" s="14" t="str">
        <f t="shared" si="48"/>
        <v>T.01x9</v>
      </c>
      <c r="F1089" s="14" t="str">
        <f>IFERROR(VLOOKUP(E1089,'Bron competenties'!$A$1:$F$19978,5,FALSE),"")</f>
        <v>Toegankelijkheid is van toepassing op het ontwerp van producten, apparaten, services of omgevingen om ervoor te zorgen dat ze voor iedereen bruikbaar zijn, ongeacht hun persoonlijke capaciteiten</v>
      </c>
      <c r="G1089" s="15" t="str">
        <f>IFERROR(CONCATENATE(B1089," ",(VLOOKUP($B1089,'Bron competenties'!$B$1:$C$1978,2,FALSE))),"")</f>
        <v>T.01 Toegankelijkheid</v>
      </c>
      <c r="H1089">
        <f t="shared" si="49"/>
        <v>9</v>
      </c>
      <c r="I1089" t="str">
        <f t="shared" si="50"/>
        <v>Toegankelijkheid is van toepassing op het ontwerp van producten, apparaten, services of omgevingen om ervoor te zorgen dat ze voor iedereen bruikbaar zijn, ongeacht hun persoonlijke capaciteiten</v>
      </c>
    </row>
    <row r="1090" spans="1:9" ht="15" thickBot="1" x14ac:dyDescent="0.4">
      <c r="A1090" s="18" t="s">
        <v>164</v>
      </c>
      <c r="B1090" s="17" t="s">
        <v>86</v>
      </c>
      <c r="C1090" s="13">
        <v>9</v>
      </c>
      <c r="D1090" s="10" t="str">
        <f>IFERROR(VLOOKUP($A1090,VLookup!$B$3:$C$481,2,FALSE),"")</f>
        <v>4.3.4 DATA SCIENCE</v>
      </c>
      <c r="E1090" s="14" t="str">
        <f t="shared" ref="E1090:E1153" si="51">IFERROR(IF(D1090&lt;&gt;"",CONCATENATE(B1090,"x",C1090),""),"")</f>
        <v>T.02x9</v>
      </c>
      <c r="F1090" s="14" t="str">
        <f>IFERROR(VLOOKUP(E1090,'Bron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90" s="15" t="str">
        <f>IFERROR(CONCATENATE(B1090," ",(VLOOKUP($B1090,'Bron competenties'!$B$1:$C$1978,2,FALSE))),"")</f>
        <v>T.02 Ethiek</v>
      </c>
      <c r="H1090">
        <f t="shared" ref="H1090:H1153" si="52">IF($G1090="","",C1090)</f>
        <v>9</v>
      </c>
      <c r="I1090" t="str">
        <f t="shared" ref="I1090:I1153" si="53">IF($G1090="","",F1090)</f>
        <v>Ethiek in ICT behandelt de procedures, waarden en praktijken die ICT en haar gerelateerde disciplines beheersen zonder de integriteit, morele waarden of overtuigingen van een individu, organisatie of de mensheid: professioneel gedrag in de ICT</v>
      </c>
    </row>
    <row r="1091" spans="1:9" ht="15" thickBot="1" x14ac:dyDescent="0.4">
      <c r="A1091" s="18" t="s">
        <v>164</v>
      </c>
      <c r="B1091" s="17" t="s">
        <v>87</v>
      </c>
      <c r="C1091" s="13">
        <v>9</v>
      </c>
      <c r="D1091" s="10" t="str">
        <f>IFERROR(VLOOKUP($A1091,VLookup!$B$3:$C$481,2,FALSE),"")</f>
        <v>4.3.4 DATA SCIENCE</v>
      </c>
      <c r="E1091" s="14" t="str">
        <f t="shared" si="51"/>
        <v>T.03x9</v>
      </c>
      <c r="F1091" s="14" t="str">
        <f>IFERROR(VLOOKUP(E1091,'Bron competenties'!$A$1:$F$19978,5,FALSE),"")</f>
        <v>Er zijn veel wetten die direct of indirect relevant zijn voor de ICT-industrie, zoals copyright, naleving van octrooien, voorkomen van plagiaat en bescherming van intellectueel eigendom</v>
      </c>
      <c r="G1091" s="15" t="str">
        <f>IFERROR(CONCATENATE(B1091," ",(VLOOKUP($B1091,'Bron competenties'!$B$1:$C$1978,2,FALSE))),"")</f>
        <v>T.03 Juridische kwesties</v>
      </c>
      <c r="H1091">
        <f t="shared" si="52"/>
        <v>9</v>
      </c>
      <c r="I1091" t="str">
        <f t="shared" si="53"/>
        <v>Er zijn veel wetten die direct of indirect relevant zijn voor de ICT-industrie, zoals copyright, naleving van octrooien, voorkomen van plagiaat en bescherming van intellectueel eigendom</v>
      </c>
    </row>
    <row r="1092" spans="1:9" ht="15" thickBot="1" x14ac:dyDescent="0.4">
      <c r="A1092" s="18" t="s">
        <v>164</v>
      </c>
      <c r="B1092" s="17" t="s">
        <v>88</v>
      </c>
      <c r="C1092" s="13">
        <v>9</v>
      </c>
      <c r="D1092" s="10" t="str">
        <f>IFERROR(VLOOKUP($A1092,VLookup!$B$3:$C$481,2,FALSE),"")</f>
        <v>4.3.4 DATA SCIENCE</v>
      </c>
      <c r="E1092" s="14" t="str">
        <f t="shared" si="51"/>
        <v>T.04x9</v>
      </c>
      <c r="F1092" s="14" t="str">
        <f>IFERROR(VLOOKUP(E1092,'Bron competenties'!$A$1:$F$19978,5,FALSE),"")</f>
        <v>Privacy is het vermogen van een organisatie of individu te bepalen welke gegevens met derden kunnen worden gedeeld: bijvoorbeeld de algemene verordening gegevensbescherming (AVG) over gegevensbescherming en privacy voor alle individuen</v>
      </c>
      <c r="G1092" s="15" t="str">
        <f>IFERROR(CONCATENATE(B1092," ",(VLOOKUP($B1092,'Bron competenties'!$B$1:$C$1978,2,FALSE))),"")</f>
        <v>T.04 Privacy</v>
      </c>
      <c r="H1092">
        <f t="shared" si="52"/>
        <v>9</v>
      </c>
      <c r="I1092" t="str">
        <f t="shared" si="53"/>
        <v>Privacy is het vermogen van een organisatie of individu te bepalen welke gegevens met derden kunnen worden gedeeld: bijvoorbeeld de algemene verordening gegevensbescherming (AVG) over gegevensbescherming en privacy voor alle individuen</v>
      </c>
    </row>
    <row r="1093" spans="1:9" ht="15" thickBot="1" x14ac:dyDescent="0.4">
      <c r="A1093" s="18" t="s">
        <v>164</v>
      </c>
      <c r="B1093" s="17" t="s">
        <v>89</v>
      </c>
      <c r="C1093" s="13">
        <v>9</v>
      </c>
      <c r="D1093" s="10" t="str">
        <f>IFERROR(VLOOKUP($A1093,VLookup!$B$3:$C$481,2,FALSE),"")</f>
        <v>4.3.4 DATA SCIENCE</v>
      </c>
      <c r="E1093" s="14" t="str">
        <f t="shared" si="51"/>
        <v>T.05x9</v>
      </c>
      <c r="F1093" s="14" t="str">
        <f>IFERROR(VLOOKUP(E1093,'Bron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93" s="15" t="str">
        <f>IFERROR(CONCATENATE(B1093," ",(VLOOKUP($B1093,'Bron competenties'!$B$1:$C$1978,2,FALSE))),"")</f>
        <v>T.05 Beveiliging</v>
      </c>
      <c r="H1093">
        <f t="shared" si="52"/>
        <v>9</v>
      </c>
      <c r="I1093"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094" spans="1:9" ht="15" thickBot="1" x14ac:dyDescent="0.4">
      <c r="A1094" s="18" t="s">
        <v>164</v>
      </c>
      <c r="B1094" s="17" t="s">
        <v>90</v>
      </c>
      <c r="C1094" s="13">
        <v>9</v>
      </c>
      <c r="D1094" s="10" t="str">
        <f>IFERROR(VLOOKUP($A1094,VLookup!$B$3:$C$481,2,FALSE),"")</f>
        <v>4.3.4 DATA SCIENCE</v>
      </c>
      <c r="E1094" s="14" t="str">
        <f t="shared" si="51"/>
        <v>T.06x9</v>
      </c>
      <c r="F1094" s="14" t="str">
        <f>IFERROR(VLOOKUP(E1094,'Bron competenties'!$A$1:$F$19978,5,FALSE),"")</f>
        <v>Duurzaamheid staat voor het voldoen aan behoeften zonder de toekomst in gevaar te brengen en kan worden gecategoriseerd als ecologische, sociale of economische duurzaamheid</v>
      </c>
      <c r="G1094" s="15" t="str">
        <f>IFERROR(CONCATENATE(B1094," ",(VLOOKUP($B1094,'Bron competenties'!$B$1:$C$1978,2,FALSE))),"")</f>
        <v>T.06 Duurzaamheid</v>
      </c>
      <c r="H1094">
        <f t="shared" si="52"/>
        <v>9</v>
      </c>
      <c r="I1094" t="str">
        <f t="shared" si="53"/>
        <v>Duurzaamheid staat voor het voldoen aan behoeften zonder de toekomst in gevaar te brengen en kan worden gecategoriseerd als ecologische, sociale of economische duurzaamheid</v>
      </c>
    </row>
    <row r="1095" spans="1:9" ht="15" thickBot="1" x14ac:dyDescent="0.4">
      <c r="A1095" s="18" t="s">
        <v>164</v>
      </c>
      <c r="B1095" s="17" t="s">
        <v>91</v>
      </c>
      <c r="C1095" s="13">
        <v>9</v>
      </c>
      <c r="D1095" s="10" t="str">
        <f>IFERROR(VLOOKUP($A1095,VLookup!$B$3:$C$481,2,FALSE),"")</f>
        <v>4.3.4 DATA SCIENCE</v>
      </c>
      <c r="E1095" s="14" t="str">
        <f t="shared" si="51"/>
        <v>T.07x9</v>
      </c>
      <c r="F1095" s="14" t="str">
        <f>IFERROR(VLOOKUP(E1095,'Bron competenties'!$A$1:$F$19978,5,FALSE),"")</f>
        <v>Bruikbaarheid is de kwaliteit van een product, dienst of systeem, zoals ervaren door eindgebruikers, voor specifiek te bereiken doelen, effectief, efficiënt en bevredigend in een vooraf bepaalde context</v>
      </c>
      <c r="G1095" s="15" t="str">
        <f>IFERROR(CONCATENATE(B1095," ",(VLOOKUP($B1095,'Bron competenties'!$B$1:$C$1978,2,FALSE))),"")</f>
        <v>T.07 Bruikbaarheid</v>
      </c>
      <c r="H1095">
        <f t="shared" si="52"/>
        <v>9</v>
      </c>
      <c r="I1095" t="str">
        <f t="shared" si="53"/>
        <v>Bruikbaarheid is de kwaliteit van een product, dienst of systeem, zoals ervaren door eindgebruikers, voor specifiek te bereiken doelen, effectief, efficiënt en bevredigend in een vooraf bepaalde context</v>
      </c>
    </row>
    <row r="1096" spans="1:9" ht="15" thickBot="1" x14ac:dyDescent="0.4">
      <c r="A1096" s="18" t="s">
        <v>165</v>
      </c>
      <c r="B1096" s="17" t="s">
        <v>106</v>
      </c>
      <c r="C1096" s="13">
        <v>2</v>
      </c>
      <c r="D1096" s="10" t="str">
        <f>IFERROR(VLOOKUP($A1096,VLookup!$B$3:$C$481,2,FALSE),"")</f>
        <v>4.4.1 INFORMATIECOACHING</v>
      </c>
      <c r="E1096" s="14" t="str">
        <f t="shared" si="51"/>
        <v>A.04x2</v>
      </c>
      <c r="F1096" s="14" t="str">
        <f>IFERROR(VLOOKUP(E1096,'Bron competenties'!$A$1:$F$19978,5,FALSE),"")</f>
        <v>het systematisch handelen om standaard productdocumentatie te onderhouden</v>
      </c>
      <c r="G1096" s="15" t="str">
        <f>IFERROR(CONCATENATE(B1096," ",(VLOOKUP($B1096,'Bron competenties'!$B$1:$C$1978,2,FALSE))),"")</f>
        <v xml:space="preserve">A.04 Product- of serviceplanning </v>
      </c>
      <c r="H1096">
        <f t="shared" si="52"/>
        <v>2</v>
      </c>
      <c r="I1096" t="str">
        <f t="shared" si="53"/>
        <v>het systematisch handelen om standaard productdocumentatie te onderhouden</v>
      </c>
    </row>
    <row r="1097" spans="1:9" ht="15" thickBot="1" x14ac:dyDescent="0.4">
      <c r="A1097" s="18" t="s">
        <v>165</v>
      </c>
      <c r="B1097" s="17" t="s">
        <v>106</v>
      </c>
      <c r="C1097" s="13">
        <v>3</v>
      </c>
      <c r="D1097" s="10" t="str">
        <f>IFERROR(VLOOKUP($A1097,VLookup!$B$3:$C$481,2,FALSE),"")</f>
        <v>4.4.1 INFORMATIECOACHING</v>
      </c>
      <c r="E1097" s="14" t="str">
        <f t="shared" si="51"/>
        <v>A.04x3</v>
      </c>
      <c r="F1097" s="14" t="str">
        <f>IFERROR(VLOOKUP(E1097,'Bron competenties'!$A$1:$F$19978,5,FALSE),"")</f>
        <v>het gebruikmaken van specifieke kennis om complexe documentatie te maken en te onderhouden</v>
      </c>
      <c r="G1097" s="15" t="str">
        <f>IFERROR(CONCATENATE(B1097," ",(VLOOKUP($B1097,'Bron competenties'!$B$1:$C$1978,2,FALSE))),"")</f>
        <v xml:space="preserve">A.04 Product- of serviceplanning </v>
      </c>
      <c r="H1097">
        <f t="shared" si="52"/>
        <v>3</v>
      </c>
      <c r="I1097" t="str">
        <f t="shared" si="53"/>
        <v>het gebruikmaken van specifieke kennis om complexe documentatie te maken en te onderhouden</v>
      </c>
    </row>
    <row r="1098" spans="1:9" ht="15" thickBot="1" x14ac:dyDescent="0.4">
      <c r="A1098" s="18" t="s">
        <v>165</v>
      </c>
      <c r="B1098" s="17" t="s">
        <v>95</v>
      </c>
      <c r="C1098" s="13">
        <v>2</v>
      </c>
      <c r="D1098" s="10" t="str">
        <f>IFERROR(VLOOKUP($A1098,VLookup!$B$3:$C$481,2,FALSE),"")</f>
        <v>4.4.1 INFORMATIECOACHING</v>
      </c>
      <c r="E1098" s="14" t="str">
        <f t="shared" si="51"/>
        <v>B.05x2</v>
      </c>
      <c r="F1098" s="14" t="str">
        <f>IFERROR(VLOOKUP(E1098,'Bron competenties'!$A$1:$F$19978,5,FALSE),"")</f>
        <v>het bepalen van documentatie-eisen op basis van het doel en de doelgroep</v>
      </c>
      <c r="G1098" s="15" t="str">
        <f>IFERROR(CONCATENATE(B1098," ",(VLOOKUP($B1098,'Bron competenties'!$B$1:$C$1978,2,FALSE))),"")</f>
        <v xml:space="preserve">B.05 Vervaardigen van documentatie </v>
      </c>
      <c r="H1098">
        <f t="shared" si="52"/>
        <v>2</v>
      </c>
      <c r="I1098" t="str">
        <f t="shared" si="53"/>
        <v>het bepalen van documentatie-eisen op basis van het doel en de doelgroep</v>
      </c>
    </row>
    <row r="1099" spans="1:9" ht="15" thickBot="1" x14ac:dyDescent="0.4">
      <c r="A1099" s="18" t="s">
        <v>165</v>
      </c>
      <c r="B1099" s="17" t="s">
        <v>95</v>
      </c>
      <c r="C1099" s="13">
        <v>3</v>
      </c>
      <c r="D1099" s="10" t="str">
        <f>IFERROR(VLOOKUP($A1099,VLookup!$B$3:$C$481,2,FALSE),"")</f>
        <v>4.4.1 INFORMATIECOACHING</v>
      </c>
      <c r="E1099" s="14" t="str">
        <f t="shared" si="51"/>
        <v>B.05x3</v>
      </c>
      <c r="F1099" s="14" t="str">
        <f>IFERROR(VLOOKUP(E1099,'Bron competenties'!$A$1:$F$19978,5,FALSE),"")</f>
        <v xml:space="preserve">het detailniveau bepalen op basis van het doel en de doelgroep </v>
      </c>
      <c r="G1099" s="15" t="str">
        <f>IFERROR(CONCATENATE(B1099," ",(VLOOKUP($B1099,'Bron competenties'!$B$1:$C$1978,2,FALSE))),"")</f>
        <v xml:space="preserve">B.05 Vervaardigen van documentatie </v>
      </c>
      <c r="H1099">
        <f t="shared" si="52"/>
        <v>3</v>
      </c>
      <c r="I1099" t="str">
        <f t="shared" si="53"/>
        <v xml:space="preserve">het detailniveau bepalen op basis van het doel en de doelgroep </v>
      </c>
    </row>
    <row r="1100" spans="1:9" ht="15" thickBot="1" x14ac:dyDescent="0.4">
      <c r="A1100" s="18" t="s">
        <v>165</v>
      </c>
      <c r="B1100" s="17" t="s">
        <v>147</v>
      </c>
      <c r="C1100" s="13">
        <v>2</v>
      </c>
      <c r="D1100" s="10" t="str">
        <f>IFERROR(VLOOKUP($A1100,VLookup!$B$3:$C$481,2,FALSE),"")</f>
        <v>4.4.1 INFORMATIECOACHING</v>
      </c>
      <c r="E1100" s="14" t="str">
        <f t="shared" si="51"/>
        <v>D.03x2</v>
      </c>
      <c r="F1100" s="14" t="str">
        <f>IFERROR(VLOOKUP(E1100,'Bron competenties'!$A$1:$F$19978,5,FALSE),"")</f>
        <v>het identificeren van trainings- en organisatiebehoeften; het identificeren en samenbrengen van organisatie-eisen; het selecteren en voorbereiden van een planning voor (noodzakelijke) trainingen</v>
      </c>
      <c r="G1100" s="15" t="str">
        <f>IFERROR(CONCATENATE(B1100," ",(VLOOKUP($B1100,'Bron competenties'!$B$1:$C$1978,2,FALSE))),"")</f>
        <v xml:space="preserve">D.03 Opleiding en training </v>
      </c>
      <c r="H1100">
        <f t="shared" si="52"/>
        <v>2</v>
      </c>
      <c r="I1100" t="str">
        <f t="shared" si="53"/>
        <v>het identificeren van trainings- en organisatiebehoeften; het identificeren en samenbrengen van organisatie-eisen; het selecteren en voorbereiden van een planning voor (noodzakelijke) trainingen</v>
      </c>
    </row>
    <row r="1101" spans="1:9" ht="15" thickBot="1" x14ac:dyDescent="0.4">
      <c r="A1101" s="18" t="s">
        <v>165</v>
      </c>
      <c r="B1101" s="17" t="s">
        <v>147</v>
      </c>
      <c r="C1101" s="13">
        <v>3</v>
      </c>
      <c r="D1101" s="10" t="str">
        <f>IFERROR(VLOOKUP($A1101,VLookup!$B$3:$C$481,2,FALSE),"")</f>
        <v>4.4.1 INFORMATIECOACHING</v>
      </c>
      <c r="E1101" s="14" t="str">
        <f t="shared" si="51"/>
        <v>D.03x3</v>
      </c>
      <c r="F1101" s="14" t="str">
        <f>IFERROR(VLOOKUP(E1101,'Bron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01" s="15" t="str">
        <f>IFERROR(CONCATENATE(B1101," ",(VLOOKUP($B1101,'Bron competenties'!$B$1:$C$1978,2,FALSE))),"")</f>
        <v xml:space="preserve">D.03 Opleiding en training </v>
      </c>
      <c r="H1101">
        <f t="shared" si="52"/>
        <v>3</v>
      </c>
      <c r="I1101"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02" spans="1:9" ht="15" thickBot="1" x14ac:dyDescent="0.4">
      <c r="A1102" s="18" t="s">
        <v>165</v>
      </c>
      <c r="B1102" s="17" t="s">
        <v>166</v>
      </c>
      <c r="C1102" s="13">
        <v>2</v>
      </c>
      <c r="D1102" s="10" t="str">
        <f>IFERROR(VLOOKUP($A1102,VLookup!$B$3:$C$481,2,FALSE),"")</f>
        <v>4.4.1 INFORMATIECOACHING</v>
      </c>
      <c r="E1102" s="14" t="str">
        <f t="shared" si="51"/>
        <v>D.09x2</v>
      </c>
      <c r="F1102" s="14" t="str">
        <f>IFERROR(VLOOKUP(E1102,'Bron competenties'!$A$1:$F$19978,5,FALSE),"")</f>
        <v>het onderrichten van individuen en groepen, het geven van cursussen op instructieniveau</v>
      </c>
      <c r="G1102" s="15" t="str">
        <f>IFERROR(CONCATENATE(B1102," ",(VLOOKUP($B1102,'Bron competenties'!$B$1:$C$1978,2,FALSE))),"")</f>
        <v>D.09 Personeelsontwikkeling</v>
      </c>
      <c r="H1102">
        <f t="shared" si="52"/>
        <v>2</v>
      </c>
      <c r="I1102" t="str">
        <f t="shared" si="53"/>
        <v>het onderrichten van individuen en groepen, het geven van cursussen op instructieniveau</v>
      </c>
    </row>
    <row r="1103" spans="1:9" ht="15" thickBot="1" x14ac:dyDescent="0.4">
      <c r="A1103" s="18" t="s">
        <v>165</v>
      </c>
      <c r="B1103" s="17" t="s">
        <v>166</v>
      </c>
      <c r="C1103" s="13">
        <v>3</v>
      </c>
      <c r="D1103" s="10" t="str">
        <f>IFERROR(VLOOKUP($A1103,VLookup!$B$3:$C$481,2,FALSE),"")</f>
        <v>4.4.1 INFORMATIECOACHING</v>
      </c>
      <c r="E1103" s="14" t="str">
        <f t="shared" si="51"/>
        <v>D.09x3</v>
      </c>
      <c r="F1103" s="14" t="str">
        <f>IFERROR(VLOOKUP(E1103,'Bron competenties'!$A$1:$F$19978,5,FALSE),"")</f>
        <v>het monitoren en het voldoen aan ontwikkelingsbehoeften van individuen en groepen</v>
      </c>
      <c r="G1103" s="15" t="str">
        <f>IFERROR(CONCATENATE(B1103," ",(VLOOKUP($B1103,'Bron competenties'!$B$1:$C$1978,2,FALSE))),"")</f>
        <v>D.09 Personeelsontwikkeling</v>
      </c>
      <c r="H1103">
        <f t="shared" si="52"/>
        <v>3</v>
      </c>
      <c r="I1103" t="str">
        <f t="shared" si="53"/>
        <v>het monitoren en het voldoen aan ontwikkelingsbehoeften van individuen en groepen</v>
      </c>
    </row>
    <row r="1104" spans="1:9" ht="15" thickBot="1" x14ac:dyDescent="0.4">
      <c r="A1104" s="18" t="s">
        <v>165</v>
      </c>
      <c r="B1104" s="17" t="s">
        <v>79</v>
      </c>
      <c r="C1104" s="13">
        <v>3</v>
      </c>
      <c r="D1104" s="10" t="str">
        <f>IFERROR(VLOOKUP($A1104,VLookup!$B$3:$C$481,2,FALSE),"")</f>
        <v>4.4.1 INFORMATIECOACHING</v>
      </c>
      <c r="E1104" s="14" t="str">
        <f t="shared" si="51"/>
        <v>D.11x3</v>
      </c>
      <c r="F1104" s="14" t="str">
        <f>IFERROR(VLOOKUP(E1104,'Bron competenties'!$A$1:$F$19978,5,FALSE),"")</f>
        <v>betrouwbare relaties met de klanten creëren en helpen in het identificeren van de klantbehoeften</v>
      </c>
      <c r="G1104" s="15" t="str">
        <f>IFERROR(CONCATENATE(B1104," ",(VLOOKUP($B1104,'Bron competenties'!$B$1:$C$1978,2,FALSE))),"")</f>
        <v xml:space="preserve">D.11 Behoeftemanagement </v>
      </c>
      <c r="H1104">
        <f t="shared" si="52"/>
        <v>3</v>
      </c>
      <c r="I1104" t="str">
        <f t="shared" si="53"/>
        <v>betrouwbare relaties met de klanten creëren en helpen in het identificeren van de klantbehoeften</v>
      </c>
    </row>
    <row r="1105" spans="1:9" ht="15" thickBot="1" x14ac:dyDescent="0.4">
      <c r="A1105" s="18" t="s">
        <v>165</v>
      </c>
      <c r="B1105" s="17" t="s">
        <v>85</v>
      </c>
      <c r="C1105" s="13">
        <v>9</v>
      </c>
      <c r="D1105" s="10" t="str">
        <f>IFERROR(VLOOKUP($A1105,VLookup!$B$3:$C$481,2,FALSE),"")</f>
        <v>4.4.1 INFORMATIECOACHING</v>
      </c>
      <c r="E1105" s="14" t="str">
        <f t="shared" si="51"/>
        <v>T.01x9</v>
      </c>
      <c r="F1105" s="14" t="str">
        <f>IFERROR(VLOOKUP(E1105,'Bron competenties'!$A$1:$F$19978,5,FALSE),"")</f>
        <v>Toegankelijkheid is van toepassing op het ontwerp van producten, apparaten, services of omgevingen om ervoor te zorgen dat ze voor iedereen bruikbaar zijn, ongeacht hun persoonlijke capaciteiten</v>
      </c>
      <c r="G1105" s="15" t="str">
        <f>IFERROR(CONCATENATE(B1105," ",(VLOOKUP($B1105,'Bron competenties'!$B$1:$C$1978,2,FALSE))),"")</f>
        <v>T.01 Toegankelijkheid</v>
      </c>
      <c r="H1105">
        <f t="shared" si="52"/>
        <v>9</v>
      </c>
      <c r="I1105" t="str">
        <f t="shared" si="53"/>
        <v>Toegankelijkheid is van toepassing op het ontwerp van producten, apparaten, services of omgevingen om ervoor te zorgen dat ze voor iedereen bruikbaar zijn, ongeacht hun persoonlijke capaciteiten</v>
      </c>
    </row>
    <row r="1106" spans="1:9" ht="15" thickBot="1" x14ac:dyDescent="0.4">
      <c r="A1106" s="18" t="s">
        <v>165</v>
      </c>
      <c r="B1106" s="17" t="s">
        <v>86</v>
      </c>
      <c r="C1106" s="13">
        <v>9</v>
      </c>
      <c r="D1106" s="10" t="str">
        <f>IFERROR(VLOOKUP($A1106,VLookup!$B$3:$C$481,2,FALSE),"")</f>
        <v>4.4.1 INFORMATIECOACHING</v>
      </c>
      <c r="E1106" s="14" t="str">
        <f t="shared" si="51"/>
        <v>T.02x9</v>
      </c>
      <c r="F1106" s="14" t="str">
        <f>IFERROR(VLOOKUP(E1106,'Bron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06" s="15" t="str">
        <f>IFERROR(CONCATENATE(B1106," ",(VLOOKUP($B1106,'Bron competenties'!$B$1:$C$1978,2,FALSE))),"")</f>
        <v>T.02 Ethiek</v>
      </c>
      <c r="H1106">
        <f t="shared" si="52"/>
        <v>9</v>
      </c>
      <c r="I1106" t="str">
        <f t="shared" si="53"/>
        <v>Ethiek in ICT behandelt de procedures, waarden en praktijken die ICT en haar gerelateerde disciplines beheersen zonder de integriteit, morele waarden of overtuigingen van een individu, organisatie of de mensheid: professioneel gedrag in de ICT</v>
      </c>
    </row>
    <row r="1107" spans="1:9" ht="15" thickBot="1" x14ac:dyDescent="0.4">
      <c r="A1107" s="18" t="s">
        <v>165</v>
      </c>
      <c r="B1107" s="17" t="s">
        <v>87</v>
      </c>
      <c r="C1107" s="13">
        <v>9</v>
      </c>
      <c r="D1107" s="10" t="str">
        <f>IFERROR(VLOOKUP($A1107,VLookup!$B$3:$C$481,2,FALSE),"")</f>
        <v>4.4.1 INFORMATIECOACHING</v>
      </c>
      <c r="E1107" s="14" t="str">
        <f t="shared" si="51"/>
        <v>T.03x9</v>
      </c>
      <c r="F1107" s="14" t="str">
        <f>IFERROR(VLOOKUP(E1107,'Bron competenties'!$A$1:$F$19978,5,FALSE),"")</f>
        <v>Er zijn veel wetten die direct of indirect relevant zijn voor de ICT-industrie, zoals copyright, naleving van octrooien, voorkomen van plagiaat en bescherming van intellectueel eigendom</v>
      </c>
      <c r="G1107" s="15" t="str">
        <f>IFERROR(CONCATENATE(B1107," ",(VLOOKUP($B1107,'Bron competenties'!$B$1:$C$1978,2,FALSE))),"")</f>
        <v>T.03 Juridische kwesties</v>
      </c>
      <c r="H1107">
        <f t="shared" si="52"/>
        <v>9</v>
      </c>
      <c r="I1107" t="str">
        <f t="shared" si="53"/>
        <v>Er zijn veel wetten die direct of indirect relevant zijn voor de ICT-industrie, zoals copyright, naleving van octrooien, voorkomen van plagiaat en bescherming van intellectueel eigendom</v>
      </c>
    </row>
    <row r="1108" spans="1:9" ht="15" thickBot="1" x14ac:dyDescent="0.4">
      <c r="A1108" s="18" t="s">
        <v>165</v>
      </c>
      <c r="B1108" s="17" t="s">
        <v>88</v>
      </c>
      <c r="C1108" s="13">
        <v>9</v>
      </c>
      <c r="D1108" s="10" t="str">
        <f>IFERROR(VLOOKUP($A1108,VLookup!$B$3:$C$481,2,FALSE),"")</f>
        <v>4.4.1 INFORMATIECOACHING</v>
      </c>
      <c r="E1108" s="14" t="str">
        <f t="shared" si="51"/>
        <v>T.04x9</v>
      </c>
      <c r="F1108" s="14" t="str">
        <f>IFERROR(VLOOKUP(E1108,'Bron competenties'!$A$1:$F$19978,5,FALSE),"")</f>
        <v>Privacy is het vermogen van een organisatie of individu te bepalen welke gegevens met derden kunnen worden gedeeld: bijvoorbeeld de algemene verordening gegevensbescherming (AVG) over gegevensbescherming en privacy voor alle individuen</v>
      </c>
      <c r="G1108" s="15" t="str">
        <f>IFERROR(CONCATENATE(B1108," ",(VLOOKUP($B1108,'Bron competenties'!$B$1:$C$1978,2,FALSE))),"")</f>
        <v>T.04 Privacy</v>
      </c>
      <c r="H1108">
        <f t="shared" si="52"/>
        <v>9</v>
      </c>
      <c r="I1108" t="str">
        <f t="shared" si="53"/>
        <v>Privacy is het vermogen van een organisatie of individu te bepalen welke gegevens met derden kunnen worden gedeeld: bijvoorbeeld de algemene verordening gegevensbescherming (AVG) over gegevensbescherming en privacy voor alle individuen</v>
      </c>
    </row>
    <row r="1109" spans="1:9" ht="15" thickBot="1" x14ac:dyDescent="0.4">
      <c r="A1109" s="18" t="s">
        <v>165</v>
      </c>
      <c r="B1109" s="17" t="s">
        <v>89</v>
      </c>
      <c r="C1109" s="13">
        <v>9</v>
      </c>
      <c r="D1109" s="10" t="str">
        <f>IFERROR(VLOOKUP($A1109,VLookup!$B$3:$C$481,2,FALSE),"")</f>
        <v>4.4.1 INFORMATIECOACHING</v>
      </c>
      <c r="E1109" s="14" t="str">
        <f t="shared" si="51"/>
        <v>T.05x9</v>
      </c>
      <c r="F1109" s="14" t="str">
        <f>IFERROR(VLOOKUP(E1109,'Bron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09" s="15" t="str">
        <f>IFERROR(CONCATENATE(B1109," ",(VLOOKUP($B1109,'Bron competenties'!$B$1:$C$1978,2,FALSE))),"")</f>
        <v>T.05 Beveiliging</v>
      </c>
      <c r="H1109">
        <f t="shared" si="52"/>
        <v>9</v>
      </c>
      <c r="I1109"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10" spans="1:9" ht="15" thickBot="1" x14ac:dyDescent="0.4">
      <c r="A1110" s="18" t="s">
        <v>165</v>
      </c>
      <c r="B1110" s="17" t="s">
        <v>90</v>
      </c>
      <c r="C1110" s="13">
        <v>9</v>
      </c>
      <c r="D1110" s="10" t="str">
        <f>IFERROR(VLOOKUP($A1110,VLookup!$B$3:$C$481,2,FALSE),"")</f>
        <v>4.4.1 INFORMATIECOACHING</v>
      </c>
      <c r="E1110" s="14" t="str">
        <f t="shared" si="51"/>
        <v>T.06x9</v>
      </c>
      <c r="F1110" s="14" t="str">
        <f>IFERROR(VLOOKUP(E1110,'Bron competenties'!$A$1:$F$19978,5,FALSE),"")</f>
        <v>Duurzaamheid staat voor het voldoen aan behoeften zonder de toekomst in gevaar te brengen en kan worden gecategoriseerd als ecologische, sociale of economische duurzaamheid</v>
      </c>
      <c r="G1110" s="15" t="str">
        <f>IFERROR(CONCATENATE(B1110," ",(VLOOKUP($B1110,'Bron competenties'!$B$1:$C$1978,2,FALSE))),"")</f>
        <v>T.06 Duurzaamheid</v>
      </c>
      <c r="H1110">
        <f t="shared" si="52"/>
        <v>9</v>
      </c>
      <c r="I1110" t="str">
        <f t="shared" si="53"/>
        <v>Duurzaamheid staat voor het voldoen aan behoeften zonder de toekomst in gevaar te brengen en kan worden gecategoriseerd als ecologische, sociale of economische duurzaamheid</v>
      </c>
    </row>
    <row r="1111" spans="1:9" ht="15" thickBot="1" x14ac:dyDescent="0.4">
      <c r="A1111" s="18" t="s">
        <v>165</v>
      </c>
      <c r="B1111" s="17" t="s">
        <v>91</v>
      </c>
      <c r="C1111" s="13">
        <v>9</v>
      </c>
      <c r="D1111" s="10" t="str">
        <f>IFERROR(VLOOKUP($A1111,VLookup!$B$3:$C$481,2,FALSE),"")</f>
        <v>4.4.1 INFORMATIECOACHING</v>
      </c>
      <c r="E1111" s="14" t="str">
        <f t="shared" si="51"/>
        <v>T.07x9</v>
      </c>
      <c r="F1111" s="14" t="str">
        <f>IFERROR(VLOOKUP(E1111,'Bron competenties'!$A$1:$F$19978,5,FALSE),"")</f>
        <v>Bruikbaarheid is de kwaliteit van een product, dienst of systeem, zoals ervaren door eindgebruikers, voor specifiek te bereiken doelen, effectief, efficiënt en bevredigend in een vooraf bepaalde context</v>
      </c>
      <c r="G1111" s="15" t="str">
        <f>IFERROR(CONCATENATE(B1111," ",(VLOOKUP($B1111,'Bron competenties'!$B$1:$C$1978,2,FALSE))),"")</f>
        <v>T.07 Bruikbaarheid</v>
      </c>
      <c r="H1111">
        <f t="shared" si="52"/>
        <v>9</v>
      </c>
      <c r="I1111" t="str">
        <f t="shared" si="53"/>
        <v>Bruikbaarheid is de kwaliteit van een product, dienst of systeem, zoals ervaren door eindgebruikers, voor specifiek te bereiken doelen, effectief, efficiënt en bevredigend in een vooraf bepaalde context</v>
      </c>
    </row>
    <row r="1112" spans="1:9" ht="15" thickBot="1" x14ac:dyDescent="0.4">
      <c r="A1112" s="18" t="s">
        <v>167</v>
      </c>
      <c r="B1112" s="17" t="s">
        <v>137</v>
      </c>
      <c r="C1112" s="13">
        <v>3</v>
      </c>
      <c r="D1112" s="10" t="str">
        <f>IFERROR(VLOOKUP($A1112,VLookup!$B$3:$C$481,2,FALSE),"")</f>
        <v>4.4.2 LEER- EN ONTWIKKELMANAGEMENT</v>
      </c>
      <c r="E1112" s="14" t="str">
        <f t="shared" si="51"/>
        <v>C.01x3</v>
      </c>
      <c r="F1112" s="14" t="str">
        <f>IFERROR(VLOOKUP(E1112,'Bron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112" s="15" t="str">
        <f>IFERROR(CONCATENATE(B1112," ",(VLOOKUP($B1112,'Bron competenties'!$B$1:$C$1978,2,FALSE))),"")</f>
        <v xml:space="preserve">C.01 Gebruikersondersteuning </v>
      </c>
      <c r="H1112">
        <f t="shared" si="52"/>
        <v>3</v>
      </c>
      <c r="I1112" t="str">
        <f t="shared" si="5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113" spans="1:9" ht="15" thickBot="1" x14ac:dyDescent="0.4">
      <c r="A1113" s="18" t="s">
        <v>167</v>
      </c>
      <c r="B1113" s="17" t="s">
        <v>109</v>
      </c>
      <c r="C1113" s="13">
        <v>4</v>
      </c>
      <c r="D1113" s="10" t="str">
        <f>IFERROR(VLOOKUP($A1113,VLookup!$B$3:$C$481,2,FALSE),"")</f>
        <v>4.4.2 LEER- EN ONTWIKKELMANAGEMENT</v>
      </c>
      <c r="E1113" s="14" t="str">
        <f t="shared" si="51"/>
        <v>D.01x4</v>
      </c>
      <c r="F1113" s="14" t="str">
        <f>IFERROR(VLOOKUP(E1113,'Bron competenties'!$A$1:$F$19978,5,FALSE),"")</f>
        <v>het gebruikmaken van specifieke kennis en van externe standaarden en best practices</v>
      </c>
      <c r="G1113" s="15" t="str">
        <f>IFERROR(CONCATENATE(B1113," ",(VLOOKUP($B1113,'Bron competenties'!$B$1:$C$1978,2,FALSE))),"")</f>
        <v xml:space="preserve">D.01 Strategieontwikkeling informatiebeveiliging </v>
      </c>
      <c r="H1113">
        <f t="shared" si="52"/>
        <v>4</v>
      </c>
      <c r="I1113" t="str">
        <f t="shared" si="53"/>
        <v>het gebruikmaken van specifieke kennis en van externe standaarden en best practices</v>
      </c>
    </row>
    <row r="1114" spans="1:9" ht="15" thickBot="1" x14ac:dyDescent="0.4">
      <c r="A1114" s="18" t="s">
        <v>167</v>
      </c>
      <c r="B1114" s="17" t="s">
        <v>147</v>
      </c>
      <c r="C1114" s="13">
        <v>3</v>
      </c>
      <c r="D1114" s="10" t="str">
        <f>IFERROR(VLOOKUP($A1114,VLookup!$B$3:$C$481,2,FALSE),"")</f>
        <v>4.4.2 LEER- EN ONTWIKKELMANAGEMENT</v>
      </c>
      <c r="E1114" s="14" t="str">
        <f t="shared" si="51"/>
        <v>D.03x3</v>
      </c>
      <c r="F1114" s="14" t="str">
        <f>IFERROR(VLOOKUP(E1114,'Bron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14" s="15" t="str">
        <f>IFERROR(CONCATENATE(B1114," ",(VLOOKUP($B1114,'Bron competenties'!$B$1:$C$1978,2,FALSE))),"")</f>
        <v xml:space="preserve">D.03 Opleiding en training </v>
      </c>
      <c r="H1114">
        <f t="shared" si="52"/>
        <v>3</v>
      </c>
      <c r="I1114"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15" spans="1:9" ht="15" thickBot="1" x14ac:dyDescent="0.4">
      <c r="A1115" s="18" t="s">
        <v>167</v>
      </c>
      <c r="B1115" s="17" t="s">
        <v>166</v>
      </c>
      <c r="C1115" s="13">
        <v>3</v>
      </c>
      <c r="D1115" s="10" t="str">
        <f>IFERROR(VLOOKUP($A1115,VLookup!$B$3:$C$481,2,FALSE),"")</f>
        <v>4.4.2 LEER- EN ONTWIKKELMANAGEMENT</v>
      </c>
      <c r="E1115" s="14" t="str">
        <f t="shared" si="51"/>
        <v>D.09x3</v>
      </c>
      <c r="F1115" s="14" t="str">
        <f>IFERROR(VLOOKUP(E1115,'Bron competenties'!$A$1:$F$19978,5,FALSE),"")</f>
        <v>het monitoren en het voldoen aan ontwikkelingsbehoeften van individuen en groepen</v>
      </c>
      <c r="G1115" s="15" t="str">
        <f>IFERROR(CONCATENATE(B1115," ",(VLOOKUP($B1115,'Bron competenties'!$B$1:$C$1978,2,FALSE))),"")</f>
        <v>D.09 Personeelsontwikkeling</v>
      </c>
      <c r="H1115">
        <f t="shared" si="52"/>
        <v>3</v>
      </c>
      <c r="I1115" t="str">
        <f t="shared" si="53"/>
        <v>het monitoren en het voldoen aan ontwikkelingsbehoeften van individuen en groepen</v>
      </c>
    </row>
    <row r="1116" spans="1:9" ht="15" thickBot="1" x14ac:dyDescent="0.4">
      <c r="A1116" s="18" t="s">
        <v>167</v>
      </c>
      <c r="B1116" s="17" t="s">
        <v>166</v>
      </c>
      <c r="C1116" s="13">
        <v>4</v>
      </c>
      <c r="D1116" s="10" t="str">
        <f>IFERROR(VLOOKUP($A1116,VLookup!$B$3:$C$481,2,FALSE),"")</f>
        <v>4.4.2 LEER- EN ONTWIKKELMANAGEMENT</v>
      </c>
      <c r="E1116" s="14" t="str">
        <f t="shared" si="51"/>
        <v>D.09x4</v>
      </c>
      <c r="F1116" s="14" t="str">
        <f>IFERROR(VLOOKUP(E1116,'Bron competenties'!$A$1:$F$19978,5,FALSE),"")</f>
        <v xml:space="preserve">het proactief ontwikkelen van organisatorische processen om te voldoen aan ontwikkelingsbehoeften van individuen en groepen </v>
      </c>
      <c r="G1116" s="15" t="str">
        <f>IFERROR(CONCATENATE(B1116," ",(VLOOKUP($B1116,'Bron competenties'!$B$1:$C$1978,2,FALSE))),"")</f>
        <v>D.09 Personeelsontwikkeling</v>
      </c>
      <c r="H1116">
        <f t="shared" si="52"/>
        <v>4</v>
      </c>
      <c r="I1116" t="str">
        <f t="shared" si="53"/>
        <v xml:space="preserve">het proactief ontwikkelen van organisatorische processen om te voldoen aan ontwikkelingsbehoeften van individuen en groepen </v>
      </c>
    </row>
    <row r="1117" spans="1:9" ht="15" thickBot="1" x14ac:dyDescent="0.4">
      <c r="A1117" s="18" t="s">
        <v>167</v>
      </c>
      <c r="B1117" s="17" t="s">
        <v>108</v>
      </c>
      <c r="C1117" s="13">
        <v>3</v>
      </c>
      <c r="D1117" s="10" t="str">
        <f>IFERROR(VLOOKUP($A1117,VLookup!$B$3:$C$481,2,FALSE),"")</f>
        <v>4.4.2 LEER- EN ONTWIKKELMANAGEMENT</v>
      </c>
      <c r="E1117" s="14" t="str">
        <f t="shared" si="51"/>
        <v>E.02x3</v>
      </c>
      <c r="F1117" s="14" t="str">
        <f>IFERROR(VLOOKUP(E1117,'Bron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17" s="15" t="str">
        <f>IFERROR(CONCATENATE(B1117," ",(VLOOKUP($B1117,'Bron competenties'!$B$1:$C$1978,2,FALSE))),"")</f>
        <v xml:space="preserve">E.02 Project- en portfoliomanagement </v>
      </c>
      <c r="H1117">
        <f t="shared" si="52"/>
        <v>3</v>
      </c>
      <c r="I1117" t="str">
        <f t="shared" si="53"/>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18" spans="1:9" ht="15" thickBot="1" x14ac:dyDescent="0.4">
      <c r="A1118" s="18" t="s">
        <v>167</v>
      </c>
      <c r="B1118" s="17" t="s">
        <v>108</v>
      </c>
      <c r="C1118" s="13">
        <v>4</v>
      </c>
      <c r="D1118" s="10" t="str">
        <f>IFERROR(VLOOKUP($A1118,VLookup!$B$3:$C$481,2,FALSE),"")</f>
        <v>4.4.2 LEER- EN ONTWIKKELMANAGEMENT</v>
      </c>
      <c r="E1118" s="14" t="str">
        <f t="shared" si="51"/>
        <v>E.02x4</v>
      </c>
      <c r="F1118" s="14" t="str">
        <f>IFERROR(VLOOKUP(E1118,'Bron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18" s="15" t="str">
        <f>IFERROR(CONCATENATE(B1118," ",(VLOOKUP($B1118,'Bron competenties'!$B$1:$C$1978,2,FALSE))),"")</f>
        <v xml:space="preserve">E.02 Project- en portfoliomanagement </v>
      </c>
      <c r="H1118">
        <f t="shared" si="52"/>
        <v>4</v>
      </c>
      <c r="I1118" t="str">
        <f t="shared" si="53"/>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19" spans="1:9" ht="15" thickBot="1" x14ac:dyDescent="0.4">
      <c r="A1119" s="18" t="s">
        <v>167</v>
      </c>
      <c r="B1119" s="17" t="s">
        <v>80</v>
      </c>
      <c r="C1119" s="13">
        <v>3</v>
      </c>
      <c r="D1119" s="10" t="str">
        <f>IFERROR(VLOOKUP($A1119,VLookup!$B$3:$C$481,2,FALSE),"")</f>
        <v>4.4.2 LEER- EN ONTWIKKELMANAGEMENT</v>
      </c>
      <c r="E1119" s="14" t="str">
        <f t="shared" si="51"/>
        <v>E.05x3</v>
      </c>
      <c r="F1119" s="14" t="str">
        <f>IFERROR(VLOOKUP(E1119,'Bron competenties'!$A$1:$F$19978,5,FALSE),"")</f>
        <v>het toepassen van specifieke kennis om bestaande IV-processen en oplossingen te onderzoeken, zodat potentiële verbeteringen / innovaties bepaald kunnen worden en  aanbevelingen kunnen worden opgesteld</v>
      </c>
      <c r="G1119" s="15" t="str">
        <f>IFERROR(CONCATENATE(B1119," ",(VLOOKUP($B1119,'Bron competenties'!$B$1:$C$1978,2,FALSE))),"")</f>
        <v xml:space="preserve">E.05 Procesverbetering </v>
      </c>
      <c r="H1119">
        <f t="shared" si="52"/>
        <v>3</v>
      </c>
      <c r="I1119" t="str">
        <f t="shared" si="53"/>
        <v>het toepassen van specifieke kennis om bestaande IV-processen en oplossingen te onderzoeken, zodat potentiële verbeteringen / innovaties bepaald kunnen worden en  aanbevelingen kunnen worden opgesteld</v>
      </c>
    </row>
    <row r="1120" spans="1:9" ht="15" thickBot="1" x14ac:dyDescent="0.4">
      <c r="A1120" s="18" t="s">
        <v>167</v>
      </c>
      <c r="B1120" s="17" t="s">
        <v>80</v>
      </c>
      <c r="C1120" s="13">
        <v>4</v>
      </c>
      <c r="D1120" s="10" t="str">
        <f>IFERROR(VLOOKUP($A1120,VLookup!$B$3:$C$481,2,FALSE),"")</f>
        <v>4.4.2 LEER- EN ONTWIKKELMANAGEMENT</v>
      </c>
      <c r="E1120" s="14" t="str">
        <f t="shared" si="51"/>
        <v>E.05x4</v>
      </c>
      <c r="F1120" s="14" t="str">
        <f>IFERROR(VLOOKUP(E1120,'Bron competenties'!$A$1:$F$19978,5,FALSE),"")</f>
        <v>het organiseren en borgen van innovatieve implementaties / verbeteringen die bijdragen aan grotere efficiëntie; het aantonen aan de directie dat de organisatie voordeel heeft van potentiële wijzigingen</v>
      </c>
      <c r="G1120" s="15" t="str">
        <f>IFERROR(CONCATENATE(B1120," ",(VLOOKUP($B1120,'Bron competenties'!$B$1:$C$1978,2,FALSE))),"")</f>
        <v xml:space="preserve">E.05 Procesverbetering </v>
      </c>
      <c r="H1120">
        <f t="shared" si="52"/>
        <v>4</v>
      </c>
      <c r="I1120" t="str">
        <f t="shared" si="53"/>
        <v>het organiseren en borgen van innovatieve implementaties / verbeteringen die bijdragen aan grotere efficiëntie; het aantonen aan de directie dat de organisatie voordeel heeft van potentiële wijzigingen</v>
      </c>
    </row>
    <row r="1121" spans="1:9" ht="15" thickBot="1" x14ac:dyDescent="0.4">
      <c r="A1121" s="18" t="s">
        <v>167</v>
      </c>
      <c r="B1121" s="17" t="s">
        <v>138</v>
      </c>
      <c r="C1121" s="13">
        <v>3</v>
      </c>
      <c r="D1121" s="10" t="str">
        <f>IFERROR(VLOOKUP($A1121,VLookup!$B$3:$C$481,2,FALSE),"")</f>
        <v>4.4.2 LEER- EN ONTWIKKELMANAGEMENT</v>
      </c>
      <c r="E1121" s="14" t="str">
        <f t="shared" si="51"/>
        <v>E.07x3</v>
      </c>
      <c r="F1121" s="14" t="str">
        <f>IFERROR(VLOOKUP(E1121,'Bron competenties'!$A$1:$F$19978,5,FALSE),"")</f>
        <v>het evalueren van wijzigingseisen en het gebruiken van specifieke vaardigheden om potentiële methoden en standaarden te identificeren die ingezet kunnen worden</v>
      </c>
      <c r="G1121" s="15" t="str">
        <f>IFERROR(CONCATENATE(B1121," ",(VLOOKUP($B1121,'Bron competenties'!$B$1:$C$1978,2,FALSE))),"")</f>
        <v>E.07 Management van veranderingen in bedrijfsprocessen</v>
      </c>
      <c r="H1121">
        <f t="shared" si="52"/>
        <v>3</v>
      </c>
      <c r="I1121" t="str">
        <f t="shared" si="53"/>
        <v>het evalueren van wijzigingseisen en het gebruiken van specifieke vaardigheden om potentiële methoden en standaarden te identificeren die ingezet kunnen worden</v>
      </c>
    </row>
    <row r="1122" spans="1:9" ht="15" thickBot="1" x14ac:dyDescent="0.4">
      <c r="A1122" s="18" t="s">
        <v>167</v>
      </c>
      <c r="B1122" s="17" t="s">
        <v>138</v>
      </c>
      <c r="C1122" s="13">
        <v>4</v>
      </c>
      <c r="D1122" s="10" t="str">
        <f>IFERROR(VLOOKUP($A1122,VLookup!$B$3:$C$481,2,FALSE),"")</f>
        <v>4.4.2 LEER- EN ONTWIKKELMANAGEMENT</v>
      </c>
      <c r="E1122" s="14" t="str">
        <f t="shared" si="51"/>
        <v>E.07x4</v>
      </c>
      <c r="F1122" s="14" t="str">
        <f>IFERROR(VLOOKUP(E1122,'Bron competenties'!$A$1:$F$19978,5,FALSE),"")</f>
        <v xml:space="preserve">het organiseren en borgen van het plannen, beheren en implementeren van significante IV-wijzigingen in de organisatie </v>
      </c>
      <c r="G1122" s="15" t="str">
        <f>IFERROR(CONCATENATE(B1122," ",(VLOOKUP($B1122,'Bron competenties'!$B$1:$C$1978,2,FALSE))),"")</f>
        <v>E.07 Management van veranderingen in bedrijfsprocessen</v>
      </c>
      <c r="H1122">
        <f t="shared" si="52"/>
        <v>4</v>
      </c>
      <c r="I1122" t="str">
        <f t="shared" si="53"/>
        <v xml:space="preserve">het organiseren en borgen van het plannen, beheren en implementeren van significante IV-wijzigingen in de organisatie </v>
      </c>
    </row>
    <row r="1123" spans="1:9" ht="15" thickBot="1" x14ac:dyDescent="0.4">
      <c r="A1123" s="18" t="s">
        <v>167</v>
      </c>
      <c r="B1123" s="17" t="s">
        <v>85</v>
      </c>
      <c r="C1123" s="13">
        <v>9</v>
      </c>
      <c r="D1123" s="10" t="str">
        <f>IFERROR(VLOOKUP($A1123,VLookup!$B$3:$C$481,2,FALSE),"")</f>
        <v>4.4.2 LEER- EN ONTWIKKELMANAGEMENT</v>
      </c>
      <c r="E1123" s="14" t="str">
        <f t="shared" si="51"/>
        <v>T.01x9</v>
      </c>
      <c r="F1123" s="14" t="str">
        <f>IFERROR(VLOOKUP(E1123,'Bron competenties'!$A$1:$F$19978,5,FALSE),"")</f>
        <v>Toegankelijkheid is van toepassing op het ontwerp van producten, apparaten, services of omgevingen om ervoor te zorgen dat ze voor iedereen bruikbaar zijn, ongeacht hun persoonlijke capaciteiten</v>
      </c>
      <c r="G1123" s="15" t="str">
        <f>IFERROR(CONCATENATE(B1123," ",(VLOOKUP($B1123,'Bron competenties'!$B$1:$C$1978,2,FALSE))),"")</f>
        <v>T.01 Toegankelijkheid</v>
      </c>
      <c r="H1123">
        <f t="shared" si="52"/>
        <v>9</v>
      </c>
      <c r="I1123" t="str">
        <f t="shared" si="53"/>
        <v>Toegankelijkheid is van toepassing op het ontwerp van producten, apparaten, services of omgevingen om ervoor te zorgen dat ze voor iedereen bruikbaar zijn, ongeacht hun persoonlijke capaciteiten</v>
      </c>
    </row>
    <row r="1124" spans="1:9" ht="15" thickBot="1" x14ac:dyDescent="0.4">
      <c r="A1124" s="18" t="s">
        <v>167</v>
      </c>
      <c r="B1124" s="17" t="s">
        <v>86</v>
      </c>
      <c r="C1124" s="13">
        <v>9</v>
      </c>
      <c r="D1124" s="10" t="str">
        <f>IFERROR(VLOOKUP($A1124,VLookup!$B$3:$C$481,2,FALSE),"")</f>
        <v>4.4.2 LEER- EN ONTWIKKELMANAGEMENT</v>
      </c>
      <c r="E1124" s="14" t="str">
        <f t="shared" si="51"/>
        <v>T.02x9</v>
      </c>
      <c r="F1124" s="14" t="str">
        <f>IFERROR(VLOOKUP(E1124,'Bron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24" s="15" t="str">
        <f>IFERROR(CONCATENATE(B1124," ",(VLOOKUP($B1124,'Bron competenties'!$B$1:$C$1978,2,FALSE))),"")</f>
        <v>T.02 Ethiek</v>
      </c>
      <c r="H1124">
        <f t="shared" si="52"/>
        <v>9</v>
      </c>
      <c r="I1124" t="str">
        <f t="shared" si="53"/>
        <v>Ethiek in ICT behandelt de procedures, waarden en praktijken die ICT en haar gerelateerde disciplines beheersen zonder de integriteit, morele waarden of overtuigingen van een individu, organisatie of de mensheid: professioneel gedrag in de ICT</v>
      </c>
    </row>
    <row r="1125" spans="1:9" ht="15" thickBot="1" x14ac:dyDescent="0.4">
      <c r="A1125" s="18" t="s">
        <v>167</v>
      </c>
      <c r="B1125" s="17" t="s">
        <v>87</v>
      </c>
      <c r="C1125" s="13">
        <v>9</v>
      </c>
      <c r="D1125" s="10" t="str">
        <f>IFERROR(VLOOKUP($A1125,VLookup!$B$3:$C$481,2,FALSE),"")</f>
        <v>4.4.2 LEER- EN ONTWIKKELMANAGEMENT</v>
      </c>
      <c r="E1125" s="14" t="str">
        <f t="shared" si="51"/>
        <v>T.03x9</v>
      </c>
      <c r="F1125" s="14" t="str">
        <f>IFERROR(VLOOKUP(E1125,'Bron competenties'!$A$1:$F$19978,5,FALSE),"")</f>
        <v>Er zijn veel wetten die direct of indirect relevant zijn voor de ICT-industrie, zoals copyright, naleving van octrooien, voorkomen van plagiaat en bescherming van intellectueel eigendom</v>
      </c>
      <c r="G1125" s="15" t="str">
        <f>IFERROR(CONCATENATE(B1125," ",(VLOOKUP($B1125,'Bron competenties'!$B$1:$C$1978,2,FALSE))),"")</f>
        <v>T.03 Juridische kwesties</v>
      </c>
      <c r="H1125">
        <f t="shared" si="52"/>
        <v>9</v>
      </c>
      <c r="I1125" t="str">
        <f t="shared" si="53"/>
        <v>Er zijn veel wetten die direct of indirect relevant zijn voor de ICT-industrie, zoals copyright, naleving van octrooien, voorkomen van plagiaat en bescherming van intellectueel eigendom</v>
      </c>
    </row>
    <row r="1126" spans="1:9" ht="15" thickBot="1" x14ac:dyDescent="0.4">
      <c r="A1126" s="18" t="s">
        <v>167</v>
      </c>
      <c r="B1126" s="17" t="s">
        <v>88</v>
      </c>
      <c r="C1126" s="13">
        <v>9</v>
      </c>
      <c r="D1126" s="10" t="str">
        <f>IFERROR(VLOOKUP($A1126,VLookup!$B$3:$C$481,2,FALSE),"")</f>
        <v>4.4.2 LEER- EN ONTWIKKELMANAGEMENT</v>
      </c>
      <c r="E1126" s="14" t="str">
        <f t="shared" si="51"/>
        <v>T.04x9</v>
      </c>
      <c r="F1126" s="14" t="str">
        <f>IFERROR(VLOOKUP(E1126,'Bron competenties'!$A$1:$F$19978,5,FALSE),"")</f>
        <v>Privacy is het vermogen van een organisatie of individu te bepalen welke gegevens met derden kunnen worden gedeeld: bijvoorbeeld de algemene verordening gegevensbescherming (AVG) over gegevensbescherming en privacy voor alle individuen</v>
      </c>
      <c r="G1126" s="15" t="str">
        <f>IFERROR(CONCATENATE(B1126," ",(VLOOKUP($B1126,'Bron competenties'!$B$1:$C$1978,2,FALSE))),"")</f>
        <v>T.04 Privacy</v>
      </c>
      <c r="H1126">
        <f t="shared" si="52"/>
        <v>9</v>
      </c>
      <c r="I1126" t="str">
        <f t="shared" si="53"/>
        <v>Privacy is het vermogen van een organisatie of individu te bepalen welke gegevens met derden kunnen worden gedeeld: bijvoorbeeld de algemene verordening gegevensbescherming (AVG) over gegevensbescherming en privacy voor alle individuen</v>
      </c>
    </row>
    <row r="1127" spans="1:9" ht="15" thickBot="1" x14ac:dyDescent="0.4">
      <c r="A1127" s="18" t="s">
        <v>167</v>
      </c>
      <c r="B1127" s="17" t="s">
        <v>89</v>
      </c>
      <c r="C1127" s="13">
        <v>9</v>
      </c>
      <c r="D1127" s="10" t="str">
        <f>IFERROR(VLOOKUP($A1127,VLookup!$B$3:$C$481,2,FALSE),"")</f>
        <v>4.4.2 LEER- EN ONTWIKKELMANAGEMENT</v>
      </c>
      <c r="E1127" s="14" t="str">
        <f t="shared" si="51"/>
        <v>T.05x9</v>
      </c>
      <c r="F1127" s="14" t="str">
        <f>IFERROR(VLOOKUP(E1127,'Bron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27" s="15" t="str">
        <f>IFERROR(CONCATENATE(B1127," ",(VLOOKUP($B1127,'Bron competenties'!$B$1:$C$1978,2,FALSE))),"")</f>
        <v>T.05 Beveiliging</v>
      </c>
      <c r="H1127">
        <f t="shared" si="52"/>
        <v>9</v>
      </c>
      <c r="I1127"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28" spans="1:9" ht="15" thickBot="1" x14ac:dyDescent="0.4">
      <c r="A1128" s="18" t="s">
        <v>167</v>
      </c>
      <c r="B1128" s="17" t="s">
        <v>90</v>
      </c>
      <c r="C1128" s="13">
        <v>9</v>
      </c>
      <c r="D1128" s="10" t="str">
        <f>IFERROR(VLOOKUP($A1128,VLookup!$B$3:$C$481,2,FALSE),"")</f>
        <v>4.4.2 LEER- EN ONTWIKKELMANAGEMENT</v>
      </c>
      <c r="E1128" s="14" t="str">
        <f t="shared" si="51"/>
        <v>T.06x9</v>
      </c>
      <c r="F1128" s="14" t="str">
        <f>IFERROR(VLOOKUP(E1128,'Bron competenties'!$A$1:$F$19978,5,FALSE),"")</f>
        <v>Duurzaamheid staat voor het voldoen aan behoeften zonder de toekomst in gevaar te brengen en kan worden gecategoriseerd als ecologische, sociale of economische duurzaamheid</v>
      </c>
      <c r="G1128" s="15" t="str">
        <f>IFERROR(CONCATENATE(B1128," ",(VLOOKUP($B1128,'Bron competenties'!$B$1:$C$1978,2,FALSE))),"")</f>
        <v>T.06 Duurzaamheid</v>
      </c>
      <c r="H1128">
        <f t="shared" si="52"/>
        <v>9</v>
      </c>
      <c r="I1128" t="str">
        <f t="shared" si="53"/>
        <v>Duurzaamheid staat voor het voldoen aan behoeften zonder de toekomst in gevaar te brengen en kan worden gecategoriseerd als ecologische, sociale of economische duurzaamheid</v>
      </c>
    </row>
    <row r="1129" spans="1:9" ht="15" thickBot="1" x14ac:dyDescent="0.4">
      <c r="A1129" s="18" t="s">
        <v>167</v>
      </c>
      <c r="B1129" s="17" t="s">
        <v>91</v>
      </c>
      <c r="C1129" s="13">
        <v>9</v>
      </c>
      <c r="D1129" s="10" t="str">
        <f>IFERROR(VLOOKUP($A1129,VLookup!$B$3:$C$481,2,FALSE),"")</f>
        <v>4.4.2 LEER- EN ONTWIKKELMANAGEMENT</v>
      </c>
      <c r="E1129" s="14" t="str">
        <f t="shared" si="51"/>
        <v>T.07x9</v>
      </c>
      <c r="F1129" s="14" t="str">
        <f>IFERROR(VLOOKUP(E1129,'Bron competenties'!$A$1:$F$19978,5,FALSE),"")</f>
        <v>Bruikbaarheid is de kwaliteit van een product, dienst of systeem, zoals ervaren door eindgebruikers, voor specifiek te bereiken doelen, effectief, efficiënt en bevredigend in een vooraf bepaalde context</v>
      </c>
      <c r="G1129" s="15" t="str">
        <f>IFERROR(CONCATENATE(B1129," ",(VLOOKUP($B1129,'Bron competenties'!$B$1:$C$1978,2,FALSE))),"")</f>
        <v>T.07 Bruikbaarheid</v>
      </c>
      <c r="H1129">
        <f t="shared" si="52"/>
        <v>9</v>
      </c>
      <c r="I1129" t="str">
        <f t="shared" si="53"/>
        <v>Bruikbaarheid is de kwaliteit van een product, dienst of systeem, zoals ervaren door eindgebruikers, voor specifiek te bereiken doelen, effectief, efficiënt en bevredigend in een vooraf bepaalde context</v>
      </c>
    </row>
    <row r="1130" spans="1:9" ht="15" thickBot="1" x14ac:dyDescent="0.4">
      <c r="A1130" s="18" t="s">
        <v>168</v>
      </c>
      <c r="B1130" s="17" t="s">
        <v>147</v>
      </c>
      <c r="C1130" s="13">
        <v>3</v>
      </c>
      <c r="D1130" s="10" t="str">
        <f>IFERROR(VLOOKUP($A1130,VLookup!$B$3:$C$481,2,FALSE),"")</f>
        <v>4.4.3 (AGILE) COACHING</v>
      </c>
      <c r="E1130" s="14" t="str">
        <f t="shared" si="51"/>
        <v>D.03x3</v>
      </c>
      <c r="F1130" s="14" t="str">
        <f>IFERROR(VLOOKUP(E1130,'Bron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30" s="15" t="str">
        <f>IFERROR(CONCATENATE(B1130," ",(VLOOKUP($B1130,'Bron competenties'!$B$1:$C$1978,2,FALSE))),"")</f>
        <v xml:space="preserve">D.03 Opleiding en training </v>
      </c>
      <c r="H1130">
        <f t="shared" si="52"/>
        <v>3</v>
      </c>
      <c r="I1130"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31" spans="1:9" ht="15" thickBot="1" x14ac:dyDescent="0.4">
      <c r="A1131" s="18" t="s">
        <v>168</v>
      </c>
      <c r="B1131" s="17" t="s">
        <v>147</v>
      </c>
      <c r="C1131" s="13">
        <v>4</v>
      </c>
      <c r="D1131" s="10" t="str">
        <f>IFERROR(VLOOKUP($A1131,VLookup!$B$3:$C$481,2,FALSE),"")</f>
        <v>4.4.3 (AGILE) COACHING</v>
      </c>
      <c r="E1131" s="14" t="str">
        <f t="shared" si="51"/>
        <v>D.03x4</v>
      </c>
      <c r="F1131" s="14" t="str">
        <f>IFERROR(VLOOKUP(E1131,'Bron competenties'!$A$1:$F$19978,5,FALSE),"")</f>
        <v>het identificeren van trainings- en organisatiebehoeften, het identificeren en samenbrengen van organisatie-eisen, het selecteren en voorbereiden van een planning voor (noodzakelijke) trainingen</v>
      </c>
      <c r="G1131" s="15" t="str">
        <f>IFERROR(CONCATENATE(B1131," ",(VLOOKUP($B1131,'Bron competenties'!$B$1:$C$1978,2,FALSE))),"")</f>
        <v xml:space="preserve">D.03 Opleiding en training </v>
      </c>
      <c r="H1131">
        <f t="shared" si="52"/>
        <v>4</v>
      </c>
      <c r="I1131" t="str">
        <f t="shared" si="53"/>
        <v>het identificeren van trainings- en organisatiebehoeften, het identificeren en samenbrengen van organisatie-eisen, het selecteren en voorbereiden van een planning voor (noodzakelijke) trainingen</v>
      </c>
    </row>
    <row r="1132" spans="1:9" ht="15" thickBot="1" x14ac:dyDescent="0.4">
      <c r="A1132" s="18" t="s">
        <v>168</v>
      </c>
      <c r="B1132" s="17" t="s">
        <v>166</v>
      </c>
      <c r="C1132" s="13">
        <v>3</v>
      </c>
      <c r="D1132" s="10" t="str">
        <f>IFERROR(VLOOKUP($A1132,VLookup!$B$3:$C$481,2,FALSE),"")</f>
        <v>4.4.3 (AGILE) COACHING</v>
      </c>
      <c r="E1132" s="14" t="str">
        <f t="shared" si="51"/>
        <v>D.09x3</v>
      </c>
      <c r="F1132" s="14" t="str">
        <f>IFERROR(VLOOKUP(E1132,'Bron competenties'!$A$1:$F$19978,5,FALSE),"")</f>
        <v>het monitoren en het voldoen aan ontwikkelingsbehoeften van individuen en groepen</v>
      </c>
      <c r="G1132" s="15" t="str">
        <f>IFERROR(CONCATENATE(B1132," ",(VLOOKUP($B1132,'Bron competenties'!$B$1:$C$1978,2,FALSE))),"")</f>
        <v>D.09 Personeelsontwikkeling</v>
      </c>
      <c r="H1132">
        <f t="shared" si="52"/>
        <v>3</v>
      </c>
      <c r="I1132" t="str">
        <f t="shared" si="53"/>
        <v>het monitoren en het voldoen aan ontwikkelingsbehoeften van individuen en groepen</v>
      </c>
    </row>
    <row r="1133" spans="1:9" ht="15" thickBot="1" x14ac:dyDescent="0.4">
      <c r="A1133" s="18" t="s">
        <v>168</v>
      </c>
      <c r="B1133" s="17" t="s">
        <v>166</v>
      </c>
      <c r="C1133" s="13">
        <v>4</v>
      </c>
      <c r="D1133" s="10" t="str">
        <f>IFERROR(VLOOKUP($A1133,VLookup!$B$3:$C$481,2,FALSE),"")</f>
        <v>4.4.3 (AGILE) COACHING</v>
      </c>
      <c r="E1133" s="14" t="str">
        <f t="shared" si="51"/>
        <v>D.09x4</v>
      </c>
      <c r="F1133" s="14" t="str">
        <f>IFERROR(VLOOKUP(E1133,'Bron competenties'!$A$1:$F$19978,5,FALSE),"")</f>
        <v xml:space="preserve">het proactief ontwikkelen van organisatorische processen om te voldoen aan ontwikkelingsbehoeften van individuen en groepen </v>
      </c>
      <c r="G1133" s="15" t="str">
        <f>IFERROR(CONCATENATE(B1133," ",(VLOOKUP($B1133,'Bron competenties'!$B$1:$C$1978,2,FALSE))),"")</f>
        <v>D.09 Personeelsontwikkeling</v>
      </c>
      <c r="H1133">
        <f t="shared" si="52"/>
        <v>4</v>
      </c>
      <c r="I1133" t="str">
        <f t="shared" si="53"/>
        <v xml:space="preserve">het proactief ontwikkelen van organisatorische processen om te voldoen aan ontwikkelingsbehoeften van individuen en groepen </v>
      </c>
    </row>
    <row r="1134" spans="1:9" ht="15" thickBot="1" x14ac:dyDescent="0.4">
      <c r="A1134" s="18" t="s">
        <v>168</v>
      </c>
      <c r="B1134" s="17" t="s">
        <v>96</v>
      </c>
      <c r="C1134" s="13">
        <v>3</v>
      </c>
      <c r="D1134" s="10" t="str">
        <f>IFERROR(VLOOKUP($A1134,VLookup!$B$3:$C$481,2,FALSE),"")</f>
        <v>4.4.3 (AGILE) COACHING</v>
      </c>
      <c r="E1134" s="14" t="str">
        <f t="shared" si="51"/>
        <v>E.06x3</v>
      </c>
      <c r="F1134" s="14" t="str">
        <f>IFERROR(VLOOKUP(E1134,'Bron competenties'!$A$1:$F$19978,5,FALSE),"")</f>
        <v>het evalueren van kwaliteitsindicatoren en processen op basis van het kwaliteitsbeleid en indien nodig het voorstellen van herstelacties</v>
      </c>
      <c r="G1134" s="15" t="str">
        <f>IFERROR(CONCATENATE(B1134," ",(VLOOKUP($B1134,'Bron competenties'!$B$1:$C$1978,2,FALSE))),"")</f>
        <v xml:space="preserve">E.06 ICT kwaliteitsmanagement </v>
      </c>
      <c r="H1134">
        <f t="shared" si="52"/>
        <v>3</v>
      </c>
      <c r="I1134" t="str">
        <f t="shared" si="53"/>
        <v>het evalueren van kwaliteitsindicatoren en processen op basis van het kwaliteitsbeleid en indien nodig het voorstellen van herstelacties</v>
      </c>
    </row>
    <row r="1135" spans="1:9" ht="15" thickBot="1" x14ac:dyDescent="0.4">
      <c r="A1135" s="18" t="s">
        <v>168</v>
      </c>
      <c r="B1135" s="17" t="s">
        <v>96</v>
      </c>
      <c r="C1135" s="13">
        <v>4</v>
      </c>
      <c r="D1135" s="10" t="str">
        <f>IFERROR(VLOOKUP($A1135,VLookup!$B$3:$C$481,2,FALSE),"")</f>
        <v>4.4.3 (AGILE) COACHING</v>
      </c>
      <c r="E1135" s="14" t="str">
        <f t="shared" si="51"/>
        <v>E.06x4</v>
      </c>
      <c r="F1135" s="14" t="str">
        <f>IFERROR(VLOOKUP(E1135,'Bron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35" s="15" t="str">
        <f>IFERROR(CONCATENATE(B1135," ",(VLOOKUP($B1135,'Bron competenties'!$B$1:$C$1978,2,FALSE))),"")</f>
        <v xml:space="preserve">E.06 ICT kwaliteitsmanagement </v>
      </c>
      <c r="H1135">
        <f t="shared" si="52"/>
        <v>4</v>
      </c>
      <c r="I1135" t="str">
        <f t="shared" si="53"/>
        <v>het evalueren en inschatten in hoeverre aan kwaliteitseisen is voldaan en het organiseren en borgen dat het kwaliteitsbeleid wordt geïmplementeerd; het tonen van multifunctioneel leiderschap voor het stellen en overtreffen van kwaliteitsnormen</v>
      </c>
    </row>
    <row r="1136" spans="1:9" ht="15" thickBot="1" x14ac:dyDescent="0.4">
      <c r="A1136" s="18" t="s">
        <v>168</v>
      </c>
      <c r="B1136" s="17" t="s">
        <v>138</v>
      </c>
      <c r="C1136" s="13">
        <v>3</v>
      </c>
      <c r="D1136" s="10" t="str">
        <f>IFERROR(VLOOKUP($A1136,VLookup!$B$3:$C$481,2,FALSE),"")</f>
        <v>4.4.3 (AGILE) COACHING</v>
      </c>
      <c r="E1136" s="14" t="str">
        <f t="shared" si="51"/>
        <v>E.07x3</v>
      </c>
      <c r="F1136" s="14" t="str">
        <f>IFERROR(VLOOKUP(E1136,'Bron competenties'!$A$1:$F$19978,5,FALSE),"")</f>
        <v>het evalueren van wijzigingseisen en het gebruiken van specifieke vaardigheden om potentiële methoden en standaarden te identificeren die ingezet kunnen worden</v>
      </c>
      <c r="G1136" s="15" t="str">
        <f>IFERROR(CONCATENATE(B1136," ",(VLOOKUP($B1136,'Bron competenties'!$B$1:$C$1978,2,FALSE))),"")</f>
        <v>E.07 Management van veranderingen in bedrijfsprocessen</v>
      </c>
      <c r="H1136">
        <f t="shared" si="52"/>
        <v>3</v>
      </c>
      <c r="I1136" t="str">
        <f t="shared" si="53"/>
        <v>het evalueren van wijzigingseisen en het gebruiken van specifieke vaardigheden om potentiële methoden en standaarden te identificeren die ingezet kunnen worden</v>
      </c>
    </row>
    <row r="1137" spans="1:9" ht="15" thickBot="1" x14ac:dyDescent="0.4">
      <c r="A1137" s="18" t="s">
        <v>168</v>
      </c>
      <c r="B1137" s="17" t="s">
        <v>138</v>
      </c>
      <c r="C1137" s="13">
        <v>4</v>
      </c>
      <c r="D1137" s="10" t="str">
        <f>IFERROR(VLOOKUP($A1137,VLookup!$B$3:$C$481,2,FALSE),"")</f>
        <v>4.4.3 (AGILE) COACHING</v>
      </c>
      <c r="E1137" s="14" t="str">
        <f t="shared" si="51"/>
        <v>E.07x4</v>
      </c>
      <c r="F1137" s="14" t="str">
        <f>IFERROR(VLOOKUP(E1137,'Bron competenties'!$A$1:$F$19978,5,FALSE),"")</f>
        <v xml:space="preserve">het organiseren en borgen van het plannen, beheren en implementeren van significante IV-wijzigingen in de organisatie </v>
      </c>
      <c r="G1137" s="15" t="str">
        <f>IFERROR(CONCATENATE(B1137," ",(VLOOKUP($B1137,'Bron competenties'!$B$1:$C$1978,2,FALSE))),"")</f>
        <v>E.07 Management van veranderingen in bedrijfsprocessen</v>
      </c>
      <c r="H1137">
        <f t="shared" si="52"/>
        <v>4</v>
      </c>
      <c r="I1137" t="str">
        <f t="shared" si="53"/>
        <v xml:space="preserve">het organiseren en borgen van het plannen, beheren en implementeren van significante IV-wijzigingen in de organisatie </v>
      </c>
    </row>
    <row r="1138" spans="1:9" ht="15" thickBot="1" x14ac:dyDescent="0.4">
      <c r="A1138" s="18" t="s">
        <v>168</v>
      </c>
      <c r="B1138" s="17" t="s">
        <v>81</v>
      </c>
      <c r="C1138" s="13">
        <v>3</v>
      </c>
      <c r="D1138" s="10" t="str">
        <f>IFERROR(VLOOKUP($A1138,VLookup!$B$3:$C$481,2,FALSE),"")</f>
        <v>4.4.3 (AGILE) COACHING</v>
      </c>
      <c r="E1138" s="14" t="str">
        <f t="shared" si="51"/>
        <v>E.08x3</v>
      </c>
      <c r="F1138" s="14" t="str">
        <f>IFERROR(VLOOKUP(E1138,'Bron competenties'!$A$1:$F$19978,5,FALSE),"")</f>
        <v xml:space="preserve">het evalueren van indicatoren en maatregelen op het gebied van securitymanagement en bepalen of ze aan de normen voldoen; het onderzoeken van inbreuken op de beveiliging en het nemen van correctiemaatregelen </v>
      </c>
      <c r="G1138" s="15" t="str">
        <f>IFERROR(CONCATENATE(B1138," ",(VLOOKUP($B1138,'Bron competenties'!$B$1:$C$1978,2,FALSE))),"")</f>
        <v xml:space="preserve">E.08 Informatiebeveiligingsmanagement </v>
      </c>
      <c r="H1138">
        <f t="shared" si="52"/>
        <v>3</v>
      </c>
      <c r="I1138" t="str">
        <f t="shared" si="53"/>
        <v xml:space="preserve">het evalueren van indicatoren en maatregelen op het gebied van securitymanagement en bepalen of ze aan de normen voldoen; het onderzoeken van inbreuken op de beveiliging en het nemen van correctiemaatregelen </v>
      </c>
    </row>
    <row r="1139" spans="1:9" ht="15" thickBot="1" x14ac:dyDescent="0.4">
      <c r="A1139" s="18" t="s">
        <v>168</v>
      </c>
      <c r="B1139" s="17" t="s">
        <v>81</v>
      </c>
      <c r="C1139" s="13">
        <v>4</v>
      </c>
      <c r="D1139" s="10" t="str">
        <f>IFERROR(VLOOKUP($A1139,VLookup!$B$3:$C$481,2,FALSE),"")</f>
        <v>4.4.3 (AGILE) COACHING</v>
      </c>
      <c r="E1139" s="14" t="str">
        <f t="shared" si="51"/>
        <v>E.08x4</v>
      </c>
      <c r="F1139" s="14" t="str">
        <f>IFERROR(VLOOKUP(E1139,'Bron competenties'!$A$1:$F$19978,5,FALSE),"")</f>
        <v>het organiseren en borgen dat de integriteit, vertrouwelijkheid en beschikbaarheid van gegevens zijn opgeslagen in de Informatiesystemen en dat ze voldoen aan alle wettelijke vereisten</v>
      </c>
      <c r="G1139" s="15" t="str">
        <f>IFERROR(CONCATENATE(B1139," ",(VLOOKUP($B1139,'Bron competenties'!$B$1:$C$1978,2,FALSE))),"")</f>
        <v xml:space="preserve">E.08 Informatiebeveiligingsmanagement </v>
      </c>
      <c r="H1139">
        <f t="shared" si="52"/>
        <v>4</v>
      </c>
      <c r="I1139" t="str">
        <f t="shared" si="53"/>
        <v>het organiseren en borgen dat de integriteit, vertrouwelijkheid en beschikbaarheid van gegevens zijn opgeslagen in de Informatiesystemen en dat ze voldoen aan alle wettelijke vereisten</v>
      </c>
    </row>
    <row r="1140" spans="1:9" ht="15" thickBot="1" x14ac:dyDescent="0.4">
      <c r="A1140" s="18" t="s">
        <v>168</v>
      </c>
      <c r="B1140" s="17" t="s">
        <v>85</v>
      </c>
      <c r="C1140" s="13">
        <v>9</v>
      </c>
      <c r="D1140" s="10" t="str">
        <f>IFERROR(VLOOKUP($A1140,VLookup!$B$3:$C$481,2,FALSE),"")</f>
        <v>4.4.3 (AGILE) COACHING</v>
      </c>
      <c r="E1140" s="14" t="str">
        <f t="shared" si="51"/>
        <v>T.01x9</v>
      </c>
      <c r="F1140" s="14" t="str">
        <f>IFERROR(VLOOKUP(E1140,'Bron competenties'!$A$1:$F$19978,5,FALSE),"")</f>
        <v>Toegankelijkheid is van toepassing op het ontwerp van producten, apparaten, services of omgevingen om ervoor te zorgen dat ze voor iedereen bruikbaar zijn, ongeacht hun persoonlijke capaciteiten</v>
      </c>
      <c r="G1140" s="15" t="str">
        <f>IFERROR(CONCATENATE(B1140," ",(VLOOKUP($B1140,'Bron competenties'!$B$1:$C$1978,2,FALSE))),"")</f>
        <v>T.01 Toegankelijkheid</v>
      </c>
      <c r="H1140">
        <f t="shared" si="52"/>
        <v>9</v>
      </c>
      <c r="I1140" t="str">
        <f t="shared" si="53"/>
        <v>Toegankelijkheid is van toepassing op het ontwerp van producten, apparaten, services of omgevingen om ervoor te zorgen dat ze voor iedereen bruikbaar zijn, ongeacht hun persoonlijke capaciteiten</v>
      </c>
    </row>
    <row r="1141" spans="1:9" ht="15" thickBot="1" x14ac:dyDescent="0.4">
      <c r="A1141" s="18" t="s">
        <v>168</v>
      </c>
      <c r="B1141" s="17" t="s">
        <v>86</v>
      </c>
      <c r="C1141" s="13">
        <v>9</v>
      </c>
      <c r="D1141" s="10" t="str">
        <f>IFERROR(VLOOKUP($A1141,VLookup!$B$3:$C$481,2,FALSE),"")</f>
        <v>4.4.3 (AGILE) COACHING</v>
      </c>
      <c r="E1141" s="14" t="str">
        <f t="shared" si="51"/>
        <v>T.02x9</v>
      </c>
      <c r="F1141" s="14" t="str">
        <f>IFERROR(VLOOKUP(E1141,'Bron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41" s="15" t="str">
        <f>IFERROR(CONCATENATE(B1141," ",(VLOOKUP($B1141,'Bron competenties'!$B$1:$C$1978,2,FALSE))),"")</f>
        <v>T.02 Ethiek</v>
      </c>
      <c r="H1141">
        <f t="shared" si="52"/>
        <v>9</v>
      </c>
      <c r="I1141" t="str">
        <f t="shared" si="53"/>
        <v>Ethiek in ICT behandelt de procedures, waarden en praktijken die ICT en haar gerelateerde disciplines beheersen zonder de integriteit, morele waarden of overtuigingen van een individu, organisatie of de mensheid: professioneel gedrag in de ICT</v>
      </c>
    </row>
    <row r="1142" spans="1:9" ht="15" thickBot="1" x14ac:dyDescent="0.4">
      <c r="A1142" s="18" t="s">
        <v>168</v>
      </c>
      <c r="B1142" s="17" t="s">
        <v>87</v>
      </c>
      <c r="C1142" s="13">
        <v>9</v>
      </c>
      <c r="D1142" s="10" t="str">
        <f>IFERROR(VLOOKUP($A1142,VLookup!$B$3:$C$481,2,FALSE),"")</f>
        <v>4.4.3 (AGILE) COACHING</v>
      </c>
      <c r="E1142" s="14" t="str">
        <f t="shared" si="51"/>
        <v>T.03x9</v>
      </c>
      <c r="F1142" s="14" t="str">
        <f>IFERROR(VLOOKUP(E1142,'Bron competenties'!$A$1:$F$19978,5,FALSE),"")</f>
        <v>Er zijn veel wetten die direct of indirect relevant zijn voor de ICT-industrie, zoals copyright, naleving van octrooien, voorkomen van plagiaat en bescherming van intellectueel eigendom</v>
      </c>
      <c r="G1142" s="15" t="str">
        <f>IFERROR(CONCATENATE(B1142," ",(VLOOKUP($B1142,'Bron competenties'!$B$1:$C$1978,2,FALSE))),"")</f>
        <v>T.03 Juridische kwesties</v>
      </c>
      <c r="H1142">
        <f t="shared" si="52"/>
        <v>9</v>
      </c>
      <c r="I1142" t="str">
        <f t="shared" si="53"/>
        <v>Er zijn veel wetten die direct of indirect relevant zijn voor de ICT-industrie, zoals copyright, naleving van octrooien, voorkomen van plagiaat en bescherming van intellectueel eigendom</v>
      </c>
    </row>
    <row r="1143" spans="1:9" ht="15" thickBot="1" x14ac:dyDescent="0.4">
      <c r="A1143" s="18" t="s">
        <v>168</v>
      </c>
      <c r="B1143" s="17" t="s">
        <v>88</v>
      </c>
      <c r="C1143" s="13">
        <v>9</v>
      </c>
      <c r="D1143" s="10" t="str">
        <f>IFERROR(VLOOKUP($A1143,VLookup!$B$3:$C$481,2,FALSE),"")</f>
        <v>4.4.3 (AGILE) COACHING</v>
      </c>
      <c r="E1143" s="14" t="str">
        <f t="shared" si="51"/>
        <v>T.04x9</v>
      </c>
      <c r="F1143" s="14" t="str">
        <f>IFERROR(VLOOKUP(E1143,'Bron competenties'!$A$1:$F$19978,5,FALSE),"")</f>
        <v>Privacy is het vermogen van een organisatie of individu te bepalen welke gegevens met derden kunnen worden gedeeld: bijvoorbeeld de algemene verordening gegevensbescherming (AVG) over gegevensbescherming en privacy voor alle individuen</v>
      </c>
      <c r="G1143" s="15" t="str">
        <f>IFERROR(CONCATENATE(B1143," ",(VLOOKUP($B1143,'Bron competenties'!$B$1:$C$1978,2,FALSE))),"")</f>
        <v>T.04 Privacy</v>
      </c>
      <c r="H1143">
        <f t="shared" si="52"/>
        <v>9</v>
      </c>
      <c r="I1143" t="str">
        <f t="shared" si="53"/>
        <v>Privacy is het vermogen van een organisatie of individu te bepalen welke gegevens met derden kunnen worden gedeeld: bijvoorbeeld de algemene verordening gegevensbescherming (AVG) over gegevensbescherming en privacy voor alle individuen</v>
      </c>
    </row>
    <row r="1144" spans="1:9" ht="15" thickBot="1" x14ac:dyDescent="0.4">
      <c r="A1144" s="18" t="s">
        <v>168</v>
      </c>
      <c r="B1144" s="17" t="s">
        <v>89</v>
      </c>
      <c r="C1144" s="13">
        <v>9</v>
      </c>
      <c r="D1144" s="10" t="str">
        <f>IFERROR(VLOOKUP($A1144,VLookup!$B$3:$C$481,2,FALSE),"")</f>
        <v>4.4.3 (AGILE) COACHING</v>
      </c>
      <c r="E1144" s="14" t="str">
        <f t="shared" si="51"/>
        <v>T.05x9</v>
      </c>
      <c r="F1144" s="14" t="str">
        <f>IFERROR(VLOOKUP(E1144,'Bron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44" s="15" t="str">
        <f>IFERROR(CONCATENATE(B1144," ",(VLOOKUP($B1144,'Bron competenties'!$B$1:$C$1978,2,FALSE))),"")</f>
        <v>T.05 Beveiliging</v>
      </c>
      <c r="H1144">
        <f t="shared" si="52"/>
        <v>9</v>
      </c>
      <c r="I1144"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45" spans="1:9" ht="15" thickBot="1" x14ac:dyDescent="0.4">
      <c r="A1145" s="18" t="s">
        <v>168</v>
      </c>
      <c r="B1145" s="17" t="s">
        <v>90</v>
      </c>
      <c r="C1145" s="13">
        <v>9</v>
      </c>
      <c r="D1145" s="10" t="str">
        <f>IFERROR(VLOOKUP($A1145,VLookup!$B$3:$C$481,2,FALSE),"")</f>
        <v>4.4.3 (AGILE) COACHING</v>
      </c>
      <c r="E1145" s="14" t="str">
        <f t="shared" si="51"/>
        <v>T.06x9</v>
      </c>
      <c r="F1145" s="14" t="str">
        <f>IFERROR(VLOOKUP(E1145,'Bron competenties'!$A$1:$F$19978,5,FALSE),"")</f>
        <v>Duurzaamheid staat voor het voldoen aan behoeften zonder de toekomst in gevaar te brengen en kan worden gecategoriseerd als ecologische, sociale of economische duurzaamheid</v>
      </c>
      <c r="G1145" s="15" t="str">
        <f>IFERROR(CONCATENATE(B1145," ",(VLOOKUP($B1145,'Bron competenties'!$B$1:$C$1978,2,FALSE))),"")</f>
        <v>T.06 Duurzaamheid</v>
      </c>
      <c r="H1145">
        <f t="shared" si="52"/>
        <v>9</v>
      </c>
      <c r="I1145" t="str">
        <f t="shared" si="53"/>
        <v>Duurzaamheid staat voor het voldoen aan behoeften zonder de toekomst in gevaar te brengen en kan worden gecategoriseerd als ecologische, sociale of economische duurzaamheid</v>
      </c>
    </row>
    <row r="1146" spans="1:9" ht="15" thickBot="1" x14ac:dyDescent="0.4">
      <c r="A1146" s="18" t="s">
        <v>168</v>
      </c>
      <c r="B1146" s="17" t="s">
        <v>91</v>
      </c>
      <c r="C1146" s="13">
        <v>9</v>
      </c>
      <c r="D1146" s="10" t="str">
        <f>IFERROR(VLOOKUP($A1146,VLookup!$B$3:$C$481,2,FALSE),"")</f>
        <v>4.4.3 (AGILE) COACHING</v>
      </c>
      <c r="E1146" s="14" t="str">
        <f t="shared" si="51"/>
        <v>T.07x9</v>
      </c>
      <c r="F1146" s="14" t="str">
        <f>IFERROR(VLOOKUP(E1146,'Bron competenties'!$A$1:$F$19978,5,FALSE),"")</f>
        <v>Bruikbaarheid is de kwaliteit van een product, dienst of systeem, zoals ervaren door eindgebruikers, voor specifiek te bereiken doelen, effectief, efficiënt en bevredigend in een vooraf bepaalde context</v>
      </c>
      <c r="G1146" s="15" t="str">
        <f>IFERROR(CONCATENATE(B1146," ",(VLOOKUP($B1146,'Bron competenties'!$B$1:$C$1978,2,FALSE))),"")</f>
        <v>T.07 Bruikbaarheid</v>
      </c>
      <c r="H1146">
        <f t="shared" si="52"/>
        <v>9</v>
      </c>
      <c r="I1146" t="str">
        <f t="shared" si="53"/>
        <v>Bruikbaarheid is de kwaliteit van een product, dienst of systeem, zoals ervaren door eindgebruikers, voor specifiek te bereiken doelen, effectief, efficiënt en bevredigend in een vooraf bepaalde context</v>
      </c>
    </row>
    <row r="1147" spans="1:9" ht="15" thickBot="1" x14ac:dyDescent="0.4">
      <c r="A1147" s="18" t="s">
        <v>169</v>
      </c>
      <c r="B1147" s="17" t="s">
        <v>82</v>
      </c>
      <c r="C1147" s="13">
        <v>4</v>
      </c>
      <c r="D1147" s="10" t="str">
        <f>IFERROR(VLOOKUP($A1147,VLookup!$B$3:$C$481,2,FALSE),"")</f>
        <v>4.5.1 PRODUCT OWNER</v>
      </c>
      <c r="E1147" s="14" t="str">
        <f t="shared" si="51"/>
        <v>A.01x4</v>
      </c>
      <c r="F1147" s="14" t="str">
        <f>IFERROR(VLOOKUP(E1147,'Bron competenties'!$A$1:$F$19978,5,FALSE),"")</f>
        <v>het organiseren en borgen van de bouw en implementatie van innovatieve IV oplossingen op de lange termijn</v>
      </c>
      <c r="G1147" s="15" t="str">
        <f>IFERROR(CONCATENATE(B1147," ",(VLOOKUP($B1147,'Bron competenties'!$B$1:$C$1978,2,FALSE))),"")</f>
        <v>A.01 Afstemming informatiesysteem en bedrijfsstrategie</v>
      </c>
      <c r="H1147">
        <f t="shared" si="52"/>
        <v>4</v>
      </c>
      <c r="I1147" t="str">
        <f t="shared" si="53"/>
        <v>het organiseren en borgen van de bouw en implementatie van innovatieve IV oplossingen op de lange termijn</v>
      </c>
    </row>
    <row r="1148" spans="1:9" ht="15" thickBot="1" x14ac:dyDescent="0.4">
      <c r="A1148" s="18" t="s">
        <v>169</v>
      </c>
      <c r="B1148" s="17" t="s">
        <v>133</v>
      </c>
      <c r="C1148" s="13">
        <v>3</v>
      </c>
      <c r="D1148" s="10" t="str">
        <f>IFERROR(VLOOKUP($A1148,VLookup!$B$3:$C$481,2,FALSE),"")</f>
        <v>4.5.1 PRODUCT OWNER</v>
      </c>
      <c r="E1148" s="14" t="str">
        <f t="shared" si="51"/>
        <v>A.02x3</v>
      </c>
      <c r="F1148" s="14" t="str">
        <f>IFERROR(VLOOKUP(E1148,'Bron competenties'!$A$1:$F$19978,5,FALSE),"")</f>
        <v>de inhoud van de SLA garanderen</v>
      </c>
      <c r="G1148" s="15" t="str">
        <f>IFERROR(CONCATENATE(B1148," ",(VLOOKUP($B1148,'Bron competenties'!$B$1:$C$1978,2,FALSE))),"")</f>
        <v xml:space="preserve">A.02 Management dienstverleningsniveau </v>
      </c>
      <c r="H1148">
        <f t="shared" si="52"/>
        <v>3</v>
      </c>
      <c r="I1148" t="str">
        <f t="shared" si="53"/>
        <v>de inhoud van de SLA garanderen</v>
      </c>
    </row>
    <row r="1149" spans="1:9" ht="15" thickBot="1" x14ac:dyDescent="0.4">
      <c r="A1149" s="18" t="s">
        <v>169</v>
      </c>
      <c r="B1149" s="17" t="s">
        <v>133</v>
      </c>
      <c r="C1149" s="13">
        <v>4</v>
      </c>
      <c r="D1149" s="10" t="str">
        <f>IFERROR(VLOOKUP($A1149,VLookup!$B$3:$C$481,2,FALSE),"")</f>
        <v>4.5.1 PRODUCT OWNER</v>
      </c>
      <c r="E1149" s="14" t="str">
        <f t="shared" si="51"/>
        <v>A.02x4</v>
      </c>
      <c r="F1149" s="14" t="str">
        <f>IFERROR(VLOOKUP(E1149,'Bron competenties'!$A$1:$F$19978,5,FALSE),"")</f>
        <v>het onderhandelen over herziening van SLA’s in overeenstemming met de organisatiedoelstellingen en het garanderen van het succes van de geplande resultaten</v>
      </c>
      <c r="G1149" s="15" t="str">
        <f>IFERROR(CONCATENATE(B1149," ",(VLOOKUP($B1149,'Bron competenties'!$B$1:$C$1978,2,FALSE))),"")</f>
        <v xml:space="preserve">A.02 Management dienstverleningsniveau </v>
      </c>
      <c r="H1149">
        <f t="shared" si="52"/>
        <v>4</v>
      </c>
      <c r="I1149" t="str">
        <f t="shared" si="53"/>
        <v>het onderhandelen over herziening van SLA’s in overeenstemming met de organisatiedoelstellingen en het garanderen van het succes van de geplande resultaten</v>
      </c>
    </row>
    <row r="1150" spans="1:9" ht="15" thickBot="1" x14ac:dyDescent="0.4">
      <c r="A1150" s="18" t="s">
        <v>169</v>
      </c>
      <c r="B1150" s="17" t="s">
        <v>115</v>
      </c>
      <c r="C1150" s="13">
        <v>3</v>
      </c>
      <c r="D1150" s="10" t="str">
        <f>IFERROR(VLOOKUP($A1150,VLookup!$B$3:$C$481,2,FALSE),"")</f>
        <v>4.5.1 PRODUCT OWNER</v>
      </c>
      <c r="E1150" s="14" t="str">
        <f t="shared" si="51"/>
        <v>A.03x3</v>
      </c>
      <c r="F1150" s="14" t="str">
        <f>IFERROR(VLOOKUP(E1150,'Bron competenties'!$A$1:$F$19978,5,FALSE),"")</f>
        <v>het gebruikmaken van specifieke (product)kennis voor marktanalyses</v>
      </c>
      <c r="G1150" s="15" t="str">
        <f>IFERROR(CONCATENATE(B1150," ",(VLOOKUP($B1150,'Bron competenties'!$B$1:$C$1978,2,FALSE))),"")</f>
        <v xml:space="preserve">A.03 Ontwikkelen van bedrijfsplannen </v>
      </c>
      <c r="H1150">
        <f t="shared" si="52"/>
        <v>3</v>
      </c>
      <c r="I1150" t="str">
        <f t="shared" si="53"/>
        <v>het gebruikmaken van specifieke (product)kennis voor marktanalyses</v>
      </c>
    </row>
    <row r="1151" spans="1:9" ht="15" thickBot="1" x14ac:dyDescent="0.4">
      <c r="A1151" s="18" t="s">
        <v>169</v>
      </c>
      <c r="B1151" s="17" t="s">
        <v>115</v>
      </c>
      <c r="C1151" s="13">
        <v>4</v>
      </c>
      <c r="D1151" s="10" t="str">
        <f>IFERROR(VLOOKUP($A1151,VLookup!$B$3:$C$481,2,FALSE),"")</f>
        <v>4.5.1 PRODUCT OWNER</v>
      </c>
      <c r="E1151" s="14" t="str">
        <f t="shared" si="51"/>
        <v>A.03x4</v>
      </c>
      <c r="F1151" s="14" t="str">
        <f>IFERROR(VLOOKUP(E1151,'Bron competenties'!$A$1:$F$19978,5,FALSE),"")</f>
        <v>het organiseren en borgen van een informatiesysteemstrategie die voldoet aan de vereisten van de organisatie, inclusief risico’s en kansen</v>
      </c>
      <c r="G1151" s="15" t="str">
        <f>IFERROR(CONCATENATE(B1151," ",(VLOOKUP($B1151,'Bron competenties'!$B$1:$C$1978,2,FALSE))),"")</f>
        <v xml:space="preserve">A.03 Ontwikkelen van bedrijfsplannen </v>
      </c>
      <c r="H1151">
        <f t="shared" si="52"/>
        <v>4</v>
      </c>
      <c r="I1151" t="str">
        <f t="shared" si="53"/>
        <v>het organiseren en borgen van een informatiesysteemstrategie die voldoet aan de vereisten van de organisatie, inclusief risico’s en kansen</v>
      </c>
    </row>
    <row r="1152" spans="1:9" ht="15" thickBot="1" x14ac:dyDescent="0.4">
      <c r="A1152" s="18" t="s">
        <v>169</v>
      </c>
      <c r="B1152" s="17" t="s">
        <v>106</v>
      </c>
      <c r="C1152" s="13">
        <v>3</v>
      </c>
      <c r="D1152" s="10" t="str">
        <f>IFERROR(VLOOKUP($A1152,VLookup!$B$3:$C$481,2,FALSE),"")</f>
        <v>4.5.1 PRODUCT OWNER</v>
      </c>
      <c r="E1152" s="14" t="str">
        <f t="shared" si="51"/>
        <v>A.04x3</v>
      </c>
      <c r="F1152" s="14" t="str">
        <f>IFERROR(VLOOKUP(E1152,'Bron competenties'!$A$1:$F$19978,5,FALSE),"")</f>
        <v>het gebruikmaken van specifieke kennis om complexe documentatie te maken en te onderhouden</v>
      </c>
      <c r="G1152" s="15" t="str">
        <f>IFERROR(CONCATENATE(B1152," ",(VLOOKUP($B1152,'Bron competenties'!$B$1:$C$1978,2,FALSE))),"")</f>
        <v xml:space="preserve">A.04 Product- of serviceplanning </v>
      </c>
      <c r="H1152">
        <f t="shared" si="52"/>
        <v>3</v>
      </c>
      <c r="I1152" t="str">
        <f t="shared" si="53"/>
        <v>het gebruikmaken van specifieke kennis om complexe documentatie te maken en te onderhouden</v>
      </c>
    </row>
    <row r="1153" spans="1:9" ht="15" thickBot="1" x14ac:dyDescent="0.4">
      <c r="A1153" s="18" t="s">
        <v>169</v>
      </c>
      <c r="B1153" s="17" t="s">
        <v>106</v>
      </c>
      <c r="C1153" s="13">
        <v>4</v>
      </c>
      <c r="D1153" s="10" t="str">
        <f>IFERROR(VLOOKUP($A1153,VLookup!$B$3:$C$481,2,FALSE),"")</f>
        <v>4.5.1 PRODUCT OWNER</v>
      </c>
      <c r="E1153" s="14" t="str">
        <f t="shared" si="51"/>
        <v>A.04x4</v>
      </c>
      <c r="F1153" s="14" t="str">
        <f>IFERROR(VLOOKUP(E1153,'Bron competenties'!$A$1:$F$19978,5,FALSE),"")</f>
        <v>het organiseren en borgen van het ontwikkelen en onderhouden van de planning</v>
      </c>
      <c r="G1153" s="15" t="str">
        <f>IFERROR(CONCATENATE(B1153," ",(VLOOKUP($B1153,'Bron competenties'!$B$1:$C$1978,2,FALSE))),"")</f>
        <v xml:space="preserve">A.04 Product- of serviceplanning </v>
      </c>
      <c r="H1153">
        <f t="shared" si="52"/>
        <v>4</v>
      </c>
      <c r="I1153" t="str">
        <f t="shared" si="53"/>
        <v>het organiseren en borgen van het ontwikkelen en onderhouden van de planning</v>
      </c>
    </row>
    <row r="1154" spans="1:9" ht="15" thickBot="1" x14ac:dyDescent="0.4">
      <c r="A1154" s="18" t="s">
        <v>169</v>
      </c>
      <c r="B1154" s="17" t="s">
        <v>101</v>
      </c>
      <c r="C1154" s="13">
        <v>3</v>
      </c>
      <c r="D1154" s="10" t="str">
        <f>IFERROR(VLOOKUP($A1154,VLookup!$B$3:$C$481,2,FALSE),"")</f>
        <v>4.5.1 PRODUCT OWNER</v>
      </c>
      <c r="E1154" s="14" t="str">
        <f t="shared" ref="E1154:E1217" si="54">IFERROR(IF(D1154&lt;&gt;"",CONCATENATE(B1154,"x",C1154),""),"")</f>
        <v>A.08x3</v>
      </c>
      <c r="F1154" s="14" t="str">
        <f>IFERROR(VLOOKUP(E1154,'Bron competenties'!$A$1:$F$19978,5,FALSE),"")</f>
        <v>het bevorderen van bewustzijn, trainingen en borging (via hulpmiddelen) voor duurzame ontwikkeling</v>
      </c>
      <c r="G1154" s="15" t="str">
        <f>IFERROR(CONCATENATE(B1154," ",(VLOOKUP($B1154,'Bron competenties'!$B$1:$C$1978,2,FALSE))),"")</f>
        <v xml:space="preserve">A.08 Duurzame ontwikkeling </v>
      </c>
      <c r="H1154">
        <f t="shared" ref="H1154:H1217" si="55">IF($G1154="","",C1154)</f>
        <v>3</v>
      </c>
      <c r="I1154" t="str">
        <f t="shared" ref="I1154:I1217" si="56">IF($G1154="","",F1154)</f>
        <v>het bevorderen van bewustzijn, trainingen en borging (via hulpmiddelen) voor duurzame ontwikkeling</v>
      </c>
    </row>
    <row r="1155" spans="1:9" ht="15" thickBot="1" x14ac:dyDescent="0.4">
      <c r="A1155" s="18" t="s">
        <v>169</v>
      </c>
      <c r="B1155" s="17" t="s">
        <v>101</v>
      </c>
      <c r="C1155" s="13">
        <v>4</v>
      </c>
      <c r="D1155" s="10" t="str">
        <f>IFERROR(VLOOKUP($A1155,VLookup!$B$3:$C$481,2,FALSE),"")</f>
        <v>4.5.1 PRODUCT OWNER</v>
      </c>
      <c r="E1155" s="14" t="str">
        <f t="shared" si="54"/>
        <v>A.08x4</v>
      </c>
      <c r="F1155" s="14" t="str">
        <f>IFERROR(VLOOKUP(E1155,'Bron competenties'!$A$1:$F$19978,5,FALSE),"")</f>
        <v>het bepalen van doel en strategie voor duurzame ontwikkeling van informatiesystemen in overeenstemming met het duurzaamheidsbeleid van de organisatie</v>
      </c>
      <c r="G1155" s="15" t="str">
        <f>IFERROR(CONCATENATE(B1155," ",(VLOOKUP($B1155,'Bron competenties'!$B$1:$C$1978,2,FALSE))),"")</f>
        <v xml:space="preserve">A.08 Duurzame ontwikkeling </v>
      </c>
      <c r="H1155">
        <f t="shared" si="55"/>
        <v>4</v>
      </c>
      <c r="I1155" t="str">
        <f t="shared" si="56"/>
        <v>het bepalen van doel en strategie voor duurzame ontwikkeling van informatiesystemen in overeenstemming met het duurzaamheidsbeleid van de organisatie</v>
      </c>
    </row>
    <row r="1156" spans="1:9" ht="15" thickBot="1" x14ac:dyDescent="0.4">
      <c r="A1156" s="16" t="s">
        <v>169</v>
      </c>
      <c r="B1156" s="17" t="s">
        <v>77</v>
      </c>
      <c r="C1156" s="13">
        <v>3</v>
      </c>
      <c r="D1156" s="10" t="str">
        <f>IFERROR(VLOOKUP($A1156,VLookup!$B$3:$C$481,2,FALSE),"")</f>
        <v>4.5.1 PRODUCT OWNER</v>
      </c>
      <c r="E1156" s="14" t="str">
        <f t="shared" si="54"/>
        <v>A.10x3</v>
      </c>
      <c r="F1156" s="14" t="str">
        <f>IFERROR(VLOOKUP(E1156,'Bron competenties'!$A$1:$F$19978,5,FALSE),"")</f>
        <v>het bewerkstelligen en cultiveren van relaties met klanten en gebruikers om hun taken, behoeften en doelen te begrijpen; het gebruiken van een breed scala aan specialistische methoden om belangrijke gebruikersbetrokkenheid te krijgen</v>
      </c>
      <c r="G1156" s="15" t="str">
        <f>IFERROR(CONCATENATE(B1156," ",(VLOOKUP($B1156,'Bron competenties'!$B$1:$C$1978,2,FALSE))),"")</f>
        <v>A.10 Gebruikergedreven ontwerpen</v>
      </c>
      <c r="H1156">
        <f t="shared" si="55"/>
        <v>3</v>
      </c>
      <c r="I1156" t="str">
        <f t="shared" si="56"/>
        <v>het bewerkstelligen en cultiveren van relaties met klanten en gebruikers om hun taken, behoeften en doelen te begrijpen; het gebruiken van een breed scala aan specialistische methoden om belangrijke gebruikersbetrokkenheid te krijgen</v>
      </c>
    </row>
    <row r="1157" spans="1:9" ht="15" thickBot="1" x14ac:dyDescent="0.4">
      <c r="A1157" s="16" t="s">
        <v>169</v>
      </c>
      <c r="B1157" s="17" t="s">
        <v>77</v>
      </c>
      <c r="C1157" s="13">
        <v>4</v>
      </c>
      <c r="D1157" s="10" t="str">
        <f>IFERROR(VLOOKUP($A1157,VLookup!$B$3:$C$481,2,FALSE),"")</f>
        <v>4.5.1 PRODUCT OWNER</v>
      </c>
      <c r="E1157" s="14" t="str">
        <f t="shared" si="54"/>
        <v>A.10x4</v>
      </c>
      <c r="F1157" s="14" t="str">
        <f>IFERROR(VLOOKUP(E1157,'Bron competenties'!$A$1:$F$19978,5,FALSE),"")</f>
        <v>het bieden van deskundige begeleiding om continue verbetering te garanderen en een succesvolle omnichannel gebruikerervaring te bewerkstelligen</v>
      </c>
      <c r="G1157" s="15" t="str">
        <f>IFERROR(CONCATENATE(B1157," ",(VLOOKUP($B1157,'Bron competenties'!$B$1:$C$1978,2,FALSE))),"")</f>
        <v>A.10 Gebruikergedreven ontwerpen</v>
      </c>
      <c r="H1157">
        <f t="shared" si="55"/>
        <v>4</v>
      </c>
      <c r="I1157" t="str">
        <f t="shared" si="56"/>
        <v>het bieden van deskundige begeleiding om continue verbetering te garanderen en een succesvolle omnichannel gebruikerervaring te bewerkstelligen</v>
      </c>
    </row>
    <row r="1158" spans="1:9" ht="15" thickBot="1" x14ac:dyDescent="0.4">
      <c r="A1158" s="18" t="s">
        <v>169</v>
      </c>
      <c r="B1158" s="17" t="s">
        <v>94</v>
      </c>
      <c r="C1158" s="13">
        <v>3</v>
      </c>
      <c r="D1158" s="10" t="str">
        <f>IFERROR(VLOOKUP($A1158,VLookup!$B$3:$C$481,2,FALSE),"")</f>
        <v>4.5.1 PRODUCT OWNER</v>
      </c>
      <c r="E1158" s="14" t="str">
        <f t="shared" si="54"/>
        <v>B.03x3</v>
      </c>
      <c r="F1158" s="14" t="str">
        <f>IFERROR(VLOOKUP(E1158,'Bron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158" s="15" t="str">
        <f>IFERROR(CONCATENATE(B1158," ",(VLOOKUP($B1158,'Bron competenties'!$B$1:$C$1978,2,FALSE))),"")</f>
        <v xml:space="preserve">B.03 Testen </v>
      </c>
      <c r="H1158">
        <f t="shared" si="55"/>
        <v>3</v>
      </c>
      <c r="I1158" t="str">
        <f t="shared" si="5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159" spans="1:9" ht="15" thickBot="1" x14ac:dyDescent="0.4">
      <c r="A1159" s="18" t="s">
        <v>169</v>
      </c>
      <c r="B1159" s="17" t="s">
        <v>95</v>
      </c>
      <c r="C1159" s="13">
        <v>3</v>
      </c>
      <c r="D1159" s="10" t="str">
        <f>IFERROR(VLOOKUP($A1159,VLookup!$B$3:$C$481,2,FALSE),"")</f>
        <v>4.5.1 PRODUCT OWNER</v>
      </c>
      <c r="E1159" s="14" t="str">
        <f t="shared" si="54"/>
        <v>B.05x3</v>
      </c>
      <c r="F1159" s="14" t="str">
        <f>IFERROR(VLOOKUP(E1159,'Bron competenties'!$A$1:$F$19978,5,FALSE),"")</f>
        <v xml:space="preserve">het detailniveau bepalen op basis van het doel en de doelgroep </v>
      </c>
      <c r="G1159" s="15" t="str">
        <f>IFERROR(CONCATENATE(B1159," ",(VLOOKUP($B1159,'Bron competenties'!$B$1:$C$1978,2,FALSE))),"")</f>
        <v xml:space="preserve">B.05 Vervaardigen van documentatie </v>
      </c>
      <c r="H1159">
        <f t="shared" si="55"/>
        <v>3</v>
      </c>
      <c r="I1159" t="str">
        <f t="shared" si="56"/>
        <v xml:space="preserve">het detailniveau bepalen op basis van het doel en de doelgroep </v>
      </c>
    </row>
    <row r="1160" spans="1:9" ht="15" thickBot="1" x14ac:dyDescent="0.4">
      <c r="A1160" s="18" t="s">
        <v>169</v>
      </c>
      <c r="B1160" s="17" t="s">
        <v>135</v>
      </c>
      <c r="C1160" s="13">
        <v>3</v>
      </c>
      <c r="D1160" s="10" t="str">
        <f>IFERROR(VLOOKUP($A1160,VLookup!$B$3:$C$481,2,FALSE),"")</f>
        <v>4.5.1 PRODUCT OWNER</v>
      </c>
      <c r="E1160" s="14" t="str">
        <f t="shared" si="54"/>
        <v>C.02x3</v>
      </c>
      <c r="F1160" s="14" t="str">
        <f>IFERROR(VLOOKUP(E1160,'Bron competenties'!$A$1:$F$19978,5,FALSE),"")</f>
        <v xml:space="preserve">het zorgen voor de integriteit van het systeem door het toepassen van functionele updates, software- of hardwaretoevoegingen en het inregelen van onderhoudsactiviteiten; het voldoen aan de budgeteisen </v>
      </c>
      <c r="G1160" s="15" t="str">
        <f>IFERROR(CONCATENATE(B1160," ",(VLOOKUP($B1160,'Bron competenties'!$B$1:$C$1978,2,FALSE))),"")</f>
        <v xml:space="preserve">C.02 Ondersteunen van wijzigingen </v>
      </c>
      <c r="H1160">
        <f t="shared" si="55"/>
        <v>3</v>
      </c>
      <c r="I1160" t="str">
        <f t="shared" si="56"/>
        <v xml:space="preserve">het zorgen voor de integriteit van het systeem door het toepassen van functionele updates, software- of hardwaretoevoegingen en het inregelen van onderhoudsactiviteiten; het voldoen aan de budgeteisen </v>
      </c>
    </row>
    <row r="1161" spans="1:9" ht="15" thickBot="1" x14ac:dyDescent="0.4">
      <c r="A1161" s="18" t="s">
        <v>169</v>
      </c>
      <c r="B1161" s="17" t="s">
        <v>131</v>
      </c>
      <c r="C1161" s="13">
        <v>3</v>
      </c>
      <c r="D1161" s="10" t="str">
        <f>IFERROR(VLOOKUP($A1161,VLookup!$B$3:$C$481,2,FALSE),"")</f>
        <v>4.5.1 PRODUCT OWNER</v>
      </c>
      <c r="E1161" s="14" t="str">
        <f t="shared" si="54"/>
        <v>C.03x3</v>
      </c>
      <c r="F1161" s="14" t="str">
        <f>IFERROR(VLOOKUP(E1161,'Bron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161" s="15" t="str">
        <f>IFERROR(CONCATENATE(B1161," ",(VLOOKUP($B1161,'Bron competenties'!$B$1:$C$1978,2,FALSE))),"")</f>
        <v xml:space="preserve">C.03 Dienstverlening </v>
      </c>
      <c r="H1161">
        <f t="shared" si="55"/>
        <v>3</v>
      </c>
      <c r="I1161" t="str">
        <f t="shared" si="56"/>
        <v>het opzetten van roosters voor operationele taken; het beheren van kosten en budget op basis van interne procedures en externe beperkingen; het vaststellen van het optimaal benodigde aantal fte voor de infrastructuur van het informatiesysteem</v>
      </c>
    </row>
    <row r="1162" spans="1:9" ht="15" thickBot="1" x14ac:dyDescent="0.4">
      <c r="A1162" s="18" t="s">
        <v>169</v>
      </c>
      <c r="B1162" s="17" t="s">
        <v>83</v>
      </c>
      <c r="C1162" s="13">
        <v>4</v>
      </c>
      <c r="D1162" s="10" t="str">
        <f>IFERROR(VLOOKUP($A1162,VLookup!$B$3:$C$481,2,FALSE),"")</f>
        <v>4.5.1 PRODUCT OWNER</v>
      </c>
      <c r="E1162" s="14" t="str">
        <f t="shared" si="54"/>
        <v>D.02x4</v>
      </c>
      <c r="F1162" s="14" t="str">
        <f>IFERROR(VLOOKUP(E1162,'Bron competenties'!$A$1:$F$19978,5,FALSE),"")</f>
        <v xml:space="preserve">het gebruiken van uiteenlopende specifieke kennis en het zorgen dat daarvan gebruik wordt gemaakt; het autoriseren van externe standaarden en best practices </v>
      </c>
      <c r="G1162" s="15" t="str">
        <f>IFERROR(CONCATENATE(B1162," ",(VLOOKUP($B1162,'Bron competenties'!$B$1:$C$1978,2,FALSE))),"")</f>
        <v xml:space="preserve">D.02 Ontwikkeling ICT-Kwaliteitsstrategie </v>
      </c>
      <c r="H1162">
        <f t="shared" si="55"/>
        <v>4</v>
      </c>
      <c r="I1162" t="str">
        <f t="shared" si="56"/>
        <v xml:space="preserve">het gebruiken van uiteenlopende specifieke kennis en het zorgen dat daarvan gebruik wordt gemaakt; het autoriseren van externe standaarden en best practices </v>
      </c>
    </row>
    <row r="1163" spans="1:9" ht="15" thickBot="1" x14ac:dyDescent="0.4">
      <c r="A1163" s="18" t="s">
        <v>169</v>
      </c>
      <c r="B1163" s="17" t="s">
        <v>112</v>
      </c>
      <c r="C1163" s="13">
        <v>2</v>
      </c>
      <c r="D1163" s="10" t="str">
        <f>IFERROR(VLOOKUP($A1163,VLookup!$B$3:$C$481,2,FALSE),"")</f>
        <v>4.5.1 PRODUCT OWNER</v>
      </c>
      <c r="E1163" s="14" t="str">
        <f t="shared" si="54"/>
        <v>D.05x2</v>
      </c>
      <c r="F1163" s="14" t="str">
        <f>IFERROR(VLOOKUP(E1163,'Bron competenties'!$A$1:$F$19978,5,FALSE),"")</f>
        <v>het samenwerken in de totstandkoming van proposals/voorstellen in overeenstemming met de bedrijfscapaciteit en klantbehoeften</v>
      </c>
      <c r="G1163" s="15" t="str">
        <f>IFERROR(CONCATENATE(B1163," ",(VLOOKUP($B1163,'Bron competenties'!$B$1:$C$1978,2,FALSE))),"")</f>
        <v>D.05 Verkoopontwikkeling</v>
      </c>
      <c r="H1163">
        <f t="shared" si="55"/>
        <v>2</v>
      </c>
      <c r="I1163" t="str">
        <f t="shared" si="56"/>
        <v>het samenwerken in de totstandkoming van proposals/voorstellen in overeenstemming met de bedrijfscapaciteit en klantbehoeften</v>
      </c>
    </row>
    <row r="1164" spans="1:9" ht="15" thickBot="1" x14ac:dyDescent="0.4">
      <c r="A1164" s="18" t="s">
        <v>169</v>
      </c>
      <c r="B1164" s="17" t="s">
        <v>112</v>
      </c>
      <c r="C1164" s="13">
        <v>3</v>
      </c>
      <c r="D1164" s="10" t="str">
        <f>IFERROR(VLOOKUP($A1164,VLookup!$B$3:$C$481,2,FALSE),"")</f>
        <v>4.5.1 PRODUCT OWNER</v>
      </c>
      <c r="E1164" s="14" t="str">
        <f t="shared" si="54"/>
        <v>D.05x3</v>
      </c>
      <c r="F1164" s="14" t="str">
        <f>IFERROR(VLOOKUP(E1164,'Bron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164" s="15" t="str">
        <f>IFERROR(CONCATENATE(B1164," ",(VLOOKUP($B1164,'Bron competenties'!$B$1:$C$1978,2,FALSE))),"")</f>
        <v>D.05 Verkoopontwikkeling</v>
      </c>
      <c r="H1164">
        <f t="shared" si="55"/>
        <v>3</v>
      </c>
      <c r="I1164"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165" spans="1:9" ht="15" thickBot="1" x14ac:dyDescent="0.4">
      <c r="A1165" s="18" t="s">
        <v>169</v>
      </c>
      <c r="B1165" s="17" t="s">
        <v>112</v>
      </c>
      <c r="C1165" s="13">
        <v>4</v>
      </c>
      <c r="D1165" s="10" t="str">
        <f>IFERROR(VLOOKUP($A1165,VLookup!$B$3:$C$481,2,FALSE),"")</f>
        <v>4.5.1 PRODUCT OWNER</v>
      </c>
      <c r="E1165" s="14" t="str">
        <f t="shared" si="54"/>
        <v>D.05x4</v>
      </c>
      <c r="F1165" s="14" t="str">
        <f>IFERROR(VLOOKUP(E1165,'Bron competenties'!$A$1:$F$19978,5,FALSE),"")</f>
        <v>het reviewen en implementeren van een passende verkoopstrategie om de organisatiedoeleinden te behalen; het bepalen en alloceren van doelen om de marktcondities aan te pakken; het coördineren van multidisciplinaire teams</v>
      </c>
      <c r="G1165" s="15" t="str">
        <f>IFERROR(CONCATENATE(B1165," ",(VLOOKUP($B1165,'Bron competenties'!$B$1:$C$1978,2,FALSE))),"")</f>
        <v>D.05 Verkoopontwikkeling</v>
      </c>
      <c r="H1165">
        <f t="shared" si="55"/>
        <v>4</v>
      </c>
      <c r="I1165" t="str">
        <f t="shared" si="56"/>
        <v>het reviewen en implementeren van een passende verkoopstrategie om de organisatiedoeleinden te behalen; het bepalen en alloceren van doelen om de marktcondities aan te pakken; het coördineren van multidisciplinaire teams</v>
      </c>
    </row>
    <row r="1166" spans="1:9" ht="15" thickBot="1" x14ac:dyDescent="0.4">
      <c r="A1166" s="18" t="s">
        <v>169</v>
      </c>
      <c r="B1166" s="17" t="s">
        <v>78</v>
      </c>
      <c r="C1166" s="13">
        <v>3</v>
      </c>
      <c r="D1166" s="10" t="str">
        <f>IFERROR(VLOOKUP($A1166,VLookup!$B$3:$C$481,2,FALSE),"")</f>
        <v>4.5.1 PRODUCT OWNER</v>
      </c>
      <c r="E1166" s="14" t="str">
        <f t="shared" si="54"/>
        <v>D.10x3</v>
      </c>
      <c r="F1166" s="14" t="str">
        <f>IFERROR(VLOOKUP(E1166,'Bron competenties'!$A$1:$F$19978,5,FALSE),"")</f>
        <v>het analyseren van bedrijfsprocessen en bijbehorende informatie-eisen en het daarmee voorzien in de meest geschikte informatiestructuur</v>
      </c>
      <c r="G1166" s="15" t="str">
        <f>IFERROR(CONCATENATE(B1166," ",(VLOOKUP($B1166,'Bron competenties'!$B$1:$C$1978,2,FALSE))),"")</f>
        <v xml:space="preserve">D.10 Informatie- en kennismanagement </v>
      </c>
      <c r="H1166">
        <f t="shared" si="55"/>
        <v>3</v>
      </c>
      <c r="I1166" t="str">
        <f t="shared" si="56"/>
        <v>het analyseren van bedrijfsprocessen en bijbehorende informatie-eisen en het daarmee voorzien in de meest geschikte informatiestructuur</v>
      </c>
    </row>
    <row r="1167" spans="1:9" ht="15" thickBot="1" x14ac:dyDescent="0.4">
      <c r="A1167" s="18" t="s">
        <v>169</v>
      </c>
      <c r="B1167" s="17" t="s">
        <v>78</v>
      </c>
      <c r="C1167" s="13">
        <v>4</v>
      </c>
      <c r="D1167" s="10" t="str">
        <f>IFERROR(VLOOKUP($A1167,VLookup!$B$3:$C$481,2,FALSE),"")</f>
        <v>4.5.1 PRODUCT OWNER</v>
      </c>
      <c r="E1167" s="14" t="str">
        <f t="shared" si="54"/>
        <v>D.10x4</v>
      </c>
      <c r="F1167" s="14" t="str">
        <f>IFERROR(VLOOKUP(E1167,'Bron competenties'!$A$1:$F$19978,5,FALSE),"")</f>
        <v>de juiste informatiestructuur integreren in de organisatie-omgeving</v>
      </c>
      <c r="G1167" s="15" t="str">
        <f>IFERROR(CONCATENATE(B1167," ",(VLOOKUP($B1167,'Bron competenties'!$B$1:$C$1978,2,FALSE))),"")</f>
        <v xml:space="preserve">D.10 Informatie- en kennismanagement </v>
      </c>
      <c r="H1167">
        <f t="shared" si="55"/>
        <v>4</v>
      </c>
      <c r="I1167" t="str">
        <f t="shared" si="56"/>
        <v>de juiste informatiestructuur integreren in de organisatie-omgeving</v>
      </c>
    </row>
    <row r="1168" spans="1:9" ht="15" thickBot="1" x14ac:dyDescent="0.4">
      <c r="A1168" s="18" t="s">
        <v>169</v>
      </c>
      <c r="B1168" s="17" t="s">
        <v>79</v>
      </c>
      <c r="C1168" s="13">
        <v>3</v>
      </c>
      <c r="D1168" s="10" t="str">
        <f>IFERROR(VLOOKUP($A1168,VLookup!$B$3:$C$481,2,FALSE),"")</f>
        <v>4.5.1 PRODUCT OWNER</v>
      </c>
      <c r="E1168" s="14" t="str">
        <f t="shared" si="54"/>
        <v>D.11x3</v>
      </c>
      <c r="F1168" s="14" t="str">
        <f>IFERROR(VLOOKUP(E1168,'Bron competenties'!$A$1:$F$19978,5,FALSE),"")</f>
        <v>betrouwbare relaties met de klanten creëren en helpen in het identificeren van de klantbehoeften</v>
      </c>
      <c r="G1168" s="15" t="str">
        <f>IFERROR(CONCATENATE(B1168," ",(VLOOKUP($B1168,'Bron competenties'!$B$1:$C$1978,2,FALSE))),"")</f>
        <v xml:space="preserve">D.11 Behoeftemanagement </v>
      </c>
      <c r="H1168">
        <f t="shared" si="55"/>
        <v>3</v>
      </c>
      <c r="I1168" t="str">
        <f t="shared" si="56"/>
        <v>betrouwbare relaties met de klanten creëren en helpen in het identificeren van de klantbehoeften</v>
      </c>
    </row>
    <row r="1169" spans="1:9" ht="15" thickBot="1" x14ac:dyDescent="0.4">
      <c r="A1169" s="18" t="s">
        <v>169</v>
      </c>
      <c r="B1169" s="17" t="s">
        <v>79</v>
      </c>
      <c r="C1169" s="13">
        <v>4</v>
      </c>
      <c r="D1169" s="10" t="str">
        <f>IFERROR(VLOOKUP($A1169,VLookup!$B$3:$C$481,2,FALSE),"")</f>
        <v>4.5.1 PRODUCT OWNER</v>
      </c>
      <c r="E1169" s="14" t="str">
        <f t="shared" si="54"/>
        <v>D.11x4</v>
      </c>
      <c r="F1169" s="14" t="str">
        <f>IFERROR(VLOOKUP(E1169,'Bron competenties'!$A$1:$F$19978,5,FALSE),"")</f>
        <v>het organiseren en ondersteunen van strategische besluiten van de organisaties, het helpen van organisaties om nieuwe IV-oplossingen te bedenken; het bevorderen van partnerschappen en het creëren van waardeproposities</v>
      </c>
      <c r="G1169" s="15" t="str">
        <f>IFERROR(CONCATENATE(B1169," ",(VLOOKUP($B1169,'Bron competenties'!$B$1:$C$1978,2,FALSE))),"")</f>
        <v xml:space="preserve">D.11 Behoeftemanagement </v>
      </c>
      <c r="H1169">
        <f t="shared" si="55"/>
        <v>4</v>
      </c>
      <c r="I1169" t="str">
        <f t="shared" si="56"/>
        <v>het organiseren en ondersteunen van strategische besluiten van de organisaties, het helpen van organisaties om nieuwe IV-oplossingen te bedenken; het bevorderen van partnerschappen en het creëren van waardeproposities</v>
      </c>
    </row>
    <row r="1170" spans="1:9" ht="15" thickBot="1" x14ac:dyDescent="0.4">
      <c r="A1170" s="18" t="s">
        <v>169</v>
      </c>
      <c r="B1170" s="17" t="s">
        <v>118</v>
      </c>
      <c r="C1170" s="13">
        <v>3</v>
      </c>
      <c r="D1170" s="10" t="str">
        <f>IFERROR(VLOOKUP($A1170,VLookup!$B$3:$C$481,2,FALSE),"")</f>
        <v>4.5.1 PRODUCT OWNER</v>
      </c>
      <c r="E1170" s="14" t="str">
        <f t="shared" si="54"/>
        <v>E.01x3</v>
      </c>
      <c r="F1170" s="14" t="str">
        <f>IFERROR(VLOOKUP(E1170,'Bron competenties'!$A$1:$F$19978,5,FALSE),"")</f>
        <v>het gebruikmaken van vaardigheden om kortetermijnprognoses te bieden met behulp van input uit de markt; het beoordelen van de productie- en verkoopcapaciteiten van de organisatie</v>
      </c>
      <c r="G1170" s="15" t="str">
        <f>IFERROR(CONCATENATE(B1170," ",(VLOOKUP($B1170,'Bron competenties'!$B$1:$C$1978,2,FALSE))),"")</f>
        <v xml:space="preserve">E.01 Ontwikkelen van prognoses </v>
      </c>
      <c r="H1170">
        <f t="shared" si="55"/>
        <v>3</v>
      </c>
      <c r="I1170" t="str">
        <f t="shared" si="56"/>
        <v>het gebruikmaken van vaardigheden om kortetermijnprognoses te bieden met behulp van input uit de markt; het beoordelen van de productie- en verkoopcapaciteiten van de organisatie</v>
      </c>
    </row>
    <row r="1171" spans="1:9" ht="15" thickBot="1" x14ac:dyDescent="0.4">
      <c r="A1171" s="18" t="s">
        <v>169</v>
      </c>
      <c r="B1171" s="17" t="s">
        <v>118</v>
      </c>
      <c r="C1171" s="13">
        <v>4</v>
      </c>
      <c r="D1171" s="10" t="str">
        <f>IFERROR(VLOOKUP($A1171,VLookup!$B$3:$C$481,2,FALSE),"")</f>
        <v>4.5.1 PRODUCT OWNER</v>
      </c>
      <c r="E1171" s="14" t="str">
        <f t="shared" si="54"/>
        <v>E.01x4</v>
      </c>
      <c r="F1171" s="14" t="str">
        <f>IFERROR(VLOOKUP(E1171,'Bron competenties'!$A$1:$F$19978,5,FALSE),"")</f>
        <v>de verantwoordelijkheid nemen voor het ontwikkelen van langetermijnprognoses; het identificeren en evalueren van input uit de wijde omgeving, inclusief de politieke en sociale context</v>
      </c>
      <c r="G1171" s="15" t="str">
        <f>IFERROR(CONCATENATE(B1171," ",(VLOOKUP($B1171,'Bron competenties'!$B$1:$C$1978,2,FALSE))),"")</f>
        <v xml:space="preserve">E.01 Ontwikkelen van prognoses </v>
      </c>
      <c r="H1171">
        <f t="shared" si="55"/>
        <v>4</v>
      </c>
      <c r="I1171" t="str">
        <f t="shared" si="56"/>
        <v>de verantwoordelijkheid nemen voor het ontwikkelen van langetermijnprognoses; het identificeren en evalueren van input uit de wijde omgeving, inclusief de politieke en sociale context</v>
      </c>
    </row>
    <row r="1172" spans="1:9" ht="15" thickBot="1" x14ac:dyDescent="0.4">
      <c r="A1172" s="18" t="s">
        <v>169</v>
      </c>
      <c r="B1172" s="17" t="s">
        <v>108</v>
      </c>
      <c r="C1172" s="13">
        <v>3</v>
      </c>
      <c r="D1172" s="10" t="str">
        <f>IFERROR(VLOOKUP($A1172,VLookup!$B$3:$C$481,2,FALSE),"")</f>
        <v>4.5.1 PRODUCT OWNER</v>
      </c>
      <c r="E1172" s="14" t="str">
        <f t="shared" si="54"/>
        <v>E.02x3</v>
      </c>
      <c r="F1172" s="14" t="str">
        <f>IFERROR(VLOOKUP(E1172,'Bron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72" s="15" t="str">
        <f>IFERROR(CONCATENATE(B1172," ",(VLOOKUP($B1172,'Bron competenties'!$B$1:$C$1978,2,FALSE))),"")</f>
        <v xml:space="preserve">E.02 Project- en portfoliomanagement </v>
      </c>
      <c r="H1172">
        <f t="shared" si="55"/>
        <v>3</v>
      </c>
      <c r="I1172" t="str">
        <f t="shared" si="56"/>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73" spans="1:9" ht="15" thickBot="1" x14ac:dyDescent="0.4">
      <c r="A1173" s="18" t="s">
        <v>169</v>
      </c>
      <c r="B1173" s="17" t="s">
        <v>108</v>
      </c>
      <c r="C1173" s="13">
        <v>4</v>
      </c>
      <c r="D1173" s="10" t="str">
        <f>IFERROR(VLOOKUP($A1173,VLookup!$B$3:$C$481,2,FALSE),"")</f>
        <v>4.5.1 PRODUCT OWNER</v>
      </c>
      <c r="E1173" s="14" t="str">
        <f t="shared" si="54"/>
        <v>E.02x4</v>
      </c>
      <c r="F1173" s="14" t="str">
        <f>IFERROR(VLOOKUP(E1173,'Bron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173" s="15" t="str">
        <f>IFERROR(CONCATENATE(B1173," ",(VLOOKUP($B1173,'Bron competenties'!$B$1:$C$1978,2,FALSE))),"")</f>
        <v xml:space="preserve">E.02 Project- en portfoliomanagement </v>
      </c>
      <c r="H1173">
        <f t="shared" si="55"/>
        <v>4</v>
      </c>
      <c r="I1173" t="str">
        <f t="shared" si="56"/>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174" spans="1:9" ht="15" thickBot="1" x14ac:dyDescent="0.4">
      <c r="A1174" s="18" t="s">
        <v>169</v>
      </c>
      <c r="B1174" s="17" t="s">
        <v>100</v>
      </c>
      <c r="C1174" s="13">
        <v>3</v>
      </c>
      <c r="D1174" s="10" t="str">
        <f>IFERROR(VLOOKUP($A1174,VLookup!$B$3:$C$481,2,FALSE),"")</f>
        <v>4.5.1 PRODUCT OWNER</v>
      </c>
      <c r="E1174" s="14" t="str">
        <f t="shared" si="54"/>
        <v>E.03x3</v>
      </c>
      <c r="F1174" s="14" t="str">
        <f>IFERROR(VLOOKUP(E1174,'Bron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174" s="15" t="str">
        <f>IFERROR(CONCATENATE(B1174," ",(VLOOKUP($B1174,'Bron competenties'!$B$1:$C$1978,2,FALSE))),"")</f>
        <v xml:space="preserve">E.03 Risicomanagement </v>
      </c>
      <c r="H1174">
        <f t="shared" si="55"/>
        <v>3</v>
      </c>
      <c r="I1174" t="str">
        <f t="shared" si="56"/>
        <v>het in staat zijn de juiste acties te ondernemen om de veiligheid te borgen en risicoblootstelling te vermijden; het evalueren, managen en garanderen van de validering van uitzonderingen; het uitvoeren van audits uit op IV-processen en -omgeving</v>
      </c>
    </row>
    <row r="1175" spans="1:9" ht="15" thickBot="1" x14ac:dyDescent="0.4">
      <c r="A1175" s="18" t="s">
        <v>169</v>
      </c>
      <c r="B1175" s="17" t="s">
        <v>100</v>
      </c>
      <c r="C1175" s="13">
        <v>4</v>
      </c>
      <c r="D1175" s="10" t="str">
        <f>IFERROR(VLOOKUP($A1175,VLookup!$B$3:$C$481,2,FALSE),"")</f>
        <v>4.5.1 PRODUCT OWNER</v>
      </c>
      <c r="E1175" s="14" t="str">
        <f t="shared" si="54"/>
        <v>E.03x4</v>
      </c>
      <c r="F1175" s="14" t="str">
        <f>IFERROR(VLOOKUP(E1175,'Bron competenties'!$A$1:$F$19978,5,FALSE),"")</f>
        <v>het organiseren en borgen van het definiëren en toepasbaar maken van beleid voor risicobeheer door rekening te houden met alle mogelijke beperkingen, waaronder technische, economische en politieke kwesties en daarbij taken te delegeren</v>
      </c>
      <c r="G1175" s="15" t="str">
        <f>IFERROR(CONCATENATE(B1175," ",(VLOOKUP($B1175,'Bron competenties'!$B$1:$C$1978,2,FALSE))),"")</f>
        <v xml:space="preserve">E.03 Risicomanagement </v>
      </c>
      <c r="H1175">
        <f t="shared" si="55"/>
        <v>4</v>
      </c>
      <c r="I1175" t="str">
        <f t="shared" si="56"/>
        <v>het organiseren en borgen van het definiëren en toepasbaar maken van beleid voor risicobeheer door rekening te houden met alle mogelijke beperkingen, waaronder technische, economische en politieke kwesties en daarbij taken te delegeren</v>
      </c>
    </row>
    <row r="1176" spans="1:9" ht="15" thickBot="1" x14ac:dyDescent="0.4">
      <c r="A1176" s="18" t="s">
        <v>169</v>
      </c>
      <c r="B1176" s="17" t="s">
        <v>80</v>
      </c>
      <c r="C1176" s="13">
        <v>3</v>
      </c>
      <c r="D1176" s="10" t="str">
        <f>IFERROR(VLOOKUP($A1176,VLookup!$B$3:$C$481,2,FALSE),"")</f>
        <v>4.5.1 PRODUCT OWNER</v>
      </c>
      <c r="E1176" s="14" t="str">
        <f t="shared" si="54"/>
        <v>E.05x3</v>
      </c>
      <c r="F1176" s="14" t="str">
        <f>IFERROR(VLOOKUP(E1176,'Bron competenties'!$A$1:$F$19978,5,FALSE),"")</f>
        <v>het toepassen van specifieke kennis om bestaande IV-processen en oplossingen te onderzoeken, zodat potentiële verbeteringen / innovaties bepaald kunnen worden en  aanbevelingen kunnen worden opgesteld</v>
      </c>
      <c r="G1176" s="15" t="str">
        <f>IFERROR(CONCATENATE(B1176," ",(VLOOKUP($B1176,'Bron competenties'!$B$1:$C$1978,2,FALSE))),"")</f>
        <v xml:space="preserve">E.05 Procesverbetering </v>
      </c>
      <c r="H1176">
        <f t="shared" si="55"/>
        <v>3</v>
      </c>
      <c r="I1176" t="str">
        <f t="shared" si="56"/>
        <v>het toepassen van specifieke kennis om bestaande IV-processen en oplossingen te onderzoeken, zodat potentiële verbeteringen / innovaties bepaald kunnen worden en  aanbevelingen kunnen worden opgesteld</v>
      </c>
    </row>
    <row r="1177" spans="1:9" ht="15" thickBot="1" x14ac:dyDescent="0.4">
      <c r="A1177" s="18" t="s">
        <v>169</v>
      </c>
      <c r="B1177" s="17" t="s">
        <v>80</v>
      </c>
      <c r="C1177" s="13">
        <v>4</v>
      </c>
      <c r="D1177" s="10" t="str">
        <f>IFERROR(VLOOKUP($A1177,VLookup!$B$3:$C$481,2,FALSE),"")</f>
        <v>4.5.1 PRODUCT OWNER</v>
      </c>
      <c r="E1177" s="14" t="str">
        <f t="shared" si="54"/>
        <v>E.05x4</v>
      </c>
      <c r="F1177" s="14" t="str">
        <f>IFERROR(VLOOKUP(E1177,'Bron competenties'!$A$1:$F$19978,5,FALSE),"")</f>
        <v>het organiseren en borgen van innovatieve implementaties / verbeteringen die bijdragen aan grotere efficiëntie; het aantonen aan de directie dat de organisatie voordeel heeft van potentiële wijzigingen</v>
      </c>
      <c r="G1177" s="15" t="str">
        <f>IFERROR(CONCATENATE(B1177," ",(VLOOKUP($B1177,'Bron competenties'!$B$1:$C$1978,2,FALSE))),"")</f>
        <v xml:space="preserve">E.05 Procesverbetering </v>
      </c>
      <c r="H1177">
        <f t="shared" si="55"/>
        <v>4</v>
      </c>
      <c r="I1177" t="str">
        <f t="shared" si="56"/>
        <v>het organiseren en borgen van innovatieve implementaties / verbeteringen die bijdragen aan grotere efficiëntie; het aantonen aan de directie dat de organisatie voordeel heeft van potentiële wijzigingen</v>
      </c>
    </row>
    <row r="1178" spans="1:9" ht="15" thickBot="1" x14ac:dyDescent="0.4">
      <c r="A1178" s="18" t="s">
        <v>169</v>
      </c>
      <c r="B1178" s="17" t="s">
        <v>96</v>
      </c>
      <c r="C1178" s="13">
        <v>3</v>
      </c>
      <c r="D1178" s="10" t="str">
        <f>IFERROR(VLOOKUP($A1178,VLookup!$B$3:$C$481,2,FALSE),"")</f>
        <v>4.5.1 PRODUCT OWNER</v>
      </c>
      <c r="E1178" s="14" t="str">
        <f t="shared" si="54"/>
        <v>E.06x3</v>
      </c>
      <c r="F1178" s="14" t="str">
        <f>IFERROR(VLOOKUP(E1178,'Bron competenties'!$A$1:$F$19978,5,FALSE),"")</f>
        <v>het evalueren van kwaliteitsindicatoren en processen op basis van het kwaliteitsbeleid en indien nodig het voorstellen van herstelacties</v>
      </c>
      <c r="G1178" s="15" t="str">
        <f>IFERROR(CONCATENATE(B1178," ",(VLOOKUP($B1178,'Bron competenties'!$B$1:$C$1978,2,FALSE))),"")</f>
        <v xml:space="preserve">E.06 ICT kwaliteitsmanagement </v>
      </c>
      <c r="H1178">
        <f t="shared" si="55"/>
        <v>3</v>
      </c>
      <c r="I1178" t="str">
        <f t="shared" si="56"/>
        <v>het evalueren van kwaliteitsindicatoren en processen op basis van het kwaliteitsbeleid en indien nodig het voorstellen van herstelacties</v>
      </c>
    </row>
    <row r="1179" spans="1:9" ht="15" thickBot="1" x14ac:dyDescent="0.4">
      <c r="A1179" s="18" t="s">
        <v>169</v>
      </c>
      <c r="B1179" s="17" t="s">
        <v>96</v>
      </c>
      <c r="C1179" s="13">
        <v>4</v>
      </c>
      <c r="D1179" s="10" t="str">
        <f>IFERROR(VLOOKUP($A1179,VLookup!$B$3:$C$481,2,FALSE),"")</f>
        <v>4.5.1 PRODUCT OWNER</v>
      </c>
      <c r="E1179" s="14" t="str">
        <f t="shared" si="54"/>
        <v>E.06x4</v>
      </c>
      <c r="F1179" s="14" t="str">
        <f>IFERROR(VLOOKUP(E1179,'Bron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79" s="15" t="str">
        <f>IFERROR(CONCATENATE(B1179," ",(VLOOKUP($B1179,'Bron competenties'!$B$1:$C$1978,2,FALSE))),"")</f>
        <v xml:space="preserve">E.06 ICT kwaliteitsmanagement </v>
      </c>
      <c r="H1179">
        <f t="shared" si="55"/>
        <v>4</v>
      </c>
      <c r="I1179"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80" spans="1:9" ht="15" thickBot="1" x14ac:dyDescent="0.4">
      <c r="A1180" s="18" t="s">
        <v>169</v>
      </c>
      <c r="B1180" s="17" t="s">
        <v>85</v>
      </c>
      <c r="C1180" s="13">
        <v>9</v>
      </c>
      <c r="D1180" s="10" t="str">
        <f>IFERROR(VLOOKUP($A1180,VLookup!$B$3:$C$481,2,FALSE),"")</f>
        <v>4.5.1 PRODUCT OWNER</v>
      </c>
      <c r="E1180" s="14" t="str">
        <f t="shared" si="54"/>
        <v>T.01x9</v>
      </c>
      <c r="F1180" s="14" t="str">
        <f>IFERROR(VLOOKUP(E1180,'Bron competenties'!$A$1:$F$19978,5,FALSE),"")</f>
        <v>Toegankelijkheid is van toepassing op het ontwerp van producten, apparaten, services of omgevingen om ervoor te zorgen dat ze voor iedereen bruikbaar zijn, ongeacht hun persoonlijke capaciteiten</v>
      </c>
      <c r="G1180" s="15" t="str">
        <f>IFERROR(CONCATENATE(B1180," ",(VLOOKUP($B1180,'Bron competenties'!$B$1:$C$1978,2,FALSE))),"")</f>
        <v>T.01 Toegankelijkheid</v>
      </c>
      <c r="H1180">
        <f t="shared" si="55"/>
        <v>9</v>
      </c>
      <c r="I1180" t="str">
        <f t="shared" si="56"/>
        <v>Toegankelijkheid is van toepassing op het ontwerp van producten, apparaten, services of omgevingen om ervoor te zorgen dat ze voor iedereen bruikbaar zijn, ongeacht hun persoonlijke capaciteiten</v>
      </c>
    </row>
    <row r="1181" spans="1:9" ht="15" thickBot="1" x14ac:dyDescent="0.4">
      <c r="A1181" s="18" t="s">
        <v>169</v>
      </c>
      <c r="B1181" s="17" t="s">
        <v>86</v>
      </c>
      <c r="C1181" s="13">
        <v>9</v>
      </c>
      <c r="D1181" s="10" t="str">
        <f>IFERROR(VLOOKUP($A1181,VLookup!$B$3:$C$481,2,FALSE),"")</f>
        <v>4.5.1 PRODUCT OWNER</v>
      </c>
      <c r="E1181" s="14" t="str">
        <f t="shared" si="54"/>
        <v>T.02x9</v>
      </c>
      <c r="F1181" s="14" t="str">
        <f>IFERROR(VLOOKUP(E1181,'Bron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81" s="15" t="str">
        <f>IFERROR(CONCATENATE(B1181," ",(VLOOKUP($B1181,'Bron competenties'!$B$1:$C$1978,2,FALSE))),"")</f>
        <v>T.02 Ethiek</v>
      </c>
      <c r="H1181">
        <f t="shared" si="55"/>
        <v>9</v>
      </c>
      <c r="I1181" t="str">
        <f t="shared" si="56"/>
        <v>Ethiek in ICT behandelt de procedures, waarden en praktijken die ICT en haar gerelateerde disciplines beheersen zonder de integriteit, morele waarden of overtuigingen van een individu, organisatie of de mensheid: professioneel gedrag in de ICT</v>
      </c>
    </row>
    <row r="1182" spans="1:9" ht="15" thickBot="1" x14ac:dyDescent="0.4">
      <c r="A1182" s="18" t="s">
        <v>169</v>
      </c>
      <c r="B1182" s="17" t="s">
        <v>87</v>
      </c>
      <c r="C1182" s="13">
        <v>9</v>
      </c>
      <c r="D1182" s="10" t="str">
        <f>IFERROR(VLOOKUP($A1182,VLookup!$B$3:$C$481,2,FALSE),"")</f>
        <v>4.5.1 PRODUCT OWNER</v>
      </c>
      <c r="E1182" s="14" t="str">
        <f t="shared" si="54"/>
        <v>T.03x9</v>
      </c>
      <c r="F1182" s="14" t="str">
        <f>IFERROR(VLOOKUP(E1182,'Bron competenties'!$A$1:$F$19978,5,FALSE),"")</f>
        <v>Er zijn veel wetten die direct of indirect relevant zijn voor de ICT-industrie, zoals copyright, naleving van octrooien, voorkomen van plagiaat en bescherming van intellectueel eigendom</v>
      </c>
      <c r="G1182" s="15" t="str">
        <f>IFERROR(CONCATENATE(B1182," ",(VLOOKUP($B1182,'Bron competenties'!$B$1:$C$1978,2,FALSE))),"")</f>
        <v>T.03 Juridische kwesties</v>
      </c>
      <c r="H1182">
        <f t="shared" si="55"/>
        <v>9</v>
      </c>
      <c r="I1182" t="str">
        <f t="shared" si="56"/>
        <v>Er zijn veel wetten die direct of indirect relevant zijn voor de ICT-industrie, zoals copyright, naleving van octrooien, voorkomen van plagiaat en bescherming van intellectueel eigendom</v>
      </c>
    </row>
    <row r="1183" spans="1:9" ht="15" thickBot="1" x14ac:dyDescent="0.4">
      <c r="A1183" s="18" t="s">
        <v>169</v>
      </c>
      <c r="B1183" s="17" t="s">
        <v>88</v>
      </c>
      <c r="C1183" s="13">
        <v>9</v>
      </c>
      <c r="D1183" s="10" t="str">
        <f>IFERROR(VLOOKUP($A1183,VLookup!$B$3:$C$481,2,FALSE),"")</f>
        <v>4.5.1 PRODUCT OWNER</v>
      </c>
      <c r="E1183" s="14" t="str">
        <f t="shared" si="54"/>
        <v>T.04x9</v>
      </c>
      <c r="F1183" s="14" t="str">
        <f>IFERROR(VLOOKUP(E1183,'Bron competenties'!$A$1:$F$19978,5,FALSE),"")</f>
        <v>Privacy is het vermogen van een organisatie of individu te bepalen welke gegevens met derden kunnen worden gedeeld: bijvoorbeeld de algemene verordening gegevensbescherming (AVG) over gegevensbescherming en privacy voor alle individuen</v>
      </c>
      <c r="G1183" s="15" t="str">
        <f>IFERROR(CONCATENATE(B1183," ",(VLOOKUP($B1183,'Bron competenties'!$B$1:$C$1978,2,FALSE))),"")</f>
        <v>T.04 Privacy</v>
      </c>
      <c r="H1183">
        <f t="shared" si="55"/>
        <v>9</v>
      </c>
      <c r="I1183" t="str">
        <f t="shared" si="56"/>
        <v>Privacy is het vermogen van een organisatie of individu te bepalen welke gegevens met derden kunnen worden gedeeld: bijvoorbeeld de algemene verordening gegevensbescherming (AVG) over gegevensbescherming en privacy voor alle individuen</v>
      </c>
    </row>
    <row r="1184" spans="1:9" ht="15" thickBot="1" x14ac:dyDescent="0.4">
      <c r="A1184" s="18" t="s">
        <v>169</v>
      </c>
      <c r="B1184" s="17" t="s">
        <v>89</v>
      </c>
      <c r="C1184" s="13">
        <v>9</v>
      </c>
      <c r="D1184" s="10" t="str">
        <f>IFERROR(VLOOKUP($A1184,VLookup!$B$3:$C$481,2,FALSE),"")</f>
        <v>4.5.1 PRODUCT OWNER</v>
      </c>
      <c r="E1184" s="14" t="str">
        <f t="shared" si="54"/>
        <v>T.05x9</v>
      </c>
      <c r="F1184" s="14" t="str">
        <f>IFERROR(VLOOKUP(E1184,'Bron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4" s="15" t="str">
        <f>IFERROR(CONCATENATE(B1184," ",(VLOOKUP($B1184,'Bron competenties'!$B$1:$C$1978,2,FALSE))),"")</f>
        <v>T.05 Beveiliging</v>
      </c>
      <c r="H1184">
        <f t="shared" si="55"/>
        <v>9</v>
      </c>
      <c r="I1184"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185" spans="1:9" ht="15" thickBot="1" x14ac:dyDescent="0.4">
      <c r="A1185" s="18" t="s">
        <v>169</v>
      </c>
      <c r="B1185" s="17" t="s">
        <v>90</v>
      </c>
      <c r="C1185" s="13">
        <v>9</v>
      </c>
      <c r="D1185" s="10" t="str">
        <f>IFERROR(VLOOKUP($A1185,VLookup!$B$3:$C$481,2,FALSE),"")</f>
        <v>4.5.1 PRODUCT OWNER</v>
      </c>
      <c r="E1185" s="14" t="str">
        <f t="shared" si="54"/>
        <v>T.06x9</v>
      </c>
      <c r="F1185" s="14" t="str">
        <f>IFERROR(VLOOKUP(E1185,'Bron competenties'!$A$1:$F$19978,5,FALSE),"")</f>
        <v>Duurzaamheid staat voor het voldoen aan behoeften zonder de toekomst in gevaar te brengen en kan worden gecategoriseerd als ecologische, sociale of economische duurzaamheid</v>
      </c>
      <c r="G1185" s="15" t="str">
        <f>IFERROR(CONCATENATE(B1185," ",(VLOOKUP($B1185,'Bron competenties'!$B$1:$C$1978,2,FALSE))),"")</f>
        <v>T.06 Duurzaamheid</v>
      </c>
      <c r="H1185">
        <f t="shared" si="55"/>
        <v>9</v>
      </c>
      <c r="I1185" t="str">
        <f t="shared" si="56"/>
        <v>Duurzaamheid staat voor het voldoen aan behoeften zonder de toekomst in gevaar te brengen en kan worden gecategoriseerd als ecologische, sociale of economische duurzaamheid</v>
      </c>
    </row>
    <row r="1186" spans="1:9" ht="15" thickBot="1" x14ac:dyDescent="0.4">
      <c r="A1186" s="18" t="s">
        <v>169</v>
      </c>
      <c r="B1186" s="17" t="s">
        <v>91</v>
      </c>
      <c r="C1186" s="13">
        <v>9</v>
      </c>
      <c r="D1186" s="10" t="str">
        <f>IFERROR(VLOOKUP($A1186,VLookup!$B$3:$C$481,2,FALSE),"")</f>
        <v>4.5.1 PRODUCT OWNER</v>
      </c>
      <c r="E1186" s="14" t="str">
        <f t="shared" si="54"/>
        <v>T.07x9</v>
      </c>
      <c r="F1186" s="14" t="str">
        <f>IFERROR(VLOOKUP(E1186,'Bron competenties'!$A$1:$F$19978,5,FALSE),"")</f>
        <v>Bruikbaarheid is de kwaliteit van een product, dienst of systeem, zoals ervaren door eindgebruikers, voor specifiek te bereiken doelen, effectief, efficiënt en bevredigend in een vooraf bepaalde context</v>
      </c>
      <c r="G1186" s="15" t="str">
        <f>IFERROR(CONCATENATE(B1186," ",(VLOOKUP($B1186,'Bron competenties'!$B$1:$C$1978,2,FALSE))),"")</f>
        <v>T.07 Bruikbaarheid</v>
      </c>
      <c r="H1186">
        <f t="shared" si="55"/>
        <v>9</v>
      </c>
      <c r="I1186" t="str">
        <f t="shared" si="56"/>
        <v>Bruikbaarheid is de kwaliteit van een product, dienst of systeem, zoals ervaren door eindgebruikers, voor specifiek te bereiken doelen, effectief, efficiënt en bevredigend in een vooraf bepaalde context</v>
      </c>
    </row>
    <row r="1187" spans="1:9" ht="15" thickBot="1" x14ac:dyDescent="0.4">
      <c r="A1187" s="18" t="s">
        <v>170</v>
      </c>
      <c r="B1187" s="17" t="s">
        <v>82</v>
      </c>
      <c r="C1187" s="13">
        <v>4</v>
      </c>
      <c r="D1187" s="10" t="str">
        <f>IFERROR(VLOOKUP($A1187,VLookup!$B$3:$C$481,2,FALSE),"")</f>
        <v>4.5.2 PRODUCT MANAGER</v>
      </c>
      <c r="E1187" s="14" t="str">
        <f t="shared" si="54"/>
        <v>A.01x4</v>
      </c>
      <c r="F1187" s="14" t="str">
        <f>IFERROR(VLOOKUP(E1187,'Bron competenties'!$A$1:$F$19978,5,FALSE),"")</f>
        <v>het organiseren en borgen van de bouw en implementatie van innovatieve IV oplossingen op de lange termijn</v>
      </c>
      <c r="G1187" s="15" t="str">
        <f>IFERROR(CONCATENATE(B1187," ",(VLOOKUP($B1187,'Bron competenties'!$B$1:$C$1978,2,FALSE))),"")</f>
        <v>A.01 Afstemming informatiesysteem en bedrijfsstrategie</v>
      </c>
      <c r="H1187">
        <f t="shared" si="55"/>
        <v>4</v>
      </c>
      <c r="I1187" t="str">
        <f t="shared" si="56"/>
        <v>het organiseren en borgen van de bouw en implementatie van innovatieve IV oplossingen op de lange termijn</v>
      </c>
    </row>
    <row r="1188" spans="1:9" ht="15" thickBot="1" x14ac:dyDescent="0.4">
      <c r="A1188" s="18" t="s">
        <v>170</v>
      </c>
      <c r="B1188" s="17" t="s">
        <v>133</v>
      </c>
      <c r="C1188" s="13">
        <v>3</v>
      </c>
      <c r="D1188" s="10" t="str">
        <f>IFERROR(VLOOKUP($A1188,VLookup!$B$3:$C$481,2,FALSE),"")</f>
        <v>4.5.2 PRODUCT MANAGER</v>
      </c>
      <c r="E1188" s="14" t="str">
        <f t="shared" si="54"/>
        <v>A.02x3</v>
      </c>
      <c r="F1188" s="14" t="str">
        <f>IFERROR(VLOOKUP(E1188,'Bron competenties'!$A$1:$F$19978,5,FALSE),"")</f>
        <v>de inhoud van de SLA garanderen</v>
      </c>
      <c r="G1188" s="15" t="str">
        <f>IFERROR(CONCATENATE(B1188," ",(VLOOKUP($B1188,'Bron competenties'!$B$1:$C$1978,2,FALSE))),"")</f>
        <v xml:space="preserve">A.02 Management dienstverleningsniveau </v>
      </c>
      <c r="H1188">
        <f t="shared" si="55"/>
        <v>3</v>
      </c>
      <c r="I1188" t="str">
        <f t="shared" si="56"/>
        <v>de inhoud van de SLA garanderen</v>
      </c>
    </row>
    <row r="1189" spans="1:9" ht="15" thickBot="1" x14ac:dyDescent="0.4">
      <c r="A1189" s="18" t="s">
        <v>170</v>
      </c>
      <c r="B1189" s="17" t="s">
        <v>133</v>
      </c>
      <c r="C1189" s="13">
        <v>4</v>
      </c>
      <c r="D1189" s="10" t="str">
        <f>IFERROR(VLOOKUP($A1189,VLookup!$B$3:$C$481,2,FALSE),"")</f>
        <v>4.5.2 PRODUCT MANAGER</v>
      </c>
      <c r="E1189" s="14" t="str">
        <f t="shared" si="54"/>
        <v>A.02x4</v>
      </c>
      <c r="F1189" s="14" t="str">
        <f>IFERROR(VLOOKUP(E1189,'Bron competenties'!$A$1:$F$19978,5,FALSE),"")</f>
        <v>het onderhandelen over herziening van SLA’s in overeenstemming met de organisatiedoelstellingen en het garanderen van het succes van de geplande resultaten</v>
      </c>
      <c r="G1189" s="15" t="str">
        <f>IFERROR(CONCATENATE(B1189," ",(VLOOKUP($B1189,'Bron competenties'!$B$1:$C$1978,2,FALSE))),"")</f>
        <v xml:space="preserve">A.02 Management dienstverleningsniveau </v>
      </c>
      <c r="H1189">
        <f t="shared" si="55"/>
        <v>4</v>
      </c>
      <c r="I1189" t="str">
        <f t="shared" si="56"/>
        <v>het onderhandelen over herziening van SLA’s in overeenstemming met de organisatiedoelstellingen en het garanderen van het succes van de geplande resultaten</v>
      </c>
    </row>
    <row r="1190" spans="1:9" ht="15" thickBot="1" x14ac:dyDescent="0.4">
      <c r="A1190" s="18" t="s">
        <v>170</v>
      </c>
      <c r="B1190" s="17" t="s">
        <v>115</v>
      </c>
      <c r="C1190" s="13">
        <v>3</v>
      </c>
      <c r="D1190" s="10" t="str">
        <f>IFERROR(VLOOKUP($A1190,VLookup!$B$3:$C$481,2,FALSE),"")</f>
        <v>4.5.2 PRODUCT MANAGER</v>
      </c>
      <c r="E1190" s="14" t="str">
        <f t="shared" si="54"/>
        <v>A.03x3</v>
      </c>
      <c r="F1190" s="14" t="str">
        <f>IFERROR(VLOOKUP(E1190,'Bron competenties'!$A$1:$F$19978,5,FALSE),"")</f>
        <v>het gebruikmaken van specifieke (product)kennis voor marktanalyses</v>
      </c>
      <c r="G1190" s="15" t="str">
        <f>IFERROR(CONCATENATE(B1190," ",(VLOOKUP($B1190,'Bron competenties'!$B$1:$C$1978,2,FALSE))),"")</f>
        <v xml:space="preserve">A.03 Ontwikkelen van bedrijfsplannen </v>
      </c>
      <c r="H1190">
        <f t="shared" si="55"/>
        <v>3</v>
      </c>
      <c r="I1190" t="str">
        <f t="shared" si="56"/>
        <v>het gebruikmaken van specifieke (product)kennis voor marktanalyses</v>
      </c>
    </row>
    <row r="1191" spans="1:9" ht="15" thickBot="1" x14ac:dyDescent="0.4">
      <c r="A1191" s="18" t="s">
        <v>170</v>
      </c>
      <c r="B1191" s="17" t="s">
        <v>115</v>
      </c>
      <c r="C1191" s="13">
        <v>4</v>
      </c>
      <c r="D1191" s="10" t="str">
        <f>IFERROR(VLOOKUP($A1191,VLookup!$B$3:$C$481,2,FALSE),"")</f>
        <v>4.5.2 PRODUCT MANAGER</v>
      </c>
      <c r="E1191" s="14" t="str">
        <f t="shared" si="54"/>
        <v>A.03x4</v>
      </c>
      <c r="F1191" s="14" t="str">
        <f>IFERROR(VLOOKUP(E1191,'Bron competenties'!$A$1:$F$19978,5,FALSE),"")</f>
        <v>het organiseren en borgen van een informatiesysteemstrategie die voldoet aan de vereisten van de organisatie, inclusief risico’s en kansen</v>
      </c>
      <c r="G1191" s="15" t="str">
        <f>IFERROR(CONCATENATE(B1191," ",(VLOOKUP($B1191,'Bron competenties'!$B$1:$C$1978,2,FALSE))),"")</f>
        <v xml:space="preserve">A.03 Ontwikkelen van bedrijfsplannen </v>
      </c>
      <c r="H1191">
        <f t="shared" si="55"/>
        <v>4</v>
      </c>
      <c r="I1191" t="str">
        <f t="shared" si="56"/>
        <v>het organiseren en borgen van een informatiesysteemstrategie die voldoet aan de vereisten van de organisatie, inclusief risico’s en kansen</v>
      </c>
    </row>
    <row r="1192" spans="1:9" ht="15" thickBot="1" x14ac:dyDescent="0.4">
      <c r="A1192" s="18" t="s">
        <v>170</v>
      </c>
      <c r="B1192" s="17" t="s">
        <v>106</v>
      </c>
      <c r="C1192" s="13">
        <v>3</v>
      </c>
      <c r="D1192" s="10" t="str">
        <f>IFERROR(VLOOKUP($A1192,VLookup!$B$3:$C$481,2,FALSE),"")</f>
        <v>4.5.2 PRODUCT MANAGER</v>
      </c>
      <c r="E1192" s="14" t="str">
        <f t="shared" si="54"/>
        <v>A.04x3</v>
      </c>
      <c r="F1192" s="14" t="str">
        <f>IFERROR(VLOOKUP(E1192,'Bron competenties'!$A$1:$F$19978,5,FALSE),"")</f>
        <v>het gebruikmaken van specifieke kennis om complexe documentatie te maken en te onderhouden</v>
      </c>
      <c r="G1192" s="15" t="str">
        <f>IFERROR(CONCATENATE(B1192," ",(VLOOKUP($B1192,'Bron competenties'!$B$1:$C$1978,2,FALSE))),"")</f>
        <v xml:space="preserve">A.04 Product- of serviceplanning </v>
      </c>
      <c r="H1192">
        <f t="shared" si="55"/>
        <v>3</v>
      </c>
      <c r="I1192" t="str">
        <f t="shared" si="56"/>
        <v>het gebruikmaken van specifieke kennis om complexe documentatie te maken en te onderhouden</v>
      </c>
    </row>
    <row r="1193" spans="1:9" ht="15" thickBot="1" x14ac:dyDescent="0.4">
      <c r="A1193" s="18" t="s">
        <v>170</v>
      </c>
      <c r="B1193" s="17" t="s">
        <v>106</v>
      </c>
      <c r="C1193" s="13">
        <v>4</v>
      </c>
      <c r="D1193" s="10" t="str">
        <f>IFERROR(VLOOKUP($A1193,VLookup!$B$3:$C$481,2,FALSE),"")</f>
        <v>4.5.2 PRODUCT MANAGER</v>
      </c>
      <c r="E1193" s="14" t="str">
        <f t="shared" si="54"/>
        <v>A.04x4</v>
      </c>
      <c r="F1193" s="14" t="str">
        <f>IFERROR(VLOOKUP(E1193,'Bron competenties'!$A$1:$F$19978,5,FALSE),"")</f>
        <v>het organiseren en borgen van het ontwikkelen en onderhouden van de planning</v>
      </c>
      <c r="G1193" s="15" t="str">
        <f>IFERROR(CONCATENATE(B1193," ",(VLOOKUP($B1193,'Bron competenties'!$B$1:$C$1978,2,FALSE))),"")</f>
        <v xml:space="preserve">A.04 Product- of serviceplanning </v>
      </c>
      <c r="H1193">
        <f t="shared" si="55"/>
        <v>4</v>
      </c>
      <c r="I1193" t="str">
        <f t="shared" si="56"/>
        <v>het organiseren en borgen van het ontwikkelen en onderhouden van de planning</v>
      </c>
    </row>
    <row r="1194" spans="1:9" ht="15" thickBot="1" x14ac:dyDescent="0.4">
      <c r="A1194" s="18" t="s">
        <v>170</v>
      </c>
      <c r="B1194" s="17" t="s">
        <v>76</v>
      </c>
      <c r="C1194" s="13">
        <v>3</v>
      </c>
      <c r="D1194" s="10" t="str">
        <f>IFERROR(VLOOKUP($A1194,VLookup!$B$3:$C$481,2,FALSE),"")</f>
        <v>4.5.2 PRODUCT MANAGER</v>
      </c>
      <c r="E1194" s="14" t="str">
        <f t="shared" si="54"/>
        <v>A.05x3</v>
      </c>
      <c r="F1194" s="14" t="str">
        <f>IFERROR(VLOOKUP(E1194,'Bron competenties'!$A$1:$F$19978,5,FALSE),"")</f>
        <v>het gebruikmaken van specifieke kennis om relevante IV-technologie en -specificaties te definiëren die kunnen worden ingezet bij de bouw van meerdere IV-projecten, toepassingen en/of infrastructuurverbeteringen</v>
      </c>
      <c r="G1194" s="15" t="str">
        <f>IFERROR(CONCATENATE(B1194," ",(VLOOKUP($B1194,'Bron competenties'!$B$1:$C$1978,2,FALSE))),"")</f>
        <v xml:space="preserve">A.05 Ontwerpen van Architectuur </v>
      </c>
      <c r="H1194">
        <f t="shared" si="55"/>
        <v>3</v>
      </c>
      <c r="I1194" t="str">
        <f t="shared" si="56"/>
        <v>het gebruikmaken van specifieke kennis om relevante IV-technologie en -specificaties te definiëren die kunnen worden ingezet bij de bouw van meerdere IV-projecten, toepassingen en/of infrastructuurverbeteringen</v>
      </c>
    </row>
    <row r="1195" spans="1:9" ht="15" thickBot="1" x14ac:dyDescent="0.4">
      <c r="A1195" s="18" t="s">
        <v>170</v>
      </c>
      <c r="B1195" s="17" t="s">
        <v>76</v>
      </c>
      <c r="C1195" s="13">
        <v>4</v>
      </c>
      <c r="D1195" s="10" t="str">
        <f>IFERROR(VLOOKUP($A1195,VLookup!$B$3:$C$481,2,FALSE),"")</f>
        <v>4.5.2 PRODUCT MANAGER</v>
      </c>
      <c r="E1195" s="14" t="str">
        <f t="shared" si="54"/>
        <v>A.05x4</v>
      </c>
      <c r="F1195" s="14" t="str">
        <f>IFERROR(VLOOKUP(E1195,'Bron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195" s="15" t="str">
        <f>IFERROR(CONCATENATE(B1195," ",(VLOOKUP($B1195,'Bron competenties'!$B$1:$C$1978,2,FALSE))),"")</f>
        <v xml:space="preserve">A.05 Ontwerpen van Architectuur </v>
      </c>
      <c r="H1195">
        <f t="shared" si="55"/>
        <v>4</v>
      </c>
      <c r="I1195" t="str">
        <f t="shared" si="56"/>
        <v>het vanuit een brede verantwoordelijkheid definiëren van een strategie zodat IV-technologie conform de behoeften van de organisatie geïmplementeerd wordt, rekening houdend met de huidige IV-platformen, legacy en de laatste innovatieve ontwikkelingen</v>
      </c>
    </row>
    <row r="1196" spans="1:9" ht="15" thickBot="1" x14ac:dyDescent="0.4">
      <c r="A1196" s="18" t="s">
        <v>170</v>
      </c>
      <c r="B1196" s="17" t="s">
        <v>101</v>
      </c>
      <c r="C1196" s="13">
        <v>3</v>
      </c>
      <c r="D1196" s="10" t="str">
        <f>IFERROR(VLOOKUP($A1196,VLookup!$B$3:$C$481,2,FALSE),"")</f>
        <v>4.5.2 PRODUCT MANAGER</v>
      </c>
      <c r="E1196" s="14" t="str">
        <f t="shared" si="54"/>
        <v>A.08x3</v>
      </c>
      <c r="F1196" s="14" t="str">
        <f>IFERROR(VLOOKUP(E1196,'Bron competenties'!$A$1:$F$19978,5,FALSE),"")</f>
        <v>het bevorderen van bewustzijn, trainingen en borging (via hulpmiddelen) voor duurzame ontwikkeling</v>
      </c>
      <c r="G1196" s="15" t="str">
        <f>IFERROR(CONCATENATE(B1196," ",(VLOOKUP($B1196,'Bron competenties'!$B$1:$C$1978,2,FALSE))),"")</f>
        <v xml:space="preserve">A.08 Duurzame ontwikkeling </v>
      </c>
      <c r="H1196">
        <f t="shared" si="55"/>
        <v>3</v>
      </c>
      <c r="I1196" t="str">
        <f t="shared" si="56"/>
        <v>het bevorderen van bewustzijn, trainingen en borging (via hulpmiddelen) voor duurzame ontwikkeling</v>
      </c>
    </row>
    <row r="1197" spans="1:9" ht="15" thickBot="1" x14ac:dyDescent="0.4">
      <c r="A1197" s="18" t="s">
        <v>170</v>
      </c>
      <c r="B1197" s="17" t="s">
        <v>101</v>
      </c>
      <c r="C1197" s="13">
        <v>4</v>
      </c>
      <c r="D1197" s="10" t="str">
        <f>IFERROR(VLOOKUP($A1197,VLookup!$B$3:$C$481,2,FALSE),"")</f>
        <v>4.5.2 PRODUCT MANAGER</v>
      </c>
      <c r="E1197" s="14" t="str">
        <f t="shared" si="54"/>
        <v>A.08x4</v>
      </c>
      <c r="F1197" s="14" t="str">
        <f>IFERROR(VLOOKUP(E1197,'Bron competenties'!$A$1:$F$19978,5,FALSE),"")</f>
        <v>het bepalen van doel en strategie voor duurzame ontwikkeling van informatiesystemen in overeenstemming met het duurzaamheidsbeleid van de organisatie</v>
      </c>
      <c r="G1197" s="15" t="str">
        <f>IFERROR(CONCATENATE(B1197," ",(VLOOKUP($B1197,'Bron competenties'!$B$1:$C$1978,2,FALSE))),"")</f>
        <v xml:space="preserve">A.08 Duurzame ontwikkeling </v>
      </c>
      <c r="H1197">
        <f t="shared" si="55"/>
        <v>4</v>
      </c>
      <c r="I1197" t="str">
        <f t="shared" si="56"/>
        <v>het bepalen van doel en strategie voor duurzame ontwikkeling van informatiesystemen in overeenstemming met het duurzaamheidsbeleid van de organisatie</v>
      </c>
    </row>
    <row r="1198" spans="1:9" ht="15" thickBot="1" x14ac:dyDescent="0.4">
      <c r="A1198" s="16" t="s">
        <v>170</v>
      </c>
      <c r="B1198" s="17" t="s">
        <v>77</v>
      </c>
      <c r="C1198" s="13">
        <v>3</v>
      </c>
      <c r="D1198" s="10" t="str">
        <f>IFERROR(VLOOKUP($A1198,VLookup!$B$3:$C$481,2,FALSE),"")</f>
        <v>4.5.2 PRODUCT MANAGER</v>
      </c>
      <c r="E1198" s="14" t="str">
        <f t="shared" si="54"/>
        <v>A.10x3</v>
      </c>
      <c r="F1198" s="14" t="str">
        <f>IFERROR(VLOOKUP(E1198,'Bron competenties'!$A$1:$F$19978,5,FALSE),"")</f>
        <v>het bewerkstelligen en cultiveren van relaties met klanten en gebruikers om hun taken, behoeften en doelen te begrijpen; het gebruiken van een breed scala aan specialistische methoden om belangrijke gebruikersbetrokkenheid te krijgen</v>
      </c>
      <c r="G1198" s="15" t="str">
        <f>IFERROR(CONCATENATE(B1198," ",(VLOOKUP($B1198,'Bron competenties'!$B$1:$C$1978,2,FALSE))),"")</f>
        <v>A.10 Gebruikergedreven ontwerpen</v>
      </c>
      <c r="H1198">
        <f t="shared" si="55"/>
        <v>3</v>
      </c>
      <c r="I1198" t="str">
        <f t="shared" si="56"/>
        <v>het bewerkstelligen en cultiveren van relaties met klanten en gebruikers om hun taken, behoeften en doelen te begrijpen; het gebruiken van een breed scala aan specialistische methoden om belangrijke gebruikersbetrokkenheid te krijgen</v>
      </c>
    </row>
    <row r="1199" spans="1:9" ht="15" thickBot="1" x14ac:dyDescent="0.4">
      <c r="A1199" s="16" t="s">
        <v>170</v>
      </c>
      <c r="B1199" s="17" t="s">
        <v>77</v>
      </c>
      <c r="C1199" s="13">
        <v>4</v>
      </c>
      <c r="D1199" s="10" t="str">
        <f>IFERROR(VLOOKUP($A1199,VLookup!$B$3:$C$481,2,FALSE),"")</f>
        <v>4.5.2 PRODUCT MANAGER</v>
      </c>
      <c r="E1199" s="14" t="str">
        <f t="shared" si="54"/>
        <v>A.10x4</v>
      </c>
      <c r="F1199" s="14" t="str">
        <f>IFERROR(VLOOKUP(E1199,'Bron competenties'!$A$1:$F$19978,5,FALSE),"")</f>
        <v>het bieden van deskundige begeleiding om continue verbetering te garanderen en een succesvolle omnichannel gebruikerervaring te bewerkstelligen</v>
      </c>
      <c r="G1199" s="15" t="str">
        <f>IFERROR(CONCATENATE(B1199," ",(VLOOKUP($B1199,'Bron competenties'!$B$1:$C$1978,2,FALSE))),"")</f>
        <v>A.10 Gebruikergedreven ontwerpen</v>
      </c>
      <c r="H1199">
        <f t="shared" si="55"/>
        <v>4</v>
      </c>
      <c r="I1199" t="str">
        <f t="shared" si="56"/>
        <v>het bieden van deskundige begeleiding om continue verbetering te garanderen en een succesvolle omnichannel gebruikerervaring te bewerkstelligen</v>
      </c>
    </row>
    <row r="1200" spans="1:9" ht="15" thickBot="1" x14ac:dyDescent="0.4">
      <c r="A1200" s="18" t="s">
        <v>170</v>
      </c>
      <c r="B1200" s="17" t="s">
        <v>94</v>
      </c>
      <c r="C1200" s="13">
        <v>3</v>
      </c>
      <c r="D1200" s="10" t="str">
        <f>IFERROR(VLOOKUP($A1200,VLookup!$B$3:$C$481,2,FALSE),"")</f>
        <v>4.5.2 PRODUCT MANAGER</v>
      </c>
      <c r="E1200" s="14" t="str">
        <f t="shared" si="54"/>
        <v>B.03x3</v>
      </c>
      <c r="F1200" s="14" t="str">
        <f>IFERROR(VLOOKUP(E1200,'Bron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200" s="15" t="str">
        <f>IFERROR(CONCATENATE(B1200," ",(VLOOKUP($B1200,'Bron competenties'!$B$1:$C$1978,2,FALSE))),"")</f>
        <v xml:space="preserve">B.03 Testen </v>
      </c>
      <c r="H1200">
        <f t="shared" si="55"/>
        <v>3</v>
      </c>
      <c r="I1200" t="str">
        <f t="shared" si="56"/>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201" spans="1:9" ht="15" thickBot="1" x14ac:dyDescent="0.4">
      <c r="A1201" s="18" t="s">
        <v>170</v>
      </c>
      <c r="B1201" s="17" t="s">
        <v>94</v>
      </c>
      <c r="C1201" s="13">
        <v>4</v>
      </c>
      <c r="D1201" s="10" t="str">
        <f>IFERROR(VLOOKUP($A1201,VLookup!$B$3:$C$481,2,FALSE),"")</f>
        <v>4.5.2 PRODUCT MANAGER</v>
      </c>
      <c r="E1201" s="14" t="str">
        <f t="shared" si="54"/>
        <v>B.03x4</v>
      </c>
      <c r="F1201" s="14" t="str">
        <f>IFERROR(VLOOKUP(E1201,'Bron competenties'!$A$1:$F$19978,5,FALSE),"")</f>
        <v>het gebruikmaken van uiteenlopende specifieke kennis om een proces te ontwerpen voor het gehele testtraject, inclusief het vaststellen van interne teststandaarden en het geven van deskundige begeleiding en advies aan het testteam</v>
      </c>
      <c r="G1201" s="15" t="str">
        <f>IFERROR(CONCATENATE(B1201," ",(VLOOKUP($B1201,'Bron competenties'!$B$1:$C$1978,2,FALSE))),"")</f>
        <v xml:space="preserve">B.03 Testen </v>
      </c>
      <c r="H1201">
        <f t="shared" si="55"/>
        <v>4</v>
      </c>
      <c r="I1201" t="str">
        <f t="shared" si="56"/>
        <v>het gebruikmaken van uiteenlopende specifieke kennis om een proces te ontwerpen voor het gehele testtraject, inclusief het vaststellen van interne teststandaarden en het geven van deskundige begeleiding en advies aan het testteam</v>
      </c>
    </row>
    <row r="1202" spans="1:9" ht="15" thickBot="1" x14ac:dyDescent="0.4">
      <c r="A1202" s="18" t="s">
        <v>170</v>
      </c>
      <c r="B1202" s="17" t="s">
        <v>95</v>
      </c>
      <c r="C1202" s="13">
        <v>3</v>
      </c>
      <c r="D1202" s="10" t="str">
        <f>IFERROR(VLOOKUP($A1202,VLookup!$B$3:$C$481,2,FALSE),"")</f>
        <v>4.5.2 PRODUCT MANAGER</v>
      </c>
      <c r="E1202" s="14" t="str">
        <f t="shared" si="54"/>
        <v>B.05x3</v>
      </c>
      <c r="F1202" s="14" t="str">
        <f>IFERROR(VLOOKUP(E1202,'Bron competenties'!$A$1:$F$19978,5,FALSE),"")</f>
        <v xml:space="preserve">het detailniveau bepalen op basis van het doel en de doelgroep </v>
      </c>
      <c r="G1202" s="15" t="str">
        <f>IFERROR(CONCATENATE(B1202," ",(VLOOKUP($B1202,'Bron competenties'!$B$1:$C$1978,2,FALSE))),"")</f>
        <v xml:space="preserve">B.05 Vervaardigen van documentatie </v>
      </c>
      <c r="H1202">
        <f t="shared" si="55"/>
        <v>3</v>
      </c>
      <c r="I1202" t="str">
        <f t="shared" si="56"/>
        <v xml:space="preserve">het detailniveau bepalen op basis van het doel en de doelgroep </v>
      </c>
    </row>
    <row r="1203" spans="1:9" ht="15" thickBot="1" x14ac:dyDescent="0.4">
      <c r="A1203" s="18" t="s">
        <v>170</v>
      </c>
      <c r="B1203" s="17" t="s">
        <v>135</v>
      </c>
      <c r="C1203" s="13">
        <v>3</v>
      </c>
      <c r="D1203" s="10" t="str">
        <f>IFERROR(VLOOKUP($A1203,VLookup!$B$3:$C$481,2,FALSE),"")</f>
        <v>4.5.2 PRODUCT MANAGER</v>
      </c>
      <c r="E1203" s="14" t="str">
        <f t="shared" si="54"/>
        <v>C.02x3</v>
      </c>
      <c r="F1203" s="14" t="str">
        <f>IFERROR(VLOOKUP(E1203,'Bron competenties'!$A$1:$F$19978,5,FALSE),"")</f>
        <v xml:space="preserve">het zorgen voor de integriteit van het systeem door het toepassen van functionele updates, software- of hardwaretoevoegingen en het inregelen van onderhoudsactiviteiten; het voldoen aan de budgeteisen </v>
      </c>
      <c r="G1203" s="15" t="str">
        <f>IFERROR(CONCATENATE(B1203," ",(VLOOKUP($B1203,'Bron competenties'!$B$1:$C$1978,2,FALSE))),"")</f>
        <v xml:space="preserve">C.02 Ondersteunen van wijzigingen </v>
      </c>
      <c r="H1203">
        <f t="shared" si="55"/>
        <v>3</v>
      </c>
      <c r="I1203" t="str">
        <f t="shared" si="56"/>
        <v xml:space="preserve">het zorgen voor de integriteit van het systeem door het toepassen van functionele updates, software- of hardwaretoevoegingen en het inregelen van onderhoudsactiviteiten; het voldoen aan de budgeteisen </v>
      </c>
    </row>
    <row r="1204" spans="1:9" ht="15" thickBot="1" x14ac:dyDescent="0.4">
      <c r="A1204" s="18" t="s">
        <v>170</v>
      </c>
      <c r="B1204" s="17" t="s">
        <v>131</v>
      </c>
      <c r="C1204" s="13">
        <v>3</v>
      </c>
      <c r="D1204" s="10" t="str">
        <f>IFERROR(VLOOKUP($A1204,VLookup!$B$3:$C$481,2,FALSE),"")</f>
        <v>4.5.2 PRODUCT MANAGER</v>
      </c>
      <c r="E1204" s="14" t="str">
        <f t="shared" si="54"/>
        <v>C.03x3</v>
      </c>
      <c r="F1204" s="14" t="str">
        <f>IFERROR(VLOOKUP(E1204,'Bron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204" s="15" t="str">
        <f>IFERROR(CONCATENATE(B1204," ",(VLOOKUP($B1204,'Bron competenties'!$B$1:$C$1978,2,FALSE))),"")</f>
        <v xml:space="preserve">C.03 Dienstverlening </v>
      </c>
      <c r="H1204">
        <f t="shared" si="55"/>
        <v>3</v>
      </c>
      <c r="I1204" t="str">
        <f t="shared" si="56"/>
        <v>het opzetten van roosters voor operationele taken; het beheren van kosten en budget op basis van interne procedures en externe beperkingen; het vaststellen van het optimaal benodigde aantal fte voor de infrastructuur van het informatiesysteem</v>
      </c>
    </row>
    <row r="1205" spans="1:9" ht="15" thickBot="1" x14ac:dyDescent="0.4">
      <c r="A1205" s="18" t="s">
        <v>170</v>
      </c>
      <c r="B1205" s="17" t="s">
        <v>122</v>
      </c>
      <c r="C1205" s="13">
        <v>3</v>
      </c>
      <c r="D1205" s="10" t="str">
        <f>IFERROR(VLOOKUP($A1205,VLookup!$B$3:$C$481,2,FALSE),"")</f>
        <v>4.5.2 PRODUCT MANAGER</v>
      </c>
      <c r="E1205" s="14" t="str">
        <f t="shared" si="54"/>
        <v>C.04x3</v>
      </c>
      <c r="F1205" s="14" t="str">
        <f>IFERROR(VLOOKUP(E1205,'Bron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1205" s="15" t="str">
        <f>IFERROR(CONCATENATE(B1205," ",(VLOOKUP($B1205,'Bron competenties'!$B$1:$C$1978,2,FALSE))),"")</f>
        <v xml:space="preserve">C.04 Probleemmanagement </v>
      </c>
      <c r="H1205">
        <f t="shared" si="55"/>
        <v>3</v>
      </c>
      <c r="I1205" t="str">
        <f t="shared" si="56"/>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1206" spans="1:9" ht="15" thickBot="1" x14ac:dyDescent="0.4">
      <c r="A1206" s="18" t="s">
        <v>170</v>
      </c>
      <c r="B1206" s="17" t="s">
        <v>83</v>
      </c>
      <c r="C1206" s="13">
        <v>4</v>
      </c>
      <c r="D1206" s="10" t="str">
        <f>IFERROR(VLOOKUP($A1206,VLookup!$B$3:$C$481,2,FALSE),"")</f>
        <v>4.5.2 PRODUCT MANAGER</v>
      </c>
      <c r="E1206" s="14" t="str">
        <f t="shared" si="54"/>
        <v>D.02x4</v>
      </c>
      <c r="F1206" s="14" t="str">
        <f>IFERROR(VLOOKUP(E1206,'Bron competenties'!$A$1:$F$19978,5,FALSE),"")</f>
        <v xml:space="preserve">het gebruiken van uiteenlopende specifieke kennis en het zorgen dat daarvan gebruik wordt gemaakt; het autoriseren van externe standaarden en best practices </v>
      </c>
      <c r="G1206" s="15" t="str">
        <f>IFERROR(CONCATENATE(B1206," ",(VLOOKUP($B1206,'Bron competenties'!$B$1:$C$1978,2,FALSE))),"")</f>
        <v xml:space="preserve">D.02 Ontwikkeling ICT-Kwaliteitsstrategie </v>
      </c>
      <c r="H1206">
        <f t="shared" si="55"/>
        <v>4</v>
      </c>
      <c r="I1206" t="str">
        <f t="shared" si="56"/>
        <v xml:space="preserve">het gebruiken van uiteenlopende specifieke kennis en het zorgen dat daarvan gebruik wordt gemaakt; het autoriseren van externe standaarden en best practices </v>
      </c>
    </row>
    <row r="1207" spans="1:9" ht="15" thickBot="1" x14ac:dyDescent="0.4">
      <c r="A1207" s="18" t="s">
        <v>170</v>
      </c>
      <c r="B1207" s="17" t="s">
        <v>116</v>
      </c>
      <c r="C1207" s="13">
        <v>3</v>
      </c>
      <c r="D1207" s="10" t="str">
        <f>IFERROR(VLOOKUP($A1207,VLookup!$B$3:$C$481,2,FALSE),"")</f>
        <v>4.5.2 PRODUCT MANAGER</v>
      </c>
      <c r="E1207" s="14" t="str">
        <f t="shared" si="54"/>
        <v>D.04x3</v>
      </c>
      <c r="F1207" s="14" t="str">
        <f>IFERROR(VLOOKUP(E1207,'Bron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207" s="15" t="str">
        <f>IFERROR(CONCATENATE(B1207," ",(VLOOKUP($B1207,'Bron competenties'!$B$1:$C$1978,2,FALSE))),"")</f>
        <v>D.04 Inkoop IV</v>
      </c>
      <c r="H1207">
        <f t="shared" si="55"/>
        <v>3</v>
      </c>
      <c r="I1207" t="str">
        <f t="shared" si="56"/>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208" spans="1:9" ht="15" thickBot="1" x14ac:dyDescent="0.4">
      <c r="A1208" s="18" t="s">
        <v>170</v>
      </c>
      <c r="B1208" s="17" t="s">
        <v>116</v>
      </c>
      <c r="C1208" s="13">
        <v>4</v>
      </c>
      <c r="D1208" s="10" t="str">
        <f>IFERROR(VLOOKUP($A1208,VLookup!$B$3:$C$481,2,FALSE),"")</f>
        <v>4.5.2 PRODUCT MANAGER</v>
      </c>
      <c r="E1208" s="14" t="str">
        <f t="shared" si="54"/>
        <v>D.04x4</v>
      </c>
      <c r="F1208" s="14" t="str">
        <f>IFERROR(VLOOKUP(E1208,'Bron competenties'!$A$1:$F$19978,5,FALSE),"")</f>
        <v xml:space="preserve">het organiseren en borgen van het inkoopbeleid van de organisatie en het aanbevelen van procesverbeteringen; het toepassen van praktijkervaring en kennis op het gebied van inkoop om de beste besluiten te kunnen nemen  </v>
      </c>
      <c r="G1208" s="15" t="str">
        <f>IFERROR(CONCATENATE(B1208," ",(VLOOKUP($B1208,'Bron competenties'!$B$1:$C$1978,2,FALSE))),"")</f>
        <v>D.04 Inkoop IV</v>
      </c>
      <c r="H1208">
        <f t="shared" si="55"/>
        <v>4</v>
      </c>
      <c r="I1208" t="str">
        <f t="shared" si="56"/>
        <v xml:space="preserve">het organiseren en borgen van het inkoopbeleid van de organisatie en het aanbevelen van procesverbeteringen; het toepassen van praktijkervaring en kennis op het gebied van inkoop om de beste besluiten te kunnen nemen  </v>
      </c>
    </row>
    <row r="1209" spans="1:9" ht="15" thickBot="1" x14ac:dyDescent="0.4">
      <c r="A1209" s="18" t="s">
        <v>170</v>
      </c>
      <c r="B1209" s="17" t="s">
        <v>112</v>
      </c>
      <c r="C1209" s="13">
        <v>2</v>
      </c>
      <c r="D1209" s="10" t="str">
        <f>IFERROR(VLOOKUP($A1209,VLookup!$B$3:$C$481,2,FALSE),"")</f>
        <v>4.5.2 PRODUCT MANAGER</v>
      </c>
      <c r="E1209" s="14" t="str">
        <f t="shared" si="54"/>
        <v>D.05x2</v>
      </c>
      <c r="F1209" s="14" t="str">
        <f>IFERROR(VLOOKUP(E1209,'Bron competenties'!$A$1:$F$19978,5,FALSE),"")</f>
        <v>het samenwerken in de totstandkoming van proposals/voorstellen in overeenstemming met de bedrijfscapaciteit en klantbehoeften</v>
      </c>
      <c r="G1209" s="15" t="str">
        <f>IFERROR(CONCATENATE(B1209," ",(VLOOKUP($B1209,'Bron competenties'!$B$1:$C$1978,2,FALSE))),"")</f>
        <v>D.05 Verkoopontwikkeling</v>
      </c>
      <c r="H1209">
        <f t="shared" si="55"/>
        <v>2</v>
      </c>
      <c r="I1209" t="str">
        <f t="shared" si="56"/>
        <v>het samenwerken in de totstandkoming van proposals/voorstellen in overeenstemming met de bedrijfscapaciteit en klantbehoeften</v>
      </c>
    </row>
    <row r="1210" spans="1:9" ht="15" thickBot="1" x14ac:dyDescent="0.4">
      <c r="A1210" s="18" t="s">
        <v>170</v>
      </c>
      <c r="B1210" s="17" t="s">
        <v>112</v>
      </c>
      <c r="C1210" s="13">
        <v>3</v>
      </c>
      <c r="D1210" s="10" t="str">
        <f>IFERROR(VLOOKUP($A1210,VLookup!$B$3:$C$481,2,FALSE),"")</f>
        <v>4.5.2 PRODUCT MANAGER</v>
      </c>
      <c r="E1210" s="14" t="str">
        <f t="shared" si="54"/>
        <v>D.05x3</v>
      </c>
      <c r="F1210" s="14" t="str">
        <f>IFERROR(VLOOKUP(E1210,'Bron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10" s="15" t="str">
        <f>IFERROR(CONCATENATE(B1210," ",(VLOOKUP($B1210,'Bron competenties'!$B$1:$C$1978,2,FALSE))),"")</f>
        <v>D.05 Verkoopontwikkeling</v>
      </c>
      <c r="H1210">
        <f t="shared" si="55"/>
        <v>3</v>
      </c>
      <c r="I1210"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211" spans="1:9" ht="15" thickBot="1" x14ac:dyDescent="0.4">
      <c r="A1211" s="18" t="s">
        <v>170</v>
      </c>
      <c r="B1211" s="17" t="s">
        <v>112</v>
      </c>
      <c r="C1211" s="13">
        <v>4</v>
      </c>
      <c r="D1211" s="10" t="str">
        <f>IFERROR(VLOOKUP($A1211,VLookup!$B$3:$C$481,2,FALSE),"")</f>
        <v>4.5.2 PRODUCT MANAGER</v>
      </c>
      <c r="E1211" s="14" t="str">
        <f t="shared" si="54"/>
        <v>D.05x4</v>
      </c>
      <c r="F1211" s="14" t="str">
        <f>IFERROR(VLOOKUP(E1211,'Bron competenties'!$A$1:$F$19978,5,FALSE),"")</f>
        <v>het reviewen en implementeren van een passende verkoopstrategie om de organisatiedoeleinden te behalen; het bepalen en alloceren van doelen om de marktcondities aan te pakken; het coördineren van multidisciplinaire teams</v>
      </c>
      <c r="G1211" s="15" t="str">
        <f>IFERROR(CONCATENATE(B1211," ",(VLOOKUP($B1211,'Bron competenties'!$B$1:$C$1978,2,FALSE))),"")</f>
        <v>D.05 Verkoopontwikkeling</v>
      </c>
      <c r="H1211">
        <f t="shared" si="55"/>
        <v>4</v>
      </c>
      <c r="I1211" t="str">
        <f t="shared" si="56"/>
        <v>het reviewen en implementeren van een passende verkoopstrategie om de organisatiedoeleinden te behalen; het bepalen en alloceren van doelen om de marktcondities aan te pakken; het coördineren van multidisciplinaire teams</v>
      </c>
    </row>
    <row r="1212" spans="1:9" ht="15" thickBot="1" x14ac:dyDescent="0.4">
      <c r="A1212" s="18" t="s">
        <v>170</v>
      </c>
      <c r="B1212" s="17" t="s">
        <v>117</v>
      </c>
      <c r="C1212" s="13">
        <v>3</v>
      </c>
      <c r="D1212" s="10" t="str">
        <f>IFERROR(VLOOKUP($A1212,VLookup!$B$3:$C$481,2,FALSE),"")</f>
        <v>4.5.2 PRODUCT MANAGER</v>
      </c>
      <c r="E1212" s="14" t="str">
        <f t="shared" si="54"/>
        <v>D.08x3</v>
      </c>
      <c r="F1212" s="14" t="str">
        <f>IFERROR(VLOOKUP(E1212,'Bron competenties'!$A$1:$F$19978,5,FALSE),"")</f>
        <v>het evalueren van contractprestaties op basis van prestatie-indicatoren en het borgen van de prestaties van de volledige supply chain; het invloed uitoefenen op (nieuwe) contractbesprekingen</v>
      </c>
      <c r="G1212" s="15" t="str">
        <f>IFERROR(CONCATENATE(B1212," ",(VLOOKUP($B1212,'Bron competenties'!$B$1:$C$1978,2,FALSE))),"")</f>
        <v xml:space="preserve">D.08 Contractmanagement </v>
      </c>
      <c r="H1212">
        <f t="shared" si="55"/>
        <v>3</v>
      </c>
      <c r="I1212" t="str">
        <f t="shared" si="56"/>
        <v>het evalueren van contractprestaties op basis van prestatie-indicatoren en het borgen van de prestaties van de volledige supply chain; het invloed uitoefenen op (nieuwe) contractbesprekingen</v>
      </c>
    </row>
    <row r="1213" spans="1:9" ht="15" thickBot="1" x14ac:dyDescent="0.4">
      <c r="A1213" s="18" t="s">
        <v>170</v>
      </c>
      <c r="B1213" s="17" t="s">
        <v>117</v>
      </c>
      <c r="C1213" s="13">
        <v>4</v>
      </c>
      <c r="D1213" s="10" t="str">
        <f>IFERROR(VLOOKUP($A1213,VLookup!$B$3:$C$481,2,FALSE),"")</f>
        <v>4.5.2 PRODUCT MANAGER</v>
      </c>
      <c r="E1213" s="14" t="str">
        <f t="shared" si="54"/>
        <v>D.08x4</v>
      </c>
      <c r="F1213" s="14" t="str">
        <f>IFERROR(VLOOKUP(E1213,'Bron competenties'!$A$1:$F$19978,5,FALSE),"")</f>
        <v>het organiseren en borgen van het naleven van contracten en het fungeren als laatste escalatiepunt</v>
      </c>
      <c r="G1213" s="15" t="str">
        <f>IFERROR(CONCATENATE(B1213," ",(VLOOKUP($B1213,'Bron competenties'!$B$1:$C$1978,2,FALSE))),"")</f>
        <v xml:space="preserve">D.08 Contractmanagement </v>
      </c>
      <c r="H1213">
        <f t="shared" si="55"/>
        <v>4</v>
      </c>
      <c r="I1213" t="str">
        <f t="shared" si="56"/>
        <v>het organiseren en borgen van het naleven van contracten en het fungeren als laatste escalatiepunt</v>
      </c>
    </row>
    <row r="1214" spans="1:9" ht="15" thickBot="1" x14ac:dyDescent="0.4">
      <c r="A1214" s="18" t="s">
        <v>170</v>
      </c>
      <c r="B1214" s="17" t="s">
        <v>78</v>
      </c>
      <c r="C1214" s="13">
        <v>3</v>
      </c>
      <c r="D1214" s="10" t="str">
        <f>IFERROR(VLOOKUP($A1214,VLookup!$B$3:$C$481,2,FALSE),"")</f>
        <v>4.5.2 PRODUCT MANAGER</v>
      </c>
      <c r="E1214" s="14" t="str">
        <f t="shared" si="54"/>
        <v>D.10x3</v>
      </c>
      <c r="F1214" s="14" t="str">
        <f>IFERROR(VLOOKUP(E1214,'Bron competenties'!$A$1:$F$19978,5,FALSE),"")</f>
        <v>het analyseren van bedrijfsprocessen en bijbehorende informatie-eisen en het daarmee voorzien in de meest geschikte informatiestructuur</v>
      </c>
      <c r="G1214" s="15" t="str">
        <f>IFERROR(CONCATENATE(B1214," ",(VLOOKUP($B1214,'Bron competenties'!$B$1:$C$1978,2,FALSE))),"")</f>
        <v xml:space="preserve">D.10 Informatie- en kennismanagement </v>
      </c>
      <c r="H1214">
        <f t="shared" si="55"/>
        <v>3</v>
      </c>
      <c r="I1214" t="str">
        <f t="shared" si="56"/>
        <v>het analyseren van bedrijfsprocessen en bijbehorende informatie-eisen en het daarmee voorzien in de meest geschikte informatiestructuur</v>
      </c>
    </row>
    <row r="1215" spans="1:9" ht="15" thickBot="1" x14ac:dyDescent="0.4">
      <c r="A1215" s="18" t="s">
        <v>170</v>
      </c>
      <c r="B1215" s="17" t="s">
        <v>78</v>
      </c>
      <c r="C1215" s="13">
        <v>4</v>
      </c>
      <c r="D1215" s="10" t="str">
        <f>IFERROR(VLOOKUP($A1215,VLookup!$B$3:$C$481,2,FALSE),"")</f>
        <v>4.5.2 PRODUCT MANAGER</v>
      </c>
      <c r="E1215" s="14" t="str">
        <f t="shared" si="54"/>
        <v>D.10x4</v>
      </c>
      <c r="F1215" s="14" t="str">
        <f>IFERROR(VLOOKUP(E1215,'Bron competenties'!$A$1:$F$19978,5,FALSE),"")</f>
        <v>de juiste informatiestructuur integreren in de organisatie-omgeving</v>
      </c>
      <c r="G1215" s="15" t="str">
        <f>IFERROR(CONCATENATE(B1215," ",(VLOOKUP($B1215,'Bron competenties'!$B$1:$C$1978,2,FALSE))),"")</f>
        <v xml:space="preserve">D.10 Informatie- en kennismanagement </v>
      </c>
      <c r="H1215">
        <f t="shared" si="55"/>
        <v>4</v>
      </c>
      <c r="I1215" t="str">
        <f t="shared" si="56"/>
        <v>de juiste informatiestructuur integreren in de organisatie-omgeving</v>
      </c>
    </row>
    <row r="1216" spans="1:9" ht="15" thickBot="1" x14ac:dyDescent="0.4">
      <c r="A1216" s="18" t="s">
        <v>170</v>
      </c>
      <c r="B1216" s="17" t="s">
        <v>79</v>
      </c>
      <c r="C1216" s="13">
        <v>3</v>
      </c>
      <c r="D1216" s="10" t="str">
        <f>IFERROR(VLOOKUP($A1216,VLookup!$B$3:$C$481,2,FALSE),"")</f>
        <v>4.5.2 PRODUCT MANAGER</v>
      </c>
      <c r="E1216" s="14" t="str">
        <f t="shared" si="54"/>
        <v>D.11x3</v>
      </c>
      <c r="F1216" s="14" t="str">
        <f>IFERROR(VLOOKUP(E1216,'Bron competenties'!$A$1:$F$19978,5,FALSE),"")</f>
        <v>betrouwbare relaties met de klanten creëren en helpen in het identificeren van de klantbehoeften</v>
      </c>
      <c r="G1216" s="15" t="str">
        <f>IFERROR(CONCATENATE(B1216," ",(VLOOKUP($B1216,'Bron competenties'!$B$1:$C$1978,2,FALSE))),"")</f>
        <v xml:space="preserve">D.11 Behoeftemanagement </v>
      </c>
      <c r="H1216">
        <f t="shared" si="55"/>
        <v>3</v>
      </c>
      <c r="I1216" t="str">
        <f t="shared" si="56"/>
        <v>betrouwbare relaties met de klanten creëren en helpen in het identificeren van de klantbehoeften</v>
      </c>
    </row>
    <row r="1217" spans="1:9" ht="15" thickBot="1" x14ac:dyDescent="0.4">
      <c r="A1217" s="18" t="s">
        <v>170</v>
      </c>
      <c r="B1217" s="17" t="s">
        <v>79</v>
      </c>
      <c r="C1217" s="13">
        <v>4</v>
      </c>
      <c r="D1217" s="10" t="str">
        <f>IFERROR(VLOOKUP($A1217,VLookup!$B$3:$C$481,2,FALSE),"")</f>
        <v>4.5.2 PRODUCT MANAGER</v>
      </c>
      <c r="E1217" s="14" t="str">
        <f t="shared" si="54"/>
        <v>D.11x4</v>
      </c>
      <c r="F1217" s="14" t="str">
        <f>IFERROR(VLOOKUP(E1217,'Bron competenties'!$A$1:$F$19978,5,FALSE),"")</f>
        <v>het organiseren en ondersteunen van strategische besluiten van de organisaties, het helpen van organisaties om nieuwe IV-oplossingen te bedenken; het bevorderen van partnerschappen en het creëren van waardeproposities</v>
      </c>
      <c r="G1217" s="15" t="str">
        <f>IFERROR(CONCATENATE(B1217," ",(VLOOKUP($B1217,'Bron competenties'!$B$1:$C$1978,2,FALSE))),"")</f>
        <v xml:space="preserve">D.11 Behoeftemanagement </v>
      </c>
      <c r="H1217">
        <f t="shared" si="55"/>
        <v>4</v>
      </c>
      <c r="I1217" t="str">
        <f t="shared" si="56"/>
        <v>het organiseren en ondersteunen van strategische besluiten van de organisaties, het helpen van organisaties om nieuwe IV-oplossingen te bedenken; het bevorderen van partnerschappen en het creëren van waardeproposities</v>
      </c>
    </row>
    <row r="1218" spans="1:9" ht="15" thickBot="1" x14ac:dyDescent="0.4">
      <c r="A1218" s="18" t="s">
        <v>170</v>
      </c>
      <c r="B1218" s="17" t="s">
        <v>118</v>
      </c>
      <c r="C1218" s="13">
        <v>3</v>
      </c>
      <c r="D1218" s="10" t="str">
        <f>IFERROR(VLOOKUP($A1218,VLookup!$B$3:$C$481,2,FALSE),"")</f>
        <v>4.5.2 PRODUCT MANAGER</v>
      </c>
      <c r="E1218" s="14" t="str">
        <f t="shared" ref="E1218:E1281" si="57">IFERROR(IF(D1218&lt;&gt;"",CONCATENATE(B1218,"x",C1218),""),"")</f>
        <v>E.01x3</v>
      </c>
      <c r="F1218" s="14" t="str">
        <f>IFERROR(VLOOKUP(E1218,'Bron competenties'!$A$1:$F$19978,5,FALSE),"")</f>
        <v>het gebruikmaken van vaardigheden om kortetermijnprognoses te bieden met behulp van input uit de markt; het beoordelen van de productie- en verkoopcapaciteiten van de organisatie</v>
      </c>
      <c r="G1218" s="15" t="str">
        <f>IFERROR(CONCATENATE(B1218," ",(VLOOKUP($B1218,'Bron competenties'!$B$1:$C$1978,2,FALSE))),"")</f>
        <v xml:space="preserve">E.01 Ontwikkelen van prognoses </v>
      </c>
      <c r="H1218">
        <f t="shared" ref="H1218:H1281" si="58">IF($G1218="","",C1218)</f>
        <v>3</v>
      </c>
      <c r="I1218" t="str">
        <f t="shared" ref="I1218:I1281" si="59">IF($G1218="","",F1218)</f>
        <v>het gebruikmaken van vaardigheden om kortetermijnprognoses te bieden met behulp van input uit de markt; het beoordelen van de productie- en verkoopcapaciteiten van de organisatie</v>
      </c>
    </row>
    <row r="1219" spans="1:9" ht="15" thickBot="1" x14ac:dyDescent="0.4">
      <c r="A1219" s="18" t="s">
        <v>170</v>
      </c>
      <c r="B1219" s="17" t="s">
        <v>118</v>
      </c>
      <c r="C1219" s="13">
        <v>4</v>
      </c>
      <c r="D1219" s="10" t="str">
        <f>IFERROR(VLOOKUP($A1219,VLookup!$B$3:$C$481,2,FALSE),"")</f>
        <v>4.5.2 PRODUCT MANAGER</v>
      </c>
      <c r="E1219" s="14" t="str">
        <f t="shared" si="57"/>
        <v>E.01x4</v>
      </c>
      <c r="F1219" s="14" t="str">
        <f>IFERROR(VLOOKUP(E1219,'Bron competenties'!$A$1:$F$19978,5,FALSE),"")</f>
        <v>de verantwoordelijkheid nemen voor het ontwikkelen van langetermijnprognoses; het identificeren en evalueren van input uit de wijde omgeving, inclusief de politieke en sociale context</v>
      </c>
      <c r="G1219" s="15" t="str">
        <f>IFERROR(CONCATENATE(B1219," ",(VLOOKUP($B1219,'Bron competenties'!$B$1:$C$1978,2,FALSE))),"")</f>
        <v xml:space="preserve">E.01 Ontwikkelen van prognoses </v>
      </c>
      <c r="H1219">
        <f t="shared" si="58"/>
        <v>4</v>
      </c>
      <c r="I1219" t="str">
        <f t="shared" si="59"/>
        <v>de verantwoordelijkheid nemen voor het ontwikkelen van langetermijnprognoses; het identificeren en evalueren van input uit de wijde omgeving, inclusief de politieke en sociale context</v>
      </c>
    </row>
    <row r="1220" spans="1:9" ht="15" thickBot="1" x14ac:dyDescent="0.4">
      <c r="A1220" s="18" t="s">
        <v>170</v>
      </c>
      <c r="B1220" s="17" t="s">
        <v>108</v>
      </c>
      <c r="C1220" s="13">
        <v>3</v>
      </c>
      <c r="D1220" s="10" t="str">
        <f>IFERROR(VLOOKUP($A1220,VLookup!$B$3:$C$481,2,FALSE),"")</f>
        <v>4.5.2 PRODUCT MANAGER</v>
      </c>
      <c r="E1220" s="14" t="str">
        <f t="shared" si="57"/>
        <v>E.02x3</v>
      </c>
      <c r="F1220" s="14" t="str">
        <f>IFERROR(VLOOKUP(E1220,'Bron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220" s="15" t="str">
        <f>IFERROR(CONCATENATE(B1220," ",(VLOOKUP($B1220,'Bron competenties'!$B$1:$C$1978,2,FALSE))),"")</f>
        <v xml:space="preserve">E.02 Project- en portfoliomanagement </v>
      </c>
      <c r="H1220">
        <f t="shared" si="58"/>
        <v>3</v>
      </c>
      <c r="I1220" t="str">
        <f t="shared" si="59"/>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221" spans="1:9" ht="15" thickBot="1" x14ac:dyDescent="0.4">
      <c r="A1221" s="18" t="s">
        <v>170</v>
      </c>
      <c r="B1221" s="17" t="s">
        <v>108</v>
      </c>
      <c r="C1221" s="13">
        <v>4</v>
      </c>
      <c r="D1221" s="10" t="str">
        <f>IFERROR(VLOOKUP($A1221,VLookup!$B$3:$C$481,2,FALSE),"")</f>
        <v>4.5.2 PRODUCT MANAGER</v>
      </c>
      <c r="E1221" s="14" t="str">
        <f t="shared" si="57"/>
        <v>E.02x4</v>
      </c>
      <c r="F1221" s="14" t="str">
        <f>IFERROR(VLOOKUP(E1221,'Bron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221" s="15" t="str">
        <f>IFERROR(CONCATENATE(B1221," ",(VLOOKUP($B1221,'Bron competenties'!$B$1:$C$1978,2,FALSE))),"")</f>
        <v xml:space="preserve">E.02 Project- en portfoliomanagement </v>
      </c>
      <c r="H1221">
        <f t="shared" si="58"/>
        <v>4</v>
      </c>
      <c r="I1221" t="str">
        <f t="shared" si="59"/>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222" spans="1:9" ht="15" thickBot="1" x14ac:dyDescent="0.4">
      <c r="A1222" s="18" t="s">
        <v>170</v>
      </c>
      <c r="B1222" s="17" t="s">
        <v>100</v>
      </c>
      <c r="C1222" s="13">
        <v>3</v>
      </c>
      <c r="D1222" s="10" t="str">
        <f>IFERROR(VLOOKUP($A1222,VLookup!$B$3:$C$481,2,FALSE),"")</f>
        <v>4.5.2 PRODUCT MANAGER</v>
      </c>
      <c r="E1222" s="14" t="str">
        <f t="shared" si="57"/>
        <v>E.03x3</v>
      </c>
      <c r="F1222" s="14" t="str">
        <f>IFERROR(VLOOKUP(E1222,'Bron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222" s="15" t="str">
        <f>IFERROR(CONCATENATE(B1222," ",(VLOOKUP($B1222,'Bron competenties'!$B$1:$C$1978,2,FALSE))),"")</f>
        <v xml:space="preserve">E.03 Risicomanagement </v>
      </c>
      <c r="H1222">
        <f t="shared" si="58"/>
        <v>3</v>
      </c>
      <c r="I1222" t="str">
        <f t="shared" si="59"/>
        <v>het in staat zijn de juiste acties te ondernemen om de veiligheid te borgen en risicoblootstelling te vermijden; het evalueren, managen en garanderen van de validering van uitzonderingen; het uitvoeren van audits uit op IV-processen en -omgeving</v>
      </c>
    </row>
    <row r="1223" spans="1:9" ht="15" thickBot="1" x14ac:dyDescent="0.4">
      <c r="A1223" s="18" t="s">
        <v>170</v>
      </c>
      <c r="B1223" s="17" t="s">
        <v>100</v>
      </c>
      <c r="C1223" s="13">
        <v>4</v>
      </c>
      <c r="D1223" s="10" t="str">
        <f>IFERROR(VLOOKUP($A1223,VLookup!$B$3:$C$481,2,FALSE),"")</f>
        <v>4.5.2 PRODUCT MANAGER</v>
      </c>
      <c r="E1223" s="14" t="str">
        <f t="shared" si="57"/>
        <v>E.03x4</v>
      </c>
      <c r="F1223" s="14" t="str">
        <f>IFERROR(VLOOKUP(E1223,'Bron competenties'!$A$1:$F$19978,5,FALSE),"")</f>
        <v>het organiseren en borgen van het definiëren en toepasbaar maken van beleid voor risicobeheer door rekening te houden met alle mogelijke beperkingen, waaronder technische, economische en politieke kwesties en daarbij taken te delegeren</v>
      </c>
      <c r="G1223" s="15" t="str">
        <f>IFERROR(CONCATENATE(B1223," ",(VLOOKUP($B1223,'Bron competenties'!$B$1:$C$1978,2,FALSE))),"")</f>
        <v xml:space="preserve">E.03 Risicomanagement </v>
      </c>
      <c r="H1223">
        <f t="shared" si="58"/>
        <v>4</v>
      </c>
      <c r="I1223" t="str">
        <f t="shared" si="59"/>
        <v>het organiseren en borgen van het definiëren en toepasbaar maken van beleid voor risicobeheer door rekening te houden met alle mogelijke beperkingen, waaronder technische, economische en politieke kwesties en daarbij taken te delegeren</v>
      </c>
    </row>
    <row r="1224" spans="1:9" ht="15" thickBot="1" x14ac:dyDescent="0.4">
      <c r="A1224" s="18" t="s">
        <v>170</v>
      </c>
      <c r="B1224" s="17" t="s">
        <v>119</v>
      </c>
      <c r="C1224" s="13">
        <v>3</v>
      </c>
      <c r="D1224" s="10" t="str">
        <f>IFERROR(VLOOKUP($A1224,VLookup!$B$3:$C$481,2,FALSE),"")</f>
        <v>4.5.2 PRODUCT MANAGER</v>
      </c>
      <c r="E1224" s="14" t="str">
        <f t="shared" si="57"/>
        <v>E.04x3</v>
      </c>
      <c r="F1224" s="14" t="str">
        <f>IFERROR(VLOOKUP(E1224,'Bron competenties'!$A$1:$F$19978,5,FALSE),"")</f>
        <v>de verantwoording nemen voor eigen acties en die van anderen in het onderhouden van contacten met een gelimiteerd aantal stakeholders</v>
      </c>
      <c r="G1224" s="15" t="str">
        <f>IFERROR(CONCATENATE(B1224," ",(VLOOKUP($B1224,'Bron competenties'!$B$1:$C$1978,2,FALSE))),"")</f>
        <v xml:space="preserve">E.04 Relatiemanagement </v>
      </c>
      <c r="H1224">
        <f t="shared" si="58"/>
        <v>3</v>
      </c>
      <c r="I1224" t="str">
        <f t="shared" si="59"/>
        <v>de verantwoording nemen voor eigen acties en die van anderen in het onderhouden van contacten met een gelimiteerd aantal stakeholders</v>
      </c>
    </row>
    <row r="1225" spans="1:9" ht="15" thickBot="1" x14ac:dyDescent="0.4">
      <c r="A1225" s="18" t="s">
        <v>170</v>
      </c>
      <c r="B1225" s="17" t="s">
        <v>119</v>
      </c>
      <c r="C1225" s="13">
        <v>4</v>
      </c>
      <c r="D1225" s="10" t="str">
        <f>IFERROR(VLOOKUP($A1225,VLookup!$B$3:$C$481,2,FALSE),"")</f>
        <v>4.5.2 PRODUCT MANAGER</v>
      </c>
      <c r="E1225" s="14" t="str">
        <f t="shared" si="57"/>
        <v>E.04x4</v>
      </c>
      <c r="F1225" s="14" t="str">
        <f>IFERROR(VLOOKUP(E1225,'Bron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1225" s="15" t="str">
        <f>IFERROR(CONCATENATE(B1225," ",(VLOOKUP($B1225,'Bron competenties'!$B$1:$C$1978,2,FALSE))),"")</f>
        <v xml:space="preserve">E.04 Relatiemanagement </v>
      </c>
      <c r="H1225">
        <f t="shared" si="58"/>
        <v>4</v>
      </c>
      <c r="I1225" t="str">
        <f t="shared" si="59"/>
        <v xml:space="preserve">het organiseren en borgen van stakeholdermanagement; het autoriseren van investeringen in nieuwe en bestaande relaties; het voortouw nemen in het ontwerpen van werkbare procedures om positieve relaties te kunnen onderhouden met organisaties </v>
      </c>
    </row>
    <row r="1226" spans="1:9" ht="15" thickBot="1" x14ac:dyDescent="0.4">
      <c r="A1226" s="18" t="s">
        <v>170</v>
      </c>
      <c r="B1226" s="17" t="s">
        <v>80</v>
      </c>
      <c r="C1226" s="13">
        <v>3</v>
      </c>
      <c r="D1226" s="10" t="str">
        <f>IFERROR(VLOOKUP($A1226,VLookup!$B$3:$C$481,2,FALSE),"")</f>
        <v>4.5.2 PRODUCT MANAGER</v>
      </c>
      <c r="E1226" s="14" t="str">
        <f t="shared" si="57"/>
        <v>E.05x3</v>
      </c>
      <c r="F1226" s="14" t="str">
        <f>IFERROR(VLOOKUP(E1226,'Bron competenties'!$A$1:$F$19978,5,FALSE),"")</f>
        <v>het toepassen van specifieke kennis om bestaande IV-processen en oplossingen te onderzoeken, zodat potentiële verbeteringen / innovaties bepaald kunnen worden en  aanbevelingen kunnen worden opgesteld</v>
      </c>
      <c r="G1226" s="15" t="str">
        <f>IFERROR(CONCATENATE(B1226," ",(VLOOKUP($B1226,'Bron competenties'!$B$1:$C$1978,2,FALSE))),"")</f>
        <v xml:space="preserve">E.05 Procesverbetering </v>
      </c>
      <c r="H1226">
        <f t="shared" si="58"/>
        <v>3</v>
      </c>
      <c r="I1226" t="str">
        <f t="shared" si="59"/>
        <v>het toepassen van specifieke kennis om bestaande IV-processen en oplossingen te onderzoeken, zodat potentiële verbeteringen / innovaties bepaald kunnen worden en  aanbevelingen kunnen worden opgesteld</v>
      </c>
    </row>
    <row r="1227" spans="1:9" ht="15" thickBot="1" x14ac:dyDescent="0.4">
      <c r="A1227" s="18" t="s">
        <v>170</v>
      </c>
      <c r="B1227" s="17" t="s">
        <v>80</v>
      </c>
      <c r="C1227" s="13">
        <v>4</v>
      </c>
      <c r="D1227" s="10" t="str">
        <f>IFERROR(VLOOKUP($A1227,VLookup!$B$3:$C$481,2,FALSE),"")</f>
        <v>4.5.2 PRODUCT MANAGER</v>
      </c>
      <c r="E1227" s="14" t="str">
        <f t="shared" si="57"/>
        <v>E.05x4</v>
      </c>
      <c r="F1227" s="14" t="str">
        <f>IFERROR(VLOOKUP(E1227,'Bron competenties'!$A$1:$F$19978,5,FALSE),"")</f>
        <v>het organiseren en borgen van innovatieve implementaties / verbeteringen die bijdragen aan grotere efficiëntie; het aantonen aan de directie dat de organisatie voordeel heeft van potentiële wijzigingen</v>
      </c>
      <c r="G1227" s="15" t="str">
        <f>IFERROR(CONCATENATE(B1227," ",(VLOOKUP($B1227,'Bron competenties'!$B$1:$C$1978,2,FALSE))),"")</f>
        <v xml:space="preserve">E.05 Procesverbetering </v>
      </c>
      <c r="H1227">
        <f t="shared" si="58"/>
        <v>4</v>
      </c>
      <c r="I1227" t="str">
        <f t="shared" si="59"/>
        <v>het organiseren en borgen van innovatieve implementaties / verbeteringen die bijdragen aan grotere efficiëntie; het aantonen aan de directie dat de organisatie voordeel heeft van potentiële wijzigingen</v>
      </c>
    </row>
    <row r="1228" spans="1:9" ht="15" thickBot="1" x14ac:dyDescent="0.4">
      <c r="A1228" s="18" t="s">
        <v>170</v>
      </c>
      <c r="B1228" s="17" t="s">
        <v>96</v>
      </c>
      <c r="C1228" s="13">
        <v>3</v>
      </c>
      <c r="D1228" s="10" t="str">
        <f>IFERROR(VLOOKUP($A1228,VLookup!$B$3:$C$481,2,FALSE),"")</f>
        <v>4.5.2 PRODUCT MANAGER</v>
      </c>
      <c r="E1228" s="14" t="str">
        <f t="shared" si="57"/>
        <v>E.06x3</v>
      </c>
      <c r="F1228" s="14" t="str">
        <f>IFERROR(VLOOKUP(E1228,'Bron competenties'!$A$1:$F$19978,5,FALSE),"")</f>
        <v>het evalueren van kwaliteitsindicatoren en processen op basis van het kwaliteitsbeleid en indien nodig het voorstellen van herstelacties</v>
      </c>
      <c r="G1228" s="15" t="str">
        <f>IFERROR(CONCATENATE(B1228," ",(VLOOKUP($B1228,'Bron competenties'!$B$1:$C$1978,2,FALSE))),"")</f>
        <v xml:space="preserve">E.06 ICT kwaliteitsmanagement </v>
      </c>
      <c r="H1228">
        <f t="shared" si="58"/>
        <v>3</v>
      </c>
      <c r="I1228" t="str">
        <f t="shared" si="59"/>
        <v>het evalueren van kwaliteitsindicatoren en processen op basis van het kwaliteitsbeleid en indien nodig het voorstellen van herstelacties</v>
      </c>
    </row>
    <row r="1229" spans="1:9" ht="15" thickBot="1" x14ac:dyDescent="0.4">
      <c r="A1229" s="18" t="s">
        <v>170</v>
      </c>
      <c r="B1229" s="17" t="s">
        <v>96</v>
      </c>
      <c r="C1229" s="13">
        <v>4</v>
      </c>
      <c r="D1229" s="10" t="str">
        <f>IFERROR(VLOOKUP($A1229,VLookup!$B$3:$C$481,2,FALSE),"")</f>
        <v>4.5.2 PRODUCT MANAGER</v>
      </c>
      <c r="E1229" s="14" t="str">
        <f t="shared" si="57"/>
        <v>E.06x4</v>
      </c>
      <c r="F1229" s="14" t="str">
        <f>IFERROR(VLOOKUP(E1229,'Bron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229" s="15" t="str">
        <f>IFERROR(CONCATENATE(B1229," ",(VLOOKUP($B1229,'Bron competenties'!$B$1:$C$1978,2,FALSE))),"")</f>
        <v xml:space="preserve">E.06 ICT kwaliteitsmanagement </v>
      </c>
      <c r="H1229">
        <f t="shared" si="58"/>
        <v>4</v>
      </c>
      <c r="I1229" t="str">
        <f t="shared" si="59"/>
        <v>het evalueren en inschatten in hoeverre aan kwaliteitseisen is voldaan en het organiseren en borgen dat het kwaliteitsbeleid wordt geïmplementeerd; het tonen van multifunctioneel leiderschap voor het stellen en overtreffen van kwaliteitsnormen</v>
      </c>
    </row>
    <row r="1230" spans="1:9" ht="15" thickBot="1" x14ac:dyDescent="0.4">
      <c r="A1230" s="18" t="s">
        <v>170</v>
      </c>
      <c r="B1230" s="17" t="s">
        <v>138</v>
      </c>
      <c r="C1230" s="13">
        <v>4</v>
      </c>
      <c r="D1230" s="10" t="str">
        <f>IFERROR(VLOOKUP($A1230,VLookup!$B$3:$C$481,2,FALSE),"")</f>
        <v>4.5.2 PRODUCT MANAGER</v>
      </c>
      <c r="E1230" s="14" t="str">
        <f t="shared" si="57"/>
        <v>E.07x4</v>
      </c>
      <c r="F1230" s="14" t="str">
        <f>IFERROR(VLOOKUP(E1230,'Bron competenties'!$A$1:$F$19978,5,FALSE),"")</f>
        <v xml:space="preserve">het organiseren en borgen van het plannen, beheren en implementeren van significante IV-wijzigingen in de organisatie </v>
      </c>
      <c r="G1230" s="15" t="str">
        <f>IFERROR(CONCATENATE(B1230," ",(VLOOKUP($B1230,'Bron competenties'!$B$1:$C$1978,2,FALSE))),"")</f>
        <v>E.07 Management van veranderingen in bedrijfsprocessen</v>
      </c>
      <c r="H1230">
        <f t="shared" si="58"/>
        <v>4</v>
      </c>
      <c r="I1230" t="str">
        <f t="shared" si="59"/>
        <v xml:space="preserve">het organiseren en borgen van het plannen, beheren en implementeren van significante IV-wijzigingen in de organisatie </v>
      </c>
    </row>
    <row r="1231" spans="1:9" ht="15" thickBot="1" x14ac:dyDescent="0.4">
      <c r="A1231" s="18" t="s">
        <v>170</v>
      </c>
      <c r="B1231" s="17" t="s">
        <v>81</v>
      </c>
      <c r="C1231" s="13">
        <v>3</v>
      </c>
      <c r="D1231" s="10" t="str">
        <f>IFERROR(VLOOKUP($A1231,VLookup!$B$3:$C$481,2,FALSE),"")</f>
        <v>4.5.2 PRODUCT MANAGER</v>
      </c>
      <c r="E1231" s="14" t="str">
        <f t="shared" si="57"/>
        <v>E.08x3</v>
      </c>
      <c r="F1231" s="14" t="str">
        <f>IFERROR(VLOOKUP(E1231,'Bron competenties'!$A$1:$F$19978,5,FALSE),"")</f>
        <v xml:space="preserve">het evalueren van indicatoren en maatregelen op het gebied van securitymanagement en bepalen of ze aan de normen voldoen; het onderzoeken van inbreuken op de beveiliging en het nemen van correctiemaatregelen </v>
      </c>
      <c r="G1231" s="15" t="str">
        <f>IFERROR(CONCATENATE(B1231," ",(VLOOKUP($B1231,'Bron competenties'!$B$1:$C$1978,2,FALSE))),"")</f>
        <v xml:space="preserve">E.08 Informatiebeveiligingsmanagement </v>
      </c>
      <c r="H1231">
        <f t="shared" si="58"/>
        <v>3</v>
      </c>
      <c r="I1231" t="str">
        <f t="shared" si="59"/>
        <v xml:space="preserve">het evalueren van indicatoren en maatregelen op het gebied van securitymanagement en bepalen of ze aan de normen voldoen; het onderzoeken van inbreuken op de beveiliging en het nemen van correctiemaatregelen </v>
      </c>
    </row>
    <row r="1232" spans="1:9" ht="15" thickBot="1" x14ac:dyDescent="0.4">
      <c r="A1232" s="18" t="s">
        <v>170</v>
      </c>
      <c r="B1232" s="17" t="s">
        <v>81</v>
      </c>
      <c r="C1232" s="13">
        <v>4</v>
      </c>
      <c r="D1232" s="10" t="str">
        <f>IFERROR(VLOOKUP($A1232,VLookup!$B$3:$C$481,2,FALSE),"")</f>
        <v>4.5.2 PRODUCT MANAGER</v>
      </c>
      <c r="E1232" s="14" t="str">
        <f t="shared" si="57"/>
        <v>E.08x4</v>
      </c>
      <c r="F1232" s="14" t="str">
        <f>IFERROR(VLOOKUP(E1232,'Bron competenties'!$A$1:$F$19978,5,FALSE),"")</f>
        <v>het organiseren en borgen dat de integriteit, vertrouwelijkheid en beschikbaarheid van gegevens zijn opgeslagen in de Informatiesystemen en dat ze voldoen aan alle wettelijke vereisten</v>
      </c>
      <c r="G1232" s="15" t="str">
        <f>IFERROR(CONCATENATE(B1232," ",(VLOOKUP($B1232,'Bron competenties'!$B$1:$C$1978,2,FALSE))),"")</f>
        <v xml:space="preserve">E.08 Informatiebeveiligingsmanagement </v>
      </c>
      <c r="H1232">
        <f t="shared" si="58"/>
        <v>4</v>
      </c>
      <c r="I1232" t="str">
        <f t="shared" si="59"/>
        <v>het organiseren en borgen dat de integriteit, vertrouwelijkheid en beschikbaarheid van gegevens zijn opgeslagen in de Informatiesystemen en dat ze voldoen aan alle wettelijke vereisten</v>
      </c>
    </row>
    <row r="1233" spans="1:9" ht="15" thickBot="1" x14ac:dyDescent="0.4">
      <c r="A1233" s="18" t="s">
        <v>170</v>
      </c>
      <c r="B1233" s="17" t="s">
        <v>85</v>
      </c>
      <c r="C1233" s="13">
        <v>9</v>
      </c>
      <c r="D1233" s="10" t="str">
        <f>IFERROR(VLOOKUP($A1233,VLookup!$B$3:$C$481,2,FALSE),"")</f>
        <v>4.5.2 PRODUCT MANAGER</v>
      </c>
      <c r="E1233" s="14" t="str">
        <f t="shared" si="57"/>
        <v>T.01x9</v>
      </c>
      <c r="F1233" s="14" t="str">
        <f>IFERROR(VLOOKUP(E1233,'Bron competenties'!$A$1:$F$19978,5,FALSE),"")</f>
        <v>Toegankelijkheid is van toepassing op het ontwerp van producten, apparaten, services of omgevingen om ervoor te zorgen dat ze voor iedereen bruikbaar zijn, ongeacht hun persoonlijke capaciteiten</v>
      </c>
      <c r="G1233" s="15" t="str">
        <f>IFERROR(CONCATENATE(B1233," ",(VLOOKUP($B1233,'Bron competenties'!$B$1:$C$1978,2,FALSE))),"")</f>
        <v>T.01 Toegankelijkheid</v>
      </c>
      <c r="H1233">
        <f t="shared" si="58"/>
        <v>9</v>
      </c>
      <c r="I1233" t="str">
        <f t="shared" si="59"/>
        <v>Toegankelijkheid is van toepassing op het ontwerp van producten, apparaten, services of omgevingen om ervoor te zorgen dat ze voor iedereen bruikbaar zijn, ongeacht hun persoonlijke capaciteiten</v>
      </c>
    </row>
    <row r="1234" spans="1:9" ht="15" thickBot="1" x14ac:dyDescent="0.4">
      <c r="A1234" s="18" t="s">
        <v>170</v>
      </c>
      <c r="B1234" s="17" t="s">
        <v>86</v>
      </c>
      <c r="C1234" s="13">
        <v>9</v>
      </c>
      <c r="D1234" s="10" t="str">
        <f>IFERROR(VLOOKUP($A1234,VLookup!$B$3:$C$481,2,FALSE),"")</f>
        <v>4.5.2 PRODUCT MANAGER</v>
      </c>
      <c r="E1234" s="14" t="str">
        <f t="shared" si="57"/>
        <v>T.02x9</v>
      </c>
      <c r="F1234" s="14" t="str">
        <f>IFERROR(VLOOKUP(E1234,'Bron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34" s="15" t="str">
        <f>IFERROR(CONCATENATE(B1234," ",(VLOOKUP($B1234,'Bron competenties'!$B$1:$C$1978,2,FALSE))),"")</f>
        <v>T.02 Ethiek</v>
      </c>
      <c r="H1234">
        <f t="shared" si="58"/>
        <v>9</v>
      </c>
      <c r="I1234" t="str">
        <f t="shared" si="59"/>
        <v>Ethiek in ICT behandelt de procedures, waarden en praktijken die ICT en haar gerelateerde disciplines beheersen zonder de integriteit, morele waarden of overtuigingen van een individu, organisatie of de mensheid: professioneel gedrag in de ICT</v>
      </c>
    </row>
    <row r="1235" spans="1:9" ht="15" thickBot="1" x14ac:dyDescent="0.4">
      <c r="A1235" s="18" t="s">
        <v>170</v>
      </c>
      <c r="B1235" s="17" t="s">
        <v>87</v>
      </c>
      <c r="C1235" s="13">
        <v>9</v>
      </c>
      <c r="D1235" s="10" t="str">
        <f>IFERROR(VLOOKUP($A1235,VLookup!$B$3:$C$481,2,FALSE),"")</f>
        <v>4.5.2 PRODUCT MANAGER</v>
      </c>
      <c r="E1235" s="14" t="str">
        <f t="shared" si="57"/>
        <v>T.03x9</v>
      </c>
      <c r="F1235" s="14" t="str">
        <f>IFERROR(VLOOKUP(E1235,'Bron competenties'!$A$1:$F$19978,5,FALSE),"")</f>
        <v>Er zijn veel wetten die direct of indirect relevant zijn voor de ICT-industrie, zoals copyright, naleving van octrooien, voorkomen van plagiaat en bescherming van intellectueel eigendom</v>
      </c>
      <c r="G1235" s="15" t="str">
        <f>IFERROR(CONCATENATE(B1235," ",(VLOOKUP($B1235,'Bron competenties'!$B$1:$C$1978,2,FALSE))),"")</f>
        <v>T.03 Juridische kwesties</v>
      </c>
      <c r="H1235">
        <f t="shared" si="58"/>
        <v>9</v>
      </c>
      <c r="I1235" t="str">
        <f t="shared" si="59"/>
        <v>Er zijn veel wetten die direct of indirect relevant zijn voor de ICT-industrie, zoals copyright, naleving van octrooien, voorkomen van plagiaat en bescherming van intellectueel eigendom</v>
      </c>
    </row>
    <row r="1236" spans="1:9" ht="15" thickBot="1" x14ac:dyDescent="0.4">
      <c r="A1236" s="18" t="s">
        <v>170</v>
      </c>
      <c r="B1236" s="17" t="s">
        <v>88</v>
      </c>
      <c r="C1236" s="13">
        <v>9</v>
      </c>
      <c r="D1236" s="10" t="str">
        <f>IFERROR(VLOOKUP($A1236,VLookup!$B$3:$C$481,2,FALSE),"")</f>
        <v>4.5.2 PRODUCT MANAGER</v>
      </c>
      <c r="E1236" s="14" t="str">
        <f t="shared" si="57"/>
        <v>T.04x9</v>
      </c>
      <c r="F1236" s="14" t="str">
        <f>IFERROR(VLOOKUP(E1236,'Bron competenties'!$A$1:$F$19978,5,FALSE),"")</f>
        <v>Privacy is het vermogen van een organisatie of individu te bepalen welke gegevens met derden kunnen worden gedeeld: bijvoorbeeld de algemene verordening gegevensbescherming (AVG) over gegevensbescherming en privacy voor alle individuen</v>
      </c>
      <c r="G1236" s="15" t="str">
        <f>IFERROR(CONCATENATE(B1236," ",(VLOOKUP($B1236,'Bron competenties'!$B$1:$C$1978,2,FALSE))),"")</f>
        <v>T.04 Privacy</v>
      </c>
      <c r="H1236">
        <f t="shared" si="58"/>
        <v>9</v>
      </c>
      <c r="I1236" t="str">
        <f t="shared" si="59"/>
        <v>Privacy is het vermogen van een organisatie of individu te bepalen welke gegevens met derden kunnen worden gedeeld: bijvoorbeeld de algemene verordening gegevensbescherming (AVG) over gegevensbescherming en privacy voor alle individuen</v>
      </c>
    </row>
    <row r="1237" spans="1:9" ht="15" thickBot="1" x14ac:dyDescent="0.4">
      <c r="A1237" s="18" t="s">
        <v>170</v>
      </c>
      <c r="B1237" s="17" t="s">
        <v>89</v>
      </c>
      <c r="C1237" s="13">
        <v>9</v>
      </c>
      <c r="D1237" s="10" t="str">
        <f>IFERROR(VLOOKUP($A1237,VLookup!$B$3:$C$481,2,FALSE),"")</f>
        <v>4.5.2 PRODUCT MANAGER</v>
      </c>
      <c r="E1237" s="14" t="str">
        <f t="shared" si="57"/>
        <v>T.05x9</v>
      </c>
      <c r="F1237" s="14" t="str">
        <f>IFERROR(VLOOKUP(E1237,'Bron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37" s="15" t="str">
        <f>IFERROR(CONCATENATE(B1237," ",(VLOOKUP($B1237,'Bron competenties'!$B$1:$C$1978,2,FALSE))),"")</f>
        <v>T.05 Beveiliging</v>
      </c>
      <c r="H1237">
        <f t="shared" si="58"/>
        <v>9</v>
      </c>
      <c r="I1237"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38" spans="1:9" ht="15" thickBot="1" x14ac:dyDescent="0.4">
      <c r="A1238" s="18" t="s">
        <v>170</v>
      </c>
      <c r="B1238" s="17" t="s">
        <v>90</v>
      </c>
      <c r="C1238" s="13">
        <v>9</v>
      </c>
      <c r="D1238" s="10" t="str">
        <f>IFERROR(VLOOKUP($A1238,VLookup!$B$3:$C$481,2,FALSE),"")</f>
        <v>4.5.2 PRODUCT MANAGER</v>
      </c>
      <c r="E1238" s="14" t="str">
        <f t="shared" si="57"/>
        <v>T.06x9</v>
      </c>
      <c r="F1238" s="14" t="str">
        <f>IFERROR(VLOOKUP(E1238,'Bron competenties'!$A$1:$F$19978,5,FALSE),"")</f>
        <v>Duurzaamheid staat voor het voldoen aan behoeften zonder de toekomst in gevaar te brengen en kan worden gecategoriseerd als ecologische, sociale of economische duurzaamheid</v>
      </c>
      <c r="G1238" s="15" t="str">
        <f>IFERROR(CONCATENATE(B1238," ",(VLOOKUP($B1238,'Bron competenties'!$B$1:$C$1978,2,FALSE))),"")</f>
        <v>T.06 Duurzaamheid</v>
      </c>
      <c r="H1238">
        <f t="shared" si="58"/>
        <v>9</v>
      </c>
      <c r="I1238" t="str">
        <f t="shared" si="59"/>
        <v>Duurzaamheid staat voor het voldoen aan behoeften zonder de toekomst in gevaar te brengen en kan worden gecategoriseerd als ecologische, sociale of economische duurzaamheid</v>
      </c>
    </row>
    <row r="1239" spans="1:9" ht="15" thickBot="1" x14ac:dyDescent="0.4">
      <c r="A1239" s="18" t="s">
        <v>170</v>
      </c>
      <c r="B1239" s="17" t="s">
        <v>91</v>
      </c>
      <c r="C1239" s="13">
        <v>9</v>
      </c>
      <c r="D1239" s="10" t="str">
        <f>IFERROR(VLOOKUP($A1239,VLookup!$B$3:$C$481,2,FALSE),"")</f>
        <v>4.5.2 PRODUCT MANAGER</v>
      </c>
      <c r="E1239" s="14" t="str">
        <f t="shared" si="57"/>
        <v>T.07x9</v>
      </c>
      <c r="F1239" s="14" t="str">
        <f>IFERROR(VLOOKUP(E1239,'Bron competenties'!$A$1:$F$19978,5,FALSE),"")</f>
        <v>Bruikbaarheid is de kwaliteit van een product, dienst of systeem, zoals ervaren door eindgebruikers, voor specifiek te bereiken doelen, effectief, efficiënt en bevredigend in een vooraf bepaalde context</v>
      </c>
      <c r="G1239" s="15" t="str">
        <f>IFERROR(CONCATENATE(B1239," ",(VLOOKUP($B1239,'Bron competenties'!$B$1:$C$1978,2,FALSE))),"")</f>
        <v>T.07 Bruikbaarheid</v>
      </c>
      <c r="H1239">
        <f t="shared" si="58"/>
        <v>9</v>
      </c>
      <c r="I1239" t="str">
        <f t="shared" si="59"/>
        <v>Bruikbaarheid is de kwaliteit van een product, dienst of systeem, zoals ervaren door eindgebruikers, voor specifiek te bereiken doelen, effectief, efficiënt en bevredigend in een vooraf bepaalde context</v>
      </c>
    </row>
    <row r="1240" spans="1:9" ht="15" thickBot="1" x14ac:dyDescent="0.4">
      <c r="A1240" s="18" t="s">
        <v>171</v>
      </c>
      <c r="B1240" s="17" t="s">
        <v>82</v>
      </c>
      <c r="C1240" s="13">
        <v>4</v>
      </c>
      <c r="D1240" s="10" t="str">
        <f>IFERROR(VLOOKUP($A1240,VLookup!$B$3:$C$481,2,FALSE),"")</f>
        <v>4.5.3 BUSINESS OWNER (GEDELEGEERD)</v>
      </c>
      <c r="E1240" s="14" t="str">
        <f t="shared" si="57"/>
        <v>A.01x4</v>
      </c>
      <c r="F1240" s="14" t="str">
        <f>IFERROR(VLOOKUP(E1240,'Bron competenties'!$A$1:$F$19978,5,FALSE),"")</f>
        <v>het organiseren en borgen van de bouw en implementatie van innovatieve IV oplossingen op de lange termijn</v>
      </c>
      <c r="G1240" s="15" t="str">
        <f>IFERROR(CONCATENATE(B1240," ",(VLOOKUP($B1240,'Bron competenties'!$B$1:$C$1978,2,FALSE))),"")</f>
        <v>A.01 Afstemming informatiesysteem en bedrijfsstrategie</v>
      </c>
      <c r="H1240">
        <f t="shared" si="58"/>
        <v>4</v>
      </c>
      <c r="I1240" t="str">
        <f t="shared" si="59"/>
        <v>het organiseren en borgen van de bouw en implementatie van innovatieve IV oplossingen op de lange termijn</v>
      </c>
    </row>
    <row r="1241" spans="1:9" ht="15" thickBot="1" x14ac:dyDescent="0.4">
      <c r="A1241" s="18" t="s">
        <v>171</v>
      </c>
      <c r="B1241" s="17" t="s">
        <v>133</v>
      </c>
      <c r="C1241" s="13">
        <v>4</v>
      </c>
      <c r="D1241" s="10" t="str">
        <f>IFERROR(VLOOKUP($A1241,VLookup!$B$3:$C$481,2,FALSE),"")</f>
        <v>4.5.3 BUSINESS OWNER (GEDELEGEERD)</v>
      </c>
      <c r="E1241" s="14" t="str">
        <f t="shared" si="57"/>
        <v>A.02x4</v>
      </c>
      <c r="F1241" s="14" t="str">
        <f>IFERROR(VLOOKUP(E1241,'Bron competenties'!$A$1:$F$19978,5,FALSE),"")</f>
        <v>het onderhandelen over herziening van SLA’s in overeenstemming met de organisatiedoelstellingen en het garanderen van het succes van de geplande resultaten</v>
      </c>
      <c r="G1241" s="15" t="str">
        <f>IFERROR(CONCATENATE(B1241," ",(VLOOKUP($B1241,'Bron competenties'!$B$1:$C$1978,2,FALSE))),"")</f>
        <v xml:space="preserve">A.02 Management dienstverleningsniveau </v>
      </c>
      <c r="H1241">
        <f t="shared" si="58"/>
        <v>4</v>
      </c>
      <c r="I1241" t="str">
        <f t="shared" si="59"/>
        <v>het onderhandelen over herziening van SLA’s in overeenstemming met de organisatiedoelstellingen en het garanderen van het succes van de geplande resultaten</v>
      </c>
    </row>
    <row r="1242" spans="1:9" ht="15" thickBot="1" x14ac:dyDescent="0.4">
      <c r="A1242" s="18" t="s">
        <v>171</v>
      </c>
      <c r="B1242" s="17" t="s">
        <v>115</v>
      </c>
      <c r="C1242" s="13">
        <v>4</v>
      </c>
      <c r="D1242" s="10" t="str">
        <f>IFERROR(VLOOKUP($A1242,VLookup!$B$3:$C$481,2,FALSE),"")</f>
        <v>4.5.3 BUSINESS OWNER (GEDELEGEERD)</v>
      </c>
      <c r="E1242" s="14" t="str">
        <f t="shared" si="57"/>
        <v>A.03x4</v>
      </c>
      <c r="F1242" s="14" t="str">
        <f>IFERROR(VLOOKUP(E1242,'Bron competenties'!$A$1:$F$19978,5,FALSE),"")</f>
        <v>het organiseren en borgen van een informatiesysteemstrategie die voldoet aan de vereisten van de organisatie, inclusief risico’s en kansen</v>
      </c>
      <c r="G1242" s="15" t="str">
        <f>IFERROR(CONCATENATE(B1242," ",(VLOOKUP($B1242,'Bron competenties'!$B$1:$C$1978,2,FALSE))),"")</f>
        <v xml:space="preserve">A.03 Ontwikkelen van bedrijfsplannen </v>
      </c>
      <c r="H1242">
        <f t="shared" si="58"/>
        <v>4</v>
      </c>
      <c r="I1242" t="str">
        <f t="shared" si="59"/>
        <v>het organiseren en borgen van een informatiesysteemstrategie die voldoet aan de vereisten van de organisatie, inclusief risico’s en kansen</v>
      </c>
    </row>
    <row r="1243" spans="1:9" ht="15" thickBot="1" x14ac:dyDescent="0.4">
      <c r="A1243" s="18" t="s">
        <v>171</v>
      </c>
      <c r="B1243" s="17" t="s">
        <v>106</v>
      </c>
      <c r="C1243" s="13">
        <v>4</v>
      </c>
      <c r="D1243" s="10" t="str">
        <f>IFERROR(VLOOKUP($A1243,VLookup!$B$3:$C$481,2,FALSE),"")</f>
        <v>4.5.3 BUSINESS OWNER (GEDELEGEERD)</v>
      </c>
      <c r="E1243" s="14" t="str">
        <f t="shared" si="57"/>
        <v>A.04x4</v>
      </c>
      <c r="F1243" s="14" t="str">
        <f>IFERROR(VLOOKUP(E1243,'Bron competenties'!$A$1:$F$19978,5,FALSE),"")</f>
        <v>het organiseren en borgen van het ontwikkelen en onderhouden van de planning</v>
      </c>
      <c r="G1243" s="15" t="str">
        <f>IFERROR(CONCATENATE(B1243," ",(VLOOKUP($B1243,'Bron competenties'!$B$1:$C$1978,2,FALSE))),"")</f>
        <v xml:space="preserve">A.04 Product- of serviceplanning </v>
      </c>
      <c r="H1243">
        <f t="shared" si="58"/>
        <v>4</v>
      </c>
      <c r="I1243" t="str">
        <f t="shared" si="59"/>
        <v>het organiseren en borgen van het ontwikkelen en onderhouden van de planning</v>
      </c>
    </row>
    <row r="1244" spans="1:9" ht="15" thickBot="1" x14ac:dyDescent="0.4">
      <c r="A1244" s="18" t="s">
        <v>171</v>
      </c>
      <c r="B1244" s="17" t="s">
        <v>76</v>
      </c>
      <c r="C1244" s="13">
        <v>4</v>
      </c>
      <c r="D1244" s="10" t="str">
        <f>IFERROR(VLOOKUP($A1244,VLookup!$B$3:$C$481,2,FALSE),"")</f>
        <v>4.5.3 BUSINESS OWNER (GEDELEGEERD)</v>
      </c>
      <c r="E1244" s="14" t="str">
        <f t="shared" si="57"/>
        <v>A.05x4</v>
      </c>
      <c r="F1244" s="14" t="str">
        <f>IFERROR(VLOOKUP(E1244,'Bron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44" s="15" t="str">
        <f>IFERROR(CONCATENATE(B1244," ",(VLOOKUP($B1244,'Bron competenties'!$B$1:$C$1978,2,FALSE))),"")</f>
        <v xml:space="preserve">A.05 Ontwerpen van Architectuur </v>
      </c>
      <c r="H1244">
        <f t="shared" si="58"/>
        <v>4</v>
      </c>
      <c r="I1244" t="str">
        <f t="shared" si="59"/>
        <v>het vanuit een brede verantwoordelijkheid definiëren van een strategie zodat IV-technologie conform de behoeften van de organisatie geïmplementeerd wordt, rekening houdend met de huidige IV-platformen, legacy en de laatste innovatieve ontwikkelingen</v>
      </c>
    </row>
    <row r="1245" spans="1:9" ht="15" thickBot="1" x14ac:dyDescent="0.4">
      <c r="A1245" s="18" t="s">
        <v>171</v>
      </c>
      <c r="B1245" s="17" t="s">
        <v>101</v>
      </c>
      <c r="C1245" s="13">
        <v>4</v>
      </c>
      <c r="D1245" s="10" t="str">
        <f>IFERROR(VLOOKUP($A1245,VLookup!$B$3:$C$481,2,FALSE),"")</f>
        <v>4.5.3 BUSINESS OWNER (GEDELEGEERD)</v>
      </c>
      <c r="E1245" s="14" t="str">
        <f t="shared" si="57"/>
        <v>A.08x4</v>
      </c>
      <c r="F1245" s="14" t="str">
        <f>IFERROR(VLOOKUP(E1245,'Bron competenties'!$A$1:$F$19978,5,FALSE),"")</f>
        <v>het bepalen van doel en strategie voor duurzame ontwikkeling van informatiesystemen in overeenstemming met het duurzaamheidsbeleid van de organisatie</v>
      </c>
      <c r="G1245" s="15" t="str">
        <f>IFERROR(CONCATENATE(B1245," ",(VLOOKUP($B1245,'Bron competenties'!$B$1:$C$1978,2,FALSE))),"")</f>
        <v xml:space="preserve">A.08 Duurzame ontwikkeling </v>
      </c>
      <c r="H1245">
        <f t="shared" si="58"/>
        <v>4</v>
      </c>
      <c r="I1245" t="str">
        <f t="shared" si="59"/>
        <v>het bepalen van doel en strategie voor duurzame ontwikkeling van informatiesystemen in overeenstemming met het duurzaamheidsbeleid van de organisatie</v>
      </c>
    </row>
    <row r="1246" spans="1:9" ht="15" thickBot="1" x14ac:dyDescent="0.4">
      <c r="A1246" s="18" t="s">
        <v>171</v>
      </c>
      <c r="B1246" s="17" t="s">
        <v>103</v>
      </c>
      <c r="C1246" s="13">
        <v>4</v>
      </c>
      <c r="D1246" s="10" t="str">
        <f>IFERROR(VLOOKUP($A1246,VLookup!$B$3:$C$481,2,FALSE),"")</f>
        <v>4.5.3 BUSINESS OWNER (GEDELEGEERD)</v>
      </c>
      <c r="E1246" s="14" t="str">
        <f t="shared" si="57"/>
        <v>A.09x4</v>
      </c>
      <c r="F1246" s="14" t="str">
        <f>IFERROR(VLOOKUP(E1246,'Bron competenties'!$A$1:$F$19978,5,FALSE),"")</f>
        <v>het inzetten van onafhankelijk denken en technologische kennis om verschillende concepten te integreren, zodat unieke oplossingen ontstaan</v>
      </c>
      <c r="G1246" s="15" t="str">
        <f>IFERROR(CONCATENATE(B1246," ",(VLOOKUP($B1246,'Bron competenties'!$B$1:$C$1978,2,FALSE))),"")</f>
        <v xml:space="preserve">A.09 Innoveren </v>
      </c>
      <c r="H1246">
        <f t="shared" si="58"/>
        <v>4</v>
      </c>
      <c r="I1246" t="str">
        <f t="shared" si="59"/>
        <v>het inzetten van onafhankelijk denken en technologische kennis om verschillende concepten te integreren, zodat unieke oplossingen ontstaan</v>
      </c>
    </row>
    <row r="1247" spans="1:9" ht="15" thickBot="1" x14ac:dyDescent="0.4">
      <c r="A1247" s="16" t="s">
        <v>171</v>
      </c>
      <c r="B1247" s="17" t="s">
        <v>77</v>
      </c>
      <c r="C1247" s="13">
        <v>3</v>
      </c>
      <c r="D1247" s="10" t="str">
        <f>IFERROR(VLOOKUP($A1247,VLookup!$B$3:$C$481,2,FALSE),"")</f>
        <v>4.5.3 BUSINESS OWNER (GEDELEGEERD)</v>
      </c>
      <c r="E1247" s="14" t="str">
        <f t="shared" si="57"/>
        <v>A.10x3</v>
      </c>
      <c r="F1247" s="14" t="str">
        <f>IFERROR(VLOOKUP(E1247,'Bron competenties'!$A$1:$F$19978,5,FALSE),"")</f>
        <v>het bewerkstelligen en cultiveren van relaties met klanten en gebruikers om hun taken, behoeften en doelen te begrijpen; het gebruiken van een breed scala aan specialistische methoden om belangrijke gebruikersbetrokkenheid te krijgen</v>
      </c>
      <c r="G1247" s="15" t="str">
        <f>IFERROR(CONCATENATE(B1247," ",(VLOOKUP($B1247,'Bron competenties'!$B$1:$C$1978,2,FALSE))),"")</f>
        <v>A.10 Gebruikergedreven ontwerpen</v>
      </c>
      <c r="H1247">
        <f t="shared" si="58"/>
        <v>3</v>
      </c>
      <c r="I1247" t="str">
        <f t="shared" si="59"/>
        <v>het bewerkstelligen en cultiveren van relaties met klanten en gebruikers om hun taken, behoeften en doelen te begrijpen; het gebruiken van een breed scala aan specialistische methoden om belangrijke gebruikersbetrokkenheid te krijgen</v>
      </c>
    </row>
    <row r="1248" spans="1:9" ht="15" thickBot="1" x14ac:dyDescent="0.4">
      <c r="A1248" s="16" t="s">
        <v>171</v>
      </c>
      <c r="B1248" s="17" t="s">
        <v>77</v>
      </c>
      <c r="C1248" s="13">
        <v>4</v>
      </c>
      <c r="D1248" s="10" t="str">
        <f>IFERROR(VLOOKUP($A1248,VLookup!$B$3:$C$481,2,FALSE),"")</f>
        <v>4.5.3 BUSINESS OWNER (GEDELEGEERD)</v>
      </c>
      <c r="E1248" s="14" t="str">
        <f t="shared" si="57"/>
        <v>A.10x4</v>
      </c>
      <c r="F1248" s="14" t="str">
        <f>IFERROR(VLOOKUP(E1248,'Bron competenties'!$A$1:$F$19978,5,FALSE),"")</f>
        <v>het bieden van deskundige begeleiding om continue verbetering te garanderen en een succesvolle omnichannel gebruikerervaring te bewerkstelligen</v>
      </c>
      <c r="G1248" s="15" t="str">
        <f>IFERROR(CONCATENATE(B1248," ",(VLOOKUP($B1248,'Bron competenties'!$B$1:$C$1978,2,FALSE))),"")</f>
        <v>A.10 Gebruikergedreven ontwerpen</v>
      </c>
      <c r="H1248">
        <f t="shared" si="58"/>
        <v>4</v>
      </c>
      <c r="I1248" t="str">
        <f t="shared" si="59"/>
        <v>het bieden van deskundige begeleiding om continue verbetering te garanderen en een succesvolle omnichannel gebruikerervaring te bewerkstelligen</v>
      </c>
    </row>
    <row r="1249" spans="1:9" ht="15" thickBot="1" x14ac:dyDescent="0.4">
      <c r="A1249" s="18" t="s">
        <v>171</v>
      </c>
      <c r="B1249" s="17" t="s">
        <v>109</v>
      </c>
      <c r="C1249" s="13">
        <v>4</v>
      </c>
      <c r="D1249" s="10" t="str">
        <f>IFERROR(VLOOKUP($A1249,VLookup!$B$3:$C$481,2,FALSE),"")</f>
        <v>4.5.3 BUSINESS OWNER (GEDELEGEERD)</v>
      </c>
      <c r="E1249" s="14" t="str">
        <f t="shared" si="57"/>
        <v>D.01x4</v>
      </c>
      <c r="F1249" s="14" t="str">
        <f>IFERROR(VLOOKUP(E1249,'Bron competenties'!$A$1:$F$19978,5,FALSE),"")</f>
        <v>het gebruikmaken van specifieke kennis en van externe standaarden en best practices</v>
      </c>
      <c r="G1249" s="15" t="str">
        <f>IFERROR(CONCATENATE(B1249," ",(VLOOKUP($B1249,'Bron competenties'!$B$1:$C$1978,2,FALSE))),"")</f>
        <v xml:space="preserve">D.01 Strategieontwikkeling informatiebeveiliging </v>
      </c>
      <c r="H1249">
        <f t="shared" si="58"/>
        <v>4</v>
      </c>
      <c r="I1249" t="str">
        <f t="shared" si="59"/>
        <v>het gebruikmaken van specifieke kennis en van externe standaarden en best practices</v>
      </c>
    </row>
    <row r="1250" spans="1:9" ht="15" thickBot="1" x14ac:dyDescent="0.4">
      <c r="A1250" s="18" t="s">
        <v>171</v>
      </c>
      <c r="B1250" s="17" t="s">
        <v>83</v>
      </c>
      <c r="C1250" s="13">
        <v>4</v>
      </c>
      <c r="D1250" s="10" t="str">
        <f>IFERROR(VLOOKUP($A1250,VLookup!$B$3:$C$481,2,FALSE),"")</f>
        <v>4.5.3 BUSINESS OWNER (GEDELEGEERD)</v>
      </c>
      <c r="E1250" s="14" t="str">
        <f t="shared" si="57"/>
        <v>D.02x4</v>
      </c>
      <c r="F1250" s="14" t="str">
        <f>IFERROR(VLOOKUP(E1250,'Bron competenties'!$A$1:$F$19978,5,FALSE),"")</f>
        <v xml:space="preserve">het gebruiken van uiteenlopende specifieke kennis en het zorgen dat daarvan gebruik wordt gemaakt; het autoriseren van externe standaarden en best practices </v>
      </c>
      <c r="G1250" s="15" t="str">
        <f>IFERROR(CONCATENATE(B1250," ",(VLOOKUP($B1250,'Bron competenties'!$B$1:$C$1978,2,FALSE))),"")</f>
        <v xml:space="preserve">D.02 Ontwikkeling ICT-Kwaliteitsstrategie </v>
      </c>
      <c r="H1250">
        <f t="shared" si="58"/>
        <v>4</v>
      </c>
      <c r="I1250" t="str">
        <f t="shared" si="59"/>
        <v xml:space="preserve">het gebruiken van uiteenlopende specifieke kennis en het zorgen dat daarvan gebruik wordt gemaakt; het autoriseren van externe standaarden en best practices </v>
      </c>
    </row>
    <row r="1251" spans="1:9" ht="15" thickBot="1" x14ac:dyDescent="0.4">
      <c r="A1251" s="18" t="s">
        <v>171</v>
      </c>
      <c r="B1251" s="17" t="s">
        <v>116</v>
      </c>
      <c r="C1251" s="13">
        <v>4</v>
      </c>
      <c r="D1251" s="10" t="str">
        <f>IFERROR(VLOOKUP($A1251,VLookup!$B$3:$C$481,2,FALSE),"")</f>
        <v>4.5.3 BUSINESS OWNER (GEDELEGEERD)</v>
      </c>
      <c r="E1251" s="14" t="str">
        <f t="shared" si="57"/>
        <v>D.04x4</v>
      </c>
      <c r="F1251" s="14" t="str">
        <f>IFERROR(VLOOKUP(E1251,'Bron competenties'!$A$1:$F$19978,5,FALSE),"")</f>
        <v xml:space="preserve">het organiseren en borgen van het inkoopbeleid van de organisatie en het aanbevelen van procesverbeteringen; het toepassen van praktijkervaring en kennis op het gebied van inkoop om de beste besluiten te kunnen nemen  </v>
      </c>
      <c r="G1251" s="15" t="str">
        <f>IFERROR(CONCATENATE(B1251," ",(VLOOKUP($B1251,'Bron competenties'!$B$1:$C$1978,2,FALSE))),"")</f>
        <v>D.04 Inkoop IV</v>
      </c>
      <c r="H1251">
        <f t="shared" si="58"/>
        <v>4</v>
      </c>
      <c r="I1251" t="str">
        <f t="shared" si="59"/>
        <v xml:space="preserve">het organiseren en borgen van het inkoopbeleid van de organisatie en het aanbevelen van procesverbeteringen; het toepassen van praktijkervaring en kennis op het gebied van inkoop om de beste besluiten te kunnen nemen  </v>
      </c>
    </row>
    <row r="1252" spans="1:9" ht="15" thickBot="1" x14ac:dyDescent="0.4">
      <c r="A1252" s="18" t="s">
        <v>171</v>
      </c>
      <c r="B1252" s="17" t="s">
        <v>112</v>
      </c>
      <c r="C1252" s="13">
        <v>2</v>
      </c>
      <c r="D1252" s="10" t="str">
        <f>IFERROR(VLOOKUP($A1252,VLookup!$B$3:$C$481,2,FALSE),"")</f>
        <v>4.5.3 BUSINESS OWNER (GEDELEGEERD)</v>
      </c>
      <c r="E1252" s="14" t="str">
        <f t="shared" si="57"/>
        <v>D.05x2</v>
      </c>
      <c r="F1252" s="14" t="str">
        <f>IFERROR(VLOOKUP(E1252,'Bron competenties'!$A$1:$F$19978,5,FALSE),"")</f>
        <v>het samenwerken in de totstandkoming van proposals/voorstellen in overeenstemming met de bedrijfscapaciteit en klantbehoeften</v>
      </c>
      <c r="G1252" s="15" t="str">
        <f>IFERROR(CONCATENATE(B1252," ",(VLOOKUP($B1252,'Bron competenties'!$B$1:$C$1978,2,FALSE))),"")</f>
        <v>D.05 Verkoopontwikkeling</v>
      </c>
      <c r="H1252">
        <f t="shared" si="58"/>
        <v>2</v>
      </c>
      <c r="I1252" t="str">
        <f t="shared" si="59"/>
        <v>het samenwerken in de totstandkoming van proposals/voorstellen in overeenstemming met de bedrijfscapaciteit en klantbehoeften</v>
      </c>
    </row>
    <row r="1253" spans="1:9" ht="15" thickBot="1" x14ac:dyDescent="0.4">
      <c r="A1253" s="18" t="s">
        <v>171</v>
      </c>
      <c r="B1253" s="17" t="s">
        <v>112</v>
      </c>
      <c r="C1253" s="13">
        <v>3</v>
      </c>
      <c r="D1253" s="10" t="str">
        <f>IFERROR(VLOOKUP($A1253,VLookup!$B$3:$C$481,2,FALSE),"")</f>
        <v>4.5.3 BUSINESS OWNER (GEDELEGEERD)</v>
      </c>
      <c r="E1253" s="14" t="str">
        <f t="shared" si="57"/>
        <v>D.05x3</v>
      </c>
      <c r="F1253" s="14" t="str">
        <f>IFERROR(VLOOKUP(E1253,'Bron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53" s="15" t="str">
        <f>IFERROR(CONCATENATE(B1253," ",(VLOOKUP($B1253,'Bron competenties'!$B$1:$C$1978,2,FALSE))),"")</f>
        <v>D.05 Verkoopontwikkeling</v>
      </c>
      <c r="H1253">
        <f t="shared" si="58"/>
        <v>3</v>
      </c>
      <c r="I1253"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54" spans="1:9" ht="15" thickBot="1" x14ac:dyDescent="0.4">
      <c r="A1254" s="18" t="s">
        <v>171</v>
      </c>
      <c r="B1254" s="17" t="s">
        <v>112</v>
      </c>
      <c r="C1254" s="13">
        <v>4</v>
      </c>
      <c r="D1254" s="10" t="str">
        <f>IFERROR(VLOOKUP($A1254,VLookup!$B$3:$C$481,2,FALSE),"")</f>
        <v>4.5.3 BUSINESS OWNER (GEDELEGEERD)</v>
      </c>
      <c r="E1254" s="14" t="str">
        <f t="shared" si="57"/>
        <v>D.05x4</v>
      </c>
      <c r="F1254" s="14" t="str">
        <f>IFERROR(VLOOKUP(E1254,'Bron competenties'!$A$1:$F$19978,5,FALSE),"")</f>
        <v>het reviewen en implementeren van een passende verkoopstrategie om de organisatiedoeleinden te behalen; het bepalen en alloceren van doelen om de marktcondities aan te pakken; het coördineren van multidisciplinaire teams</v>
      </c>
      <c r="G1254" s="15" t="str">
        <f>IFERROR(CONCATENATE(B1254," ",(VLOOKUP($B1254,'Bron competenties'!$B$1:$C$1978,2,FALSE))),"")</f>
        <v>D.05 Verkoopontwikkeling</v>
      </c>
      <c r="H1254">
        <f t="shared" si="58"/>
        <v>4</v>
      </c>
      <c r="I1254" t="str">
        <f t="shared" si="59"/>
        <v>het reviewen en implementeren van een passende verkoopstrategie om de organisatiedoeleinden te behalen; het bepalen en alloceren van doelen om de marktcondities aan te pakken; het coördineren van multidisciplinaire teams</v>
      </c>
    </row>
    <row r="1255" spans="1:9" ht="15" thickBot="1" x14ac:dyDescent="0.4">
      <c r="A1255" s="18" t="s">
        <v>171</v>
      </c>
      <c r="B1255" s="17" t="s">
        <v>117</v>
      </c>
      <c r="C1255" s="13">
        <v>4</v>
      </c>
      <c r="D1255" s="10" t="str">
        <f>IFERROR(VLOOKUP($A1255,VLookup!$B$3:$C$481,2,FALSE),"")</f>
        <v>4.5.3 BUSINESS OWNER (GEDELEGEERD)</v>
      </c>
      <c r="E1255" s="14" t="str">
        <f t="shared" si="57"/>
        <v>D.08x4</v>
      </c>
      <c r="F1255" s="14" t="str">
        <f>IFERROR(VLOOKUP(E1255,'Bron competenties'!$A$1:$F$19978,5,FALSE),"")</f>
        <v>het organiseren en borgen van het naleven van contracten en het fungeren als laatste escalatiepunt</v>
      </c>
      <c r="G1255" s="15" t="str">
        <f>IFERROR(CONCATENATE(B1255," ",(VLOOKUP($B1255,'Bron competenties'!$B$1:$C$1978,2,FALSE))),"")</f>
        <v xml:space="preserve">D.08 Contractmanagement </v>
      </c>
      <c r="H1255">
        <f t="shared" si="58"/>
        <v>4</v>
      </c>
      <c r="I1255" t="str">
        <f t="shared" si="59"/>
        <v>het organiseren en borgen van het naleven van contracten en het fungeren als laatste escalatiepunt</v>
      </c>
    </row>
    <row r="1256" spans="1:9" ht="15" thickBot="1" x14ac:dyDescent="0.4">
      <c r="A1256" s="18" t="s">
        <v>171</v>
      </c>
      <c r="B1256" s="17" t="s">
        <v>166</v>
      </c>
      <c r="C1256" s="13">
        <v>4</v>
      </c>
      <c r="D1256" s="10" t="str">
        <f>IFERROR(VLOOKUP($A1256,VLookup!$B$3:$C$481,2,FALSE),"")</f>
        <v>4.5.3 BUSINESS OWNER (GEDELEGEERD)</v>
      </c>
      <c r="E1256" s="14" t="str">
        <f t="shared" si="57"/>
        <v>D.09x4</v>
      </c>
      <c r="F1256" s="14" t="str">
        <f>IFERROR(VLOOKUP(E1256,'Bron competenties'!$A$1:$F$19978,5,FALSE),"")</f>
        <v xml:space="preserve">het proactief ontwikkelen van organisatorische processen om te voldoen aan ontwikkelingsbehoeften van individuen en groepen </v>
      </c>
      <c r="G1256" s="15" t="str">
        <f>IFERROR(CONCATENATE(B1256," ",(VLOOKUP($B1256,'Bron competenties'!$B$1:$C$1978,2,FALSE))),"")</f>
        <v>D.09 Personeelsontwikkeling</v>
      </c>
      <c r="H1256">
        <f t="shared" si="58"/>
        <v>4</v>
      </c>
      <c r="I1256" t="str">
        <f t="shared" si="59"/>
        <v xml:space="preserve">het proactief ontwikkelen van organisatorische processen om te voldoen aan ontwikkelingsbehoeften van individuen en groepen </v>
      </c>
    </row>
    <row r="1257" spans="1:9" ht="15" thickBot="1" x14ac:dyDescent="0.4">
      <c r="A1257" s="18" t="s">
        <v>171</v>
      </c>
      <c r="B1257" s="17" t="s">
        <v>78</v>
      </c>
      <c r="C1257" s="13">
        <v>4</v>
      </c>
      <c r="D1257" s="10" t="str">
        <f>IFERROR(VLOOKUP($A1257,VLookup!$B$3:$C$481,2,FALSE),"")</f>
        <v>4.5.3 BUSINESS OWNER (GEDELEGEERD)</v>
      </c>
      <c r="E1257" s="14" t="str">
        <f t="shared" si="57"/>
        <v>D.10x4</v>
      </c>
      <c r="F1257" s="14" t="str">
        <f>IFERROR(VLOOKUP(E1257,'Bron competenties'!$A$1:$F$19978,5,FALSE),"")</f>
        <v>de juiste informatiestructuur integreren in de organisatie-omgeving</v>
      </c>
      <c r="G1257" s="15" t="str">
        <f>IFERROR(CONCATENATE(B1257," ",(VLOOKUP($B1257,'Bron competenties'!$B$1:$C$1978,2,FALSE))),"")</f>
        <v xml:space="preserve">D.10 Informatie- en kennismanagement </v>
      </c>
      <c r="H1257">
        <f t="shared" si="58"/>
        <v>4</v>
      </c>
      <c r="I1257" t="str">
        <f t="shared" si="59"/>
        <v>de juiste informatiestructuur integreren in de organisatie-omgeving</v>
      </c>
    </row>
    <row r="1258" spans="1:9" ht="15" thickBot="1" x14ac:dyDescent="0.4">
      <c r="A1258" s="18" t="s">
        <v>171</v>
      </c>
      <c r="B1258" s="17" t="s">
        <v>79</v>
      </c>
      <c r="C1258" s="13">
        <v>4</v>
      </c>
      <c r="D1258" s="10" t="str">
        <f>IFERROR(VLOOKUP($A1258,VLookup!$B$3:$C$481,2,FALSE),"")</f>
        <v>4.5.3 BUSINESS OWNER (GEDELEGEERD)</v>
      </c>
      <c r="E1258" s="14" t="str">
        <f t="shared" si="57"/>
        <v>D.11x4</v>
      </c>
      <c r="F1258" s="14" t="str">
        <f>IFERROR(VLOOKUP(E1258,'Bron competenties'!$A$1:$F$19978,5,FALSE),"")</f>
        <v>het organiseren en ondersteunen van strategische besluiten van de organisaties, het helpen van organisaties om nieuwe IV-oplossingen te bedenken; het bevorderen van partnerschappen en het creëren van waardeproposities</v>
      </c>
      <c r="G1258" s="15" t="str">
        <f>IFERROR(CONCATENATE(B1258," ",(VLOOKUP($B1258,'Bron competenties'!$B$1:$C$1978,2,FALSE))),"")</f>
        <v xml:space="preserve">D.11 Behoeftemanagement </v>
      </c>
      <c r="H1258">
        <f t="shared" si="58"/>
        <v>4</v>
      </c>
      <c r="I1258" t="str">
        <f t="shared" si="59"/>
        <v>het organiseren en ondersteunen van strategische besluiten van de organisaties, het helpen van organisaties om nieuwe IV-oplossingen te bedenken; het bevorderen van partnerschappen en het creëren van waardeproposities</v>
      </c>
    </row>
    <row r="1259" spans="1:9" ht="15" thickBot="1" x14ac:dyDescent="0.4">
      <c r="A1259" s="18" t="s">
        <v>171</v>
      </c>
      <c r="B1259" s="17" t="s">
        <v>118</v>
      </c>
      <c r="C1259" s="13">
        <v>4</v>
      </c>
      <c r="D1259" s="10" t="str">
        <f>IFERROR(VLOOKUP($A1259,VLookup!$B$3:$C$481,2,FALSE),"")</f>
        <v>4.5.3 BUSINESS OWNER (GEDELEGEERD)</v>
      </c>
      <c r="E1259" s="14" t="str">
        <f t="shared" si="57"/>
        <v>E.01x4</v>
      </c>
      <c r="F1259" s="14" t="str">
        <f>IFERROR(VLOOKUP(E1259,'Bron competenties'!$A$1:$F$19978,5,FALSE),"")</f>
        <v>de verantwoordelijkheid nemen voor het ontwikkelen van langetermijnprognoses; het identificeren en evalueren van input uit de wijde omgeving, inclusief de politieke en sociale context</v>
      </c>
      <c r="G1259" s="15" t="str">
        <f>IFERROR(CONCATENATE(B1259," ",(VLOOKUP($B1259,'Bron competenties'!$B$1:$C$1978,2,FALSE))),"")</f>
        <v xml:space="preserve">E.01 Ontwikkelen van prognoses </v>
      </c>
      <c r="H1259">
        <f t="shared" si="58"/>
        <v>4</v>
      </c>
      <c r="I1259" t="str">
        <f t="shared" si="59"/>
        <v>de verantwoordelijkheid nemen voor het ontwikkelen van langetermijnprognoses; het identificeren en evalueren van input uit de wijde omgeving, inclusief de politieke en sociale context</v>
      </c>
    </row>
    <row r="1260" spans="1:9" ht="15" thickBot="1" x14ac:dyDescent="0.4">
      <c r="A1260" s="18" t="s">
        <v>171</v>
      </c>
      <c r="B1260" s="17" t="s">
        <v>108</v>
      </c>
      <c r="C1260" s="13">
        <v>4</v>
      </c>
      <c r="D1260" s="10" t="str">
        <f>IFERROR(VLOOKUP($A1260,VLookup!$B$3:$C$481,2,FALSE),"")</f>
        <v>4.5.3 BUSINESS OWNER (GEDELEGEERD)</v>
      </c>
      <c r="E1260" s="14" t="str">
        <f t="shared" si="57"/>
        <v>E.02x4</v>
      </c>
      <c r="F1260" s="14" t="str">
        <f>IFERROR(VLOOKUP(E1260,'Bron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260" s="15" t="str">
        <f>IFERROR(CONCATENATE(B1260," ",(VLOOKUP($B1260,'Bron competenties'!$B$1:$C$1978,2,FALSE))),"")</f>
        <v xml:space="preserve">E.02 Project- en portfoliomanagement </v>
      </c>
      <c r="H1260">
        <f t="shared" si="58"/>
        <v>4</v>
      </c>
      <c r="I1260" t="str">
        <f t="shared" si="59"/>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261" spans="1:9" ht="15" thickBot="1" x14ac:dyDescent="0.4">
      <c r="A1261" s="18" t="s">
        <v>171</v>
      </c>
      <c r="B1261" s="17" t="s">
        <v>100</v>
      </c>
      <c r="C1261" s="13">
        <v>4</v>
      </c>
      <c r="D1261" s="10" t="str">
        <f>IFERROR(VLOOKUP($A1261,VLookup!$B$3:$C$481,2,FALSE),"")</f>
        <v>4.5.3 BUSINESS OWNER (GEDELEGEERD)</v>
      </c>
      <c r="E1261" s="14" t="str">
        <f t="shared" si="57"/>
        <v>E.03x4</v>
      </c>
      <c r="F1261" s="14" t="str">
        <f>IFERROR(VLOOKUP(E1261,'Bron competenties'!$A$1:$F$19978,5,FALSE),"")</f>
        <v>het organiseren en borgen van het definiëren en toepasbaar maken van beleid voor risicobeheer door rekening te houden met alle mogelijke beperkingen, waaronder technische, economische en politieke kwesties en daarbij taken te delegeren</v>
      </c>
      <c r="G1261" s="15" t="str">
        <f>IFERROR(CONCATENATE(B1261," ",(VLOOKUP($B1261,'Bron competenties'!$B$1:$C$1978,2,FALSE))),"")</f>
        <v xml:space="preserve">E.03 Risicomanagement </v>
      </c>
      <c r="H1261">
        <f t="shared" si="58"/>
        <v>4</v>
      </c>
      <c r="I1261" t="str">
        <f t="shared" si="59"/>
        <v>het organiseren en borgen van het definiëren en toepasbaar maken van beleid voor risicobeheer door rekening te houden met alle mogelijke beperkingen, waaronder technische, economische en politieke kwesties en daarbij taken te delegeren</v>
      </c>
    </row>
    <row r="1262" spans="1:9" ht="15" thickBot="1" x14ac:dyDescent="0.4">
      <c r="A1262" s="18" t="s">
        <v>171</v>
      </c>
      <c r="B1262" s="17" t="s">
        <v>80</v>
      </c>
      <c r="C1262" s="13">
        <v>4</v>
      </c>
      <c r="D1262" s="10" t="str">
        <f>IFERROR(VLOOKUP($A1262,VLookup!$B$3:$C$481,2,FALSE),"")</f>
        <v>4.5.3 BUSINESS OWNER (GEDELEGEERD)</v>
      </c>
      <c r="E1262" s="14" t="str">
        <f t="shared" si="57"/>
        <v>E.05x4</v>
      </c>
      <c r="F1262" s="14" t="str">
        <f>IFERROR(VLOOKUP(E1262,'Bron competenties'!$A$1:$F$19978,5,FALSE),"")</f>
        <v>het organiseren en borgen van innovatieve implementaties / verbeteringen die bijdragen aan grotere efficiëntie; het aantonen aan de directie dat de organisatie voordeel heeft van potentiële wijzigingen</v>
      </c>
      <c r="G1262" s="15" t="str">
        <f>IFERROR(CONCATENATE(B1262," ",(VLOOKUP($B1262,'Bron competenties'!$B$1:$C$1978,2,FALSE))),"")</f>
        <v xml:space="preserve">E.05 Procesverbetering </v>
      </c>
      <c r="H1262">
        <f t="shared" si="58"/>
        <v>4</v>
      </c>
      <c r="I1262" t="str">
        <f t="shared" si="59"/>
        <v>het organiseren en borgen van innovatieve implementaties / verbeteringen die bijdragen aan grotere efficiëntie; het aantonen aan de directie dat de organisatie voordeel heeft van potentiële wijzigingen</v>
      </c>
    </row>
    <row r="1263" spans="1:9" ht="15" thickBot="1" x14ac:dyDescent="0.4">
      <c r="A1263" s="18" t="s">
        <v>171</v>
      </c>
      <c r="B1263" s="17" t="s">
        <v>138</v>
      </c>
      <c r="C1263" s="13">
        <v>4</v>
      </c>
      <c r="D1263" s="10" t="str">
        <f>IFERROR(VLOOKUP($A1263,VLookup!$B$3:$C$481,2,FALSE),"")</f>
        <v>4.5.3 BUSINESS OWNER (GEDELEGEERD)</v>
      </c>
      <c r="E1263" s="14" t="str">
        <f t="shared" si="57"/>
        <v>E.07x4</v>
      </c>
      <c r="F1263" s="14" t="str">
        <f>IFERROR(VLOOKUP(E1263,'Bron competenties'!$A$1:$F$19978,5,FALSE),"")</f>
        <v xml:space="preserve">het organiseren en borgen van het plannen, beheren en implementeren van significante IV-wijzigingen in de organisatie </v>
      </c>
      <c r="G1263" s="15" t="str">
        <f>IFERROR(CONCATENATE(B1263," ",(VLOOKUP($B1263,'Bron competenties'!$B$1:$C$1978,2,FALSE))),"")</f>
        <v>E.07 Management van veranderingen in bedrijfsprocessen</v>
      </c>
      <c r="H1263">
        <f t="shared" si="58"/>
        <v>4</v>
      </c>
      <c r="I1263" t="str">
        <f t="shared" si="59"/>
        <v xml:space="preserve">het organiseren en borgen van het plannen, beheren en implementeren van significante IV-wijzigingen in de organisatie </v>
      </c>
    </row>
    <row r="1264" spans="1:9" ht="15" thickBot="1" x14ac:dyDescent="0.4">
      <c r="A1264" s="18" t="s">
        <v>171</v>
      </c>
      <c r="B1264" s="17" t="s">
        <v>85</v>
      </c>
      <c r="C1264" s="13">
        <v>9</v>
      </c>
      <c r="D1264" s="10" t="str">
        <f>IFERROR(VLOOKUP($A1264,VLookup!$B$3:$C$481,2,FALSE),"")</f>
        <v>4.5.3 BUSINESS OWNER (GEDELEGEERD)</v>
      </c>
      <c r="E1264" s="14" t="str">
        <f t="shared" si="57"/>
        <v>T.01x9</v>
      </c>
      <c r="F1264" s="14" t="str">
        <f>IFERROR(VLOOKUP(E1264,'Bron competenties'!$A$1:$F$19978,5,FALSE),"")</f>
        <v>Toegankelijkheid is van toepassing op het ontwerp van producten, apparaten, services of omgevingen om ervoor te zorgen dat ze voor iedereen bruikbaar zijn, ongeacht hun persoonlijke capaciteiten</v>
      </c>
      <c r="G1264" s="15" t="str">
        <f>IFERROR(CONCATENATE(B1264," ",(VLOOKUP($B1264,'Bron competenties'!$B$1:$C$1978,2,FALSE))),"")</f>
        <v>T.01 Toegankelijkheid</v>
      </c>
      <c r="H1264">
        <f t="shared" si="58"/>
        <v>9</v>
      </c>
      <c r="I1264" t="str">
        <f t="shared" si="59"/>
        <v>Toegankelijkheid is van toepassing op het ontwerp van producten, apparaten, services of omgevingen om ervoor te zorgen dat ze voor iedereen bruikbaar zijn, ongeacht hun persoonlijke capaciteiten</v>
      </c>
    </row>
    <row r="1265" spans="1:9" ht="15" thickBot="1" x14ac:dyDescent="0.4">
      <c r="A1265" s="18" t="s">
        <v>171</v>
      </c>
      <c r="B1265" s="17" t="s">
        <v>86</v>
      </c>
      <c r="C1265" s="13">
        <v>9</v>
      </c>
      <c r="D1265" s="10" t="str">
        <f>IFERROR(VLOOKUP($A1265,VLookup!$B$3:$C$481,2,FALSE),"")</f>
        <v>4.5.3 BUSINESS OWNER (GEDELEGEERD)</v>
      </c>
      <c r="E1265" s="14" t="str">
        <f t="shared" si="57"/>
        <v>T.02x9</v>
      </c>
      <c r="F1265" s="14" t="str">
        <f>IFERROR(VLOOKUP(E1265,'Bron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65" s="15" t="str">
        <f>IFERROR(CONCATENATE(B1265," ",(VLOOKUP($B1265,'Bron competenties'!$B$1:$C$1978,2,FALSE))),"")</f>
        <v>T.02 Ethiek</v>
      </c>
      <c r="H1265">
        <f t="shared" si="58"/>
        <v>9</v>
      </c>
      <c r="I1265" t="str">
        <f t="shared" si="59"/>
        <v>Ethiek in ICT behandelt de procedures, waarden en praktijken die ICT en haar gerelateerde disciplines beheersen zonder de integriteit, morele waarden of overtuigingen van een individu, organisatie of de mensheid: professioneel gedrag in de ICT</v>
      </c>
    </row>
    <row r="1266" spans="1:9" ht="15" thickBot="1" x14ac:dyDescent="0.4">
      <c r="A1266" s="18" t="s">
        <v>171</v>
      </c>
      <c r="B1266" s="17" t="s">
        <v>87</v>
      </c>
      <c r="C1266" s="13">
        <v>9</v>
      </c>
      <c r="D1266" s="10" t="str">
        <f>IFERROR(VLOOKUP($A1266,VLookup!$B$3:$C$481,2,FALSE),"")</f>
        <v>4.5.3 BUSINESS OWNER (GEDELEGEERD)</v>
      </c>
      <c r="E1266" s="14" t="str">
        <f t="shared" si="57"/>
        <v>T.03x9</v>
      </c>
      <c r="F1266" s="14" t="str">
        <f>IFERROR(VLOOKUP(E1266,'Bron competenties'!$A$1:$F$19978,5,FALSE),"")</f>
        <v>Er zijn veel wetten die direct of indirect relevant zijn voor de ICT-industrie, zoals copyright, naleving van octrooien, voorkomen van plagiaat en bescherming van intellectueel eigendom</v>
      </c>
      <c r="G1266" s="15" t="str">
        <f>IFERROR(CONCATENATE(B1266," ",(VLOOKUP($B1266,'Bron competenties'!$B$1:$C$1978,2,FALSE))),"")</f>
        <v>T.03 Juridische kwesties</v>
      </c>
      <c r="H1266">
        <f t="shared" si="58"/>
        <v>9</v>
      </c>
      <c r="I1266" t="str">
        <f t="shared" si="59"/>
        <v>Er zijn veel wetten die direct of indirect relevant zijn voor de ICT-industrie, zoals copyright, naleving van octrooien, voorkomen van plagiaat en bescherming van intellectueel eigendom</v>
      </c>
    </row>
    <row r="1267" spans="1:9" ht="15" thickBot="1" x14ac:dyDescent="0.4">
      <c r="A1267" s="18" t="s">
        <v>171</v>
      </c>
      <c r="B1267" s="17" t="s">
        <v>88</v>
      </c>
      <c r="C1267" s="13">
        <v>9</v>
      </c>
      <c r="D1267" s="10" t="str">
        <f>IFERROR(VLOOKUP($A1267,VLookup!$B$3:$C$481,2,FALSE),"")</f>
        <v>4.5.3 BUSINESS OWNER (GEDELEGEERD)</v>
      </c>
      <c r="E1267" s="14" t="str">
        <f t="shared" si="57"/>
        <v>T.04x9</v>
      </c>
      <c r="F1267" s="14" t="str">
        <f>IFERROR(VLOOKUP(E1267,'Bron competenties'!$A$1:$F$19978,5,FALSE),"")</f>
        <v>Privacy is het vermogen van een organisatie of individu te bepalen welke gegevens met derden kunnen worden gedeeld: bijvoorbeeld de algemene verordening gegevensbescherming (AVG) over gegevensbescherming en privacy voor alle individuen</v>
      </c>
      <c r="G1267" s="15" t="str">
        <f>IFERROR(CONCATENATE(B1267," ",(VLOOKUP($B1267,'Bron competenties'!$B$1:$C$1978,2,FALSE))),"")</f>
        <v>T.04 Privacy</v>
      </c>
      <c r="H1267">
        <f t="shared" si="58"/>
        <v>9</v>
      </c>
      <c r="I1267" t="str">
        <f t="shared" si="59"/>
        <v>Privacy is het vermogen van een organisatie of individu te bepalen welke gegevens met derden kunnen worden gedeeld: bijvoorbeeld de algemene verordening gegevensbescherming (AVG) over gegevensbescherming en privacy voor alle individuen</v>
      </c>
    </row>
    <row r="1268" spans="1:9" ht="15" thickBot="1" x14ac:dyDescent="0.4">
      <c r="A1268" s="18" t="s">
        <v>171</v>
      </c>
      <c r="B1268" s="17" t="s">
        <v>89</v>
      </c>
      <c r="C1268" s="13">
        <v>9</v>
      </c>
      <c r="D1268" s="10" t="str">
        <f>IFERROR(VLOOKUP($A1268,VLookup!$B$3:$C$481,2,FALSE),"")</f>
        <v>4.5.3 BUSINESS OWNER (GEDELEGEERD)</v>
      </c>
      <c r="E1268" s="14" t="str">
        <f t="shared" si="57"/>
        <v>T.05x9</v>
      </c>
      <c r="F1268" s="14" t="str">
        <f>IFERROR(VLOOKUP(E1268,'Bron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68" s="15" t="str">
        <f>IFERROR(CONCATENATE(B1268," ",(VLOOKUP($B1268,'Bron competenties'!$B$1:$C$1978,2,FALSE))),"")</f>
        <v>T.05 Beveiliging</v>
      </c>
      <c r="H1268">
        <f t="shared" si="58"/>
        <v>9</v>
      </c>
      <c r="I1268"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69" spans="1:9" ht="15" thickBot="1" x14ac:dyDescent="0.4">
      <c r="A1269" s="18" t="s">
        <v>171</v>
      </c>
      <c r="B1269" s="17" t="s">
        <v>90</v>
      </c>
      <c r="C1269" s="13">
        <v>9</v>
      </c>
      <c r="D1269" s="10" t="str">
        <f>IFERROR(VLOOKUP($A1269,VLookup!$B$3:$C$481,2,FALSE),"")</f>
        <v>4.5.3 BUSINESS OWNER (GEDELEGEERD)</v>
      </c>
      <c r="E1269" s="14" t="str">
        <f t="shared" si="57"/>
        <v>T.06x9</v>
      </c>
      <c r="F1269" s="14" t="str">
        <f>IFERROR(VLOOKUP(E1269,'Bron competenties'!$A$1:$F$19978,5,FALSE),"")</f>
        <v>Duurzaamheid staat voor het voldoen aan behoeften zonder de toekomst in gevaar te brengen en kan worden gecategoriseerd als ecologische, sociale of economische duurzaamheid</v>
      </c>
      <c r="G1269" s="15" t="str">
        <f>IFERROR(CONCATENATE(B1269," ",(VLOOKUP($B1269,'Bron competenties'!$B$1:$C$1978,2,FALSE))),"")</f>
        <v>T.06 Duurzaamheid</v>
      </c>
      <c r="H1269">
        <f t="shared" si="58"/>
        <v>9</v>
      </c>
      <c r="I1269" t="str">
        <f t="shared" si="59"/>
        <v>Duurzaamheid staat voor het voldoen aan behoeften zonder de toekomst in gevaar te brengen en kan worden gecategoriseerd als ecologische, sociale of economische duurzaamheid</v>
      </c>
    </row>
    <row r="1270" spans="1:9" ht="15" thickBot="1" x14ac:dyDescent="0.4">
      <c r="A1270" s="18" t="s">
        <v>171</v>
      </c>
      <c r="B1270" s="17" t="s">
        <v>91</v>
      </c>
      <c r="C1270" s="13">
        <v>9</v>
      </c>
      <c r="D1270" s="10" t="str">
        <f>IFERROR(VLOOKUP($A1270,VLookup!$B$3:$C$481,2,FALSE),"")</f>
        <v>4.5.3 BUSINESS OWNER (GEDELEGEERD)</v>
      </c>
      <c r="E1270" s="14" t="str">
        <f t="shared" si="57"/>
        <v>T.07x9</v>
      </c>
      <c r="F1270" s="14" t="str">
        <f>IFERROR(VLOOKUP(E1270,'Bron competenties'!$A$1:$F$19978,5,FALSE),"")</f>
        <v>Bruikbaarheid is de kwaliteit van een product, dienst of systeem, zoals ervaren door eindgebruikers, voor specifiek te bereiken doelen, effectief, efficiënt en bevredigend in een vooraf bepaalde context</v>
      </c>
      <c r="G1270" s="15" t="str">
        <f>IFERROR(CONCATENATE(B1270," ",(VLOOKUP($B1270,'Bron competenties'!$B$1:$C$1978,2,FALSE))),"")</f>
        <v>T.07 Bruikbaarheid</v>
      </c>
      <c r="H1270">
        <f t="shared" si="58"/>
        <v>9</v>
      </c>
      <c r="I1270" t="str">
        <f t="shared" si="59"/>
        <v>Bruikbaarheid is de kwaliteit van een product, dienst of systeem, zoals ervaren door eindgebruikers, voor specifiek te bereiken doelen, effectief, efficiënt en bevredigend in een vooraf bepaalde context</v>
      </c>
    </row>
    <row r="1271" spans="1:9" ht="15" thickBot="1" x14ac:dyDescent="0.4">
      <c r="A1271" s="18" t="s">
        <v>846</v>
      </c>
      <c r="B1271" s="17" t="s">
        <v>76</v>
      </c>
      <c r="C1271" s="13">
        <v>3</v>
      </c>
      <c r="D1271" s="10" t="str">
        <f>IFERROR(VLOOKUP($A1271,VLookup!$B$3:$C$481,2,FALSE),"")</f>
        <v>4.6.1 SERVICE DESIGN</v>
      </c>
      <c r="E1271" s="14" t="str">
        <f t="shared" si="57"/>
        <v>A.05x3</v>
      </c>
      <c r="F1271" s="14" t="str">
        <f>IFERROR(VLOOKUP(E1271,'Bron competenties'!$A$1:$F$19978,5,FALSE),"")</f>
        <v>het gebruikmaken van specifieke kennis om relevante IV-technologie en -specificaties te definiëren die kunnen worden ingezet bij de bouw van meerdere IV-projecten, toepassingen en/of infrastructuurverbeteringen</v>
      </c>
      <c r="G1271" s="15" t="str">
        <f>IFERROR(CONCATENATE(B1271," ",(VLOOKUP($B1271,'Bron competenties'!$B$1:$C$1978,2,FALSE))),"")</f>
        <v xml:space="preserve">A.05 Ontwerpen van Architectuur </v>
      </c>
      <c r="H1271">
        <f t="shared" si="58"/>
        <v>3</v>
      </c>
      <c r="I1271" t="str">
        <f t="shared" si="59"/>
        <v>het gebruikmaken van specifieke kennis om relevante IV-technologie en -specificaties te definiëren die kunnen worden ingezet bij de bouw van meerdere IV-projecten, toepassingen en/of infrastructuurverbeteringen</v>
      </c>
    </row>
    <row r="1272" spans="1:9" ht="15" thickBot="1" x14ac:dyDescent="0.4">
      <c r="A1272" s="18" t="s">
        <v>846</v>
      </c>
      <c r="B1272" s="17" t="s">
        <v>76</v>
      </c>
      <c r="C1272" s="13">
        <v>4</v>
      </c>
      <c r="D1272" s="10" t="str">
        <f>IFERROR(VLOOKUP($A1272,VLookup!$B$3:$C$481,2,FALSE),"")</f>
        <v>4.6.1 SERVICE DESIGN</v>
      </c>
      <c r="E1272" s="14" t="str">
        <f t="shared" si="57"/>
        <v>A.05x4</v>
      </c>
      <c r="F1272" s="14" t="str">
        <f>IFERROR(VLOOKUP(E1272,'Bron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72" s="15" t="str">
        <f>IFERROR(CONCATENATE(B1272," ",(VLOOKUP($B1272,'Bron competenties'!$B$1:$C$1978,2,FALSE))),"")</f>
        <v xml:space="preserve">A.05 Ontwerpen van Architectuur </v>
      </c>
      <c r="H1272">
        <f t="shared" si="58"/>
        <v>4</v>
      </c>
      <c r="I1272" t="str">
        <f t="shared" si="59"/>
        <v>het vanuit een brede verantwoordelijkheid definiëren van een strategie zodat IV-technologie conform de behoeften van de organisatie geïmplementeerd wordt, rekening houdend met de huidige IV-platformen, legacy en de laatste innovatieve ontwikkelingen</v>
      </c>
    </row>
    <row r="1273" spans="1:9" ht="15" thickBot="1" x14ac:dyDescent="0.4">
      <c r="A1273" s="18" t="s">
        <v>846</v>
      </c>
      <c r="B1273" s="17" t="s">
        <v>93</v>
      </c>
      <c r="C1273" s="13">
        <v>1</v>
      </c>
      <c r="D1273" s="10" t="str">
        <f>IFERROR(VLOOKUP($A1273,VLookup!$B$3:$C$481,2,FALSE),"")</f>
        <v>4.6.1 SERVICE DESIGN</v>
      </c>
      <c r="E1273" s="14" t="str">
        <f t="shared" si="57"/>
        <v>A.06x1</v>
      </c>
      <c r="F1273" s="14" t="str">
        <f>IFERROR(VLOOKUP(E1273,'Bron competenties'!$A$1:$F$19978,5,FALSE),"")</f>
        <v>het bijdragen aan het ontwerp van applicaties, aan generieke functionele specificaties en aan koppelvlakken</v>
      </c>
      <c r="G1273" s="15" t="str">
        <f>IFERROR(CONCATENATE(B1273," ",(VLOOKUP($B1273,'Bron competenties'!$B$1:$C$1978,2,FALSE))),"")</f>
        <v xml:space="preserve">A.06 Ontwerp van Applicaties </v>
      </c>
      <c r="H1273">
        <f t="shared" si="58"/>
        <v>1</v>
      </c>
      <c r="I1273" t="str">
        <f t="shared" si="59"/>
        <v>het bijdragen aan het ontwerp van applicaties, aan generieke functionele specificaties en aan koppelvlakken</v>
      </c>
    </row>
    <row r="1274" spans="1:9" ht="15" thickBot="1" x14ac:dyDescent="0.4">
      <c r="A1274" s="18" t="s">
        <v>846</v>
      </c>
      <c r="B1274" s="17" t="s">
        <v>93</v>
      </c>
      <c r="C1274" s="13">
        <v>2</v>
      </c>
      <c r="D1274" s="10" t="str">
        <f>IFERROR(VLOOKUP($A1274,VLookup!$B$3:$C$481,2,FALSE),"")</f>
        <v>4.6.1 SERVICE DESIGN</v>
      </c>
      <c r="E1274" s="14" t="str">
        <f t="shared" si="57"/>
        <v>A.06x2</v>
      </c>
      <c r="F1274" s="14" t="str">
        <f>IFERROR(VLOOKUP(E1274,'Bron competenties'!$A$1:$F$19978,5,FALSE),"")</f>
        <v>het organiseren van de totale planning van het ontwerp van de applicatie</v>
      </c>
      <c r="G1274" s="15" t="str">
        <f>IFERROR(CONCATENATE(B1274," ",(VLOOKUP($B1274,'Bron competenties'!$B$1:$C$1978,2,FALSE))),"")</f>
        <v xml:space="preserve">A.06 Ontwerp van Applicaties </v>
      </c>
      <c r="H1274">
        <f t="shared" si="58"/>
        <v>2</v>
      </c>
      <c r="I1274" t="str">
        <f t="shared" si="59"/>
        <v>het organiseren van de totale planning van het ontwerp van de applicatie</v>
      </c>
    </row>
    <row r="1275" spans="1:9" ht="15" thickBot="1" x14ac:dyDescent="0.4">
      <c r="A1275" s="18" t="s">
        <v>846</v>
      </c>
      <c r="B1275" s="17" t="s">
        <v>93</v>
      </c>
      <c r="C1275" s="13">
        <v>3</v>
      </c>
      <c r="D1275" s="10" t="str">
        <f>IFERROR(VLOOKUP($A1275,VLookup!$B$3:$C$481,2,FALSE),"")</f>
        <v>4.6.1 SERVICE DESIGN</v>
      </c>
      <c r="E1275" s="14" t="str">
        <f t="shared" si="57"/>
        <v>A.06x3</v>
      </c>
      <c r="F1275" s="14" t="str">
        <f>IFERROR(VLOOKUP(E1275,'Bron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275" s="15" t="str">
        <f>IFERROR(CONCATENATE(B1275," ",(VLOOKUP($B1275,'Bron competenties'!$B$1:$C$1978,2,FALSE))),"")</f>
        <v xml:space="preserve">A.06 Ontwerp van Applicaties </v>
      </c>
      <c r="H1275">
        <f t="shared" si="58"/>
        <v>3</v>
      </c>
      <c r="I1275" t="str">
        <f t="shared" si="59"/>
        <v xml:space="preserve">de verantwoordelijkheid nemen voor eigen acties en die van anderen om te garanderen dat de applicatie op een correcte manier is geïntegreerd in een complexe omgeving en voldoet aan de behoeften van gebruikers / klanten </v>
      </c>
    </row>
    <row r="1276" spans="1:9" ht="15" thickBot="1" x14ac:dyDescent="0.4">
      <c r="A1276" s="18" t="s">
        <v>846</v>
      </c>
      <c r="B1276" s="17" t="s">
        <v>103</v>
      </c>
      <c r="C1276" s="13">
        <v>4</v>
      </c>
      <c r="D1276" s="10" t="str">
        <f>IFERROR(VLOOKUP($A1276,VLookup!$B$3:$C$481,2,FALSE),"")</f>
        <v>4.6.1 SERVICE DESIGN</v>
      </c>
      <c r="E1276" s="14" t="str">
        <f t="shared" si="57"/>
        <v>A.09x4</v>
      </c>
      <c r="F1276" s="14" t="str">
        <f>IFERROR(VLOOKUP(E1276,'Bron competenties'!$A$1:$F$19978,5,FALSE),"")</f>
        <v>het inzetten van onafhankelijk denken en technologische kennis om verschillende concepten te integreren, zodat unieke oplossingen ontstaan</v>
      </c>
      <c r="G1276" s="15" t="str">
        <f>IFERROR(CONCATENATE(B1276," ",(VLOOKUP($B1276,'Bron competenties'!$B$1:$C$1978,2,FALSE))),"")</f>
        <v xml:space="preserve">A.09 Innoveren </v>
      </c>
      <c r="H1276">
        <f t="shared" si="58"/>
        <v>4</v>
      </c>
      <c r="I1276" t="str">
        <f t="shared" si="59"/>
        <v>het inzetten van onafhankelijk denken en technologische kennis om verschillende concepten te integreren, zodat unieke oplossingen ontstaan</v>
      </c>
    </row>
    <row r="1277" spans="1:9" ht="15" thickBot="1" x14ac:dyDescent="0.4">
      <c r="A1277" s="18" t="s">
        <v>846</v>
      </c>
      <c r="B1277" s="17" t="s">
        <v>121</v>
      </c>
      <c r="C1277" s="13">
        <v>1</v>
      </c>
      <c r="D1277" s="10" t="str">
        <f>IFERROR(VLOOKUP($A1277,VLookup!$B$3:$C$481,2,FALSE),"")</f>
        <v>4.6.1 SERVICE DESIGN</v>
      </c>
      <c r="E1277" s="14" t="str">
        <f t="shared" si="57"/>
        <v>B.01x1</v>
      </c>
      <c r="F1277" s="14" t="str">
        <f>IFERROR(VLOOKUP(E1277,'Bron competenties'!$A$1:$F$19978,5,FALSE),"")</f>
        <v>het onder aansturing ontwikkelen, testen en documenteren van applicaties</v>
      </c>
      <c r="G1277" s="15" t="str">
        <f>IFERROR(CONCATENATE(B1277," ",(VLOOKUP($B1277,'Bron competenties'!$B$1:$C$1978,2,FALSE))),"")</f>
        <v>B.01 Applicatie Ontwikkeling</v>
      </c>
      <c r="H1277">
        <f t="shared" si="58"/>
        <v>1</v>
      </c>
      <c r="I1277" t="str">
        <f t="shared" si="59"/>
        <v>het onder aansturing ontwikkelen, testen en documenteren van applicaties</v>
      </c>
    </row>
    <row r="1278" spans="1:9" ht="15" thickBot="1" x14ac:dyDescent="0.4">
      <c r="A1278" s="18" t="s">
        <v>846</v>
      </c>
      <c r="B1278" s="17" t="s">
        <v>121</v>
      </c>
      <c r="C1278" s="13">
        <v>2</v>
      </c>
      <c r="D1278" s="10" t="str">
        <f>IFERROR(VLOOKUP($A1278,VLookup!$B$3:$C$481,2,FALSE),"")</f>
        <v>4.6.1 SERVICE DESIGN</v>
      </c>
      <c r="E1278" s="14" t="str">
        <f t="shared" si="57"/>
        <v>B.01x2</v>
      </c>
      <c r="F1278" s="14" t="str">
        <f>IFERROR(VLOOKUP(E1278,'Bron competenties'!$A$1:$F$19978,5,FALSE),"")</f>
        <v>het systematisch ontwikkelen en valideren van applicaties</v>
      </c>
      <c r="G1278" s="15" t="str">
        <f>IFERROR(CONCATENATE(B1278," ",(VLOOKUP($B1278,'Bron competenties'!$B$1:$C$1978,2,FALSE))),"")</f>
        <v>B.01 Applicatie Ontwikkeling</v>
      </c>
      <c r="H1278">
        <f t="shared" si="58"/>
        <v>2</v>
      </c>
      <c r="I1278" t="str">
        <f t="shared" si="59"/>
        <v>het systematisch ontwikkelen en valideren van applicaties</v>
      </c>
    </row>
    <row r="1279" spans="1:9" ht="15" thickBot="1" x14ac:dyDescent="0.4">
      <c r="A1279" s="18" t="s">
        <v>846</v>
      </c>
      <c r="B1279" s="17" t="s">
        <v>121</v>
      </c>
      <c r="C1279" s="13">
        <v>3</v>
      </c>
      <c r="D1279" s="10" t="str">
        <f>IFERROR(VLOOKUP($A1279,VLookup!$B$3:$C$481,2,FALSE),"")</f>
        <v>4.6.1 SERVICE DESIGN</v>
      </c>
      <c r="E1279" s="14" t="str">
        <f t="shared" si="57"/>
        <v>B.01x3</v>
      </c>
      <c r="F1279" s="14" t="str">
        <f>IFERROR(VLOOKUP(E1279,'Bron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279" s="15" t="str">
        <f>IFERROR(CONCATENATE(B1279," ",(VLOOKUP($B1279,'Bron competenties'!$B$1:$C$1978,2,FALSE))),"")</f>
        <v>B.01 Applicatie Ontwikkeling</v>
      </c>
      <c r="H1279">
        <f t="shared" si="58"/>
        <v>3</v>
      </c>
      <c r="I1279" t="str">
        <f t="shared" si="59"/>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280" spans="1:9" ht="15" thickBot="1" x14ac:dyDescent="0.4">
      <c r="A1280" s="18" t="s">
        <v>846</v>
      </c>
      <c r="B1280" s="17" t="s">
        <v>98</v>
      </c>
      <c r="C1280" s="13">
        <v>2</v>
      </c>
      <c r="D1280" s="10" t="str">
        <f>IFERROR(VLOOKUP($A1280,VLookup!$B$3:$C$481,2,FALSE),"")</f>
        <v>4.6.1 SERVICE DESIGN</v>
      </c>
      <c r="E1280" s="14" t="str">
        <f t="shared" si="57"/>
        <v>B.02x2</v>
      </c>
      <c r="F1280" s="14" t="str">
        <f>IFERROR(VLOOKUP(E1280,'Bron competenties'!$A$1:$F$19978,5,FALSE),"")</f>
        <v>het systematisch handelen om de verenigbaarheid van soft- en hardwarespecificatie te identificeren, het documenteren van alle activiteiten, afwijkingen en correcties tijdens het installeren</v>
      </c>
      <c r="G1280" s="15" t="str">
        <f>IFERROR(CONCATENATE(B1280," ",(VLOOKUP($B1280,'Bron competenties'!$B$1:$C$1978,2,FALSE))),"")</f>
        <v xml:space="preserve">B.02 Systeemintegratie </v>
      </c>
      <c r="H1280">
        <f t="shared" si="58"/>
        <v>2</v>
      </c>
      <c r="I1280" t="str">
        <f t="shared" si="59"/>
        <v>het systematisch handelen om de verenigbaarheid van soft- en hardwarespecificatie te identificeren, het documenteren van alle activiteiten, afwijkingen en correcties tijdens het installeren</v>
      </c>
    </row>
    <row r="1281" spans="1:9" ht="15" thickBot="1" x14ac:dyDescent="0.4">
      <c r="A1281" s="18" t="s">
        <v>846</v>
      </c>
      <c r="B1281" s="17" t="s">
        <v>98</v>
      </c>
      <c r="C1281" s="13">
        <v>3</v>
      </c>
      <c r="D1281" s="10" t="str">
        <f>IFERROR(VLOOKUP($A1281,VLookup!$B$3:$C$481,2,FALSE),"")</f>
        <v>4.6.1 SERVICE DESIGN</v>
      </c>
      <c r="E1281" s="14" t="str">
        <f t="shared" si="57"/>
        <v>B.02x3</v>
      </c>
      <c r="F1281" s="14" t="str">
        <f>IFERROR(VLOOKUP(E1281,'Bron competenties'!$A$1:$F$19978,5,FALSE),"")</f>
        <v>verantwoordelijk zijn voor eigen acties en die van anderen in het integratieproces, het naleven van de toepasbare normen en wijzigingsprocedures om de integriteit te bewaren van de gehele functionaliteit en betrouwbaarheid</v>
      </c>
      <c r="G1281" s="15" t="str">
        <f>IFERROR(CONCATENATE(B1281," ",(VLOOKUP($B1281,'Bron competenties'!$B$1:$C$1978,2,FALSE))),"")</f>
        <v xml:space="preserve">B.02 Systeemintegratie </v>
      </c>
      <c r="H1281">
        <f t="shared" si="58"/>
        <v>3</v>
      </c>
      <c r="I1281" t="str">
        <f t="shared" si="59"/>
        <v>verantwoordelijk zijn voor eigen acties en die van anderen in het integratieproces, het naleven van de toepasbare normen en wijzigingsprocedures om de integriteit te bewaren van de gehele functionaliteit en betrouwbaarheid</v>
      </c>
    </row>
    <row r="1282" spans="1:9" ht="15" thickBot="1" x14ac:dyDescent="0.4">
      <c r="A1282" s="18" t="s">
        <v>846</v>
      </c>
      <c r="B1282" s="17" t="s">
        <v>98</v>
      </c>
      <c r="C1282" s="13">
        <v>4</v>
      </c>
      <c r="D1282" s="10" t="str">
        <f>IFERROR(VLOOKUP($A1282,VLookup!$B$3:$C$481,2,FALSE),"")</f>
        <v>4.6.1 SERVICE DESIGN</v>
      </c>
      <c r="E1282" s="14" t="str">
        <f t="shared" ref="E1282:E1345" si="60">IFERROR(IF(D1282&lt;&gt;"",CONCATENATE(B1282,"x",C1282),""),"")</f>
        <v>B.02x4</v>
      </c>
      <c r="F1282" s="14" t="str">
        <f>IFERROR(VLOOKUP(E1282,'Bron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282" s="15" t="str">
        <f>IFERROR(CONCATENATE(B1282," ",(VLOOKUP($B1282,'Bron competenties'!$B$1:$C$1978,2,FALSE))),"")</f>
        <v xml:space="preserve">B.02 Systeemintegratie </v>
      </c>
      <c r="H1282">
        <f t="shared" ref="H1282:H1345" si="61">IF($G1282="","",C1282)</f>
        <v>4</v>
      </c>
      <c r="I1282" t="str">
        <f t="shared" ref="I1282:I1345" si="62">IF($G1282="","",F1282)</f>
        <v xml:space="preserve">het gebruikmaken van uiteenlopende specifieke kennis voor het creëren van een proces voor de gehele integratiecyclus, inclusief het opzetten van interne standaarden; het organiseren en borgen van resources voor integratieprogramma’s </v>
      </c>
    </row>
    <row r="1283" spans="1:9" ht="15" thickBot="1" x14ac:dyDescent="0.4">
      <c r="A1283" s="18" t="s">
        <v>846</v>
      </c>
      <c r="B1283" s="17" t="s">
        <v>137</v>
      </c>
      <c r="C1283" s="13">
        <v>1</v>
      </c>
      <c r="D1283" s="10" t="str">
        <f>IFERROR(VLOOKUP($A1283,VLookup!$B$3:$C$481,2,FALSE),"")</f>
        <v>4.6.1 SERVICE DESIGN</v>
      </c>
      <c r="E1283" s="14" t="str">
        <f t="shared" si="60"/>
        <v>C.01x1</v>
      </c>
      <c r="F1283" s="14" t="str">
        <f>IFERROR(VLOOKUP(E1283,'Bron competenties'!$A$1:$F$19978,5,FALSE),"")</f>
        <v>de interactie met gebruikers; het toepassen van basale productkennis om verzoeken van gebruikers te beantwoorden; het oplossen van incidenten en het opvolgen van voorgeschreven procedures</v>
      </c>
      <c r="G1283" s="15" t="str">
        <f>IFERROR(CONCATENATE(B1283," ",(VLOOKUP($B1283,'Bron competenties'!$B$1:$C$1978,2,FALSE))),"")</f>
        <v xml:space="preserve">C.01 Gebruikersondersteuning </v>
      </c>
      <c r="H1283">
        <f t="shared" si="61"/>
        <v>1</v>
      </c>
      <c r="I1283" t="str">
        <f t="shared" si="62"/>
        <v>de interactie met gebruikers; het toepassen van basale productkennis om verzoeken van gebruikers te beantwoorden; het oplossen van incidenten en het opvolgen van voorgeschreven procedures</v>
      </c>
    </row>
    <row r="1284" spans="1:9" ht="15" thickBot="1" x14ac:dyDescent="0.4">
      <c r="A1284" s="18" t="s">
        <v>846</v>
      </c>
      <c r="B1284" s="17" t="s">
        <v>137</v>
      </c>
      <c r="C1284" s="13">
        <v>2</v>
      </c>
      <c r="D1284" s="10" t="str">
        <f>IFERROR(VLOOKUP($A1284,VLookup!$B$3:$C$481,2,FALSE),"")</f>
        <v>4.6.1 SERVICE DESIGN</v>
      </c>
      <c r="E1284" s="14" t="str">
        <f t="shared" si="60"/>
        <v>C.01x2</v>
      </c>
      <c r="F1284" s="14" t="str">
        <f>IFERROR(VLOOKUP(E1284,'Bron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1284" s="15" t="str">
        <f>IFERROR(CONCATENATE(B1284," ",(VLOOKUP($B1284,'Bron competenties'!$B$1:$C$1978,2,FALSE))),"")</f>
        <v xml:space="preserve">C.01 Gebruikersondersteuning </v>
      </c>
      <c r="H1284">
        <f t="shared" si="61"/>
        <v>2</v>
      </c>
      <c r="I1284" t="str">
        <f t="shared" si="6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1285" spans="1:9" ht="15" thickBot="1" x14ac:dyDescent="0.4">
      <c r="A1285" s="18" t="s">
        <v>846</v>
      </c>
      <c r="B1285" s="17" t="s">
        <v>137</v>
      </c>
      <c r="C1285" s="13">
        <v>3</v>
      </c>
      <c r="D1285" s="10" t="str">
        <f>IFERROR(VLOOKUP($A1285,VLookup!$B$3:$C$481,2,FALSE),"")</f>
        <v>4.6.1 SERVICE DESIGN</v>
      </c>
      <c r="E1285" s="14" t="str">
        <f t="shared" si="60"/>
        <v>C.01x3</v>
      </c>
      <c r="F1285" s="14" t="str">
        <f>IFERROR(VLOOKUP(E1285,'Bron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285" s="15" t="str">
        <f>IFERROR(CONCATENATE(B1285," ",(VLOOKUP($B1285,'Bron competenties'!$B$1:$C$1978,2,FALSE))),"")</f>
        <v xml:space="preserve">C.01 Gebruikersondersteuning </v>
      </c>
      <c r="H1285">
        <f t="shared" si="61"/>
        <v>3</v>
      </c>
      <c r="I1285" t="str">
        <f t="shared" si="6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286" spans="1:9" ht="15" thickBot="1" x14ac:dyDescent="0.4">
      <c r="A1286" s="18" t="s">
        <v>846</v>
      </c>
      <c r="B1286" s="20" t="s">
        <v>85</v>
      </c>
      <c r="C1286" s="13">
        <v>9</v>
      </c>
      <c r="D1286" s="10" t="str">
        <f>IFERROR(VLOOKUP($A1286,VLookup!$B$3:$C$481,2,FALSE),"")</f>
        <v>4.6.1 SERVICE DESIGN</v>
      </c>
      <c r="E1286" s="14" t="str">
        <f t="shared" si="60"/>
        <v>T.01x9</v>
      </c>
      <c r="F1286" s="14" t="str">
        <f>IFERROR(VLOOKUP(E1286,'Bron competenties'!$A$1:$F$19978,5,FALSE),"")</f>
        <v>Toegankelijkheid is van toepassing op het ontwerp van producten, apparaten, services of omgevingen om ervoor te zorgen dat ze voor iedereen bruikbaar zijn, ongeacht hun persoonlijke capaciteiten</v>
      </c>
      <c r="G1286" s="15" t="str">
        <f>IFERROR(CONCATENATE(B1286," ",(VLOOKUP($B1286,'Bron competenties'!$B$1:$C$1978,2,FALSE))),"")</f>
        <v>T.01 Toegankelijkheid</v>
      </c>
      <c r="H1286">
        <f t="shared" si="61"/>
        <v>9</v>
      </c>
      <c r="I1286" t="str">
        <f t="shared" si="62"/>
        <v>Toegankelijkheid is van toepassing op het ontwerp van producten, apparaten, services of omgevingen om ervoor te zorgen dat ze voor iedereen bruikbaar zijn, ongeacht hun persoonlijke capaciteiten</v>
      </c>
    </row>
    <row r="1287" spans="1:9" ht="15" thickBot="1" x14ac:dyDescent="0.4">
      <c r="A1287" s="18" t="s">
        <v>846</v>
      </c>
      <c r="B1287" s="17" t="s">
        <v>86</v>
      </c>
      <c r="C1287" s="13">
        <v>9</v>
      </c>
      <c r="D1287" s="10" t="str">
        <f>IFERROR(VLOOKUP($A1287,VLookup!$B$3:$C$481,2,FALSE),"")</f>
        <v>4.6.1 SERVICE DESIGN</v>
      </c>
      <c r="E1287" s="14" t="str">
        <f t="shared" si="60"/>
        <v>T.02x9</v>
      </c>
      <c r="F1287" s="14" t="str">
        <f>IFERROR(VLOOKUP(E1287,'Bron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87" s="15" t="str">
        <f>IFERROR(CONCATENATE(B1287," ",(VLOOKUP($B1287,'Bron competenties'!$B$1:$C$1978,2,FALSE))),"")</f>
        <v>T.02 Ethiek</v>
      </c>
      <c r="H1287">
        <f t="shared" si="61"/>
        <v>9</v>
      </c>
      <c r="I1287" t="str">
        <f t="shared" si="62"/>
        <v>Ethiek in ICT behandelt de procedures, waarden en praktijken die ICT en haar gerelateerde disciplines beheersen zonder de integriteit, morele waarden of overtuigingen van een individu, organisatie of de mensheid: professioneel gedrag in de ICT</v>
      </c>
    </row>
    <row r="1288" spans="1:9" ht="15" thickBot="1" x14ac:dyDescent="0.4">
      <c r="A1288" s="18" t="s">
        <v>846</v>
      </c>
      <c r="B1288" s="17" t="s">
        <v>87</v>
      </c>
      <c r="C1288" s="13">
        <v>9</v>
      </c>
      <c r="D1288" s="10" t="str">
        <f>IFERROR(VLOOKUP($A1288,VLookup!$B$3:$C$481,2,FALSE),"")</f>
        <v>4.6.1 SERVICE DESIGN</v>
      </c>
      <c r="E1288" s="14" t="str">
        <f t="shared" si="60"/>
        <v>T.03x9</v>
      </c>
      <c r="F1288" s="14" t="str">
        <f>IFERROR(VLOOKUP(E1288,'Bron competenties'!$A$1:$F$19978,5,FALSE),"")</f>
        <v>Er zijn veel wetten die direct of indirect relevant zijn voor de ICT-industrie, zoals copyright, naleving van octrooien, voorkomen van plagiaat en bescherming van intellectueel eigendom</v>
      </c>
      <c r="G1288" s="15" t="str">
        <f>IFERROR(CONCATENATE(B1288," ",(VLOOKUP($B1288,'Bron competenties'!$B$1:$C$1978,2,FALSE))),"")</f>
        <v>T.03 Juridische kwesties</v>
      </c>
      <c r="H1288">
        <f t="shared" si="61"/>
        <v>9</v>
      </c>
      <c r="I1288" t="str">
        <f t="shared" si="62"/>
        <v>Er zijn veel wetten die direct of indirect relevant zijn voor de ICT-industrie, zoals copyright, naleving van octrooien, voorkomen van plagiaat en bescherming van intellectueel eigendom</v>
      </c>
    </row>
    <row r="1289" spans="1:9" ht="15" thickBot="1" x14ac:dyDescent="0.4">
      <c r="A1289" s="18" t="s">
        <v>846</v>
      </c>
      <c r="B1289" s="17" t="s">
        <v>88</v>
      </c>
      <c r="C1289" s="13">
        <v>9</v>
      </c>
      <c r="D1289" s="10" t="str">
        <f>IFERROR(VLOOKUP($A1289,VLookup!$B$3:$C$481,2,FALSE),"")</f>
        <v>4.6.1 SERVICE DESIGN</v>
      </c>
      <c r="E1289" s="14" t="str">
        <f t="shared" si="60"/>
        <v>T.04x9</v>
      </c>
      <c r="F1289" s="14" t="str">
        <f>IFERROR(VLOOKUP(E1289,'Bron competenties'!$A$1:$F$19978,5,FALSE),"")</f>
        <v>Privacy is het vermogen van een organisatie of individu te bepalen welke gegevens met derden kunnen worden gedeeld: bijvoorbeeld de algemene verordening gegevensbescherming (AVG) over gegevensbescherming en privacy voor alle individuen</v>
      </c>
      <c r="G1289" s="15" t="str">
        <f>IFERROR(CONCATENATE(B1289," ",(VLOOKUP($B1289,'Bron competenties'!$B$1:$C$1978,2,FALSE))),"")</f>
        <v>T.04 Privacy</v>
      </c>
      <c r="H1289">
        <f t="shared" si="61"/>
        <v>9</v>
      </c>
      <c r="I1289" t="str">
        <f t="shared" si="62"/>
        <v>Privacy is het vermogen van een organisatie of individu te bepalen welke gegevens met derden kunnen worden gedeeld: bijvoorbeeld de algemene verordening gegevensbescherming (AVG) over gegevensbescherming en privacy voor alle individuen</v>
      </c>
    </row>
    <row r="1290" spans="1:9" ht="15" thickBot="1" x14ac:dyDescent="0.4">
      <c r="A1290" s="18" t="s">
        <v>846</v>
      </c>
      <c r="B1290" s="17" t="s">
        <v>89</v>
      </c>
      <c r="C1290" s="13">
        <v>9</v>
      </c>
      <c r="D1290" s="10" t="str">
        <f>IFERROR(VLOOKUP($A1290,VLookup!$B$3:$C$481,2,FALSE),"")</f>
        <v>4.6.1 SERVICE DESIGN</v>
      </c>
      <c r="E1290" s="14" t="str">
        <f t="shared" si="60"/>
        <v>T.05x9</v>
      </c>
      <c r="F1290" s="14" t="str">
        <f>IFERROR(VLOOKUP(E1290,'Bron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90" s="15" t="str">
        <f>IFERROR(CONCATENATE(B1290," ",(VLOOKUP($B1290,'Bron competenties'!$B$1:$C$1978,2,FALSE))),"")</f>
        <v>T.05 Beveiliging</v>
      </c>
      <c r="H1290">
        <f t="shared" si="61"/>
        <v>9</v>
      </c>
      <c r="I1290"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291" spans="1:9" ht="15" thickBot="1" x14ac:dyDescent="0.4">
      <c r="A1291" s="18" t="s">
        <v>846</v>
      </c>
      <c r="B1291" s="17" t="s">
        <v>90</v>
      </c>
      <c r="C1291" s="13">
        <v>9</v>
      </c>
      <c r="D1291" s="10" t="str">
        <f>IFERROR(VLOOKUP($A1291,VLookup!$B$3:$C$481,2,FALSE),"")</f>
        <v>4.6.1 SERVICE DESIGN</v>
      </c>
      <c r="E1291" s="14" t="str">
        <f t="shared" si="60"/>
        <v>T.06x9</v>
      </c>
      <c r="F1291" s="14" t="str">
        <f>IFERROR(VLOOKUP(E1291,'Bron competenties'!$A$1:$F$19978,5,FALSE),"")</f>
        <v>Duurzaamheid staat voor het voldoen aan behoeften zonder de toekomst in gevaar te brengen en kan worden gecategoriseerd als ecologische, sociale of economische duurzaamheid</v>
      </c>
      <c r="G1291" s="15" t="str">
        <f>IFERROR(CONCATENATE(B1291," ",(VLOOKUP($B1291,'Bron competenties'!$B$1:$C$1978,2,FALSE))),"")</f>
        <v>T.06 Duurzaamheid</v>
      </c>
      <c r="H1291">
        <f t="shared" si="61"/>
        <v>9</v>
      </c>
      <c r="I1291" t="str">
        <f t="shared" si="62"/>
        <v>Duurzaamheid staat voor het voldoen aan behoeften zonder de toekomst in gevaar te brengen en kan worden gecategoriseerd als ecologische, sociale of economische duurzaamheid</v>
      </c>
    </row>
    <row r="1292" spans="1:9" ht="15" thickBot="1" x14ac:dyDescent="0.4">
      <c r="A1292" s="18" t="s">
        <v>846</v>
      </c>
      <c r="B1292" s="17" t="s">
        <v>91</v>
      </c>
      <c r="C1292" s="13">
        <v>9</v>
      </c>
      <c r="D1292" s="10" t="str">
        <f>IFERROR(VLOOKUP($A1292,VLookup!$B$3:$C$481,2,FALSE),"")</f>
        <v>4.6.1 SERVICE DESIGN</v>
      </c>
      <c r="E1292" s="14" t="str">
        <f t="shared" si="60"/>
        <v>T.07x9</v>
      </c>
      <c r="F1292" s="14" t="str">
        <f>IFERROR(VLOOKUP(E1292,'Bron competenties'!$A$1:$F$19978,5,FALSE),"")</f>
        <v>Bruikbaarheid is de kwaliteit van een product, dienst of systeem, zoals ervaren door eindgebruikers, voor specifiek te bereiken doelen, effectief, efficiënt en bevredigend in een vooraf bepaalde context</v>
      </c>
      <c r="G1292" s="15" t="str">
        <f>IFERROR(CONCATENATE(B1292," ",(VLOOKUP($B1292,'Bron competenties'!$B$1:$C$1978,2,FALSE))),"")</f>
        <v>T.07 Bruikbaarheid</v>
      </c>
      <c r="H1292">
        <f t="shared" si="61"/>
        <v>9</v>
      </c>
      <c r="I1292" t="str">
        <f t="shared" si="62"/>
        <v>Bruikbaarheid is de kwaliteit van een product, dienst of systeem, zoals ervaren door eindgebruikers, voor specifiek te bereiken doelen, effectief, efficiënt en bevredigend in een vooraf bepaalde context</v>
      </c>
    </row>
    <row r="1293" spans="1:9" ht="15" thickBot="1" x14ac:dyDescent="0.4">
      <c r="A1293" s="18" t="s">
        <v>847</v>
      </c>
      <c r="B1293" s="17" t="s">
        <v>76</v>
      </c>
      <c r="C1293" s="13">
        <v>3</v>
      </c>
      <c r="D1293" s="10" t="str">
        <f>IFERROR(VLOOKUP($A1293,VLookup!$B$3:$C$481,2,FALSE),"")</f>
        <v>4.6.2 USER INTERFACE DESIGN</v>
      </c>
      <c r="E1293" s="14" t="str">
        <f t="shared" si="60"/>
        <v>A.05x3</v>
      </c>
      <c r="F1293" s="14" t="str">
        <f>IFERROR(VLOOKUP(E1293,'Bron competenties'!$A$1:$F$19978,5,FALSE),"")</f>
        <v>het gebruikmaken van specifieke kennis om relevante IV-technologie en -specificaties te definiëren die kunnen worden ingezet bij de bouw van meerdere IV-projecten, toepassingen en/of infrastructuurverbeteringen</v>
      </c>
      <c r="G1293" s="15" t="str">
        <f>IFERROR(CONCATENATE(B1293," ",(VLOOKUP($B1293,'Bron competenties'!$B$1:$C$1978,2,FALSE))),"")</f>
        <v xml:space="preserve">A.05 Ontwerpen van Architectuur </v>
      </c>
      <c r="H1293">
        <f t="shared" si="61"/>
        <v>3</v>
      </c>
      <c r="I1293" t="str">
        <f t="shared" si="62"/>
        <v>het gebruikmaken van specifieke kennis om relevante IV-technologie en -specificaties te definiëren die kunnen worden ingezet bij de bouw van meerdere IV-projecten, toepassingen en/of infrastructuurverbeteringen</v>
      </c>
    </row>
    <row r="1294" spans="1:9" ht="15" thickBot="1" x14ac:dyDescent="0.4">
      <c r="A1294" s="18" t="s">
        <v>847</v>
      </c>
      <c r="B1294" s="17" t="s">
        <v>76</v>
      </c>
      <c r="C1294" s="13">
        <v>4</v>
      </c>
      <c r="D1294" s="10" t="str">
        <f>IFERROR(VLOOKUP($A1294,VLookup!$B$3:$C$481,2,FALSE),"")</f>
        <v>4.6.2 USER INTERFACE DESIGN</v>
      </c>
      <c r="E1294" s="14" t="str">
        <f t="shared" si="60"/>
        <v>A.05x4</v>
      </c>
      <c r="F1294" s="14" t="str">
        <f>IFERROR(VLOOKUP(E1294,'Bron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294" s="15" t="str">
        <f>IFERROR(CONCATENATE(B1294," ",(VLOOKUP($B1294,'Bron competenties'!$B$1:$C$1978,2,FALSE))),"")</f>
        <v xml:space="preserve">A.05 Ontwerpen van Architectuur </v>
      </c>
      <c r="H1294">
        <f t="shared" si="61"/>
        <v>4</v>
      </c>
      <c r="I1294" t="str">
        <f t="shared" si="62"/>
        <v>het vanuit een brede verantwoordelijkheid definiëren van een strategie zodat IV-technologie conform de behoeften van de organisatie geïmplementeerd wordt, rekening houdend met de huidige IV-platformen, legacy en de laatste innovatieve ontwikkelingen</v>
      </c>
    </row>
    <row r="1295" spans="1:9" ht="15" thickBot="1" x14ac:dyDescent="0.4">
      <c r="A1295" s="18" t="s">
        <v>847</v>
      </c>
      <c r="B1295" s="17" t="s">
        <v>102</v>
      </c>
      <c r="C1295" s="13">
        <v>4</v>
      </c>
      <c r="D1295" s="10" t="str">
        <f>IFERROR(VLOOKUP($A1295,VLookup!$B$3:$C$481,2,FALSE),"")</f>
        <v>4.6.2 USER INTERFACE DESIGN</v>
      </c>
      <c r="E1295" s="14" t="str">
        <f t="shared" si="60"/>
        <v>A.07x4</v>
      </c>
      <c r="F1295" s="14" t="str">
        <f>IFERROR(VLOOKUP(E1295,'Bron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295" s="15" t="str">
        <f>IFERROR(CONCATENATE(B1295," ",(VLOOKUP($B1295,'Bron competenties'!$B$1:$C$1978,2,FALSE))),"")</f>
        <v xml:space="preserve">A.07 Monitoren technologische ontwikkelingen </v>
      </c>
      <c r="H1295">
        <f t="shared" si="61"/>
        <v>4</v>
      </c>
      <c r="I1295" t="str">
        <f t="shared" si="6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296" spans="1:9" ht="15" thickBot="1" x14ac:dyDescent="0.4">
      <c r="A1296" s="18" t="s">
        <v>847</v>
      </c>
      <c r="B1296" s="17" t="s">
        <v>103</v>
      </c>
      <c r="C1296" s="13">
        <v>4</v>
      </c>
      <c r="D1296" s="10" t="str">
        <f>IFERROR(VLOOKUP($A1296,VLookup!$B$3:$C$481,2,FALSE),"")</f>
        <v>4.6.2 USER INTERFACE DESIGN</v>
      </c>
      <c r="E1296" s="14" t="str">
        <f t="shared" si="60"/>
        <v>A.09x4</v>
      </c>
      <c r="F1296" s="14" t="str">
        <f>IFERROR(VLOOKUP(E1296,'Bron competenties'!$A$1:$F$19978,5,FALSE),"")</f>
        <v>het inzetten van onafhankelijk denken en technologische kennis om verschillende concepten te integreren, zodat unieke oplossingen ontstaan</v>
      </c>
      <c r="G1296" s="15" t="str">
        <f>IFERROR(CONCATENATE(B1296," ",(VLOOKUP($B1296,'Bron competenties'!$B$1:$C$1978,2,FALSE))),"")</f>
        <v xml:space="preserve">A.09 Innoveren </v>
      </c>
      <c r="H1296">
        <f t="shared" si="61"/>
        <v>4</v>
      </c>
      <c r="I1296" t="str">
        <f t="shared" si="62"/>
        <v>het inzetten van onafhankelijk denken en technologische kennis om verschillende concepten te integreren, zodat unieke oplossingen ontstaan</v>
      </c>
    </row>
    <row r="1297" spans="1:9" ht="15" thickBot="1" x14ac:dyDescent="0.4">
      <c r="A1297" s="18" t="s">
        <v>847</v>
      </c>
      <c r="B1297" s="17" t="s">
        <v>77</v>
      </c>
      <c r="C1297" s="13">
        <v>2</v>
      </c>
      <c r="D1297" s="10" t="str">
        <f>IFERROR(VLOOKUP($A1297,VLookup!$B$3:$C$481,2,FALSE),"")</f>
        <v>4.6.2 USER INTERFACE DESIGN</v>
      </c>
      <c r="E1297" s="14" t="str">
        <f t="shared" si="60"/>
        <v>A.10x2</v>
      </c>
      <c r="F1297" s="14" t="str">
        <f>IFERROR(VLOOKUP(E1297,'Bron competenties'!$A$1:$F$19978,5,FALSE),"")</f>
        <v>het toepassen van digitale interface-opties (web, mobiel, Internet of things) en richtlijnen om bruikbaarheid voor iedereen te bereiken</v>
      </c>
      <c r="G1297" s="15" t="str">
        <f>IFERROR(CONCATENATE(B1297," ",(VLOOKUP($B1297,'Bron competenties'!$B$1:$C$1978,2,FALSE))),"")</f>
        <v>A.10 Gebruikergedreven ontwerpen</v>
      </c>
      <c r="H1297">
        <f t="shared" si="61"/>
        <v>2</v>
      </c>
      <c r="I1297" t="str">
        <f t="shared" si="62"/>
        <v>het toepassen van digitale interface-opties (web, mobiel, Internet of things) en richtlijnen om bruikbaarheid voor iedereen te bereiken</v>
      </c>
    </row>
    <row r="1298" spans="1:9" ht="15" thickBot="1" x14ac:dyDescent="0.4">
      <c r="A1298" s="18" t="s">
        <v>847</v>
      </c>
      <c r="B1298" s="17" t="s">
        <v>77</v>
      </c>
      <c r="C1298" s="13">
        <v>3</v>
      </c>
      <c r="D1298" s="10" t="str">
        <f>IFERROR(VLOOKUP($A1298,VLookup!$B$3:$C$481,2,FALSE),"")</f>
        <v>4.6.2 USER INTERFACE DESIGN</v>
      </c>
      <c r="E1298" s="14" t="str">
        <f t="shared" si="60"/>
        <v>A.10x3</v>
      </c>
      <c r="F1298" s="14" t="str">
        <f>IFERROR(VLOOKUP(E1298,'Bron competenties'!$A$1:$F$19978,5,FALSE),"")</f>
        <v>het bewerkstelligen en cultiveren van relaties met klanten en gebruikers om hun taken, behoeften en doelen te begrijpen; het gebruiken van een breed scala aan specialistische methoden om belangrijke gebruikersbetrokkenheid te krijgen</v>
      </c>
      <c r="G1298" s="15" t="str">
        <f>IFERROR(CONCATENATE(B1298," ",(VLOOKUP($B1298,'Bron competenties'!$B$1:$C$1978,2,FALSE))),"")</f>
        <v>A.10 Gebruikergedreven ontwerpen</v>
      </c>
      <c r="H1298">
        <f t="shared" si="61"/>
        <v>3</v>
      </c>
      <c r="I1298" t="str">
        <f t="shared" si="62"/>
        <v>het bewerkstelligen en cultiveren van relaties met klanten en gebruikers om hun taken, behoeften en doelen te begrijpen; het gebruiken van een breed scala aan specialistische methoden om belangrijke gebruikersbetrokkenheid te krijgen</v>
      </c>
    </row>
    <row r="1299" spans="1:9" ht="15" thickBot="1" x14ac:dyDescent="0.4">
      <c r="A1299" s="18" t="s">
        <v>847</v>
      </c>
      <c r="B1299" s="17" t="s">
        <v>77</v>
      </c>
      <c r="C1299" s="13">
        <v>4</v>
      </c>
      <c r="D1299" s="10" t="str">
        <f>IFERROR(VLOOKUP($A1299,VLookup!$B$3:$C$481,2,FALSE),"")</f>
        <v>4.6.2 USER INTERFACE DESIGN</v>
      </c>
      <c r="E1299" s="14" t="str">
        <f t="shared" si="60"/>
        <v>A.10x4</v>
      </c>
      <c r="F1299" s="14" t="str">
        <f>IFERROR(VLOOKUP(E1299,'Bron competenties'!$A$1:$F$19978,5,FALSE),"")</f>
        <v>het bieden van deskundige begeleiding om continue verbetering te garanderen en een succesvolle omnichannel gebruikerervaring te bewerkstelligen</v>
      </c>
      <c r="G1299" s="15" t="str">
        <f>IFERROR(CONCATENATE(B1299," ",(VLOOKUP($B1299,'Bron competenties'!$B$1:$C$1978,2,FALSE))),"")</f>
        <v>A.10 Gebruikergedreven ontwerpen</v>
      </c>
      <c r="H1299">
        <f t="shared" si="61"/>
        <v>4</v>
      </c>
      <c r="I1299" t="str">
        <f t="shared" si="62"/>
        <v>het bieden van deskundige begeleiding om continue verbetering te garanderen en een succesvolle omnichannel gebruikerervaring te bewerkstelligen</v>
      </c>
    </row>
    <row r="1300" spans="1:9" ht="15" thickBot="1" x14ac:dyDescent="0.4">
      <c r="A1300" s="18" t="s">
        <v>847</v>
      </c>
      <c r="B1300" s="17" t="s">
        <v>121</v>
      </c>
      <c r="C1300" s="13">
        <v>1</v>
      </c>
      <c r="D1300" s="10" t="str">
        <f>IFERROR(VLOOKUP($A1300,VLookup!$B$3:$C$481,2,FALSE),"")</f>
        <v>4.6.2 USER INTERFACE DESIGN</v>
      </c>
      <c r="E1300" s="14" t="str">
        <f t="shared" si="60"/>
        <v>B.01x1</v>
      </c>
      <c r="F1300" s="14" t="str">
        <f>IFERROR(VLOOKUP(E1300,'Bron competenties'!$A$1:$F$19978,5,FALSE),"")</f>
        <v>het onder aansturing ontwikkelen, testen en documenteren van applicaties</v>
      </c>
      <c r="G1300" s="15" t="str">
        <f>IFERROR(CONCATENATE(B1300," ",(VLOOKUP($B1300,'Bron competenties'!$B$1:$C$1978,2,FALSE))),"")</f>
        <v>B.01 Applicatie Ontwikkeling</v>
      </c>
      <c r="H1300">
        <f t="shared" si="61"/>
        <v>1</v>
      </c>
      <c r="I1300" t="str">
        <f t="shared" si="62"/>
        <v>het onder aansturing ontwikkelen, testen en documenteren van applicaties</v>
      </c>
    </row>
    <row r="1301" spans="1:9" ht="15" thickBot="1" x14ac:dyDescent="0.4">
      <c r="A1301" s="18" t="s">
        <v>847</v>
      </c>
      <c r="B1301" s="17" t="s">
        <v>121</v>
      </c>
      <c r="C1301" s="13">
        <v>2</v>
      </c>
      <c r="D1301" s="10" t="str">
        <f>IFERROR(VLOOKUP($A1301,VLookup!$B$3:$C$481,2,FALSE),"")</f>
        <v>4.6.2 USER INTERFACE DESIGN</v>
      </c>
      <c r="E1301" s="14" t="str">
        <f t="shared" si="60"/>
        <v>B.01x2</v>
      </c>
      <c r="F1301" s="14" t="str">
        <f>IFERROR(VLOOKUP(E1301,'Bron competenties'!$A$1:$F$19978,5,FALSE),"")</f>
        <v>het systematisch ontwikkelen en valideren van applicaties</v>
      </c>
      <c r="G1301" s="15" t="str">
        <f>IFERROR(CONCATENATE(B1301," ",(VLOOKUP($B1301,'Bron competenties'!$B$1:$C$1978,2,FALSE))),"")</f>
        <v>B.01 Applicatie Ontwikkeling</v>
      </c>
      <c r="H1301">
        <f t="shared" si="61"/>
        <v>2</v>
      </c>
      <c r="I1301" t="str">
        <f t="shared" si="62"/>
        <v>het systematisch ontwikkelen en valideren van applicaties</v>
      </c>
    </row>
    <row r="1302" spans="1:9" ht="15" thickBot="1" x14ac:dyDescent="0.4">
      <c r="A1302" s="18" t="s">
        <v>847</v>
      </c>
      <c r="B1302" s="17" t="s">
        <v>121</v>
      </c>
      <c r="C1302" s="13">
        <v>3</v>
      </c>
      <c r="D1302" s="10" t="str">
        <f>IFERROR(VLOOKUP($A1302,VLookup!$B$3:$C$481,2,FALSE),"")</f>
        <v>4.6.2 USER INTERFACE DESIGN</v>
      </c>
      <c r="E1302" s="14" t="str">
        <f t="shared" si="60"/>
        <v>B.01x3</v>
      </c>
      <c r="F1302" s="14" t="str">
        <f>IFERROR(VLOOKUP(E1302,'Bron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302" s="15" t="str">
        <f>IFERROR(CONCATENATE(B1302," ",(VLOOKUP($B1302,'Bron competenties'!$B$1:$C$1978,2,FALSE))),"")</f>
        <v>B.01 Applicatie Ontwikkeling</v>
      </c>
      <c r="H1302">
        <f t="shared" si="61"/>
        <v>3</v>
      </c>
      <c r="I1302" t="str">
        <f t="shared" si="62"/>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303" spans="1:9" ht="15" thickBot="1" x14ac:dyDescent="0.4">
      <c r="A1303" s="18" t="s">
        <v>847</v>
      </c>
      <c r="B1303" s="17" t="s">
        <v>98</v>
      </c>
      <c r="C1303" s="13">
        <v>2</v>
      </c>
      <c r="D1303" s="10" t="str">
        <f>IFERROR(VLOOKUP($A1303,VLookup!$B$3:$C$481,2,FALSE),"")</f>
        <v>4.6.2 USER INTERFACE DESIGN</v>
      </c>
      <c r="E1303" s="14" t="str">
        <f t="shared" si="60"/>
        <v>B.02x2</v>
      </c>
      <c r="F1303" s="14" t="str">
        <f>IFERROR(VLOOKUP(E1303,'Bron competenties'!$A$1:$F$19978,5,FALSE),"")</f>
        <v>het systematisch handelen om de verenigbaarheid van soft- en hardwarespecificatie te identificeren, het documenteren van alle activiteiten, afwijkingen en correcties tijdens het installeren</v>
      </c>
      <c r="G1303" s="15" t="str">
        <f>IFERROR(CONCATENATE(B1303," ",(VLOOKUP($B1303,'Bron competenties'!$B$1:$C$1978,2,FALSE))),"")</f>
        <v xml:space="preserve">B.02 Systeemintegratie </v>
      </c>
      <c r="H1303">
        <f t="shared" si="61"/>
        <v>2</v>
      </c>
      <c r="I1303" t="str">
        <f t="shared" si="62"/>
        <v>het systematisch handelen om de verenigbaarheid van soft- en hardwarespecificatie te identificeren, het documenteren van alle activiteiten, afwijkingen en correcties tijdens het installeren</v>
      </c>
    </row>
    <row r="1304" spans="1:9" ht="15" thickBot="1" x14ac:dyDescent="0.4">
      <c r="A1304" s="18" t="s">
        <v>847</v>
      </c>
      <c r="B1304" s="17" t="s">
        <v>98</v>
      </c>
      <c r="C1304" s="13">
        <v>3</v>
      </c>
      <c r="D1304" s="10" t="str">
        <f>IFERROR(VLOOKUP($A1304,VLookup!$B$3:$C$481,2,FALSE),"")</f>
        <v>4.6.2 USER INTERFACE DESIGN</v>
      </c>
      <c r="E1304" s="14" t="str">
        <f t="shared" si="60"/>
        <v>B.02x3</v>
      </c>
      <c r="F1304" s="14" t="str">
        <f>IFERROR(VLOOKUP(E1304,'Bron competenties'!$A$1:$F$19978,5,FALSE),"")</f>
        <v>verantwoordelijk zijn voor eigen acties en die van anderen in het integratieproces, het naleven van de toepasbare normen en wijzigingsprocedures om de integriteit te bewaren van de gehele functionaliteit en betrouwbaarheid</v>
      </c>
      <c r="G1304" s="15" t="str">
        <f>IFERROR(CONCATENATE(B1304," ",(VLOOKUP($B1304,'Bron competenties'!$B$1:$C$1978,2,FALSE))),"")</f>
        <v xml:space="preserve">B.02 Systeemintegratie </v>
      </c>
      <c r="H1304">
        <f t="shared" si="61"/>
        <v>3</v>
      </c>
      <c r="I1304" t="str">
        <f t="shared" si="62"/>
        <v>verantwoordelijk zijn voor eigen acties en die van anderen in het integratieproces, het naleven van de toepasbare normen en wijzigingsprocedures om de integriteit te bewaren van de gehele functionaliteit en betrouwbaarheid</v>
      </c>
    </row>
    <row r="1305" spans="1:9" ht="15" thickBot="1" x14ac:dyDescent="0.4">
      <c r="A1305" s="18" t="s">
        <v>847</v>
      </c>
      <c r="B1305" s="17" t="s">
        <v>98</v>
      </c>
      <c r="C1305" s="13">
        <v>4</v>
      </c>
      <c r="D1305" s="10" t="str">
        <f>IFERROR(VLOOKUP($A1305,VLookup!$B$3:$C$481,2,FALSE),"")</f>
        <v>4.6.2 USER INTERFACE DESIGN</v>
      </c>
      <c r="E1305" s="14" t="str">
        <f t="shared" si="60"/>
        <v>B.02x4</v>
      </c>
      <c r="F1305" s="14" t="str">
        <f>IFERROR(VLOOKUP(E1305,'Bron competenties'!$A$1:$F$19978,5,FALSE),"")</f>
        <v xml:space="preserve">het gebruikmaken van uiteenlopende specifieke kennis voor het creëren van een proces voor de gehele integratiecyclus, inclusief het opzetten van interne standaarden; het organiseren en borgen van resources voor integratieprogramma’s </v>
      </c>
      <c r="G1305" s="15" t="str">
        <f>IFERROR(CONCATENATE(B1305," ",(VLOOKUP($B1305,'Bron competenties'!$B$1:$C$1978,2,FALSE))),"")</f>
        <v xml:space="preserve">B.02 Systeemintegratie </v>
      </c>
      <c r="H1305">
        <f t="shared" si="61"/>
        <v>4</v>
      </c>
      <c r="I1305" t="str">
        <f t="shared" si="62"/>
        <v xml:space="preserve">het gebruikmaken van uiteenlopende specifieke kennis voor het creëren van een proces voor de gehele integratiecyclus, inclusief het opzetten van interne standaarden; het organiseren en borgen van resources voor integratieprogramma’s </v>
      </c>
    </row>
    <row r="1306" spans="1:9" ht="15" thickBot="1" x14ac:dyDescent="0.4">
      <c r="A1306" s="18" t="s">
        <v>847</v>
      </c>
      <c r="B1306" s="17" t="s">
        <v>123</v>
      </c>
      <c r="C1306" s="13">
        <v>3</v>
      </c>
      <c r="D1306" s="10" t="str">
        <f>IFERROR(VLOOKUP($A1306,VLookup!$B$3:$C$481,2,FALSE),"")</f>
        <v>4.6.2 USER INTERFACE DESIGN</v>
      </c>
      <c r="E1306" s="14" t="str">
        <f t="shared" si="60"/>
        <v>B.06x3</v>
      </c>
      <c r="F1306" s="14" t="str">
        <f>IFERROR(VLOOKUP(E1306,'Bron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306" s="15" t="str">
        <f>IFERROR(CONCATENATE(B1306," ",(VLOOKUP($B1306,'Bron competenties'!$B$1:$C$1978,2,FALSE))),"")</f>
        <v xml:space="preserve">B.06 Systeembouw </v>
      </c>
      <c r="H1306">
        <f t="shared" si="61"/>
        <v>3</v>
      </c>
      <c r="I1306" t="str">
        <f t="shared" si="62"/>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307" spans="1:9" ht="15" thickBot="1" x14ac:dyDescent="0.4">
      <c r="A1307" s="18" t="s">
        <v>847</v>
      </c>
      <c r="B1307" s="17" t="s">
        <v>123</v>
      </c>
      <c r="C1307" s="13">
        <v>4</v>
      </c>
      <c r="D1307" s="10" t="str">
        <f>IFERROR(VLOOKUP($A1307,VLookup!$B$3:$C$481,2,FALSE),"")</f>
        <v>4.6.2 USER INTERFACE DESIGN</v>
      </c>
      <c r="E1307" s="14" t="str">
        <f t="shared" si="60"/>
        <v>B.06x4</v>
      </c>
      <c r="F1307" s="14" t="str">
        <f>IFERROR(VLOOKUP(E1307,'Bron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307" s="15" t="str">
        <f>IFERROR(CONCATENATE(B1307," ",(VLOOKUP($B1307,'Bron competenties'!$B$1:$C$1978,2,FALSE))),"")</f>
        <v xml:space="preserve">B.06 Systeembouw </v>
      </c>
      <c r="H1307">
        <f t="shared" si="61"/>
        <v>4</v>
      </c>
      <c r="I1307" t="str">
        <f t="shared" si="62"/>
        <v>het omgaan met complexiteit door het ontwikkelen van standaarden en architectuur ter ondersteuning van samenhangende productontwikkeling; het opzetten van systeemeisen voor ontwerp en het identificeren van welke systeemeisen bij welke systeemcomponent behoren</v>
      </c>
    </row>
    <row r="1308" spans="1:9" ht="15" thickBot="1" x14ac:dyDescent="0.4">
      <c r="A1308" s="18" t="s">
        <v>847</v>
      </c>
      <c r="B1308" s="17" t="s">
        <v>137</v>
      </c>
      <c r="C1308" s="13">
        <v>1</v>
      </c>
      <c r="D1308" s="10" t="str">
        <f>IFERROR(VLOOKUP($A1308,VLookup!$B$3:$C$481,2,FALSE),"")</f>
        <v>4.6.2 USER INTERFACE DESIGN</v>
      </c>
      <c r="E1308" s="14" t="str">
        <f t="shared" si="60"/>
        <v>C.01x1</v>
      </c>
      <c r="F1308" s="14" t="str">
        <f>IFERROR(VLOOKUP(E1308,'Bron competenties'!$A$1:$F$19978,5,FALSE),"")</f>
        <v>de interactie met gebruikers; het toepassen van basale productkennis om verzoeken van gebruikers te beantwoorden; het oplossen van incidenten en het opvolgen van voorgeschreven procedures</v>
      </c>
      <c r="G1308" s="15" t="str">
        <f>IFERROR(CONCATENATE(B1308," ",(VLOOKUP($B1308,'Bron competenties'!$B$1:$C$1978,2,FALSE))),"")</f>
        <v xml:space="preserve">C.01 Gebruikersondersteuning </v>
      </c>
      <c r="H1308">
        <f t="shared" si="61"/>
        <v>1</v>
      </c>
      <c r="I1308" t="str">
        <f t="shared" si="62"/>
        <v>de interactie met gebruikers; het toepassen van basale productkennis om verzoeken van gebruikers te beantwoorden; het oplossen van incidenten en het opvolgen van voorgeschreven procedures</v>
      </c>
    </row>
    <row r="1309" spans="1:9" ht="15" thickBot="1" x14ac:dyDescent="0.4">
      <c r="A1309" s="18" t="s">
        <v>847</v>
      </c>
      <c r="B1309" s="17" t="s">
        <v>137</v>
      </c>
      <c r="C1309" s="13">
        <v>2</v>
      </c>
      <c r="D1309" s="10" t="str">
        <f>IFERROR(VLOOKUP($A1309,VLookup!$B$3:$C$481,2,FALSE),"")</f>
        <v>4.6.2 USER INTERFACE DESIGN</v>
      </c>
      <c r="E1309" s="14" t="str">
        <f t="shared" si="60"/>
        <v>C.01x2</v>
      </c>
      <c r="F1309" s="14" t="str">
        <f>IFERROR(VLOOKUP(E1309,'Bron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1309" s="15" t="str">
        <f>IFERROR(CONCATENATE(B1309," ",(VLOOKUP($B1309,'Bron competenties'!$B$1:$C$1978,2,FALSE))),"")</f>
        <v xml:space="preserve">C.01 Gebruikersondersteuning </v>
      </c>
      <c r="H1309">
        <f t="shared" si="61"/>
        <v>2</v>
      </c>
      <c r="I1309" t="str">
        <f t="shared" si="6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1310" spans="1:9" ht="15" thickBot="1" x14ac:dyDescent="0.4">
      <c r="A1310" s="18" t="s">
        <v>847</v>
      </c>
      <c r="B1310" s="17" t="s">
        <v>137</v>
      </c>
      <c r="C1310" s="13">
        <v>3</v>
      </c>
      <c r="D1310" s="10" t="str">
        <f>IFERROR(VLOOKUP($A1310,VLookup!$B$3:$C$481,2,FALSE),"")</f>
        <v>4.6.2 USER INTERFACE DESIGN</v>
      </c>
      <c r="E1310" s="14" t="str">
        <f t="shared" si="60"/>
        <v>C.01x3</v>
      </c>
      <c r="F1310" s="14" t="str">
        <f>IFERROR(VLOOKUP(E1310,'Bron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310" s="15" t="str">
        <f>IFERROR(CONCATENATE(B1310," ",(VLOOKUP($B1310,'Bron competenties'!$B$1:$C$1978,2,FALSE))),"")</f>
        <v xml:space="preserve">C.01 Gebruikersondersteuning </v>
      </c>
      <c r="H1310">
        <f t="shared" si="61"/>
        <v>3</v>
      </c>
      <c r="I1310" t="str">
        <f t="shared" si="6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311" spans="1:9" ht="15" thickBot="1" x14ac:dyDescent="0.4">
      <c r="A1311" s="18" t="s">
        <v>847</v>
      </c>
      <c r="B1311" s="17" t="s">
        <v>128</v>
      </c>
      <c r="C1311" s="13">
        <v>2</v>
      </c>
      <c r="D1311" s="10" t="str">
        <f>IFERROR(VLOOKUP($A1311,VLookup!$B$3:$C$481,2,FALSE),"")</f>
        <v>4.6.2 USER INTERFACE DESIGN</v>
      </c>
      <c r="E1311" s="14" t="str">
        <f t="shared" si="60"/>
        <v>D.06x2</v>
      </c>
      <c r="F1311" s="14" t="str">
        <f>IFERROR(VLOOKUP(E1311,'Bron competenties'!$A$1:$F$19978,5,FALSE),"")</f>
        <v>het begrijpen en toepassen van digitale marketingtactieken om een geïntegreerd en effectief digitaal marketingplan te ontwikkelen, gebruikmakend van gebieden als search, beeldscherm, e-mail, sociale media en mobiele marketing</v>
      </c>
      <c r="G1311" s="15" t="str">
        <f>IFERROR(CONCATENATE(B1311," ",(VLOOKUP($B1311,'Bron competenties'!$B$1:$C$1978,2,FALSE))),"")</f>
        <v>D.06 Digitale marketing</v>
      </c>
      <c r="H1311">
        <f t="shared" si="61"/>
        <v>2</v>
      </c>
      <c r="I1311" t="str">
        <f t="shared" si="62"/>
        <v>het begrijpen en toepassen van digitale marketingtactieken om een geïntegreerd en effectief digitaal marketingplan te ontwikkelen, gebruikmakend van gebieden als search, beeldscherm, e-mail, sociale media en mobiele marketing</v>
      </c>
    </row>
    <row r="1312" spans="1:9" ht="15" thickBot="1" x14ac:dyDescent="0.4">
      <c r="A1312" s="18" t="s">
        <v>847</v>
      </c>
      <c r="B1312" s="17" t="s">
        <v>128</v>
      </c>
      <c r="C1312" s="13">
        <v>3</v>
      </c>
      <c r="D1312" s="10" t="str">
        <f>IFERROR(VLOOKUP($A1312,VLookup!$B$3:$C$481,2,FALSE),"")</f>
        <v>4.6.2 USER INTERFACE DESIGN</v>
      </c>
      <c r="E1312" s="14" t="str">
        <f t="shared" si="60"/>
        <v>D.06x3</v>
      </c>
      <c r="F1312" s="14" t="str">
        <f>IFERROR(VLOOKUP(E1312,'Bron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312" s="15" t="str">
        <f>IFERROR(CONCATENATE(B1312," ",(VLOOKUP($B1312,'Bron competenties'!$B$1:$C$1978,2,FALSE))),"")</f>
        <v>D.06 Digitale marketing</v>
      </c>
      <c r="H1312">
        <f t="shared" si="61"/>
        <v>3</v>
      </c>
      <c r="I1312" t="str">
        <f t="shared" si="62"/>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313" spans="1:9" ht="15" thickBot="1" x14ac:dyDescent="0.4">
      <c r="A1313" s="18" t="s">
        <v>847</v>
      </c>
      <c r="B1313" s="17" t="s">
        <v>128</v>
      </c>
      <c r="C1313" s="13">
        <v>4</v>
      </c>
      <c r="D1313" s="10" t="str">
        <f>IFERROR(VLOOKUP($A1313,VLookup!$B$3:$C$481,2,FALSE),"")</f>
        <v>4.6.2 USER INTERFACE DESIGN</v>
      </c>
      <c r="E1313" s="14" t="str">
        <f t="shared" si="60"/>
        <v>D.06x4</v>
      </c>
      <c r="F1313" s="14" t="str">
        <f>IFERROR(VLOOKUP(E1313,'Bron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313" s="15" t="str">
        <f>IFERROR(CONCATENATE(B1313," ",(VLOOKUP($B1313,'Bron competenties'!$B$1:$C$1978,2,FALSE))),"")</f>
        <v>D.06 Digitale marketing</v>
      </c>
      <c r="H1313">
        <f t="shared" si="61"/>
        <v>4</v>
      </c>
      <c r="I1313" t="str">
        <f t="shared" si="62"/>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314" spans="1:9" ht="15" thickBot="1" x14ac:dyDescent="0.4">
      <c r="A1314" s="18" t="s">
        <v>847</v>
      </c>
      <c r="B1314" s="17" t="s">
        <v>84</v>
      </c>
      <c r="C1314" s="13">
        <v>2</v>
      </c>
      <c r="D1314" s="10" t="str">
        <f>IFERROR(VLOOKUP($A1314,VLookup!$B$3:$C$481,2,FALSE),"")</f>
        <v>4.6.2 USER INTERFACE DESIGN</v>
      </c>
      <c r="E1314" s="14" t="str">
        <f t="shared" si="60"/>
        <v>D.07x2</v>
      </c>
      <c r="F1314" s="14" t="str">
        <f>IFERROR(VLOOKUP(E1314,'Bron competenties'!$A$1:$F$19978,5,FALSE),"")</f>
        <v>het zoeken en verzamelen van data; het voor analyses voorbereiden van data uit meerdere bronnen en formaten</v>
      </c>
      <c r="G1314" s="15" t="str">
        <f>IFERROR(CONCATENATE(B1314," ",(VLOOKUP($B1314,'Bron competenties'!$B$1:$C$1978,2,FALSE))),"")</f>
        <v>D.07 Datascience en analytics</v>
      </c>
      <c r="H1314">
        <f t="shared" si="61"/>
        <v>2</v>
      </c>
      <c r="I1314" t="str">
        <f t="shared" si="62"/>
        <v>het zoeken en verzamelen van data; het voor analyses voorbereiden van data uit meerdere bronnen en formaten</v>
      </c>
    </row>
    <row r="1315" spans="1:9" ht="15" thickBot="1" x14ac:dyDescent="0.4">
      <c r="A1315" s="18" t="s">
        <v>847</v>
      </c>
      <c r="B1315" s="17" t="s">
        <v>84</v>
      </c>
      <c r="C1315" s="13">
        <v>3</v>
      </c>
      <c r="D1315" s="10" t="str">
        <f>IFERROR(VLOOKUP($A1315,VLookup!$B$3:$C$481,2,FALSE),"")</f>
        <v>4.6.2 USER INTERFACE DESIGN</v>
      </c>
      <c r="E1315" s="14" t="str">
        <f t="shared" si="60"/>
        <v>D.07x3</v>
      </c>
      <c r="F1315" s="14" t="str">
        <f>IFERROR(VLOOKUP(E1315,'Bron competenties'!$A$1:$F$19978,5,FALSE),"")</f>
        <v>het ontwerpen en creëren van data-analysetools om de organisatorische datalevenscyclus te ondersteunen; het verifiëren van de waarheidsgetrouwheid van de data; het verwerken en visualiseren van data-analyseresultaten binnen het domein</v>
      </c>
      <c r="G1315" s="15" t="str">
        <f>IFERROR(CONCATENATE(B1315," ",(VLOOKUP($B1315,'Bron competenties'!$B$1:$C$1978,2,FALSE))),"")</f>
        <v>D.07 Datascience en analytics</v>
      </c>
      <c r="H1315">
        <f t="shared" si="61"/>
        <v>3</v>
      </c>
      <c r="I1315" t="str">
        <f t="shared" si="62"/>
        <v>het ontwerpen en creëren van data-analysetools om de organisatorische datalevenscyclus te ondersteunen; het verifiëren van de waarheidsgetrouwheid van de data; het verwerken en visualiseren van data-analyseresultaten binnen het domein</v>
      </c>
    </row>
    <row r="1316" spans="1:9" ht="15" thickBot="1" x14ac:dyDescent="0.4">
      <c r="A1316" s="18" t="s">
        <v>847</v>
      </c>
      <c r="B1316" s="17" t="s">
        <v>84</v>
      </c>
      <c r="C1316" s="13">
        <v>4</v>
      </c>
      <c r="D1316" s="10" t="str">
        <f>IFERROR(VLOOKUP($A1316,VLookup!$B$3:$C$481,2,FALSE),"")</f>
        <v>4.6.2 USER INTERFACE DESIGN</v>
      </c>
      <c r="E1316" s="14" t="str">
        <f t="shared" si="60"/>
        <v>D.07x4</v>
      </c>
      <c r="F1316" s="14" t="str">
        <f>IFERROR(VLOOKUP(E1316,'Bron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316" s="15" t="str">
        <f>IFERROR(CONCATENATE(B1316," ",(VLOOKUP($B1316,'Bron competenties'!$B$1:$C$1978,2,FALSE))),"")</f>
        <v>D.07 Datascience en analytics</v>
      </c>
      <c r="H1316">
        <f t="shared" si="61"/>
        <v>4</v>
      </c>
      <c r="I1316" t="str">
        <f t="shared" si="6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317" spans="1:9" ht="15" thickBot="1" x14ac:dyDescent="0.4">
      <c r="A1317" s="18" t="s">
        <v>847</v>
      </c>
      <c r="B1317" s="17" t="s">
        <v>84</v>
      </c>
      <c r="C1317" s="13">
        <v>5</v>
      </c>
      <c r="D1317" s="10" t="str">
        <f>IFERROR(VLOOKUP($A1317,VLookup!$B$3:$C$481,2,FALSE),"")</f>
        <v>4.6.2 USER INTERFACE DESIGN</v>
      </c>
      <c r="E1317" s="14" t="str">
        <f t="shared" si="60"/>
        <v>D.07x5</v>
      </c>
      <c r="F1317" s="14" t="str">
        <f>IFERROR(VLOOKUP(E1317,'Bron competenties'!$A$1:$F$19978,5,FALSE),"")</f>
        <v>het bieden van leiderschap om te optimaliseren hoe data in de organisatie wordt gebruikt om innovatie te bevorderen; het gebruiken van data voor procesverbetering en om de bedrijfsstrategie te voeden en/of te ontwikkelen</v>
      </c>
      <c r="G1317" s="15" t="str">
        <f>IFERROR(CONCATENATE(B1317," ",(VLOOKUP($B1317,'Bron competenties'!$B$1:$C$1978,2,FALSE))),"")</f>
        <v>D.07 Datascience en analytics</v>
      </c>
      <c r="H1317">
        <f t="shared" si="61"/>
        <v>5</v>
      </c>
      <c r="I1317" t="str">
        <f t="shared" si="62"/>
        <v>het bieden van leiderschap om te optimaliseren hoe data in de organisatie wordt gebruikt om innovatie te bevorderen; het gebruiken van data voor procesverbetering en om de bedrijfsstrategie te voeden en/of te ontwikkelen</v>
      </c>
    </row>
    <row r="1318" spans="1:9" ht="15" thickBot="1" x14ac:dyDescent="0.4">
      <c r="A1318" s="18" t="s">
        <v>847</v>
      </c>
      <c r="B1318" s="20" t="s">
        <v>85</v>
      </c>
      <c r="C1318" s="13">
        <v>9</v>
      </c>
      <c r="D1318" s="10" t="str">
        <f>IFERROR(VLOOKUP($A1318,VLookup!$B$3:$C$481,2,FALSE),"")</f>
        <v>4.6.2 USER INTERFACE DESIGN</v>
      </c>
      <c r="E1318" s="14" t="str">
        <f t="shared" si="60"/>
        <v>T.01x9</v>
      </c>
      <c r="F1318" s="14" t="str">
        <f>IFERROR(VLOOKUP(E1318,'Bron competenties'!$A$1:$F$19978,5,FALSE),"")</f>
        <v>Toegankelijkheid is van toepassing op het ontwerp van producten, apparaten, services of omgevingen om ervoor te zorgen dat ze voor iedereen bruikbaar zijn, ongeacht hun persoonlijke capaciteiten</v>
      </c>
      <c r="G1318" s="15" t="str">
        <f>IFERROR(CONCATENATE(B1318," ",(VLOOKUP($B1318,'Bron competenties'!$B$1:$C$1978,2,FALSE))),"")</f>
        <v>T.01 Toegankelijkheid</v>
      </c>
      <c r="H1318">
        <f t="shared" si="61"/>
        <v>9</v>
      </c>
      <c r="I1318" t="str">
        <f t="shared" si="62"/>
        <v>Toegankelijkheid is van toepassing op het ontwerp van producten, apparaten, services of omgevingen om ervoor te zorgen dat ze voor iedereen bruikbaar zijn, ongeacht hun persoonlijke capaciteiten</v>
      </c>
    </row>
    <row r="1319" spans="1:9" ht="15" thickBot="1" x14ac:dyDescent="0.4">
      <c r="A1319" s="18" t="s">
        <v>847</v>
      </c>
      <c r="B1319" s="17" t="s">
        <v>86</v>
      </c>
      <c r="C1319" s="13">
        <v>9</v>
      </c>
      <c r="D1319" s="10" t="str">
        <f>IFERROR(VLOOKUP($A1319,VLookup!$B$3:$C$481,2,FALSE),"")</f>
        <v>4.6.2 USER INTERFACE DESIGN</v>
      </c>
      <c r="E1319" s="14" t="str">
        <f t="shared" si="60"/>
        <v>T.02x9</v>
      </c>
      <c r="F1319" s="14" t="str">
        <f>IFERROR(VLOOKUP(E1319,'Bron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19" s="15" t="str">
        <f>IFERROR(CONCATENATE(B1319," ",(VLOOKUP($B1319,'Bron competenties'!$B$1:$C$1978,2,FALSE))),"")</f>
        <v>T.02 Ethiek</v>
      </c>
      <c r="H1319">
        <f t="shared" si="61"/>
        <v>9</v>
      </c>
      <c r="I1319" t="str">
        <f t="shared" si="62"/>
        <v>Ethiek in ICT behandelt de procedures, waarden en praktijken die ICT en haar gerelateerde disciplines beheersen zonder de integriteit, morele waarden of overtuigingen van een individu, organisatie of de mensheid: professioneel gedrag in de ICT</v>
      </c>
    </row>
    <row r="1320" spans="1:9" ht="15" thickBot="1" x14ac:dyDescent="0.4">
      <c r="A1320" s="18" t="s">
        <v>847</v>
      </c>
      <c r="B1320" s="17" t="s">
        <v>87</v>
      </c>
      <c r="C1320" s="13">
        <v>9</v>
      </c>
      <c r="D1320" s="10" t="str">
        <f>IFERROR(VLOOKUP($A1320,VLookup!$B$3:$C$481,2,FALSE),"")</f>
        <v>4.6.2 USER INTERFACE DESIGN</v>
      </c>
      <c r="E1320" s="14" t="str">
        <f t="shared" si="60"/>
        <v>T.03x9</v>
      </c>
      <c r="F1320" s="14" t="str">
        <f>IFERROR(VLOOKUP(E1320,'Bron competenties'!$A$1:$F$19978,5,FALSE),"")</f>
        <v>Er zijn veel wetten die direct of indirect relevant zijn voor de ICT-industrie, zoals copyright, naleving van octrooien, voorkomen van plagiaat en bescherming van intellectueel eigendom</v>
      </c>
      <c r="G1320" s="15" t="str">
        <f>IFERROR(CONCATENATE(B1320," ",(VLOOKUP($B1320,'Bron competenties'!$B$1:$C$1978,2,FALSE))),"")</f>
        <v>T.03 Juridische kwesties</v>
      </c>
      <c r="H1320">
        <f t="shared" si="61"/>
        <v>9</v>
      </c>
      <c r="I1320" t="str">
        <f t="shared" si="62"/>
        <v>Er zijn veel wetten die direct of indirect relevant zijn voor de ICT-industrie, zoals copyright, naleving van octrooien, voorkomen van plagiaat en bescherming van intellectueel eigendom</v>
      </c>
    </row>
    <row r="1321" spans="1:9" ht="15" thickBot="1" x14ac:dyDescent="0.4">
      <c r="A1321" s="18" t="s">
        <v>847</v>
      </c>
      <c r="B1321" s="17" t="s">
        <v>88</v>
      </c>
      <c r="C1321" s="13">
        <v>9</v>
      </c>
      <c r="D1321" s="10" t="str">
        <f>IFERROR(VLOOKUP($A1321,VLookup!$B$3:$C$481,2,FALSE),"")</f>
        <v>4.6.2 USER INTERFACE DESIGN</v>
      </c>
      <c r="E1321" s="14" t="str">
        <f t="shared" si="60"/>
        <v>T.04x9</v>
      </c>
      <c r="F1321" s="14" t="str">
        <f>IFERROR(VLOOKUP(E1321,'Bron competenties'!$A$1:$F$19978,5,FALSE),"")</f>
        <v>Privacy is het vermogen van een organisatie of individu te bepalen welke gegevens met derden kunnen worden gedeeld: bijvoorbeeld de algemene verordening gegevensbescherming (AVG) over gegevensbescherming en privacy voor alle individuen</v>
      </c>
      <c r="G1321" s="15" t="str">
        <f>IFERROR(CONCATENATE(B1321," ",(VLOOKUP($B1321,'Bron competenties'!$B$1:$C$1978,2,FALSE))),"")</f>
        <v>T.04 Privacy</v>
      </c>
      <c r="H1321">
        <f t="shared" si="61"/>
        <v>9</v>
      </c>
      <c r="I1321" t="str">
        <f t="shared" si="62"/>
        <v>Privacy is het vermogen van een organisatie of individu te bepalen welke gegevens met derden kunnen worden gedeeld: bijvoorbeeld de algemene verordening gegevensbescherming (AVG) over gegevensbescherming en privacy voor alle individuen</v>
      </c>
    </row>
    <row r="1322" spans="1:9" ht="15" thickBot="1" x14ac:dyDescent="0.4">
      <c r="A1322" s="18" t="s">
        <v>847</v>
      </c>
      <c r="B1322" s="17" t="s">
        <v>89</v>
      </c>
      <c r="C1322" s="13">
        <v>9</v>
      </c>
      <c r="D1322" s="10" t="str">
        <f>IFERROR(VLOOKUP($A1322,VLookup!$B$3:$C$481,2,FALSE),"")</f>
        <v>4.6.2 USER INTERFACE DESIGN</v>
      </c>
      <c r="E1322" s="14" t="str">
        <f t="shared" si="60"/>
        <v>T.05x9</v>
      </c>
      <c r="F1322" s="14" t="str">
        <f>IFERROR(VLOOKUP(E1322,'Bron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22" s="15" t="str">
        <f>IFERROR(CONCATENATE(B1322," ",(VLOOKUP($B1322,'Bron competenties'!$B$1:$C$1978,2,FALSE))),"")</f>
        <v>T.05 Beveiliging</v>
      </c>
      <c r="H1322">
        <f t="shared" si="61"/>
        <v>9</v>
      </c>
      <c r="I1322"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323" spans="1:9" ht="15" thickBot="1" x14ac:dyDescent="0.4">
      <c r="A1323" s="18" t="s">
        <v>847</v>
      </c>
      <c r="B1323" s="17" t="s">
        <v>90</v>
      </c>
      <c r="C1323" s="13">
        <v>9</v>
      </c>
      <c r="D1323" s="10" t="str">
        <f>IFERROR(VLOOKUP($A1323,VLookup!$B$3:$C$481,2,FALSE),"")</f>
        <v>4.6.2 USER INTERFACE DESIGN</v>
      </c>
      <c r="E1323" s="14" t="str">
        <f t="shared" si="60"/>
        <v>T.06x9</v>
      </c>
      <c r="F1323" s="14" t="str">
        <f>IFERROR(VLOOKUP(E1323,'Bron competenties'!$A$1:$F$19978,5,FALSE),"")</f>
        <v>Duurzaamheid staat voor het voldoen aan behoeften zonder de toekomst in gevaar te brengen en kan worden gecategoriseerd als ecologische, sociale of economische duurzaamheid</v>
      </c>
      <c r="G1323" s="15" t="str">
        <f>IFERROR(CONCATENATE(B1323," ",(VLOOKUP($B1323,'Bron competenties'!$B$1:$C$1978,2,FALSE))),"")</f>
        <v>T.06 Duurzaamheid</v>
      </c>
      <c r="H1323">
        <f t="shared" si="61"/>
        <v>9</v>
      </c>
      <c r="I1323" t="str">
        <f t="shared" si="62"/>
        <v>Duurzaamheid staat voor het voldoen aan behoeften zonder de toekomst in gevaar te brengen en kan worden gecategoriseerd als ecologische, sociale of economische duurzaamheid</v>
      </c>
    </row>
    <row r="1324" spans="1:9" ht="15" thickBot="1" x14ac:dyDescent="0.4">
      <c r="A1324" s="18" t="s">
        <v>847</v>
      </c>
      <c r="B1324" s="17" t="s">
        <v>91</v>
      </c>
      <c r="C1324" s="13">
        <v>9</v>
      </c>
      <c r="D1324" s="10" t="str">
        <f>IFERROR(VLOOKUP($A1324,VLookup!$B$3:$C$481,2,FALSE),"")</f>
        <v>4.6.2 USER INTERFACE DESIGN</v>
      </c>
      <c r="E1324" s="14" t="str">
        <f t="shared" si="60"/>
        <v>T.07x9</v>
      </c>
      <c r="F1324" s="14" t="str">
        <f>IFERROR(VLOOKUP(E1324,'Bron competenties'!$A$1:$F$19978,5,FALSE),"")</f>
        <v>Bruikbaarheid is de kwaliteit van een product, dienst of systeem, zoals ervaren door eindgebruikers, voor specifiek te bereiken doelen, effectief, efficiënt en bevredigend in een vooraf bepaalde context</v>
      </c>
      <c r="G1324" s="15" t="str">
        <f>IFERROR(CONCATENATE(B1324," ",(VLOOKUP($B1324,'Bron competenties'!$B$1:$C$1978,2,FALSE))),"")</f>
        <v>T.07 Bruikbaarheid</v>
      </c>
      <c r="H1324">
        <f t="shared" si="61"/>
        <v>9</v>
      </c>
      <c r="I1324" t="str">
        <f t="shared" si="62"/>
        <v>Bruikbaarheid is de kwaliteit van een product, dienst of systeem, zoals ervaren door eindgebruikers, voor specifiek te bereiken doelen, effectief, efficiënt en bevredigend in een vooraf bepaalde context</v>
      </c>
    </row>
    <row r="1325" spans="1:9" ht="15" thickBot="1" x14ac:dyDescent="0.4">
      <c r="A1325" s="18" t="s">
        <v>848</v>
      </c>
      <c r="B1325" s="17" t="s">
        <v>102</v>
      </c>
      <c r="C1325" s="13">
        <v>4</v>
      </c>
      <c r="D1325" s="10" t="str">
        <f>IFERROR(VLOOKUP($A1325,VLookup!$B$3:$C$481,2,FALSE),"")</f>
        <v>4.6.3 UX RESEARCH</v>
      </c>
      <c r="E1325" s="14" t="str">
        <f t="shared" si="60"/>
        <v>A.07x4</v>
      </c>
      <c r="F1325" s="14" t="str">
        <f>IFERROR(VLOOKUP(E1325,'Bron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325" s="15" t="str">
        <f>IFERROR(CONCATENATE(B1325," ",(VLOOKUP($B1325,'Bron competenties'!$B$1:$C$1978,2,FALSE))),"")</f>
        <v xml:space="preserve">A.07 Monitoren technologische ontwikkelingen </v>
      </c>
      <c r="H1325">
        <f t="shared" si="61"/>
        <v>4</v>
      </c>
      <c r="I1325" t="str">
        <f t="shared" si="6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326" spans="1:9" ht="15" thickBot="1" x14ac:dyDescent="0.4">
      <c r="A1326" s="18" t="s">
        <v>848</v>
      </c>
      <c r="B1326" s="17" t="s">
        <v>102</v>
      </c>
      <c r="C1326" s="13">
        <v>4</v>
      </c>
      <c r="D1326" s="10" t="str">
        <f>IFERROR(VLOOKUP($A1326,VLookup!$B$3:$C$481,2,FALSE),"")</f>
        <v>4.6.3 UX RESEARCH</v>
      </c>
      <c r="E1326" s="14" t="str">
        <f t="shared" si="60"/>
        <v>A.07x4</v>
      </c>
      <c r="F1326" s="14" t="str">
        <f>IFERROR(VLOOKUP(E1326,'Bron competenties'!$A$1:$F$19978,5,FALSE),"")</f>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326" s="15" t="str">
        <f>IFERROR(CONCATENATE(B1326," ",(VLOOKUP($B1326,'Bron competenties'!$B$1:$C$1978,2,FALSE))),"")</f>
        <v xml:space="preserve">A.07 Monitoren technologische ontwikkelingen </v>
      </c>
      <c r="H1326">
        <f t="shared" si="61"/>
        <v>4</v>
      </c>
      <c r="I1326" t="str">
        <f t="shared" si="62"/>
        <v>het gebruikmaken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327" spans="1:9" ht="15" thickBot="1" x14ac:dyDescent="0.4">
      <c r="A1327" s="18" t="s">
        <v>848</v>
      </c>
      <c r="B1327" s="17" t="s">
        <v>103</v>
      </c>
      <c r="C1327" s="13">
        <v>4</v>
      </c>
      <c r="D1327" s="10" t="str">
        <f>IFERROR(VLOOKUP($A1327,VLookup!$B$3:$C$481,2,FALSE),"")</f>
        <v>4.6.3 UX RESEARCH</v>
      </c>
      <c r="E1327" s="14" t="str">
        <f t="shared" si="60"/>
        <v>A.09x4</v>
      </c>
      <c r="F1327" s="14" t="str">
        <f>IFERROR(VLOOKUP(E1327,'Bron competenties'!$A$1:$F$19978,5,FALSE),"")</f>
        <v>het inzetten van onafhankelijk denken en technologische kennis om verschillende concepten te integreren, zodat unieke oplossingen ontstaan</v>
      </c>
      <c r="G1327" s="15" t="str">
        <f>IFERROR(CONCATENATE(B1327," ",(VLOOKUP($B1327,'Bron competenties'!$B$1:$C$1978,2,FALSE))),"")</f>
        <v xml:space="preserve">A.09 Innoveren </v>
      </c>
      <c r="H1327">
        <f t="shared" si="61"/>
        <v>4</v>
      </c>
      <c r="I1327" t="str">
        <f t="shared" si="62"/>
        <v>het inzetten van onafhankelijk denken en technologische kennis om verschillende concepten te integreren, zodat unieke oplossingen ontstaan</v>
      </c>
    </row>
    <row r="1328" spans="1:9" ht="15" thickBot="1" x14ac:dyDescent="0.4">
      <c r="A1328" s="18" t="s">
        <v>848</v>
      </c>
      <c r="B1328" s="17" t="s">
        <v>77</v>
      </c>
      <c r="C1328" s="13">
        <v>2</v>
      </c>
      <c r="D1328" s="10" t="str">
        <f>IFERROR(VLOOKUP($A1328,VLookup!$B$3:$C$481,2,FALSE),"")</f>
        <v>4.6.3 UX RESEARCH</v>
      </c>
      <c r="E1328" s="14" t="str">
        <f t="shared" si="60"/>
        <v>A.10x2</v>
      </c>
      <c r="F1328" s="14" t="str">
        <f>IFERROR(VLOOKUP(E1328,'Bron competenties'!$A$1:$F$19978,5,FALSE),"")</f>
        <v>het toepassen van digitale interface-opties (web, mobiel, Internet of things) en richtlijnen om bruikbaarheid voor iedereen te bereiken</v>
      </c>
      <c r="G1328" s="15" t="str">
        <f>IFERROR(CONCATENATE(B1328," ",(VLOOKUP($B1328,'Bron competenties'!$B$1:$C$1978,2,FALSE))),"")</f>
        <v>A.10 Gebruikergedreven ontwerpen</v>
      </c>
      <c r="H1328">
        <f t="shared" si="61"/>
        <v>2</v>
      </c>
      <c r="I1328" t="str">
        <f t="shared" si="62"/>
        <v>het toepassen van digitale interface-opties (web, mobiel, Internet of things) en richtlijnen om bruikbaarheid voor iedereen te bereiken</v>
      </c>
    </row>
    <row r="1329" spans="1:9" ht="15" thickBot="1" x14ac:dyDescent="0.4">
      <c r="A1329" s="18" t="s">
        <v>848</v>
      </c>
      <c r="B1329" s="17" t="s">
        <v>77</v>
      </c>
      <c r="C1329" s="13">
        <v>3</v>
      </c>
      <c r="D1329" s="10" t="str">
        <f>IFERROR(VLOOKUP($A1329,VLookup!$B$3:$C$481,2,FALSE),"")</f>
        <v>4.6.3 UX RESEARCH</v>
      </c>
      <c r="E1329" s="14" t="str">
        <f t="shared" si="60"/>
        <v>A.10x3</v>
      </c>
      <c r="F1329" s="14" t="str">
        <f>IFERROR(VLOOKUP(E1329,'Bron competenties'!$A$1:$F$19978,5,FALSE),"")</f>
        <v>het bewerkstelligen en cultiveren van relaties met klanten en gebruikers om hun taken, behoeften en doelen te begrijpen; het gebruiken van een breed scala aan specialistische methoden om belangrijke gebruikersbetrokkenheid te krijgen</v>
      </c>
      <c r="G1329" s="15" t="str">
        <f>IFERROR(CONCATENATE(B1329," ",(VLOOKUP($B1329,'Bron competenties'!$B$1:$C$1978,2,FALSE))),"")</f>
        <v>A.10 Gebruikergedreven ontwerpen</v>
      </c>
      <c r="H1329">
        <f t="shared" si="61"/>
        <v>3</v>
      </c>
      <c r="I1329" t="str">
        <f t="shared" si="62"/>
        <v>het bewerkstelligen en cultiveren van relaties met klanten en gebruikers om hun taken, behoeften en doelen te begrijpen; het gebruiken van een breed scala aan specialistische methoden om belangrijke gebruikersbetrokkenheid te krijgen</v>
      </c>
    </row>
    <row r="1330" spans="1:9" ht="15" thickBot="1" x14ac:dyDescent="0.4">
      <c r="A1330" s="18" t="s">
        <v>848</v>
      </c>
      <c r="B1330" s="17" t="s">
        <v>77</v>
      </c>
      <c r="C1330" s="13">
        <v>4</v>
      </c>
      <c r="D1330" s="10" t="str">
        <f>IFERROR(VLOOKUP($A1330,VLookup!$B$3:$C$481,2,FALSE),"")</f>
        <v>4.6.3 UX RESEARCH</v>
      </c>
      <c r="E1330" s="14" t="str">
        <f t="shared" si="60"/>
        <v>A.10x4</v>
      </c>
      <c r="F1330" s="14" t="str">
        <f>IFERROR(VLOOKUP(E1330,'Bron competenties'!$A$1:$F$19978,5,FALSE),"")</f>
        <v>het bieden van deskundige begeleiding om continue verbetering te garanderen en een succesvolle omnichannel gebruikerervaring te bewerkstelligen</v>
      </c>
      <c r="G1330" s="15" t="str">
        <f>IFERROR(CONCATENATE(B1330," ",(VLOOKUP($B1330,'Bron competenties'!$B$1:$C$1978,2,FALSE))),"")</f>
        <v>A.10 Gebruikergedreven ontwerpen</v>
      </c>
      <c r="H1330">
        <f t="shared" si="61"/>
        <v>4</v>
      </c>
      <c r="I1330" t="str">
        <f t="shared" si="62"/>
        <v>het bieden van deskundige begeleiding om continue verbetering te garanderen en een succesvolle omnichannel gebruikerervaring te bewerkstelligen</v>
      </c>
    </row>
    <row r="1331" spans="1:9" ht="15" thickBot="1" x14ac:dyDescent="0.4">
      <c r="A1331" s="18" t="s">
        <v>848</v>
      </c>
      <c r="B1331" s="17" t="s">
        <v>121</v>
      </c>
      <c r="C1331" s="13">
        <v>1</v>
      </c>
      <c r="D1331" s="10" t="str">
        <f>IFERROR(VLOOKUP($A1331,VLookup!$B$3:$C$481,2,FALSE),"")</f>
        <v>4.6.3 UX RESEARCH</v>
      </c>
      <c r="E1331" s="14" t="str">
        <f t="shared" si="60"/>
        <v>B.01x1</v>
      </c>
      <c r="F1331" s="14" t="str">
        <f>IFERROR(VLOOKUP(E1331,'Bron competenties'!$A$1:$F$19978,5,FALSE),"")</f>
        <v>het onder aansturing ontwikkelen, testen en documenteren van applicaties</v>
      </c>
      <c r="G1331" s="15" t="str">
        <f>IFERROR(CONCATENATE(B1331," ",(VLOOKUP($B1331,'Bron competenties'!$B$1:$C$1978,2,FALSE))),"")</f>
        <v>B.01 Applicatie Ontwikkeling</v>
      </c>
      <c r="H1331">
        <f t="shared" si="61"/>
        <v>1</v>
      </c>
      <c r="I1331" t="str">
        <f t="shared" si="62"/>
        <v>het onder aansturing ontwikkelen, testen en documenteren van applicaties</v>
      </c>
    </row>
    <row r="1332" spans="1:9" ht="15" thickBot="1" x14ac:dyDescent="0.4">
      <c r="A1332" s="18" t="s">
        <v>848</v>
      </c>
      <c r="B1332" s="17" t="s">
        <v>121</v>
      </c>
      <c r="C1332" s="13">
        <v>2</v>
      </c>
      <c r="D1332" s="10" t="str">
        <f>IFERROR(VLOOKUP($A1332,VLookup!$B$3:$C$481,2,FALSE),"")</f>
        <v>4.6.3 UX RESEARCH</v>
      </c>
      <c r="E1332" s="14" t="str">
        <f t="shared" si="60"/>
        <v>B.01x2</v>
      </c>
      <c r="F1332" s="14" t="str">
        <f>IFERROR(VLOOKUP(E1332,'Bron competenties'!$A$1:$F$19978,5,FALSE),"")</f>
        <v>het systematisch ontwikkelen en valideren van applicaties</v>
      </c>
      <c r="G1332" s="15" t="str">
        <f>IFERROR(CONCATENATE(B1332," ",(VLOOKUP($B1332,'Bron competenties'!$B$1:$C$1978,2,FALSE))),"")</f>
        <v>B.01 Applicatie Ontwikkeling</v>
      </c>
      <c r="H1332">
        <f t="shared" si="61"/>
        <v>2</v>
      </c>
      <c r="I1332" t="str">
        <f t="shared" si="62"/>
        <v>het systematisch ontwikkelen en valideren van applicaties</v>
      </c>
    </row>
    <row r="1333" spans="1:9" ht="15" thickBot="1" x14ac:dyDescent="0.4">
      <c r="A1333" s="18" t="s">
        <v>848</v>
      </c>
      <c r="B1333" s="17" t="s">
        <v>121</v>
      </c>
      <c r="C1333" s="13">
        <v>3</v>
      </c>
      <c r="D1333" s="10" t="str">
        <f>IFERROR(VLOOKUP($A1333,VLookup!$B$3:$C$481,2,FALSE),"")</f>
        <v>4.6.3 UX RESEARCH</v>
      </c>
      <c r="E1333" s="14" t="str">
        <f t="shared" si="60"/>
        <v>B.01x3</v>
      </c>
      <c r="F1333" s="14" t="str">
        <f>IFERROR(VLOOKUP(E1333,'Bron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333" s="15" t="str">
        <f>IFERROR(CONCATENATE(B1333," ",(VLOOKUP($B1333,'Bron competenties'!$B$1:$C$1978,2,FALSE))),"")</f>
        <v>B.01 Applicatie Ontwikkeling</v>
      </c>
      <c r="H1333">
        <f t="shared" si="61"/>
        <v>3</v>
      </c>
      <c r="I1333" t="str">
        <f t="shared" si="62"/>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334" spans="1:9" ht="15" thickBot="1" x14ac:dyDescent="0.4">
      <c r="A1334" s="18" t="s">
        <v>848</v>
      </c>
      <c r="B1334" s="17" t="s">
        <v>94</v>
      </c>
      <c r="C1334" s="13">
        <v>1</v>
      </c>
      <c r="D1334" s="10" t="str">
        <f>IFERROR(VLOOKUP($A1334,VLookup!$B$3:$C$481,2,FALSE),"")</f>
        <v>4.6.3 UX RESEARCH</v>
      </c>
      <c r="E1334" s="14" t="str">
        <f t="shared" si="60"/>
        <v>B.03x1</v>
      </c>
      <c r="F1334" s="14" t="str">
        <f>IFERROR(VLOOKUP(E1334,'Bron competenties'!$A$1:$F$19978,5,FALSE),"")</f>
        <v>het uitvoeren van eenvoudige testen op basis van gedetailleerde instructies</v>
      </c>
      <c r="G1334" s="15" t="str">
        <f>IFERROR(CONCATENATE(B1334," ",(VLOOKUP($B1334,'Bron competenties'!$B$1:$C$1978,2,FALSE))),"")</f>
        <v xml:space="preserve">B.03 Testen </v>
      </c>
      <c r="H1334">
        <f t="shared" si="61"/>
        <v>1</v>
      </c>
      <c r="I1334" t="str">
        <f t="shared" si="62"/>
        <v>het uitvoeren van eenvoudige testen op basis van gedetailleerde instructies</v>
      </c>
    </row>
    <row r="1335" spans="1:9" ht="15" thickBot="1" x14ac:dyDescent="0.4">
      <c r="A1335" s="18" t="s">
        <v>848</v>
      </c>
      <c r="B1335" s="17" t="s">
        <v>94</v>
      </c>
      <c r="C1335" s="13">
        <v>2</v>
      </c>
      <c r="D1335" s="10" t="str">
        <f>IFERROR(VLOOKUP($A1335,VLookup!$B$3:$C$481,2,FALSE),"")</f>
        <v>4.6.3 UX RESEARCH</v>
      </c>
      <c r="E1335" s="14" t="str">
        <f t="shared" si="60"/>
        <v>B.03x2</v>
      </c>
      <c r="F1335" s="14" t="str">
        <f>IFERROR(VLOOKUP(E1335,'Bron competenties'!$A$1:$F$19978,5,FALSE),"")</f>
        <v>opzetten van testprogramma’s en het bouwen van testscripts zodat potentiële kwetsbaarheden aan stresstests onderworpen kunnen worden; op analytische wijze documenteren en rapporteren van de uitkomsten</v>
      </c>
      <c r="G1335" s="15" t="str">
        <f>IFERROR(CONCATENATE(B1335," ",(VLOOKUP($B1335,'Bron competenties'!$B$1:$C$1978,2,FALSE))),"")</f>
        <v xml:space="preserve">B.03 Testen </v>
      </c>
      <c r="H1335">
        <f t="shared" si="61"/>
        <v>2</v>
      </c>
      <c r="I1335" t="str">
        <f t="shared" si="62"/>
        <v>opzetten van testprogramma’s en het bouwen van testscripts zodat potentiële kwetsbaarheden aan stresstests onderworpen kunnen worden; op analytische wijze documenteren en rapporteren van de uitkomsten</v>
      </c>
    </row>
    <row r="1336" spans="1:9" ht="15" thickBot="1" x14ac:dyDescent="0.4">
      <c r="A1336" s="18" t="s">
        <v>848</v>
      </c>
      <c r="B1336" s="17" t="s">
        <v>94</v>
      </c>
      <c r="C1336" s="13">
        <v>3</v>
      </c>
      <c r="D1336" s="10" t="str">
        <f>IFERROR(VLOOKUP($A1336,VLookup!$B$3:$C$481,2,FALSE),"")</f>
        <v>4.6.3 UX RESEARCH</v>
      </c>
      <c r="E1336" s="14" t="str">
        <f t="shared" si="60"/>
        <v>B.03x3</v>
      </c>
      <c r="F1336" s="14" t="str">
        <f>IFERROR(VLOOKUP(E1336,'Bron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336" s="15" t="str">
        <f>IFERROR(CONCATENATE(B1336," ",(VLOOKUP($B1336,'Bron competenties'!$B$1:$C$1978,2,FALSE))),"")</f>
        <v xml:space="preserve">B.03 Testen </v>
      </c>
      <c r="H1336">
        <f t="shared" si="61"/>
        <v>3</v>
      </c>
      <c r="I1336" t="str">
        <f t="shared" si="62"/>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337" spans="1:9" ht="15" thickBot="1" x14ac:dyDescent="0.4">
      <c r="A1337" s="18" t="s">
        <v>848</v>
      </c>
      <c r="B1337" s="17" t="s">
        <v>94</v>
      </c>
      <c r="C1337" s="13">
        <v>4</v>
      </c>
      <c r="D1337" s="10" t="str">
        <f>IFERROR(VLOOKUP($A1337,VLookup!$B$3:$C$481,2,FALSE),"")</f>
        <v>4.6.3 UX RESEARCH</v>
      </c>
      <c r="E1337" s="14" t="str">
        <f t="shared" si="60"/>
        <v>B.03x4</v>
      </c>
      <c r="F1337" s="14" t="str">
        <f>IFERROR(VLOOKUP(E1337,'Bron competenties'!$A$1:$F$19978,5,FALSE),"")</f>
        <v>het gebruikmaken van uiteenlopende specifieke kennis om een proces te ontwerpen voor het gehele testtraject, inclusief het vaststellen van interne teststandaarden en het geven van deskundige begeleiding en advies aan het testteam</v>
      </c>
      <c r="G1337" s="15" t="str">
        <f>IFERROR(CONCATENATE(B1337," ",(VLOOKUP($B1337,'Bron competenties'!$B$1:$C$1978,2,FALSE))),"")</f>
        <v xml:space="preserve">B.03 Testen </v>
      </c>
      <c r="H1337">
        <f t="shared" si="61"/>
        <v>4</v>
      </c>
      <c r="I1337" t="str">
        <f t="shared" si="62"/>
        <v>het gebruikmaken van uiteenlopende specifieke kennis om een proces te ontwerpen voor het gehele testtraject, inclusief het vaststellen van interne teststandaarden en het geven van deskundige begeleiding en advies aan het testteam</v>
      </c>
    </row>
    <row r="1338" spans="1:9" ht="15" thickBot="1" x14ac:dyDescent="0.4">
      <c r="A1338" s="18" t="s">
        <v>848</v>
      </c>
      <c r="B1338" s="17" t="s">
        <v>137</v>
      </c>
      <c r="C1338" s="13">
        <v>1</v>
      </c>
      <c r="D1338" s="10" t="str">
        <f>IFERROR(VLOOKUP($A1338,VLookup!$B$3:$C$481,2,FALSE),"")</f>
        <v>4.6.3 UX RESEARCH</v>
      </c>
      <c r="E1338" s="14" t="str">
        <f t="shared" si="60"/>
        <v>C.01x1</v>
      </c>
      <c r="F1338" s="14" t="str">
        <f>IFERROR(VLOOKUP(E1338,'Bron competenties'!$A$1:$F$19978,5,FALSE),"")</f>
        <v>de interactie met gebruikers; het toepassen van basale productkennis om verzoeken van gebruikers te beantwoorden; het oplossen van incidenten en het opvolgen van voorgeschreven procedures</v>
      </c>
      <c r="G1338" s="15" t="str">
        <f>IFERROR(CONCATENATE(B1338," ",(VLOOKUP($B1338,'Bron competenties'!$B$1:$C$1978,2,FALSE))),"")</f>
        <v xml:space="preserve">C.01 Gebruikersondersteuning </v>
      </c>
      <c r="H1338">
        <f t="shared" si="61"/>
        <v>1</v>
      </c>
      <c r="I1338" t="str">
        <f t="shared" si="62"/>
        <v>de interactie met gebruikers; het toepassen van basale productkennis om verzoeken van gebruikers te beantwoorden; het oplossen van incidenten en het opvolgen van voorgeschreven procedures</v>
      </c>
    </row>
    <row r="1339" spans="1:9" ht="15" thickBot="1" x14ac:dyDescent="0.4">
      <c r="A1339" s="18" t="s">
        <v>848</v>
      </c>
      <c r="B1339" s="17" t="s">
        <v>137</v>
      </c>
      <c r="C1339" s="13">
        <v>2</v>
      </c>
      <c r="D1339" s="10" t="str">
        <f>IFERROR(VLOOKUP($A1339,VLookup!$B$3:$C$481,2,FALSE),"")</f>
        <v>4.6.3 UX RESEARCH</v>
      </c>
      <c r="E1339" s="14" t="str">
        <f t="shared" si="60"/>
        <v>C.01x2</v>
      </c>
      <c r="F1339" s="14" t="str">
        <f>IFERROR(VLOOKUP(E1339,'Bron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1339" s="15" t="str">
        <f>IFERROR(CONCATENATE(B1339," ",(VLOOKUP($B1339,'Bron competenties'!$B$1:$C$1978,2,FALSE))),"")</f>
        <v xml:space="preserve">C.01 Gebruikersondersteuning </v>
      </c>
      <c r="H1339">
        <f t="shared" si="61"/>
        <v>2</v>
      </c>
      <c r="I1339" t="str">
        <f t="shared" si="6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1340" spans="1:9" ht="15" thickBot="1" x14ac:dyDescent="0.4">
      <c r="A1340" s="18" t="s">
        <v>848</v>
      </c>
      <c r="B1340" s="17" t="s">
        <v>137</v>
      </c>
      <c r="C1340" s="13">
        <v>3</v>
      </c>
      <c r="D1340" s="10" t="str">
        <f>IFERROR(VLOOKUP($A1340,VLookup!$B$3:$C$481,2,FALSE),"")</f>
        <v>4.6.3 UX RESEARCH</v>
      </c>
      <c r="E1340" s="14" t="str">
        <f t="shared" si="60"/>
        <v>C.01x3</v>
      </c>
      <c r="F1340" s="14" t="str">
        <f>IFERROR(VLOOKUP(E1340,'Bron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340" s="15" t="str">
        <f>IFERROR(CONCATENATE(B1340," ",(VLOOKUP($B1340,'Bron competenties'!$B$1:$C$1978,2,FALSE))),"")</f>
        <v xml:space="preserve">C.01 Gebruikersondersteuning </v>
      </c>
      <c r="H1340">
        <f t="shared" si="61"/>
        <v>3</v>
      </c>
      <c r="I1340" t="str">
        <f t="shared" si="6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341" spans="1:9" ht="15" thickBot="1" x14ac:dyDescent="0.4">
      <c r="A1341" s="18" t="s">
        <v>848</v>
      </c>
      <c r="B1341" s="17" t="s">
        <v>84</v>
      </c>
      <c r="C1341" s="13">
        <v>2</v>
      </c>
      <c r="D1341" s="10" t="str">
        <f>IFERROR(VLOOKUP($A1341,VLookup!$B$3:$C$481,2,FALSE),"")</f>
        <v>4.6.3 UX RESEARCH</v>
      </c>
      <c r="E1341" s="14" t="str">
        <f t="shared" si="60"/>
        <v>D.07x2</v>
      </c>
      <c r="F1341" s="14" t="str">
        <f>IFERROR(VLOOKUP(E1341,'Bron competenties'!$A$1:$F$19978,5,FALSE),"")</f>
        <v>het zoeken en verzamelen van data; het voor analyses voorbereiden van data uit meerdere bronnen en formaten</v>
      </c>
      <c r="G1341" s="15" t="str">
        <f>IFERROR(CONCATENATE(B1341," ",(VLOOKUP($B1341,'Bron competenties'!$B$1:$C$1978,2,FALSE))),"")</f>
        <v>D.07 Datascience en analytics</v>
      </c>
      <c r="H1341">
        <f t="shared" si="61"/>
        <v>2</v>
      </c>
      <c r="I1341" t="str">
        <f t="shared" si="62"/>
        <v>het zoeken en verzamelen van data; het voor analyses voorbereiden van data uit meerdere bronnen en formaten</v>
      </c>
    </row>
    <row r="1342" spans="1:9" ht="15" thickBot="1" x14ac:dyDescent="0.4">
      <c r="A1342" s="18" t="s">
        <v>848</v>
      </c>
      <c r="B1342" s="17" t="s">
        <v>84</v>
      </c>
      <c r="C1342" s="13">
        <v>3</v>
      </c>
      <c r="D1342" s="10" t="str">
        <f>IFERROR(VLOOKUP($A1342,VLookup!$B$3:$C$481,2,FALSE),"")</f>
        <v>4.6.3 UX RESEARCH</v>
      </c>
      <c r="E1342" s="14" t="str">
        <f t="shared" si="60"/>
        <v>D.07x3</v>
      </c>
      <c r="F1342" s="14" t="str">
        <f>IFERROR(VLOOKUP(E1342,'Bron competenties'!$A$1:$F$19978,5,FALSE),"")</f>
        <v>het ontwerpen en creëren van data-analysetools om de organisatorische datalevenscyclus te ondersteunen; het verifiëren van de waarheidsgetrouwheid van de data; het verwerken en visualiseren van data-analyseresultaten binnen het domein</v>
      </c>
      <c r="G1342" s="15" t="str">
        <f>IFERROR(CONCATENATE(B1342," ",(VLOOKUP($B1342,'Bron competenties'!$B$1:$C$1978,2,FALSE))),"")</f>
        <v>D.07 Datascience en analytics</v>
      </c>
      <c r="H1342">
        <f t="shared" si="61"/>
        <v>3</v>
      </c>
      <c r="I1342" t="str">
        <f t="shared" si="62"/>
        <v>het ontwerpen en creëren van data-analysetools om de organisatorische datalevenscyclus te ondersteunen; het verifiëren van de waarheidsgetrouwheid van de data; het verwerken en visualiseren van data-analyseresultaten binnen het domein</v>
      </c>
    </row>
    <row r="1343" spans="1:9" ht="15" thickBot="1" x14ac:dyDescent="0.4">
      <c r="A1343" s="18" t="s">
        <v>848</v>
      </c>
      <c r="B1343" s="17" t="s">
        <v>84</v>
      </c>
      <c r="C1343" s="13">
        <v>4</v>
      </c>
      <c r="D1343" s="10" t="str">
        <f>IFERROR(VLOOKUP($A1343,VLookup!$B$3:$C$481,2,FALSE),"")</f>
        <v>4.6.3 UX RESEARCH</v>
      </c>
      <c r="E1343" s="14" t="str">
        <f t="shared" si="60"/>
        <v>D.07x4</v>
      </c>
      <c r="F1343" s="14" t="str">
        <f>IFERROR(VLOOKUP(E1343,'Bron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343" s="15" t="str">
        <f>IFERROR(CONCATENATE(B1343," ",(VLOOKUP($B1343,'Bron competenties'!$B$1:$C$1978,2,FALSE))),"")</f>
        <v>D.07 Datascience en analytics</v>
      </c>
      <c r="H1343">
        <f t="shared" si="61"/>
        <v>4</v>
      </c>
      <c r="I1343" t="str">
        <f t="shared" si="6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344" spans="1:9" ht="15" thickBot="1" x14ac:dyDescent="0.4">
      <c r="A1344" s="18" t="s">
        <v>848</v>
      </c>
      <c r="B1344" s="17" t="s">
        <v>84</v>
      </c>
      <c r="C1344" s="13">
        <v>5</v>
      </c>
      <c r="D1344" s="10" t="str">
        <f>IFERROR(VLOOKUP($A1344,VLookup!$B$3:$C$481,2,FALSE),"")</f>
        <v>4.6.3 UX RESEARCH</v>
      </c>
      <c r="E1344" s="14" t="str">
        <f t="shared" si="60"/>
        <v>D.07x5</v>
      </c>
      <c r="F1344" s="14" t="str">
        <f>IFERROR(VLOOKUP(E1344,'Bron competenties'!$A$1:$F$19978,5,FALSE),"")</f>
        <v>het bieden van leiderschap om te optimaliseren hoe data in de organisatie wordt gebruikt om innovatie te bevorderen; het gebruiken van data voor procesverbetering en om de bedrijfsstrategie te voeden en/of te ontwikkelen</v>
      </c>
      <c r="G1344" s="15" t="str">
        <f>IFERROR(CONCATENATE(B1344," ",(VLOOKUP($B1344,'Bron competenties'!$B$1:$C$1978,2,FALSE))),"")</f>
        <v>D.07 Datascience en analytics</v>
      </c>
      <c r="H1344">
        <f t="shared" si="61"/>
        <v>5</v>
      </c>
      <c r="I1344" t="str">
        <f t="shared" si="62"/>
        <v>het bieden van leiderschap om te optimaliseren hoe data in de organisatie wordt gebruikt om innovatie te bevorderen; het gebruiken van data voor procesverbetering en om de bedrijfsstrategie te voeden en/of te ontwikkelen</v>
      </c>
    </row>
    <row r="1345" spans="1:9" ht="15" thickBot="1" x14ac:dyDescent="0.4">
      <c r="A1345" s="18" t="s">
        <v>848</v>
      </c>
      <c r="B1345" s="20" t="s">
        <v>85</v>
      </c>
      <c r="C1345" s="13">
        <v>9</v>
      </c>
      <c r="D1345" s="10" t="str">
        <f>IFERROR(VLOOKUP($A1345,VLookup!$B$3:$C$481,2,FALSE),"")</f>
        <v>4.6.3 UX RESEARCH</v>
      </c>
      <c r="E1345" s="14" t="str">
        <f t="shared" si="60"/>
        <v>T.01x9</v>
      </c>
      <c r="F1345" s="14" t="str">
        <f>IFERROR(VLOOKUP(E1345,'Bron competenties'!$A$1:$F$19978,5,FALSE),"")</f>
        <v>Toegankelijkheid is van toepassing op het ontwerp van producten, apparaten, services of omgevingen om ervoor te zorgen dat ze voor iedereen bruikbaar zijn, ongeacht hun persoonlijke capaciteiten</v>
      </c>
      <c r="G1345" s="15" t="str">
        <f>IFERROR(CONCATENATE(B1345," ",(VLOOKUP($B1345,'Bron competenties'!$B$1:$C$1978,2,FALSE))),"")</f>
        <v>T.01 Toegankelijkheid</v>
      </c>
      <c r="H1345">
        <f t="shared" si="61"/>
        <v>9</v>
      </c>
      <c r="I1345" t="str">
        <f t="shared" si="62"/>
        <v>Toegankelijkheid is van toepassing op het ontwerp van producten, apparaten, services of omgevingen om ervoor te zorgen dat ze voor iedereen bruikbaar zijn, ongeacht hun persoonlijke capaciteiten</v>
      </c>
    </row>
    <row r="1346" spans="1:9" ht="15" thickBot="1" x14ac:dyDescent="0.4">
      <c r="A1346" s="18" t="s">
        <v>848</v>
      </c>
      <c r="B1346" s="17" t="s">
        <v>86</v>
      </c>
      <c r="C1346" s="13">
        <v>9</v>
      </c>
      <c r="D1346" s="10" t="str">
        <f>IFERROR(VLOOKUP($A1346,VLookup!$B$3:$C$481,2,FALSE),"")</f>
        <v>4.6.3 UX RESEARCH</v>
      </c>
      <c r="E1346" s="14" t="str">
        <f t="shared" ref="E1346:E1409" si="63">IFERROR(IF(D1346&lt;&gt;"",CONCATENATE(B1346,"x",C1346),""),"")</f>
        <v>T.02x9</v>
      </c>
      <c r="F1346" s="14" t="str">
        <f>IFERROR(VLOOKUP(E1346,'Bron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46" s="15" t="str">
        <f>IFERROR(CONCATENATE(B1346," ",(VLOOKUP($B1346,'Bron competenties'!$B$1:$C$1978,2,FALSE))),"")</f>
        <v>T.02 Ethiek</v>
      </c>
      <c r="H1346">
        <f t="shared" ref="H1346:H1409" si="64">IF($G1346="","",C1346)</f>
        <v>9</v>
      </c>
      <c r="I1346" t="str">
        <f t="shared" ref="I1346:I1409" si="65">IF($G1346="","",F1346)</f>
        <v>Ethiek in ICT behandelt de procedures, waarden en praktijken die ICT en haar gerelateerde disciplines beheersen zonder de integriteit, morele waarden of overtuigingen van een individu, organisatie of de mensheid: professioneel gedrag in de ICT</v>
      </c>
    </row>
    <row r="1347" spans="1:9" ht="15" thickBot="1" x14ac:dyDescent="0.4">
      <c r="A1347" s="18" t="s">
        <v>848</v>
      </c>
      <c r="B1347" s="17" t="s">
        <v>87</v>
      </c>
      <c r="C1347" s="13">
        <v>9</v>
      </c>
      <c r="D1347" s="10" t="str">
        <f>IFERROR(VLOOKUP($A1347,VLookup!$B$3:$C$481,2,FALSE),"")</f>
        <v>4.6.3 UX RESEARCH</v>
      </c>
      <c r="E1347" s="14" t="str">
        <f t="shared" si="63"/>
        <v>T.03x9</v>
      </c>
      <c r="F1347" s="14" t="str">
        <f>IFERROR(VLOOKUP(E1347,'Bron competenties'!$A$1:$F$19978,5,FALSE),"")</f>
        <v>Er zijn veel wetten die direct of indirect relevant zijn voor de ICT-industrie, zoals copyright, naleving van octrooien, voorkomen van plagiaat en bescherming van intellectueel eigendom</v>
      </c>
      <c r="G1347" s="15" t="str">
        <f>IFERROR(CONCATENATE(B1347," ",(VLOOKUP($B1347,'Bron competenties'!$B$1:$C$1978,2,FALSE))),"")</f>
        <v>T.03 Juridische kwesties</v>
      </c>
      <c r="H1347">
        <f t="shared" si="64"/>
        <v>9</v>
      </c>
      <c r="I1347" t="str">
        <f t="shared" si="65"/>
        <v>Er zijn veel wetten die direct of indirect relevant zijn voor de ICT-industrie, zoals copyright, naleving van octrooien, voorkomen van plagiaat en bescherming van intellectueel eigendom</v>
      </c>
    </row>
    <row r="1348" spans="1:9" ht="15" thickBot="1" x14ac:dyDescent="0.4">
      <c r="A1348" s="18" t="s">
        <v>848</v>
      </c>
      <c r="B1348" s="17" t="s">
        <v>88</v>
      </c>
      <c r="C1348" s="13">
        <v>9</v>
      </c>
      <c r="D1348" s="10" t="str">
        <f>IFERROR(VLOOKUP($A1348,VLookup!$B$3:$C$481,2,FALSE),"")</f>
        <v>4.6.3 UX RESEARCH</v>
      </c>
      <c r="E1348" s="14" t="str">
        <f t="shared" si="63"/>
        <v>T.04x9</v>
      </c>
      <c r="F1348" s="14" t="str">
        <f>IFERROR(VLOOKUP(E1348,'Bron competenties'!$A$1:$F$19978,5,FALSE),"")</f>
        <v>Privacy is het vermogen van een organisatie of individu te bepalen welke gegevens met derden kunnen worden gedeeld: bijvoorbeeld de algemene verordening gegevensbescherming (AVG) over gegevensbescherming en privacy voor alle individuen</v>
      </c>
      <c r="G1348" s="15" t="str">
        <f>IFERROR(CONCATENATE(B1348," ",(VLOOKUP($B1348,'Bron competenties'!$B$1:$C$1978,2,FALSE))),"")</f>
        <v>T.04 Privacy</v>
      </c>
      <c r="H1348">
        <f t="shared" si="64"/>
        <v>9</v>
      </c>
      <c r="I1348" t="str">
        <f t="shared" si="65"/>
        <v>Privacy is het vermogen van een organisatie of individu te bepalen welke gegevens met derden kunnen worden gedeeld: bijvoorbeeld de algemene verordening gegevensbescherming (AVG) over gegevensbescherming en privacy voor alle individuen</v>
      </c>
    </row>
    <row r="1349" spans="1:9" ht="15" thickBot="1" x14ac:dyDescent="0.4">
      <c r="A1349" s="18" t="s">
        <v>848</v>
      </c>
      <c r="B1349" s="17" t="s">
        <v>89</v>
      </c>
      <c r="C1349" s="13">
        <v>9</v>
      </c>
      <c r="D1349" s="10" t="str">
        <f>IFERROR(VLOOKUP($A1349,VLookup!$B$3:$C$481,2,FALSE),"")</f>
        <v>4.6.3 UX RESEARCH</v>
      </c>
      <c r="E1349" s="14" t="str">
        <f t="shared" si="63"/>
        <v>T.05x9</v>
      </c>
      <c r="F1349" s="14" t="str">
        <f>IFERROR(VLOOKUP(E1349,'Bron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49" s="15" t="str">
        <f>IFERROR(CONCATENATE(B1349," ",(VLOOKUP($B1349,'Bron competenties'!$B$1:$C$1978,2,FALSE))),"")</f>
        <v>T.05 Beveiliging</v>
      </c>
      <c r="H1349">
        <f t="shared" si="64"/>
        <v>9</v>
      </c>
      <c r="I1349"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50" spans="1:9" ht="15" thickBot="1" x14ac:dyDescent="0.4">
      <c r="A1350" s="18" t="s">
        <v>848</v>
      </c>
      <c r="B1350" s="17" t="s">
        <v>90</v>
      </c>
      <c r="C1350" s="13">
        <v>9</v>
      </c>
      <c r="D1350" s="10" t="str">
        <f>IFERROR(VLOOKUP($A1350,VLookup!$B$3:$C$481,2,FALSE),"")</f>
        <v>4.6.3 UX RESEARCH</v>
      </c>
      <c r="E1350" s="14" t="str">
        <f t="shared" si="63"/>
        <v>T.06x9</v>
      </c>
      <c r="F1350" s="14" t="str">
        <f>IFERROR(VLOOKUP(E1350,'Bron competenties'!$A$1:$F$19978,5,FALSE),"")</f>
        <v>Duurzaamheid staat voor het voldoen aan behoeften zonder de toekomst in gevaar te brengen en kan worden gecategoriseerd als ecologische, sociale of economische duurzaamheid</v>
      </c>
      <c r="G1350" s="15" t="str">
        <f>IFERROR(CONCATENATE(B1350," ",(VLOOKUP($B1350,'Bron competenties'!$B$1:$C$1978,2,FALSE))),"")</f>
        <v>T.06 Duurzaamheid</v>
      </c>
      <c r="H1350">
        <f t="shared" si="64"/>
        <v>9</v>
      </c>
      <c r="I1350" t="str">
        <f t="shared" si="65"/>
        <v>Duurzaamheid staat voor het voldoen aan behoeften zonder de toekomst in gevaar te brengen en kan worden gecategoriseerd als ecologische, sociale of economische duurzaamheid</v>
      </c>
    </row>
    <row r="1351" spans="1:9" ht="15" thickBot="1" x14ac:dyDescent="0.4">
      <c r="A1351" s="18" t="s">
        <v>848</v>
      </c>
      <c r="B1351" s="17" t="s">
        <v>91</v>
      </c>
      <c r="C1351" s="13">
        <v>9</v>
      </c>
      <c r="D1351" s="10" t="str">
        <f>IFERROR(VLOOKUP($A1351,VLookup!$B$3:$C$481,2,FALSE),"")</f>
        <v>4.6.3 UX RESEARCH</v>
      </c>
      <c r="E1351" s="14" t="str">
        <f t="shared" si="63"/>
        <v>T.07x9</v>
      </c>
      <c r="F1351" s="14" t="str">
        <f>IFERROR(VLOOKUP(E1351,'Bron competenties'!$A$1:$F$19978,5,FALSE),"")</f>
        <v>Bruikbaarheid is de kwaliteit van een product, dienst of systeem, zoals ervaren door eindgebruikers, voor specifiek te bereiken doelen, effectief, efficiënt en bevredigend in een vooraf bepaalde context</v>
      </c>
      <c r="G1351" s="15" t="str">
        <f>IFERROR(CONCATENATE(B1351," ",(VLOOKUP($B1351,'Bron competenties'!$B$1:$C$1978,2,FALSE))),"")</f>
        <v>T.07 Bruikbaarheid</v>
      </c>
      <c r="H1351">
        <f t="shared" si="64"/>
        <v>9</v>
      </c>
      <c r="I1351" t="str">
        <f t="shared" si="65"/>
        <v>Bruikbaarheid is de kwaliteit van een product, dienst of systeem, zoals ervaren door eindgebruikers, voor specifiek te bereiken doelen, effectief, efficiënt en bevredigend in een vooraf bepaalde context</v>
      </c>
    </row>
    <row r="1352" spans="1:9" ht="15" thickBot="1" x14ac:dyDescent="0.4">
      <c r="A1352" s="18" t="s">
        <v>172</v>
      </c>
      <c r="B1352" s="17" t="s">
        <v>82</v>
      </c>
      <c r="C1352" s="13">
        <v>4</v>
      </c>
      <c r="D1352" s="10" t="str">
        <f>IFERROR(VLOOKUP($A1352,VLookup!$B$3:$C$481,2,FALSE),"")</f>
        <v>5.1.1 PROJECTLEIDERSCHAP IV</v>
      </c>
      <c r="E1352" s="14" t="str">
        <f t="shared" si="63"/>
        <v>A.01x4</v>
      </c>
      <c r="F1352" s="14" t="str">
        <f>IFERROR(VLOOKUP(E1352,'Bron competenties'!$A$1:$F$19978,5,FALSE),"")</f>
        <v>het organiseren en borgen van de bouw en implementatie van innovatieve IV oplossingen op de lange termijn</v>
      </c>
      <c r="G1352" s="15" t="str">
        <f>IFERROR(CONCATENATE(B1352," ",(VLOOKUP($B1352,'Bron competenties'!$B$1:$C$1978,2,FALSE))),"")</f>
        <v>A.01 Afstemming informatiesysteem en bedrijfsstrategie</v>
      </c>
      <c r="H1352">
        <f t="shared" si="64"/>
        <v>4</v>
      </c>
      <c r="I1352" t="str">
        <f t="shared" si="65"/>
        <v>het organiseren en borgen van de bouw en implementatie van innovatieve IV oplossingen op de lange termijn</v>
      </c>
    </row>
    <row r="1353" spans="1:9" ht="15" thickBot="1" x14ac:dyDescent="0.4">
      <c r="A1353" s="18" t="s">
        <v>172</v>
      </c>
      <c r="B1353" s="17" t="s">
        <v>101</v>
      </c>
      <c r="C1353" s="13">
        <v>3</v>
      </c>
      <c r="D1353" s="10" t="str">
        <f>IFERROR(VLOOKUP($A1353,VLookup!$B$3:$C$481,2,FALSE),"")</f>
        <v>5.1.1 PROJECTLEIDERSCHAP IV</v>
      </c>
      <c r="E1353" s="14" t="str">
        <f t="shared" si="63"/>
        <v>A.08x3</v>
      </c>
      <c r="F1353" s="14" t="str">
        <f>IFERROR(VLOOKUP(E1353,'Bron competenties'!$A$1:$F$19978,5,FALSE),"")</f>
        <v>het bevorderen van bewustzijn, trainingen en borging (via hulpmiddelen) voor duurzame ontwikkeling</v>
      </c>
      <c r="G1353" s="15" t="str">
        <f>IFERROR(CONCATENATE(B1353," ",(VLOOKUP($B1353,'Bron competenties'!$B$1:$C$1978,2,FALSE))),"")</f>
        <v xml:space="preserve">A.08 Duurzame ontwikkeling </v>
      </c>
      <c r="H1353">
        <f t="shared" si="64"/>
        <v>3</v>
      </c>
      <c r="I1353" t="str">
        <f t="shared" si="65"/>
        <v>het bevorderen van bewustzijn, trainingen en borging (via hulpmiddelen) voor duurzame ontwikkeling</v>
      </c>
    </row>
    <row r="1354" spans="1:9" ht="15" thickBot="1" x14ac:dyDescent="0.4">
      <c r="A1354" s="18" t="s">
        <v>172</v>
      </c>
      <c r="B1354" s="17" t="s">
        <v>103</v>
      </c>
      <c r="C1354" s="13">
        <v>4</v>
      </c>
      <c r="D1354" s="10" t="str">
        <f>IFERROR(VLOOKUP($A1354,VLookup!$B$3:$C$481,2,FALSE),"")</f>
        <v>5.1.1 PROJECTLEIDERSCHAP IV</v>
      </c>
      <c r="E1354" s="14" t="str">
        <f t="shared" si="63"/>
        <v>A.09x4</v>
      </c>
      <c r="F1354" s="14" t="str">
        <f>IFERROR(VLOOKUP(E1354,'Bron competenties'!$A$1:$F$19978,5,FALSE),"")</f>
        <v>het inzetten van onafhankelijk denken en technologische kennis om verschillende concepten te integreren, zodat unieke oplossingen ontstaan</v>
      </c>
      <c r="G1354" s="15" t="str">
        <f>IFERROR(CONCATENATE(B1354," ",(VLOOKUP($B1354,'Bron competenties'!$B$1:$C$1978,2,FALSE))),"")</f>
        <v xml:space="preserve">A.09 Innoveren </v>
      </c>
      <c r="H1354">
        <f t="shared" si="64"/>
        <v>4</v>
      </c>
      <c r="I1354" t="str">
        <f t="shared" si="65"/>
        <v>het inzetten van onafhankelijk denken en technologische kennis om verschillende concepten te integreren, zodat unieke oplossingen ontstaan</v>
      </c>
    </row>
    <row r="1355" spans="1:9" ht="15" thickBot="1" x14ac:dyDescent="0.4">
      <c r="A1355" s="18" t="s">
        <v>172</v>
      </c>
      <c r="B1355" s="17" t="s">
        <v>135</v>
      </c>
      <c r="C1355" s="13">
        <v>2</v>
      </c>
      <c r="D1355" s="10" t="str">
        <f>IFERROR(VLOOKUP($A1355,VLookup!$B$3:$C$481,2,FALSE),"")</f>
        <v>5.1.1 PROJECTLEIDERSCHAP IV</v>
      </c>
      <c r="E1355" s="14" t="str">
        <f t="shared" si="63"/>
        <v>C.02x2</v>
      </c>
      <c r="F1355" s="14" t="str">
        <f>IFERROR(VLOOKUP(E1355,'Bron competenties'!$A$1:$F$19978,5,FALSE),"")</f>
        <v>het systematisch handelen om tijdens wijzigingen te reageren op de dagelijkse operationele behoefte; het voorkomen van serviceonderbrekingen en de samenhang met SLA en informatiebeveiligingsvereisten handhaven</v>
      </c>
      <c r="G1355" s="15" t="str">
        <f>IFERROR(CONCATENATE(B1355," ",(VLOOKUP($B1355,'Bron competenties'!$B$1:$C$1978,2,FALSE))),"")</f>
        <v xml:space="preserve">C.02 Ondersteunen van wijzigingen </v>
      </c>
      <c r="H1355">
        <f t="shared" si="64"/>
        <v>2</v>
      </c>
      <c r="I1355" t="str">
        <f t="shared" si="65"/>
        <v>het systematisch handelen om tijdens wijzigingen te reageren op de dagelijkse operationele behoefte; het voorkomen van serviceonderbrekingen en de samenhang met SLA en informatiebeveiligingsvereisten handhaven</v>
      </c>
    </row>
    <row r="1356" spans="1:9" ht="15" thickBot="1" x14ac:dyDescent="0.4">
      <c r="A1356" s="18" t="s">
        <v>172</v>
      </c>
      <c r="B1356" s="17" t="s">
        <v>135</v>
      </c>
      <c r="C1356" s="13">
        <v>3</v>
      </c>
      <c r="D1356" s="10" t="str">
        <f>IFERROR(VLOOKUP($A1356,VLookup!$B$3:$C$481,2,FALSE),"")</f>
        <v>5.1.1 PROJECTLEIDERSCHAP IV</v>
      </c>
      <c r="E1356" s="14" t="str">
        <f t="shared" si="63"/>
        <v>C.02x3</v>
      </c>
      <c r="F1356" s="14" t="str">
        <f>IFERROR(VLOOKUP(E1356,'Bron competenties'!$A$1:$F$19978,5,FALSE),"")</f>
        <v xml:space="preserve">het zorgen voor de integriteit van het systeem door het toepassen van functionele updates, software- of hardwaretoevoegingen en het inregelen van onderhoudsactiviteiten; het voldoen aan de budgeteisen </v>
      </c>
      <c r="G1356" s="15" t="str">
        <f>IFERROR(CONCATENATE(B1356," ",(VLOOKUP($B1356,'Bron competenties'!$B$1:$C$1978,2,FALSE))),"")</f>
        <v xml:space="preserve">C.02 Ondersteunen van wijzigingen </v>
      </c>
      <c r="H1356">
        <f t="shared" si="64"/>
        <v>3</v>
      </c>
      <c r="I1356" t="str">
        <f t="shared" si="65"/>
        <v xml:space="preserve">het zorgen voor de integriteit van het systeem door het toepassen van functionele updates, software- of hardwaretoevoegingen en het inregelen van onderhoudsactiviteiten; het voldoen aan de budgeteisen </v>
      </c>
    </row>
    <row r="1357" spans="1:9" ht="15" thickBot="1" x14ac:dyDescent="0.4">
      <c r="A1357" s="18" t="s">
        <v>172</v>
      </c>
      <c r="B1357" s="17" t="s">
        <v>112</v>
      </c>
      <c r="C1357" s="13">
        <v>2</v>
      </c>
      <c r="D1357" s="10" t="str">
        <f>IFERROR(VLOOKUP($A1357,VLookup!$B$3:$C$481,2,FALSE),"")</f>
        <v>5.1.1 PROJECTLEIDERSCHAP IV</v>
      </c>
      <c r="E1357" s="14" t="str">
        <f t="shared" si="63"/>
        <v>D.05x2</v>
      </c>
      <c r="F1357" s="14" t="str">
        <f>IFERROR(VLOOKUP(E1357,'Bron competenties'!$A$1:$F$19978,5,FALSE),"")</f>
        <v>het samenwerken in de totstandkoming van proposals/voorstellen in overeenstemming met de bedrijfscapaciteit en klantbehoeften</v>
      </c>
      <c r="G1357" s="15" t="str">
        <f>IFERROR(CONCATENATE(B1357," ",(VLOOKUP($B1357,'Bron competenties'!$B$1:$C$1978,2,FALSE))),"")</f>
        <v>D.05 Verkoopontwikkeling</v>
      </c>
      <c r="H1357">
        <f t="shared" si="64"/>
        <v>2</v>
      </c>
      <c r="I1357" t="str">
        <f t="shared" si="65"/>
        <v>het samenwerken in de totstandkoming van proposals/voorstellen in overeenstemming met de bedrijfscapaciteit en klantbehoeften</v>
      </c>
    </row>
    <row r="1358" spans="1:9" ht="15" thickBot="1" x14ac:dyDescent="0.4">
      <c r="A1358" s="18" t="s">
        <v>172</v>
      </c>
      <c r="B1358" s="17" t="s">
        <v>112</v>
      </c>
      <c r="C1358" s="13">
        <v>3</v>
      </c>
      <c r="D1358" s="10" t="str">
        <f>IFERROR(VLOOKUP($A1358,VLookup!$B$3:$C$481,2,FALSE),"")</f>
        <v>5.1.1 PROJECTLEIDERSCHAP IV</v>
      </c>
      <c r="E1358" s="14" t="str">
        <f t="shared" si="63"/>
        <v>D.05x3</v>
      </c>
      <c r="F1358" s="14" t="str">
        <f>IFERROR(VLOOKUP(E1358,'Bron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58" s="15" t="str">
        <f>IFERROR(CONCATENATE(B1358," ",(VLOOKUP($B1358,'Bron competenties'!$B$1:$C$1978,2,FALSE))),"")</f>
        <v>D.05 Verkoopontwikkeling</v>
      </c>
      <c r="H1358">
        <f t="shared" si="64"/>
        <v>3</v>
      </c>
      <c r="I1358"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59" spans="1:9" ht="15" thickBot="1" x14ac:dyDescent="0.4">
      <c r="A1359" s="18" t="s">
        <v>172</v>
      </c>
      <c r="B1359" s="17" t="s">
        <v>112</v>
      </c>
      <c r="C1359" s="13">
        <v>4</v>
      </c>
      <c r="D1359" s="10" t="str">
        <f>IFERROR(VLOOKUP($A1359,VLookup!$B$3:$C$481,2,FALSE),"")</f>
        <v>5.1.1 PROJECTLEIDERSCHAP IV</v>
      </c>
      <c r="E1359" s="14" t="str">
        <f t="shared" si="63"/>
        <v>D.05x4</v>
      </c>
      <c r="F1359" s="14" t="str">
        <f>IFERROR(VLOOKUP(E1359,'Bron competenties'!$A$1:$F$19978,5,FALSE),"")</f>
        <v>het reviewen en implementeren van een passende verkoopstrategie om de organisatiedoeleinden te behalen; het bepalen en alloceren van doelen om de marktcondities aan te pakken; het coördineren van multidisciplinaire teams</v>
      </c>
      <c r="G1359" s="15" t="str">
        <f>IFERROR(CONCATENATE(B1359," ",(VLOOKUP($B1359,'Bron competenties'!$B$1:$C$1978,2,FALSE))),"")</f>
        <v>D.05 Verkoopontwikkeling</v>
      </c>
      <c r="H1359">
        <f t="shared" si="64"/>
        <v>4</v>
      </c>
      <c r="I1359" t="str">
        <f t="shared" si="65"/>
        <v>het reviewen en implementeren van een passende verkoopstrategie om de organisatiedoeleinden te behalen; het bepalen en alloceren van doelen om de marktcondities aan te pakken; het coördineren van multidisciplinaire teams</v>
      </c>
    </row>
    <row r="1360" spans="1:9" ht="15" thickBot="1" x14ac:dyDescent="0.4">
      <c r="A1360" s="18" t="s">
        <v>172</v>
      </c>
      <c r="B1360" s="17" t="s">
        <v>117</v>
      </c>
      <c r="C1360" s="13">
        <v>2</v>
      </c>
      <c r="D1360" s="10" t="str">
        <f>IFERROR(VLOOKUP($A1360,VLookup!$B$3:$C$481,2,FALSE),"")</f>
        <v>5.1.1 PROJECTLEIDERSCHAP IV</v>
      </c>
      <c r="E1360" s="14" t="str">
        <f t="shared" si="63"/>
        <v>D.08x2</v>
      </c>
      <c r="F1360" s="14" t="str">
        <f>IFERROR(VLOOKUP(E1360,'Bron competenties'!$A$1:$F$19978,5,FALSE),"")</f>
        <v>het systematisch monitoren van contracten en bij afwijkingen direct escaleren</v>
      </c>
      <c r="G1360" s="15" t="str">
        <f>IFERROR(CONCATENATE(B1360," ",(VLOOKUP($B1360,'Bron competenties'!$B$1:$C$1978,2,FALSE))),"")</f>
        <v xml:space="preserve">D.08 Contractmanagement </v>
      </c>
      <c r="H1360">
        <f t="shared" si="64"/>
        <v>2</v>
      </c>
      <c r="I1360" t="str">
        <f t="shared" si="65"/>
        <v>het systematisch monitoren van contracten en bij afwijkingen direct escaleren</v>
      </c>
    </row>
    <row r="1361" spans="1:9" ht="15" thickBot="1" x14ac:dyDescent="0.4">
      <c r="A1361" s="18" t="s">
        <v>172</v>
      </c>
      <c r="B1361" s="17" t="s">
        <v>117</v>
      </c>
      <c r="C1361" s="13">
        <v>3</v>
      </c>
      <c r="D1361" s="10" t="str">
        <f>IFERROR(VLOOKUP($A1361,VLookup!$B$3:$C$481,2,FALSE),"")</f>
        <v>5.1.1 PROJECTLEIDERSCHAP IV</v>
      </c>
      <c r="E1361" s="14" t="str">
        <f t="shared" si="63"/>
        <v>D.08x3</v>
      </c>
      <c r="F1361" s="14" t="str">
        <f>IFERROR(VLOOKUP(E1361,'Bron competenties'!$A$1:$F$19978,5,FALSE),"")</f>
        <v>het evalueren van contractprestaties op basis van prestatie-indicatoren en het borgen van de prestaties van de volledige supply chain; het invloed uitoefenen op (nieuwe) contractbesprekingen</v>
      </c>
      <c r="G1361" s="15" t="str">
        <f>IFERROR(CONCATENATE(B1361," ",(VLOOKUP($B1361,'Bron competenties'!$B$1:$C$1978,2,FALSE))),"")</f>
        <v xml:space="preserve">D.08 Contractmanagement </v>
      </c>
      <c r="H1361">
        <f t="shared" si="64"/>
        <v>3</v>
      </c>
      <c r="I1361" t="str">
        <f t="shared" si="65"/>
        <v>het evalueren van contractprestaties op basis van prestatie-indicatoren en het borgen van de prestaties van de volledige supply chain; het invloed uitoefenen op (nieuwe) contractbesprekingen</v>
      </c>
    </row>
    <row r="1362" spans="1:9" ht="15" thickBot="1" x14ac:dyDescent="0.4">
      <c r="A1362" s="18" t="s">
        <v>172</v>
      </c>
      <c r="B1362" s="17" t="s">
        <v>117</v>
      </c>
      <c r="C1362" s="13">
        <v>4</v>
      </c>
      <c r="D1362" s="10" t="str">
        <f>IFERROR(VLOOKUP($A1362,VLookup!$B$3:$C$481,2,FALSE),"")</f>
        <v>5.1.1 PROJECTLEIDERSCHAP IV</v>
      </c>
      <c r="E1362" s="14" t="str">
        <f t="shared" si="63"/>
        <v>D.08x4</v>
      </c>
      <c r="F1362" s="14" t="str">
        <f>IFERROR(VLOOKUP(E1362,'Bron competenties'!$A$1:$F$19978,5,FALSE),"")</f>
        <v>het organiseren en borgen van het naleven van contracten en het fungeren als laatste escalatiepunt</v>
      </c>
      <c r="G1362" s="15" t="str">
        <f>IFERROR(CONCATENATE(B1362," ",(VLOOKUP($B1362,'Bron competenties'!$B$1:$C$1978,2,FALSE))),"")</f>
        <v xml:space="preserve">D.08 Contractmanagement </v>
      </c>
      <c r="H1362">
        <f t="shared" si="64"/>
        <v>4</v>
      </c>
      <c r="I1362" t="str">
        <f t="shared" si="65"/>
        <v>het organiseren en borgen van het naleven van contracten en het fungeren als laatste escalatiepunt</v>
      </c>
    </row>
    <row r="1363" spans="1:9" ht="15" thickBot="1" x14ac:dyDescent="0.4">
      <c r="A1363" s="18" t="s">
        <v>172</v>
      </c>
      <c r="B1363" s="17" t="s">
        <v>78</v>
      </c>
      <c r="C1363" s="13">
        <v>3</v>
      </c>
      <c r="D1363" s="10" t="str">
        <f>IFERROR(VLOOKUP($A1363,VLookup!$B$3:$C$481,2,FALSE),"")</f>
        <v>5.1.1 PROJECTLEIDERSCHAP IV</v>
      </c>
      <c r="E1363" s="14" t="str">
        <f t="shared" si="63"/>
        <v>D.10x3</v>
      </c>
      <c r="F1363" s="14" t="str">
        <f>IFERROR(VLOOKUP(E1363,'Bron competenties'!$A$1:$F$19978,5,FALSE),"")</f>
        <v>het analyseren van bedrijfsprocessen en bijbehorende informatie-eisen en het daarmee voorzien in de meest geschikte informatiestructuur</v>
      </c>
      <c r="G1363" s="15" t="str">
        <f>IFERROR(CONCATENATE(B1363," ",(VLOOKUP($B1363,'Bron competenties'!$B$1:$C$1978,2,FALSE))),"")</f>
        <v xml:space="preserve">D.10 Informatie- en kennismanagement </v>
      </c>
      <c r="H1363">
        <f t="shared" si="64"/>
        <v>3</v>
      </c>
      <c r="I1363" t="str">
        <f t="shared" si="65"/>
        <v>het analyseren van bedrijfsprocessen en bijbehorende informatie-eisen en het daarmee voorzien in de meest geschikte informatiestructuur</v>
      </c>
    </row>
    <row r="1364" spans="1:9" ht="15" thickBot="1" x14ac:dyDescent="0.4">
      <c r="A1364" s="18" t="s">
        <v>172</v>
      </c>
      <c r="B1364" s="17" t="s">
        <v>78</v>
      </c>
      <c r="C1364" s="13">
        <v>4</v>
      </c>
      <c r="D1364" s="10" t="str">
        <f>IFERROR(VLOOKUP($A1364,VLookup!$B$3:$C$481,2,FALSE),"")</f>
        <v>5.1.1 PROJECTLEIDERSCHAP IV</v>
      </c>
      <c r="E1364" s="14" t="str">
        <f t="shared" si="63"/>
        <v>D.10x4</v>
      </c>
      <c r="F1364" s="14" t="str">
        <f>IFERROR(VLOOKUP(E1364,'Bron competenties'!$A$1:$F$19978,5,FALSE),"")</f>
        <v>de juiste informatiestructuur integreren in de organisatie-omgeving</v>
      </c>
      <c r="G1364" s="15" t="str">
        <f>IFERROR(CONCATENATE(B1364," ",(VLOOKUP($B1364,'Bron competenties'!$B$1:$C$1978,2,FALSE))),"")</f>
        <v xml:space="preserve">D.10 Informatie- en kennismanagement </v>
      </c>
      <c r="H1364">
        <f t="shared" si="64"/>
        <v>4</v>
      </c>
      <c r="I1364" t="str">
        <f t="shared" si="65"/>
        <v>de juiste informatiestructuur integreren in de organisatie-omgeving</v>
      </c>
    </row>
    <row r="1365" spans="1:9" ht="15" thickBot="1" x14ac:dyDescent="0.4">
      <c r="A1365" s="18" t="s">
        <v>172</v>
      </c>
      <c r="B1365" s="17" t="s">
        <v>79</v>
      </c>
      <c r="C1365" s="13">
        <v>3</v>
      </c>
      <c r="D1365" s="10" t="str">
        <f>IFERROR(VLOOKUP($A1365,VLookup!$B$3:$C$481,2,FALSE),"")</f>
        <v>5.1.1 PROJECTLEIDERSCHAP IV</v>
      </c>
      <c r="E1365" s="14" t="str">
        <f t="shared" si="63"/>
        <v>D.11x3</v>
      </c>
      <c r="F1365" s="14" t="str">
        <f>IFERROR(VLOOKUP(E1365,'Bron competenties'!$A$1:$F$19978,5,FALSE),"")</f>
        <v>betrouwbare relaties met de klanten creëren en helpen in het identificeren van de klantbehoeften</v>
      </c>
      <c r="G1365" s="15" t="str">
        <f>IFERROR(CONCATENATE(B1365," ",(VLOOKUP($B1365,'Bron competenties'!$B$1:$C$1978,2,FALSE))),"")</f>
        <v xml:space="preserve">D.11 Behoeftemanagement </v>
      </c>
      <c r="H1365">
        <f t="shared" si="64"/>
        <v>3</v>
      </c>
      <c r="I1365" t="str">
        <f t="shared" si="65"/>
        <v>betrouwbare relaties met de klanten creëren en helpen in het identificeren van de klantbehoeften</v>
      </c>
    </row>
    <row r="1366" spans="1:9" ht="15" thickBot="1" x14ac:dyDescent="0.4">
      <c r="A1366" s="18" t="s">
        <v>172</v>
      </c>
      <c r="B1366" s="17" t="s">
        <v>79</v>
      </c>
      <c r="C1366" s="13">
        <v>4</v>
      </c>
      <c r="D1366" s="10" t="str">
        <f>IFERROR(VLOOKUP($A1366,VLookup!$B$3:$C$481,2,FALSE),"")</f>
        <v>5.1.1 PROJECTLEIDERSCHAP IV</v>
      </c>
      <c r="E1366" s="14" t="str">
        <f t="shared" si="63"/>
        <v>D.11x4</v>
      </c>
      <c r="F1366" s="14" t="str">
        <f>IFERROR(VLOOKUP(E1366,'Bron competenties'!$A$1:$F$19978,5,FALSE),"")</f>
        <v>het organiseren en ondersteunen van strategische besluiten van de organisaties, het helpen van organisaties om nieuwe IV-oplossingen te bedenken; het bevorderen van partnerschappen en het creëren van waardeproposities</v>
      </c>
      <c r="G1366" s="15" t="str">
        <f>IFERROR(CONCATENATE(B1366," ",(VLOOKUP($B1366,'Bron competenties'!$B$1:$C$1978,2,FALSE))),"")</f>
        <v xml:space="preserve">D.11 Behoeftemanagement </v>
      </c>
      <c r="H1366">
        <f t="shared" si="64"/>
        <v>4</v>
      </c>
      <c r="I1366" t="str">
        <f t="shared" si="65"/>
        <v>het organiseren en ondersteunen van strategische besluiten van de organisaties, het helpen van organisaties om nieuwe IV-oplossingen te bedenken; het bevorderen van partnerschappen en het creëren van waardeproposities</v>
      </c>
    </row>
    <row r="1367" spans="1:9" ht="15" thickBot="1" x14ac:dyDescent="0.4">
      <c r="A1367" s="18" t="s">
        <v>172</v>
      </c>
      <c r="B1367" s="17" t="s">
        <v>108</v>
      </c>
      <c r="C1367" s="13">
        <v>2</v>
      </c>
      <c r="D1367" s="10" t="str">
        <f>IFERROR(VLOOKUP($A1367,VLookup!$B$3:$C$481,2,FALSE),"")</f>
        <v>5.1.1 PROJECTLEIDERSCHAP IV</v>
      </c>
      <c r="E1367" s="14" t="str">
        <f t="shared" si="63"/>
        <v>E.02x2</v>
      </c>
      <c r="F1367" s="14" t="str">
        <f>IFERROR(VLOOKUP(E1367,'Bron competenties'!$A$1:$F$19978,5,FALSE),"")</f>
        <v xml:space="preserve">het begrijpen en toepassen van projectmanagementprincipes, inclusief het toepassen van methodes, hulpmiddelen en processen om eenvoudige projecten te leiden en de kosten en ‘waste’ te minimaliseren </v>
      </c>
      <c r="G1367" s="15" t="str">
        <f>IFERROR(CONCATENATE(B1367," ",(VLOOKUP($B1367,'Bron competenties'!$B$1:$C$1978,2,FALSE))),"")</f>
        <v xml:space="preserve">E.02 Project- en portfoliomanagement </v>
      </c>
      <c r="H1367">
        <f t="shared" si="64"/>
        <v>2</v>
      </c>
      <c r="I1367" t="str">
        <f t="shared" si="65"/>
        <v xml:space="preserve">het begrijpen en toepassen van projectmanagementprincipes, inclusief het toepassen van methodes, hulpmiddelen en processen om eenvoudige projecten te leiden en de kosten en ‘waste’ te minimaliseren </v>
      </c>
    </row>
    <row r="1368" spans="1:9" ht="15" thickBot="1" x14ac:dyDescent="0.4">
      <c r="A1368" s="18" t="s">
        <v>172</v>
      </c>
      <c r="B1368" s="17" t="s">
        <v>108</v>
      </c>
      <c r="C1368" s="13">
        <v>3</v>
      </c>
      <c r="D1368" s="10" t="str">
        <f>IFERROR(VLOOKUP($A1368,VLookup!$B$3:$C$481,2,FALSE),"")</f>
        <v>5.1.1 PROJECTLEIDERSCHAP IV</v>
      </c>
      <c r="E1368" s="14" t="str">
        <f t="shared" si="63"/>
        <v>E.02x3</v>
      </c>
      <c r="F1368" s="14" t="str">
        <f>IFERROR(VLOOKUP(E1368,'Bron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68" s="15" t="str">
        <f>IFERROR(CONCATENATE(B1368," ",(VLOOKUP($B1368,'Bron competenties'!$B$1:$C$1978,2,FALSE))),"")</f>
        <v xml:space="preserve">E.02 Project- en portfoliomanagement </v>
      </c>
      <c r="H1368">
        <f t="shared" si="64"/>
        <v>3</v>
      </c>
      <c r="I1368" t="str">
        <f t="shared" si="6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69" spans="1:9" ht="15" thickBot="1" x14ac:dyDescent="0.4">
      <c r="A1369" s="18" t="s">
        <v>172</v>
      </c>
      <c r="B1369" s="17" t="s">
        <v>108</v>
      </c>
      <c r="C1369" s="13">
        <v>4</v>
      </c>
      <c r="D1369" s="10" t="str">
        <f>IFERROR(VLOOKUP($A1369,VLookup!$B$3:$C$481,2,FALSE),"")</f>
        <v>5.1.1 PROJECTLEIDERSCHAP IV</v>
      </c>
      <c r="E1369" s="14" t="str">
        <f t="shared" si="63"/>
        <v>E.02x4</v>
      </c>
      <c r="F1369" s="14" t="str">
        <f>IFERROR(VLOOKUP(E1369,'Bron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369" s="15" t="str">
        <f>IFERROR(CONCATENATE(B1369," ",(VLOOKUP($B1369,'Bron competenties'!$B$1:$C$1978,2,FALSE))),"")</f>
        <v xml:space="preserve">E.02 Project- en portfoliomanagement </v>
      </c>
      <c r="H1369">
        <f t="shared" si="64"/>
        <v>4</v>
      </c>
      <c r="I1369" t="str">
        <f t="shared" si="6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370" spans="1:9" ht="15" thickBot="1" x14ac:dyDescent="0.4">
      <c r="A1370" s="18" t="s">
        <v>172</v>
      </c>
      <c r="B1370" s="17" t="s">
        <v>100</v>
      </c>
      <c r="C1370" s="13">
        <v>2</v>
      </c>
      <c r="D1370" s="10" t="str">
        <f>IFERROR(VLOOKUP($A1370,VLookup!$B$3:$C$481,2,FALSE),"")</f>
        <v>5.1.1 PROJECTLEIDERSCHAP IV</v>
      </c>
      <c r="E1370" s="14" t="str">
        <f t="shared" si="63"/>
        <v>E.03x2</v>
      </c>
      <c r="F1370" s="14" t="str">
        <f>IFERROR(VLOOKUP(E1370,'Bron competenties'!$A$1:$F$19978,5,FALSE),"")</f>
        <v>het begrijpen en toepassen van de principes van risicomanagement en het onderzoeken van IV-oplossingen om geïdentificeerde risico’s te mitigeren</v>
      </c>
      <c r="G1370" s="15" t="str">
        <f>IFERROR(CONCATENATE(B1370," ",(VLOOKUP($B1370,'Bron competenties'!$B$1:$C$1978,2,FALSE))),"")</f>
        <v xml:space="preserve">E.03 Risicomanagement </v>
      </c>
      <c r="H1370">
        <f t="shared" si="64"/>
        <v>2</v>
      </c>
      <c r="I1370" t="str">
        <f t="shared" si="65"/>
        <v>het begrijpen en toepassen van de principes van risicomanagement en het onderzoeken van IV-oplossingen om geïdentificeerde risico’s te mitigeren</v>
      </c>
    </row>
    <row r="1371" spans="1:9" ht="15" thickBot="1" x14ac:dyDescent="0.4">
      <c r="A1371" s="18" t="s">
        <v>172</v>
      </c>
      <c r="B1371" s="17" t="s">
        <v>100</v>
      </c>
      <c r="C1371" s="13">
        <v>3</v>
      </c>
      <c r="D1371" s="10" t="str">
        <f>IFERROR(VLOOKUP($A1371,VLookup!$B$3:$C$481,2,FALSE),"")</f>
        <v>5.1.1 PROJECTLEIDERSCHAP IV</v>
      </c>
      <c r="E1371" s="14" t="str">
        <f t="shared" si="63"/>
        <v>E.03x3</v>
      </c>
      <c r="F1371" s="14" t="str">
        <f>IFERROR(VLOOKUP(E1371,'Bron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371" s="15" t="str">
        <f>IFERROR(CONCATENATE(B1371," ",(VLOOKUP($B1371,'Bron competenties'!$B$1:$C$1978,2,FALSE))),"")</f>
        <v xml:space="preserve">E.03 Risicomanagement </v>
      </c>
      <c r="H1371">
        <f t="shared" si="64"/>
        <v>3</v>
      </c>
      <c r="I1371" t="str">
        <f t="shared" si="65"/>
        <v>het in staat zijn de juiste acties te ondernemen om de veiligheid te borgen en risicoblootstelling te vermijden; het evalueren, managen en garanderen van de validering van uitzonderingen; het uitvoeren van audits uit op IV-processen en -omgeving</v>
      </c>
    </row>
    <row r="1372" spans="1:9" ht="15" thickBot="1" x14ac:dyDescent="0.4">
      <c r="A1372" s="18" t="s">
        <v>172</v>
      </c>
      <c r="B1372" s="17" t="s">
        <v>100</v>
      </c>
      <c r="C1372" s="13">
        <v>4</v>
      </c>
      <c r="D1372" s="10" t="str">
        <f>IFERROR(VLOOKUP($A1372,VLookup!$B$3:$C$481,2,FALSE),"")</f>
        <v>5.1.1 PROJECTLEIDERSCHAP IV</v>
      </c>
      <c r="E1372" s="14" t="str">
        <f t="shared" si="63"/>
        <v>E.03x4</v>
      </c>
      <c r="F1372" s="14" t="str">
        <f>IFERROR(VLOOKUP(E1372,'Bron competenties'!$A$1:$F$19978,5,FALSE),"")</f>
        <v>het organiseren en borgen van het definiëren en toepasbaar maken van beleid voor risicobeheer door rekening te houden met alle mogelijke beperkingen, waaronder technische, economische en politieke kwesties en daarbij taken te delegeren</v>
      </c>
      <c r="G1372" s="15" t="str">
        <f>IFERROR(CONCATENATE(B1372," ",(VLOOKUP($B1372,'Bron competenties'!$B$1:$C$1978,2,FALSE))),"")</f>
        <v xml:space="preserve">E.03 Risicomanagement </v>
      </c>
      <c r="H1372">
        <f t="shared" si="64"/>
        <v>4</v>
      </c>
      <c r="I1372" t="str">
        <f t="shared" si="65"/>
        <v>het organiseren en borgen van het definiëren en toepasbaar maken van beleid voor risicobeheer door rekening te houden met alle mogelijke beperkingen, waaronder technische, economische en politieke kwesties en daarbij taken te delegeren</v>
      </c>
    </row>
    <row r="1373" spans="1:9" ht="15" thickBot="1" x14ac:dyDescent="0.4">
      <c r="A1373" s="18" t="s">
        <v>172</v>
      </c>
      <c r="B1373" s="17" t="s">
        <v>96</v>
      </c>
      <c r="C1373" s="13">
        <v>2</v>
      </c>
      <c r="D1373" s="10" t="str">
        <f>IFERROR(VLOOKUP($A1373,VLookup!$B$3:$C$481,2,FALSE),"")</f>
        <v>5.1.1 PROJECTLEIDERSCHAP IV</v>
      </c>
      <c r="E1373" s="14" t="str">
        <f t="shared" si="63"/>
        <v>E.06x2</v>
      </c>
      <c r="F1373" s="14" t="str">
        <f>IFERROR(VLOOKUP(E1373,'Bron competenties'!$A$1:$F$19978,5,FALSE),"")</f>
        <v>het communiceren over en het toezicht houden op de toepassing van het kwaliteitsbeleid in de organisatie</v>
      </c>
      <c r="G1373" s="15" t="str">
        <f>IFERROR(CONCATENATE(B1373," ",(VLOOKUP($B1373,'Bron competenties'!$B$1:$C$1978,2,FALSE))),"")</f>
        <v xml:space="preserve">E.06 ICT kwaliteitsmanagement </v>
      </c>
      <c r="H1373">
        <f t="shared" si="64"/>
        <v>2</v>
      </c>
      <c r="I1373" t="str">
        <f t="shared" si="65"/>
        <v>het communiceren over en het toezicht houden op de toepassing van het kwaliteitsbeleid in de organisatie</v>
      </c>
    </row>
    <row r="1374" spans="1:9" ht="15" thickBot="1" x14ac:dyDescent="0.4">
      <c r="A1374" s="18" t="s">
        <v>172</v>
      </c>
      <c r="B1374" s="17" t="s">
        <v>96</v>
      </c>
      <c r="C1374" s="13">
        <v>3</v>
      </c>
      <c r="D1374" s="10" t="str">
        <f>IFERROR(VLOOKUP($A1374,VLookup!$B$3:$C$481,2,FALSE),"")</f>
        <v>5.1.1 PROJECTLEIDERSCHAP IV</v>
      </c>
      <c r="E1374" s="14" t="str">
        <f t="shared" si="63"/>
        <v>E.06x3</v>
      </c>
      <c r="F1374" s="14" t="str">
        <f>IFERROR(VLOOKUP(E1374,'Bron competenties'!$A$1:$F$19978,5,FALSE),"")</f>
        <v>het evalueren van kwaliteitsindicatoren en processen op basis van het kwaliteitsbeleid en indien nodig het voorstellen van herstelacties</v>
      </c>
      <c r="G1374" s="15" t="str">
        <f>IFERROR(CONCATENATE(B1374," ",(VLOOKUP($B1374,'Bron competenties'!$B$1:$C$1978,2,FALSE))),"")</f>
        <v xml:space="preserve">E.06 ICT kwaliteitsmanagement </v>
      </c>
      <c r="H1374">
        <f t="shared" si="64"/>
        <v>3</v>
      </c>
      <c r="I1374" t="str">
        <f t="shared" si="65"/>
        <v>het evalueren van kwaliteitsindicatoren en processen op basis van het kwaliteitsbeleid en indien nodig het voorstellen van herstelacties</v>
      </c>
    </row>
    <row r="1375" spans="1:9" ht="15" thickBot="1" x14ac:dyDescent="0.4">
      <c r="A1375" s="18" t="s">
        <v>172</v>
      </c>
      <c r="B1375" s="17" t="s">
        <v>96</v>
      </c>
      <c r="C1375" s="13">
        <v>4</v>
      </c>
      <c r="D1375" s="10" t="str">
        <f>IFERROR(VLOOKUP($A1375,VLookup!$B$3:$C$481,2,FALSE),"")</f>
        <v>5.1.1 PROJECTLEIDERSCHAP IV</v>
      </c>
      <c r="E1375" s="14" t="str">
        <f t="shared" si="63"/>
        <v>E.06x4</v>
      </c>
      <c r="F1375" s="14" t="str">
        <f>IFERROR(VLOOKUP(E1375,'Bron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75" s="15" t="str">
        <f>IFERROR(CONCATENATE(B1375," ",(VLOOKUP($B1375,'Bron competenties'!$B$1:$C$1978,2,FALSE))),"")</f>
        <v xml:space="preserve">E.06 ICT kwaliteitsmanagement </v>
      </c>
      <c r="H1375">
        <f t="shared" si="64"/>
        <v>4</v>
      </c>
      <c r="I1375"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76" spans="1:9" ht="15" thickBot="1" x14ac:dyDescent="0.4">
      <c r="A1376" s="18" t="s">
        <v>172</v>
      </c>
      <c r="B1376" s="17" t="s">
        <v>138</v>
      </c>
      <c r="C1376" s="13">
        <v>3</v>
      </c>
      <c r="D1376" s="10" t="str">
        <f>IFERROR(VLOOKUP($A1376,VLookup!$B$3:$C$481,2,FALSE),"")</f>
        <v>5.1.1 PROJECTLEIDERSCHAP IV</v>
      </c>
      <c r="E1376" s="14" t="str">
        <f t="shared" si="63"/>
        <v>E.07x3</v>
      </c>
      <c r="F1376" s="14" t="str">
        <f>IFERROR(VLOOKUP(E1376,'Bron competenties'!$A$1:$F$19978,5,FALSE),"")</f>
        <v>het evalueren van wijzigingseisen en het gebruiken van specifieke vaardigheden om potentiële methoden en standaarden te identificeren die ingezet kunnen worden</v>
      </c>
      <c r="G1376" s="15" t="str">
        <f>IFERROR(CONCATENATE(B1376," ",(VLOOKUP($B1376,'Bron competenties'!$B$1:$C$1978,2,FALSE))),"")</f>
        <v>E.07 Management van veranderingen in bedrijfsprocessen</v>
      </c>
      <c r="H1376">
        <f t="shared" si="64"/>
        <v>3</v>
      </c>
      <c r="I1376" t="str">
        <f t="shared" si="65"/>
        <v>het evalueren van wijzigingseisen en het gebruiken van specifieke vaardigheden om potentiële methoden en standaarden te identificeren die ingezet kunnen worden</v>
      </c>
    </row>
    <row r="1377" spans="1:9" ht="15" thickBot="1" x14ac:dyDescent="0.4">
      <c r="A1377" s="18" t="s">
        <v>172</v>
      </c>
      <c r="B1377" s="17" t="s">
        <v>138</v>
      </c>
      <c r="C1377" s="13">
        <v>4</v>
      </c>
      <c r="D1377" s="10" t="str">
        <f>IFERROR(VLOOKUP($A1377,VLookup!$B$3:$C$481,2,FALSE),"")</f>
        <v>5.1.1 PROJECTLEIDERSCHAP IV</v>
      </c>
      <c r="E1377" s="14" t="str">
        <f t="shared" si="63"/>
        <v>E.07x4</v>
      </c>
      <c r="F1377" s="14" t="str">
        <f>IFERROR(VLOOKUP(E1377,'Bron competenties'!$A$1:$F$19978,5,FALSE),"")</f>
        <v xml:space="preserve">het organiseren en borgen van het plannen, beheren en implementeren van significante IV-wijzigingen in de organisatie </v>
      </c>
      <c r="G1377" s="15" t="str">
        <f>IFERROR(CONCATENATE(B1377," ",(VLOOKUP($B1377,'Bron competenties'!$B$1:$C$1978,2,FALSE))),"")</f>
        <v>E.07 Management van veranderingen in bedrijfsprocessen</v>
      </c>
      <c r="H1377">
        <f t="shared" si="64"/>
        <v>4</v>
      </c>
      <c r="I1377" t="str">
        <f t="shared" si="65"/>
        <v xml:space="preserve">het organiseren en borgen van het plannen, beheren en implementeren van significante IV-wijzigingen in de organisatie </v>
      </c>
    </row>
    <row r="1378" spans="1:9" ht="15" thickBot="1" x14ac:dyDescent="0.4">
      <c r="A1378" s="18" t="s">
        <v>172</v>
      </c>
      <c r="B1378" s="20" t="s">
        <v>110</v>
      </c>
      <c r="C1378" s="13">
        <v>4</v>
      </c>
      <c r="D1378" s="10" t="str">
        <f>IFERROR(VLOOKUP($A1378,VLookup!$B$3:$C$481,2,FALSE),"")</f>
        <v>5.1.1 PROJECTLEIDERSCHAP IV</v>
      </c>
      <c r="E1378" s="14" t="str">
        <f t="shared" si="63"/>
        <v>E.09x4</v>
      </c>
      <c r="F1378" s="14" t="str">
        <f>IFERROR(VLOOKUP(E1378,'Bron competenties'!$A$1:$F$19978,5,FALSE),"")</f>
        <v>het organiseren en borgen van governancestrategie voor informatiesystemen door relevante processen over de gehele IV-infrastructuur te communiceren, uit te dragen en te beheersen</v>
      </c>
      <c r="G1378" s="15" t="str">
        <f>IFERROR(CONCATENATE(B1378," ",(VLOOKUP($B1378,'Bron competenties'!$B$1:$C$1978,2,FALSE))),"")</f>
        <v xml:space="preserve">E.09 IT-governance </v>
      </c>
      <c r="H1378">
        <f t="shared" si="64"/>
        <v>4</v>
      </c>
      <c r="I1378" t="str">
        <f t="shared" si="65"/>
        <v>het organiseren en borgen van governancestrategie voor informatiesystemen door relevante processen over de gehele IV-infrastructuur te communiceren, uit te dragen en te beheersen</v>
      </c>
    </row>
    <row r="1379" spans="1:9" ht="15" thickBot="1" x14ac:dyDescent="0.4">
      <c r="A1379" s="18" t="s">
        <v>172</v>
      </c>
      <c r="B1379" s="17" t="s">
        <v>85</v>
      </c>
      <c r="C1379" s="13">
        <v>9</v>
      </c>
      <c r="D1379" s="10" t="str">
        <f>IFERROR(VLOOKUP($A1379,VLookup!$B$3:$C$481,2,FALSE),"")</f>
        <v>5.1.1 PROJECTLEIDERSCHAP IV</v>
      </c>
      <c r="E1379" s="14" t="str">
        <f t="shared" si="63"/>
        <v>T.01x9</v>
      </c>
      <c r="F1379" s="14" t="str">
        <f>IFERROR(VLOOKUP(E1379,'Bron competenties'!$A$1:$F$19978,5,FALSE),"")</f>
        <v>Toegankelijkheid is van toepassing op het ontwerp van producten, apparaten, services of omgevingen om ervoor te zorgen dat ze voor iedereen bruikbaar zijn, ongeacht hun persoonlijke capaciteiten</v>
      </c>
      <c r="G1379" s="15" t="str">
        <f>IFERROR(CONCATENATE(B1379," ",(VLOOKUP($B1379,'Bron competenties'!$B$1:$C$1978,2,FALSE))),"")</f>
        <v>T.01 Toegankelijkheid</v>
      </c>
      <c r="H1379">
        <f t="shared" si="64"/>
        <v>9</v>
      </c>
      <c r="I1379" t="str">
        <f t="shared" si="65"/>
        <v>Toegankelijkheid is van toepassing op het ontwerp van producten, apparaten, services of omgevingen om ervoor te zorgen dat ze voor iedereen bruikbaar zijn, ongeacht hun persoonlijke capaciteiten</v>
      </c>
    </row>
    <row r="1380" spans="1:9" ht="15" thickBot="1" x14ac:dyDescent="0.4">
      <c r="A1380" s="18" t="s">
        <v>172</v>
      </c>
      <c r="B1380" s="17" t="s">
        <v>86</v>
      </c>
      <c r="C1380" s="13">
        <v>9</v>
      </c>
      <c r="D1380" s="10" t="str">
        <f>IFERROR(VLOOKUP($A1380,VLookup!$B$3:$C$481,2,FALSE),"")</f>
        <v>5.1.1 PROJECTLEIDERSCHAP IV</v>
      </c>
      <c r="E1380" s="14" t="str">
        <f t="shared" si="63"/>
        <v>T.02x9</v>
      </c>
      <c r="F1380" s="14" t="str">
        <f>IFERROR(VLOOKUP(E1380,'Bron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80" s="15" t="str">
        <f>IFERROR(CONCATENATE(B1380," ",(VLOOKUP($B1380,'Bron competenties'!$B$1:$C$1978,2,FALSE))),"")</f>
        <v>T.02 Ethiek</v>
      </c>
      <c r="H1380">
        <f t="shared" si="64"/>
        <v>9</v>
      </c>
      <c r="I1380" t="str">
        <f t="shared" si="65"/>
        <v>Ethiek in ICT behandelt de procedures, waarden en praktijken die ICT en haar gerelateerde disciplines beheersen zonder de integriteit, morele waarden of overtuigingen van een individu, organisatie of de mensheid: professioneel gedrag in de ICT</v>
      </c>
    </row>
    <row r="1381" spans="1:9" ht="15" thickBot="1" x14ac:dyDescent="0.4">
      <c r="A1381" s="18" t="s">
        <v>172</v>
      </c>
      <c r="B1381" s="17" t="s">
        <v>87</v>
      </c>
      <c r="C1381" s="13">
        <v>9</v>
      </c>
      <c r="D1381" s="10" t="str">
        <f>IFERROR(VLOOKUP($A1381,VLookup!$B$3:$C$481,2,FALSE),"")</f>
        <v>5.1.1 PROJECTLEIDERSCHAP IV</v>
      </c>
      <c r="E1381" s="14" t="str">
        <f t="shared" si="63"/>
        <v>T.03x9</v>
      </c>
      <c r="F1381" s="14" t="str">
        <f>IFERROR(VLOOKUP(E1381,'Bron competenties'!$A$1:$F$19978,5,FALSE),"")</f>
        <v>Er zijn veel wetten die direct of indirect relevant zijn voor de ICT-industrie, zoals copyright, naleving van octrooien, voorkomen van plagiaat en bescherming van intellectueel eigendom</v>
      </c>
      <c r="G1381" s="15" t="str">
        <f>IFERROR(CONCATENATE(B1381," ",(VLOOKUP($B1381,'Bron competenties'!$B$1:$C$1978,2,FALSE))),"")</f>
        <v>T.03 Juridische kwesties</v>
      </c>
      <c r="H1381">
        <f t="shared" si="64"/>
        <v>9</v>
      </c>
      <c r="I1381" t="str">
        <f t="shared" si="65"/>
        <v>Er zijn veel wetten die direct of indirect relevant zijn voor de ICT-industrie, zoals copyright, naleving van octrooien, voorkomen van plagiaat en bescherming van intellectueel eigendom</v>
      </c>
    </row>
    <row r="1382" spans="1:9" ht="15" thickBot="1" x14ac:dyDescent="0.4">
      <c r="A1382" s="18" t="s">
        <v>172</v>
      </c>
      <c r="B1382" s="17" t="s">
        <v>88</v>
      </c>
      <c r="C1382" s="13">
        <v>9</v>
      </c>
      <c r="D1382" s="10" t="str">
        <f>IFERROR(VLOOKUP($A1382,VLookup!$B$3:$C$481,2,FALSE),"")</f>
        <v>5.1.1 PROJECTLEIDERSCHAP IV</v>
      </c>
      <c r="E1382" s="14" t="str">
        <f t="shared" si="63"/>
        <v>T.04x9</v>
      </c>
      <c r="F1382" s="14" t="str">
        <f>IFERROR(VLOOKUP(E1382,'Bron competenties'!$A$1:$F$19978,5,FALSE),"")</f>
        <v>Privacy is het vermogen van een organisatie of individu te bepalen welke gegevens met derden kunnen worden gedeeld: bijvoorbeeld de algemene verordening gegevensbescherming (AVG) over gegevensbescherming en privacy voor alle individuen</v>
      </c>
      <c r="G1382" s="15" t="str">
        <f>IFERROR(CONCATENATE(B1382," ",(VLOOKUP($B1382,'Bron competenties'!$B$1:$C$1978,2,FALSE))),"")</f>
        <v>T.04 Privacy</v>
      </c>
      <c r="H1382">
        <f t="shared" si="64"/>
        <v>9</v>
      </c>
      <c r="I1382" t="str">
        <f t="shared" si="65"/>
        <v>Privacy is het vermogen van een organisatie of individu te bepalen welke gegevens met derden kunnen worden gedeeld: bijvoorbeeld de algemene verordening gegevensbescherming (AVG) over gegevensbescherming en privacy voor alle individuen</v>
      </c>
    </row>
    <row r="1383" spans="1:9" ht="15" thickBot="1" x14ac:dyDescent="0.4">
      <c r="A1383" s="18" t="s">
        <v>172</v>
      </c>
      <c r="B1383" s="17" t="s">
        <v>89</v>
      </c>
      <c r="C1383" s="13">
        <v>9</v>
      </c>
      <c r="D1383" s="10" t="str">
        <f>IFERROR(VLOOKUP($A1383,VLookup!$B$3:$C$481,2,FALSE),"")</f>
        <v>5.1.1 PROJECTLEIDERSCHAP IV</v>
      </c>
      <c r="E1383" s="14" t="str">
        <f t="shared" si="63"/>
        <v>T.05x9</v>
      </c>
      <c r="F1383" s="14" t="str">
        <f>IFERROR(VLOOKUP(E1383,'Bron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83" s="15" t="str">
        <f>IFERROR(CONCATENATE(B1383," ",(VLOOKUP($B1383,'Bron competenties'!$B$1:$C$1978,2,FALSE))),"")</f>
        <v>T.05 Beveiliging</v>
      </c>
      <c r="H1383">
        <f t="shared" si="64"/>
        <v>9</v>
      </c>
      <c r="I1383"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84" spans="1:9" ht="15" thickBot="1" x14ac:dyDescent="0.4">
      <c r="A1384" s="18" t="s">
        <v>172</v>
      </c>
      <c r="B1384" s="17" t="s">
        <v>90</v>
      </c>
      <c r="C1384" s="13">
        <v>9</v>
      </c>
      <c r="D1384" s="10" t="str">
        <f>IFERROR(VLOOKUP($A1384,VLookup!$B$3:$C$481,2,FALSE),"")</f>
        <v>5.1.1 PROJECTLEIDERSCHAP IV</v>
      </c>
      <c r="E1384" s="14" t="str">
        <f t="shared" si="63"/>
        <v>T.06x9</v>
      </c>
      <c r="F1384" s="14" t="str">
        <f>IFERROR(VLOOKUP(E1384,'Bron competenties'!$A$1:$F$19978,5,FALSE),"")</f>
        <v>Duurzaamheid staat voor het voldoen aan behoeften zonder de toekomst in gevaar te brengen en kan worden gecategoriseerd als ecologische, sociale of economische duurzaamheid</v>
      </c>
      <c r="G1384" s="15" t="str">
        <f>IFERROR(CONCATENATE(B1384," ",(VLOOKUP($B1384,'Bron competenties'!$B$1:$C$1978,2,FALSE))),"")</f>
        <v>T.06 Duurzaamheid</v>
      </c>
      <c r="H1384">
        <f t="shared" si="64"/>
        <v>9</v>
      </c>
      <c r="I1384" t="str">
        <f t="shared" si="65"/>
        <v>Duurzaamheid staat voor het voldoen aan behoeften zonder de toekomst in gevaar te brengen en kan worden gecategoriseerd als ecologische, sociale of economische duurzaamheid</v>
      </c>
    </row>
    <row r="1385" spans="1:9" ht="15" thickBot="1" x14ac:dyDescent="0.4">
      <c r="A1385" s="18" t="s">
        <v>172</v>
      </c>
      <c r="B1385" s="17" t="s">
        <v>91</v>
      </c>
      <c r="C1385" s="13">
        <v>9</v>
      </c>
      <c r="D1385" s="10" t="str">
        <f>IFERROR(VLOOKUP($A1385,VLookup!$B$3:$C$481,2,FALSE),"")</f>
        <v>5.1.1 PROJECTLEIDERSCHAP IV</v>
      </c>
      <c r="E1385" s="14" t="str">
        <f t="shared" si="63"/>
        <v>T.07x9</v>
      </c>
      <c r="F1385" s="14" t="str">
        <f>IFERROR(VLOOKUP(E1385,'Bron competenties'!$A$1:$F$19978,5,FALSE),"")</f>
        <v>Bruikbaarheid is de kwaliteit van een product, dienst of systeem, zoals ervaren door eindgebruikers, voor specifiek te bereiken doelen, effectief, efficiënt en bevredigend in een vooraf bepaalde context</v>
      </c>
      <c r="G1385" s="15" t="str">
        <f>IFERROR(CONCATENATE(B1385," ",(VLOOKUP($B1385,'Bron competenties'!$B$1:$C$1978,2,FALSE))),"")</f>
        <v>T.07 Bruikbaarheid</v>
      </c>
      <c r="H1385">
        <f t="shared" si="64"/>
        <v>9</v>
      </c>
      <c r="I1385" t="str">
        <f t="shared" si="65"/>
        <v>Bruikbaarheid is de kwaliteit van een product, dienst of systeem, zoals ervaren door eindgebruikers, voor specifiek te bereiken doelen, effectief, efficiënt en bevredigend in een vooraf bepaalde context</v>
      </c>
    </row>
    <row r="1386" spans="1:9" ht="15" thickBot="1" x14ac:dyDescent="0.4">
      <c r="A1386" s="18" t="s">
        <v>173</v>
      </c>
      <c r="B1386" s="17" t="s">
        <v>82</v>
      </c>
      <c r="C1386" s="13">
        <v>4</v>
      </c>
      <c r="D1386" s="10" t="str">
        <f>IFERROR(VLOOKUP($A1386,VLookup!$B$3:$C$481,2,FALSE),"")</f>
        <v>5.1.2 PROJECTMANAGEMENT IV</v>
      </c>
      <c r="E1386" s="14" t="str">
        <f t="shared" si="63"/>
        <v>A.01x4</v>
      </c>
      <c r="F1386" s="14" t="str">
        <f>IFERROR(VLOOKUP(E1386,'Bron competenties'!$A$1:$F$19978,5,FALSE),"")</f>
        <v>het organiseren en borgen van de bouw en implementatie van innovatieve IV oplossingen op de lange termijn</v>
      </c>
      <c r="G1386" s="15" t="str">
        <f>IFERROR(CONCATENATE(B1386," ",(VLOOKUP($B1386,'Bron competenties'!$B$1:$C$1978,2,FALSE))),"")</f>
        <v>A.01 Afstemming informatiesysteem en bedrijfsstrategie</v>
      </c>
      <c r="H1386">
        <f t="shared" si="64"/>
        <v>4</v>
      </c>
      <c r="I1386" t="str">
        <f t="shared" si="65"/>
        <v>het organiseren en borgen van de bouw en implementatie van innovatieve IV oplossingen op de lange termijn</v>
      </c>
    </row>
    <row r="1387" spans="1:9" ht="15" thickBot="1" x14ac:dyDescent="0.4">
      <c r="A1387" s="18" t="s">
        <v>173</v>
      </c>
      <c r="B1387" s="17" t="s">
        <v>115</v>
      </c>
      <c r="C1387" s="13">
        <v>3</v>
      </c>
      <c r="D1387" s="10" t="str">
        <f>IFERROR(VLOOKUP($A1387,VLookup!$B$3:$C$481,2,FALSE),"")</f>
        <v>5.1.2 PROJECTMANAGEMENT IV</v>
      </c>
      <c r="E1387" s="14" t="str">
        <f t="shared" si="63"/>
        <v>A.03x3</v>
      </c>
      <c r="F1387" s="14" t="str">
        <f>IFERROR(VLOOKUP(E1387,'Bron competenties'!$A$1:$F$19978,5,FALSE),"")</f>
        <v>het gebruikmaken van specifieke (product)kennis voor marktanalyses</v>
      </c>
      <c r="G1387" s="15" t="str">
        <f>IFERROR(CONCATENATE(B1387," ",(VLOOKUP($B1387,'Bron competenties'!$B$1:$C$1978,2,FALSE))),"")</f>
        <v xml:space="preserve">A.03 Ontwikkelen van bedrijfsplannen </v>
      </c>
      <c r="H1387">
        <f t="shared" si="64"/>
        <v>3</v>
      </c>
      <c r="I1387" t="str">
        <f t="shared" si="65"/>
        <v>het gebruikmaken van specifieke (product)kennis voor marktanalyses</v>
      </c>
    </row>
    <row r="1388" spans="1:9" ht="15" thickBot="1" x14ac:dyDescent="0.4">
      <c r="A1388" s="18" t="s">
        <v>173</v>
      </c>
      <c r="B1388" s="17" t="s">
        <v>115</v>
      </c>
      <c r="C1388" s="13">
        <v>4</v>
      </c>
      <c r="D1388" s="10" t="str">
        <f>IFERROR(VLOOKUP($A1388,VLookup!$B$3:$C$481,2,FALSE),"")</f>
        <v>5.1.2 PROJECTMANAGEMENT IV</v>
      </c>
      <c r="E1388" s="14" t="str">
        <f t="shared" si="63"/>
        <v>A.03x4</v>
      </c>
      <c r="F1388" s="14" t="str">
        <f>IFERROR(VLOOKUP(E1388,'Bron competenties'!$A$1:$F$19978,5,FALSE),"")</f>
        <v>het organiseren en borgen van een informatiesysteemstrategie die voldoet aan de vereisten van de organisatie, inclusief risico’s en kansen</v>
      </c>
      <c r="G1388" s="15" t="str">
        <f>IFERROR(CONCATENATE(B1388," ",(VLOOKUP($B1388,'Bron competenties'!$B$1:$C$1978,2,FALSE))),"")</f>
        <v xml:space="preserve">A.03 Ontwikkelen van bedrijfsplannen </v>
      </c>
      <c r="H1388">
        <f t="shared" si="64"/>
        <v>4</v>
      </c>
      <c r="I1388" t="str">
        <f t="shared" si="65"/>
        <v>het organiseren en borgen van een informatiesysteemstrategie die voldoet aan de vereisten van de organisatie, inclusief risico’s en kansen</v>
      </c>
    </row>
    <row r="1389" spans="1:9" ht="15" thickBot="1" x14ac:dyDescent="0.4">
      <c r="A1389" s="18" t="s">
        <v>173</v>
      </c>
      <c r="B1389" s="17" t="s">
        <v>101</v>
      </c>
      <c r="C1389" s="13">
        <v>3</v>
      </c>
      <c r="D1389" s="10" t="str">
        <f>IFERROR(VLOOKUP($A1389,VLookup!$B$3:$C$481,2,FALSE),"")</f>
        <v>5.1.2 PROJECTMANAGEMENT IV</v>
      </c>
      <c r="E1389" s="14" t="str">
        <f t="shared" si="63"/>
        <v>A.08x3</v>
      </c>
      <c r="F1389" s="14" t="str">
        <f>IFERROR(VLOOKUP(E1389,'Bron competenties'!$A$1:$F$19978,5,FALSE),"")</f>
        <v>het bevorderen van bewustzijn, trainingen en borging (via hulpmiddelen) voor duurzame ontwikkeling</v>
      </c>
      <c r="G1389" s="15" t="str">
        <f>IFERROR(CONCATENATE(B1389," ",(VLOOKUP($B1389,'Bron competenties'!$B$1:$C$1978,2,FALSE))),"")</f>
        <v xml:space="preserve">A.08 Duurzame ontwikkeling </v>
      </c>
      <c r="H1389">
        <f t="shared" si="64"/>
        <v>3</v>
      </c>
      <c r="I1389" t="str">
        <f t="shared" si="65"/>
        <v>het bevorderen van bewustzijn, trainingen en borging (via hulpmiddelen) voor duurzame ontwikkeling</v>
      </c>
    </row>
    <row r="1390" spans="1:9" ht="15" thickBot="1" x14ac:dyDescent="0.4">
      <c r="A1390" s="18" t="s">
        <v>173</v>
      </c>
      <c r="B1390" s="17" t="s">
        <v>101</v>
      </c>
      <c r="C1390" s="13">
        <v>4</v>
      </c>
      <c r="D1390" s="10" t="str">
        <f>IFERROR(VLOOKUP($A1390,VLookup!$B$3:$C$481,2,FALSE),"")</f>
        <v>5.1.2 PROJECTMANAGEMENT IV</v>
      </c>
      <c r="E1390" s="14" t="str">
        <f t="shared" si="63"/>
        <v>A.08x4</v>
      </c>
      <c r="F1390" s="14" t="str">
        <f>IFERROR(VLOOKUP(E1390,'Bron competenties'!$A$1:$F$19978,5,FALSE),"")</f>
        <v>het bepalen van doel en strategie voor duurzame ontwikkeling van informatiesystemen in overeenstemming met het duurzaamheidsbeleid van de organisatie</v>
      </c>
      <c r="G1390" s="15" t="str">
        <f>IFERROR(CONCATENATE(B1390," ",(VLOOKUP($B1390,'Bron competenties'!$B$1:$C$1978,2,FALSE))),"")</f>
        <v xml:space="preserve">A.08 Duurzame ontwikkeling </v>
      </c>
      <c r="H1390">
        <f t="shared" si="64"/>
        <v>4</v>
      </c>
      <c r="I1390" t="str">
        <f t="shared" si="65"/>
        <v>het bepalen van doel en strategie voor duurzame ontwikkeling van informatiesystemen in overeenstemming met het duurzaamheidsbeleid van de organisatie</v>
      </c>
    </row>
    <row r="1391" spans="1:9" ht="15" thickBot="1" x14ac:dyDescent="0.4">
      <c r="A1391" s="18" t="s">
        <v>173</v>
      </c>
      <c r="B1391" s="17" t="s">
        <v>103</v>
      </c>
      <c r="C1391" s="13">
        <v>4</v>
      </c>
      <c r="D1391" s="10" t="str">
        <f>IFERROR(VLOOKUP($A1391,VLookup!$B$3:$C$481,2,FALSE),"")</f>
        <v>5.1.2 PROJECTMANAGEMENT IV</v>
      </c>
      <c r="E1391" s="14" t="str">
        <f t="shared" si="63"/>
        <v>A.09x4</v>
      </c>
      <c r="F1391" s="14" t="str">
        <f>IFERROR(VLOOKUP(E1391,'Bron competenties'!$A$1:$F$19978,5,FALSE),"")</f>
        <v>het inzetten van onafhankelijk denken en technologische kennis om verschillende concepten te integreren, zodat unieke oplossingen ontstaan</v>
      </c>
      <c r="G1391" s="15" t="str">
        <f>IFERROR(CONCATENATE(B1391," ",(VLOOKUP($B1391,'Bron competenties'!$B$1:$C$1978,2,FALSE))),"")</f>
        <v xml:space="preserve">A.09 Innoveren </v>
      </c>
      <c r="H1391">
        <f t="shared" si="64"/>
        <v>4</v>
      </c>
      <c r="I1391" t="str">
        <f t="shared" si="65"/>
        <v>het inzetten van onafhankelijk denken en technologische kennis om verschillende concepten te integreren, zodat unieke oplossingen ontstaan</v>
      </c>
    </row>
    <row r="1392" spans="1:9" ht="15" thickBot="1" x14ac:dyDescent="0.4">
      <c r="A1392" s="18" t="s">
        <v>173</v>
      </c>
      <c r="B1392" s="20" t="s">
        <v>135</v>
      </c>
      <c r="C1392" s="13">
        <v>3</v>
      </c>
      <c r="D1392" s="10" t="str">
        <f>IFERROR(VLOOKUP($A1392,VLookup!$B$3:$C$481,2,FALSE),"")</f>
        <v>5.1.2 PROJECTMANAGEMENT IV</v>
      </c>
      <c r="E1392" s="14" t="str">
        <f t="shared" si="63"/>
        <v>C.02x3</v>
      </c>
      <c r="F1392" s="14" t="str">
        <f>IFERROR(VLOOKUP(E1392,'Bron competenties'!$A$1:$F$19978,5,FALSE),"")</f>
        <v xml:space="preserve">het zorgen voor de integriteit van het systeem door het toepassen van functionele updates, software- of hardwaretoevoegingen en het inregelen van onderhoudsactiviteiten; het voldoen aan de budgeteisen </v>
      </c>
      <c r="G1392" s="15" t="str">
        <f>IFERROR(CONCATENATE(B1392," ",(VLOOKUP($B1392,'Bron competenties'!$B$1:$C$1978,2,FALSE))),"")</f>
        <v xml:space="preserve">C.02 Ondersteunen van wijzigingen </v>
      </c>
      <c r="H1392">
        <f t="shared" si="64"/>
        <v>3</v>
      </c>
      <c r="I1392" t="str">
        <f t="shared" si="65"/>
        <v xml:space="preserve">het zorgen voor de integriteit van het systeem door het toepassen van functionele updates, software- of hardwaretoevoegingen en het inregelen van onderhoudsactiviteiten; het voldoen aan de budgeteisen </v>
      </c>
    </row>
    <row r="1393" spans="1:9" ht="15" thickBot="1" x14ac:dyDescent="0.4">
      <c r="A1393" s="18" t="s">
        <v>173</v>
      </c>
      <c r="B1393" s="17" t="s">
        <v>116</v>
      </c>
      <c r="C1393" s="13">
        <v>3</v>
      </c>
      <c r="D1393" s="10" t="str">
        <f>IFERROR(VLOOKUP($A1393,VLookup!$B$3:$C$481,2,FALSE),"")</f>
        <v>5.1.2 PROJECTMANAGEMENT IV</v>
      </c>
      <c r="E1393" s="14" t="str">
        <f t="shared" si="63"/>
        <v>D.04x3</v>
      </c>
      <c r="F1393" s="14" t="str">
        <f>IFERROR(VLOOKUP(E1393,'Bron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93" s="15" t="str">
        <f>IFERROR(CONCATENATE(B1393," ",(VLOOKUP($B1393,'Bron competenties'!$B$1:$C$1978,2,FALSE))),"")</f>
        <v>D.04 Inkoop IV</v>
      </c>
      <c r="H1393">
        <f t="shared" si="64"/>
        <v>3</v>
      </c>
      <c r="I1393" t="str">
        <f t="shared" si="65"/>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94" spans="1:9" ht="15" thickBot="1" x14ac:dyDescent="0.4">
      <c r="A1394" s="18" t="s">
        <v>173</v>
      </c>
      <c r="B1394" s="17" t="s">
        <v>116</v>
      </c>
      <c r="C1394" s="13">
        <v>4</v>
      </c>
      <c r="D1394" s="10" t="str">
        <f>IFERROR(VLOOKUP($A1394,VLookup!$B$3:$C$481,2,FALSE),"")</f>
        <v>5.1.2 PROJECTMANAGEMENT IV</v>
      </c>
      <c r="E1394" s="14" t="str">
        <f t="shared" si="63"/>
        <v>D.04x4</v>
      </c>
      <c r="F1394" s="14" t="str">
        <f>IFERROR(VLOOKUP(E1394,'Bron competenties'!$A$1:$F$19978,5,FALSE),"")</f>
        <v xml:space="preserve">het organiseren en borgen van het inkoopbeleid van de organisatie en het aanbevelen van procesverbeteringen; het toepassen van praktijkervaring en kennis op het gebied van inkoop om de beste besluiten te kunnen nemen  </v>
      </c>
      <c r="G1394" s="15" t="str">
        <f>IFERROR(CONCATENATE(B1394," ",(VLOOKUP($B1394,'Bron competenties'!$B$1:$C$1978,2,FALSE))),"")</f>
        <v>D.04 Inkoop IV</v>
      </c>
      <c r="H1394">
        <f t="shared" si="64"/>
        <v>4</v>
      </c>
      <c r="I1394" t="str">
        <f t="shared" si="65"/>
        <v xml:space="preserve">het organiseren en borgen van het inkoopbeleid van de organisatie en het aanbevelen van procesverbeteringen; het toepassen van praktijkervaring en kennis op het gebied van inkoop om de beste besluiten te kunnen nemen  </v>
      </c>
    </row>
    <row r="1395" spans="1:9" ht="15" thickBot="1" x14ac:dyDescent="0.4">
      <c r="A1395" s="18" t="s">
        <v>173</v>
      </c>
      <c r="B1395" s="17" t="s">
        <v>112</v>
      </c>
      <c r="C1395" s="13">
        <v>2</v>
      </c>
      <c r="D1395" s="10" t="str">
        <f>IFERROR(VLOOKUP($A1395,VLookup!$B$3:$C$481,2,FALSE),"")</f>
        <v>5.1.2 PROJECTMANAGEMENT IV</v>
      </c>
      <c r="E1395" s="14" t="str">
        <f t="shared" si="63"/>
        <v>D.05x2</v>
      </c>
      <c r="F1395" s="14" t="str">
        <f>IFERROR(VLOOKUP(E1395,'Bron competenties'!$A$1:$F$19978,5,FALSE),"")</f>
        <v>het samenwerken in de totstandkoming van proposals/voorstellen in overeenstemming met de bedrijfscapaciteit en klantbehoeften</v>
      </c>
      <c r="G1395" s="15" t="str">
        <f>IFERROR(CONCATENATE(B1395," ",(VLOOKUP($B1395,'Bron competenties'!$B$1:$C$1978,2,FALSE))),"")</f>
        <v>D.05 Verkoopontwikkeling</v>
      </c>
      <c r="H1395">
        <f t="shared" si="64"/>
        <v>2</v>
      </c>
      <c r="I1395" t="str">
        <f t="shared" si="65"/>
        <v>het samenwerken in de totstandkoming van proposals/voorstellen in overeenstemming met de bedrijfscapaciteit en klantbehoeften</v>
      </c>
    </row>
    <row r="1396" spans="1:9" ht="15" thickBot="1" x14ac:dyDescent="0.4">
      <c r="A1396" s="18" t="s">
        <v>173</v>
      </c>
      <c r="B1396" s="17" t="s">
        <v>112</v>
      </c>
      <c r="C1396" s="13">
        <v>3</v>
      </c>
      <c r="D1396" s="10" t="str">
        <f>IFERROR(VLOOKUP($A1396,VLookup!$B$3:$C$481,2,FALSE),"")</f>
        <v>5.1.2 PROJECTMANAGEMENT IV</v>
      </c>
      <c r="E1396" s="14" t="str">
        <f t="shared" si="63"/>
        <v>D.05x3</v>
      </c>
      <c r="F1396" s="14" t="str">
        <f>IFERROR(VLOOKUP(E1396,'Bron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96" s="15" t="str">
        <f>IFERROR(CONCATENATE(B1396," ",(VLOOKUP($B1396,'Bron competenties'!$B$1:$C$1978,2,FALSE))),"")</f>
        <v>D.05 Verkoopontwikkeling</v>
      </c>
      <c r="H1396">
        <f t="shared" si="64"/>
        <v>3</v>
      </c>
      <c r="I1396"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97" spans="1:9" ht="15" thickBot="1" x14ac:dyDescent="0.4">
      <c r="A1397" s="18" t="s">
        <v>173</v>
      </c>
      <c r="B1397" s="17" t="s">
        <v>112</v>
      </c>
      <c r="C1397" s="13">
        <v>4</v>
      </c>
      <c r="D1397" s="10" t="str">
        <f>IFERROR(VLOOKUP($A1397,VLookup!$B$3:$C$481,2,FALSE),"")</f>
        <v>5.1.2 PROJECTMANAGEMENT IV</v>
      </c>
      <c r="E1397" s="14" t="str">
        <f t="shared" si="63"/>
        <v>D.05x4</v>
      </c>
      <c r="F1397" s="14" t="str">
        <f>IFERROR(VLOOKUP(E1397,'Bron competenties'!$A$1:$F$19978,5,FALSE),"")</f>
        <v>het reviewen en implementeren van een passende verkoopstrategie om de organisatiedoeleinden te behalen; het bepalen en alloceren van doelen om de marktcondities aan te pakken; het coördineren van multidisciplinaire teams</v>
      </c>
      <c r="G1397" s="15" t="str">
        <f>IFERROR(CONCATENATE(B1397," ",(VLOOKUP($B1397,'Bron competenties'!$B$1:$C$1978,2,FALSE))),"")</f>
        <v>D.05 Verkoopontwikkeling</v>
      </c>
      <c r="H1397">
        <f t="shared" si="64"/>
        <v>4</v>
      </c>
      <c r="I1397" t="str">
        <f t="shared" si="65"/>
        <v>het reviewen en implementeren van een passende verkoopstrategie om de organisatiedoeleinden te behalen; het bepalen en alloceren van doelen om de marktcondities aan te pakken; het coördineren van multidisciplinaire teams</v>
      </c>
    </row>
    <row r="1398" spans="1:9" ht="15" thickBot="1" x14ac:dyDescent="0.4">
      <c r="A1398" s="18" t="s">
        <v>173</v>
      </c>
      <c r="B1398" s="17" t="s">
        <v>117</v>
      </c>
      <c r="C1398" s="13">
        <v>3</v>
      </c>
      <c r="D1398" s="10" t="str">
        <f>IFERROR(VLOOKUP($A1398,VLookup!$B$3:$C$481,2,FALSE),"")</f>
        <v>5.1.2 PROJECTMANAGEMENT IV</v>
      </c>
      <c r="E1398" s="14" t="str">
        <f t="shared" si="63"/>
        <v>D.08x3</v>
      </c>
      <c r="F1398" s="14" t="str">
        <f>IFERROR(VLOOKUP(E1398,'Bron competenties'!$A$1:$F$19978,5,FALSE),"")</f>
        <v>het evalueren van contractprestaties op basis van prestatie-indicatoren en het borgen van de prestaties van de volledige supply chain; het invloed uitoefenen op (nieuwe) contractbesprekingen</v>
      </c>
      <c r="G1398" s="15" t="str">
        <f>IFERROR(CONCATENATE(B1398," ",(VLOOKUP($B1398,'Bron competenties'!$B$1:$C$1978,2,FALSE))),"")</f>
        <v xml:space="preserve">D.08 Contractmanagement </v>
      </c>
      <c r="H1398">
        <f t="shared" si="64"/>
        <v>3</v>
      </c>
      <c r="I1398" t="str">
        <f t="shared" si="65"/>
        <v>het evalueren van contractprestaties op basis van prestatie-indicatoren en het borgen van de prestaties van de volledige supply chain; het invloed uitoefenen op (nieuwe) contractbesprekingen</v>
      </c>
    </row>
    <row r="1399" spans="1:9" ht="15" thickBot="1" x14ac:dyDescent="0.4">
      <c r="A1399" s="18" t="s">
        <v>173</v>
      </c>
      <c r="B1399" s="17" t="s">
        <v>117</v>
      </c>
      <c r="C1399" s="13">
        <v>4</v>
      </c>
      <c r="D1399" s="10" t="str">
        <f>IFERROR(VLOOKUP($A1399,VLookup!$B$3:$C$481,2,FALSE),"")</f>
        <v>5.1.2 PROJECTMANAGEMENT IV</v>
      </c>
      <c r="E1399" s="14" t="str">
        <f t="shared" si="63"/>
        <v>D.08x4</v>
      </c>
      <c r="F1399" s="14" t="str">
        <f>IFERROR(VLOOKUP(E1399,'Bron competenties'!$A$1:$F$19978,5,FALSE),"")</f>
        <v>het organiseren en borgen van het naleven van contracten en het fungeren als laatste escalatiepunt</v>
      </c>
      <c r="G1399" s="15" t="str">
        <f>IFERROR(CONCATENATE(B1399," ",(VLOOKUP($B1399,'Bron competenties'!$B$1:$C$1978,2,FALSE))),"")</f>
        <v xml:space="preserve">D.08 Contractmanagement </v>
      </c>
      <c r="H1399">
        <f t="shared" si="64"/>
        <v>4</v>
      </c>
      <c r="I1399" t="str">
        <f t="shared" si="65"/>
        <v>het organiseren en borgen van het naleven van contracten en het fungeren als laatste escalatiepunt</v>
      </c>
    </row>
    <row r="1400" spans="1:9" ht="15" thickBot="1" x14ac:dyDescent="0.4">
      <c r="A1400" s="18" t="s">
        <v>173</v>
      </c>
      <c r="B1400" s="17" t="s">
        <v>78</v>
      </c>
      <c r="C1400" s="13">
        <v>3</v>
      </c>
      <c r="D1400" s="10" t="str">
        <f>IFERROR(VLOOKUP($A1400,VLookup!$B$3:$C$481,2,FALSE),"")</f>
        <v>5.1.2 PROJECTMANAGEMENT IV</v>
      </c>
      <c r="E1400" s="14" t="str">
        <f t="shared" si="63"/>
        <v>D.10x3</v>
      </c>
      <c r="F1400" s="14" t="str">
        <f>IFERROR(VLOOKUP(E1400,'Bron competenties'!$A$1:$F$19978,5,FALSE),"")</f>
        <v>het analyseren van bedrijfsprocessen en bijbehorende informatie-eisen en het daarmee voorzien in de meest geschikte informatiestructuur</v>
      </c>
      <c r="G1400" s="15" t="str">
        <f>IFERROR(CONCATENATE(B1400," ",(VLOOKUP($B1400,'Bron competenties'!$B$1:$C$1978,2,FALSE))),"")</f>
        <v xml:space="preserve">D.10 Informatie- en kennismanagement </v>
      </c>
      <c r="H1400">
        <f t="shared" si="64"/>
        <v>3</v>
      </c>
      <c r="I1400" t="str">
        <f t="shared" si="65"/>
        <v>het analyseren van bedrijfsprocessen en bijbehorende informatie-eisen en het daarmee voorzien in de meest geschikte informatiestructuur</v>
      </c>
    </row>
    <row r="1401" spans="1:9" ht="15" thickBot="1" x14ac:dyDescent="0.4">
      <c r="A1401" s="18" t="s">
        <v>173</v>
      </c>
      <c r="B1401" s="17" t="s">
        <v>78</v>
      </c>
      <c r="C1401" s="13">
        <v>4</v>
      </c>
      <c r="D1401" s="10" t="str">
        <f>IFERROR(VLOOKUP($A1401,VLookup!$B$3:$C$481,2,FALSE),"")</f>
        <v>5.1.2 PROJECTMANAGEMENT IV</v>
      </c>
      <c r="E1401" s="14" t="str">
        <f t="shared" si="63"/>
        <v>D.10x4</v>
      </c>
      <c r="F1401" s="14" t="str">
        <f>IFERROR(VLOOKUP(E1401,'Bron competenties'!$A$1:$F$19978,5,FALSE),"")</f>
        <v>de juiste informatiestructuur integreren in de organisatie-omgeving</v>
      </c>
      <c r="G1401" s="15" t="str">
        <f>IFERROR(CONCATENATE(B1401," ",(VLOOKUP($B1401,'Bron competenties'!$B$1:$C$1978,2,FALSE))),"")</f>
        <v xml:space="preserve">D.10 Informatie- en kennismanagement </v>
      </c>
      <c r="H1401">
        <f t="shared" si="64"/>
        <v>4</v>
      </c>
      <c r="I1401" t="str">
        <f t="shared" si="65"/>
        <v>de juiste informatiestructuur integreren in de organisatie-omgeving</v>
      </c>
    </row>
    <row r="1402" spans="1:9" ht="15" thickBot="1" x14ac:dyDescent="0.4">
      <c r="A1402" s="18" t="s">
        <v>173</v>
      </c>
      <c r="B1402" s="17" t="s">
        <v>79</v>
      </c>
      <c r="C1402" s="13">
        <v>3</v>
      </c>
      <c r="D1402" s="10" t="str">
        <f>IFERROR(VLOOKUP($A1402,VLookup!$B$3:$C$481,2,FALSE),"")</f>
        <v>5.1.2 PROJECTMANAGEMENT IV</v>
      </c>
      <c r="E1402" s="14" t="str">
        <f t="shared" si="63"/>
        <v>D.11x3</v>
      </c>
      <c r="F1402" s="14" t="str">
        <f>IFERROR(VLOOKUP(E1402,'Bron competenties'!$A$1:$F$19978,5,FALSE),"")</f>
        <v>betrouwbare relaties met de klanten creëren en helpen in het identificeren van de klantbehoeften</v>
      </c>
      <c r="G1402" s="15" t="str">
        <f>IFERROR(CONCATENATE(B1402," ",(VLOOKUP($B1402,'Bron competenties'!$B$1:$C$1978,2,FALSE))),"")</f>
        <v xml:space="preserve">D.11 Behoeftemanagement </v>
      </c>
      <c r="H1402">
        <f t="shared" si="64"/>
        <v>3</v>
      </c>
      <c r="I1402" t="str">
        <f t="shared" si="65"/>
        <v>betrouwbare relaties met de klanten creëren en helpen in het identificeren van de klantbehoeften</v>
      </c>
    </row>
    <row r="1403" spans="1:9" ht="15" thickBot="1" x14ac:dyDescent="0.4">
      <c r="A1403" s="18" t="s">
        <v>173</v>
      </c>
      <c r="B1403" s="17" t="s">
        <v>79</v>
      </c>
      <c r="C1403" s="13">
        <v>4</v>
      </c>
      <c r="D1403" s="10" t="str">
        <f>IFERROR(VLOOKUP($A1403,VLookup!$B$3:$C$481,2,FALSE),"")</f>
        <v>5.1.2 PROJECTMANAGEMENT IV</v>
      </c>
      <c r="E1403" s="14" t="str">
        <f t="shared" si="63"/>
        <v>D.11x4</v>
      </c>
      <c r="F1403" s="14" t="str">
        <f>IFERROR(VLOOKUP(E1403,'Bron competenties'!$A$1:$F$19978,5,FALSE),"")</f>
        <v>het organiseren en ondersteunen van strategische besluiten van de organisaties, het helpen van organisaties om nieuwe IV-oplossingen te bedenken; het bevorderen van partnerschappen en het creëren van waardeproposities</v>
      </c>
      <c r="G1403" s="15" t="str">
        <f>IFERROR(CONCATENATE(B1403," ",(VLOOKUP($B1403,'Bron competenties'!$B$1:$C$1978,2,FALSE))),"")</f>
        <v xml:space="preserve">D.11 Behoeftemanagement </v>
      </c>
      <c r="H1403">
        <f t="shared" si="64"/>
        <v>4</v>
      </c>
      <c r="I1403" t="str">
        <f t="shared" si="65"/>
        <v>het organiseren en ondersteunen van strategische besluiten van de organisaties, het helpen van organisaties om nieuwe IV-oplossingen te bedenken; het bevorderen van partnerschappen en het creëren van waardeproposities</v>
      </c>
    </row>
    <row r="1404" spans="1:9" ht="15" thickBot="1" x14ac:dyDescent="0.4">
      <c r="A1404" s="18" t="s">
        <v>173</v>
      </c>
      <c r="B1404" s="17" t="s">
        <v>118</v>
      </c>
      <c r="C1404" s="13">
        <v>3</v>
      </c>
      <c r="D1404" s="10" t="str">
        <f>IFERROR(VLOOKUP($A1404,VLookup!$B$3:$C$481,2,FALSE),"")</f>
        <v>5.1.2 PROJECTMANAGEMENT IV</v>
      </c>
      <c r="E1404" s="14" t="str">
        <f t="shared" si="63"/>
        <v>E.01x3</v>
      </c>
      <c r="F1404" s="14" t="str">
        <f>IFERROR(VLOOKUP(E1404,'Bron competenties'!$A$1:$F$19978,5,FALSE),"")</f>
        <v>het gebruikmaken van vaardigheden om kortetermijnprognoses te bieden met behulp van input uit de markt; het beoordelen van de productie- en verkoopcapaciteiten van de organisatie</v>
      </c>
      <c r="G1404" s="15" t="str">
        <f>IFERROR(CONCATENATE(B1404," ",(VLOOKUP($B1404,'Bron competenties'!$B$1:$C$1978,2,FALSE))),"")</f>
        <v xml:space="preserve">E.01 Ontwikkelen van prognoses </v>
      </c>
      <c r="H1404">
        <f t="shared" si="64"/>
        <v>3</v>
      </c>
      <c r="I1404" t="str">
        <f t="shared" si="65"/>
        <v>het gebruikmaken van vaardigheden om kortetermijnprognoses te bieden met behulp van input uit de markt; het beoordelen van de productie- en verkoopcapaciteiten van de organisatie</v>
      </c>
    </row>
    <row r="1405" spans="1:9" ht="15" thickBot="1" x14ac:dyDescent="0.4">
      <c r="A1405" s="18" t="s">
        <v>173</v>
      </c>
      <c r="B1405" s="17" t="s">
        <v>118</v>
      </c>
      <c r="C1405" s="13">
        <v>4</v>
      </c>
      <c r="D1405" s="10" t="str">
        <f>IFERROR(VLOOKUP($A1405,VLookup!$B$3:$C$481,2,FALSE),"")</f>
        <v>5.1.2 PROJECTMANAGEMENT IV</v>
      </c>
      <c r="E1405" s="14" t="str">
        <f t="shared" si="63"/>
        <v>E.01x4</v>
      </c>
      <c r="F1405" s="14" t="str">
        <f>IFERROR(VLOOKUP(E1405,'Bron competenties'!$A$1:$F$19978,5,FALSE),"")</f>
        <v>de verantwoordelijkheid nemen voor het ontwikkelen van langetermijnprognoses; het identificeren en evalueren van input uit de wijde omgeving, inclusief de politieke en sociale context</v>
      </c>
      <c r="G1405" s="15" t="str">
        <f>IFERROR(CONCATENATE(B1405," ",(VLOOKUP($B1405,'Bron competenties'!$B$1:$C$1978,2,FALSE))),"")</f>
        <v xml:space="preserve">E.01 Ontwikkelen van prognoses </v>
      </c>
      <c r="H1405">
        <f t="shared" si="64"/>
        <v>4</v>
      </c>
      <c r="I1405" t="str">
        <f t="shared" si="65"/>
        <v>de verantwoordelijkheid nemen voor het ontwikkelen van langetermijnprognoses; het identificeren en evalueren van input uit de wijde omgeving, inclusief de politieke en sociale context</v>
      </c>
    </row>
    <row r="1406" spans="1:9" ht="15" thickBot="1" x14ac:dyDescent="0.4">
      <c r="A1406" s="18" t="s">
        <v>173</v>
      </c>
      <c r="B1406" s="17" t="s">
        <v>108</v>
      </c>
      <c r="C1406" s="13">
        <v>3</v>
      </c>
      <c r="D1406" s="10" t="str">
        <f>IFERROR(VLOOKUP($A1406,VLookup!$B$3:$C$481,2,FALSE),"")</f>
        <v>5.1.2 PROJECTMANAGEMENT IV</v>
      </c>
      <c r="E1406" s="14" t="str">
        <f t="shared" si="63"/>
        <v>E.02x3</v>
      </c>
      <c r="F1406" s="14" t="str">
        <f>IFERROR(VLOOKUP(E1406,'Bron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06" s="15" t="str">
        <f>IFERROR(CONCATENATE(B1406," ",(VLOOKUP($B1406,'Bron competenties'!$B$1:$C$1978,2,FALSE))),"")</f>
        <v xml:space="preserve">E.02 Project- en portfoliomanagement </v>
      </c>
      <c r="H1406">
        <f t="shared" si="64"/>
        <v>3</v>
      </c>
      <c r="I1406" t="str">
        <f t="shared" si="65"/>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07" spans="1:9" ht="15" thickBot="1" x14ac:dyDescent="0.4">
      <c r="A1407" s="18" t="s">
        <v>173</v>
      </c>
      <c r="B1407" s="17" t="s">
        <v>108</v>
      </c>
      <c r="C1407" s="13">
        <v>4</v>
      </c>
      <c r="D1407" s="10" t="str">
        <f>IFERROR(VLOOKUP($A1407,VLookup!$B$3:$C$481,2,FALSE),"")</f>
        <v>5.1.2 PROJECTMANAGEMENT IV</v>
      </c>
      <c r="E1407" s="14" t="str">
        <f t="shared" si="63"/>
        <v>E.02x4</v>
      </c>
      <c r="F1407" s="14" t="str">
        <f>IFERROR(VLOOKUP(E1407,'Bron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07" s="15" t="str">
        <f>IFERROR(CONCATENATE(B1407," ",(VLOOKUP($B1407,'Bron competenties'!$B$1:$C$1978,2,FALSE))),"")</f>
        <v xml:space="preserve">E.02 Project- en portfoliomanagement </v>
      </c>
      <c r="H1407">
        <f t="shared" si="64"/>
        <v>4</v>
      </c>
      <c r="I1407" t="str">
        <f t="shared" si="65"/>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08" spans="1:9" ht="15" thickBot="1" x14ac:dyDescent="0.4">
      <c r="A1408" s="18" t="s">
        <v>173</v>
      </c>
      <c r="B1408" s="17" t="s">
        <v>100</v>
      </c>
      <c r="C1408" s="13">
        <v>3</v>
      </c>
      <c r="D1408" s="10" t="str">
        <f>IFERROR(VLOOKUP($A1408,VLookup!$B$3:$C$481,2,FALSE),"")</f>
        <v>5.1.2 PROJECTMANAGEMENT IV</v>
      </c>
      <c r="E1408" s="14" t="str">
        <f t="shared" si="63"/>
        <v>E.03x3</v>
      </c>
      <c r="F1408" s="14" t="str">
        <f>IFERROR(VLOOKUP(E1408,'Bron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08" s="15" t="str">
        <f>IFERROR(CONCATENATE(B1408," ",(VLOOKUP($B1408,'Bron competenties'!$B$1:$C$1978,2,FALSE))),"")</f>
        <v xml:space="preserve">E.03 Risicomanagement </v>
      </c>
      <c r="H1408">
        <f t="shared" si="64"/>
        <v>3</v>
      </c>
      <c r="I1408" t="str">
        <f t="shared" si="65"/>
        <v>het in staat zijn de juiste acties te ondernemen om de veiligheid te borgen en risicoblootstelling te vermijden; het evalueren, managen en garanderen van de validering van uitzonderingen; het uitvoeren van audits uit op IV-processen en -omgeving</v>
      </c>
    </row>
    <row r="1409" spans="1:9" ht="15" thickBot="1" x14ac:dyDescent="0.4">
      <c r="A1409" s="18" t="s">
        <v>173</v>
      </c>
      <c r="B1409" s="17" t="s">
        <v>100</v>
      </c>
      <c r="C1409" s="13">
        <v>4</v>
      </c>
      <c r="D1409" s="10" t="str">
        <f>IFERROR(VLOOKUP($A1409,VLookup!$B$3:$C$481,2,FALSE),"")</f>
        <v>5.1.2 PROJECTMANAGEMENT IV</v>
      </c>
      <c r="E1409" s="14" t="str">
        <f t="shared" si="63"/>
        <v>E.03x4</v>
      </c>
      <c r="F1409" s="14" t="str">
        <f>IFERROR(VLOOKUP(E1409,'Bron competenties'!$A$1:$F$19978,5,FALSE),"")</f>
        <v>het organiseren en borgen van het definiëren en toepasbaar maken van beleid voor risicobeheer door rekening te houden met alle mogelijke beperkingen, waaronder technische, economische en politieke kwesties en daarbij taken te delegeren</v>
      </c>
      <c r="G1409" s="15" t="str">
        <f>IFERROR(CONCATENATE(B1409," ",(VLOOKUP($B1409,'Bron competenties'!$B$1:$C$1978,2,FALSE))),"")</f>
        <v xml:space="preserve">E.03 Risicomanagement </v>
      </c>
      <c r="H1409">
        <f t="shared" si="64"/>
        <v>4</v>
      </c>
      <c r="I1409" t="str">
        <f t="shared" si="65"/>
        <v>het organiseren en borgen van het definiëren en toepasbaar maken van beleid voor risicobeheer door rekening te houden met alle mogelijke beperkingen, waaronder technische, economische en politieke kwesties en daarbij taken te delegeren</v>
      </c>
    </row>
    <row r="1410" spans="1:9" ht="15" thickBot="1" x14ac:dyDescent="0.4">
      <c r="A1410" s="18" t="s">
        <v>173</v>
      </c>
      <c r="B1410" s="17" t="s">
        <v>80</v>
      </c>
      <c r="C1410" s="13">
        <v>3</v>
      </c>
      <c r="D1410" s="10" t="str">
        <f>IFERROR(VLOOKUP($A1410,VLookup!$B$3:$C$481,2,FALSE),"")</f>
        <v>5.1.2 PROJECTMANAGEMENT IV</v>
      </c>
      <c r="E1410" s="14" t="str">
        <f t="shared" ref="E1410:E1473" si="66">IFERROR(IF(D1410&lt;&gt;"",CONCATENATE(B1410,"x",C1410),""),"")</f>
        <v>E.05x3</v>
      </c>
      <c r="F1410" s="14" t="str">
        <f>IFERROR(VLOOKUP(E1410,'Bron competenties'!$A$1:$F$19978,5,FALSE),"")</f>
        <v>het toepassen van specifieke kennis om bestaande IV-processen en oplossingen te onderzoeken, zodat potentiële verbeteringen / innovaties bepaald kunnen worden en  aanbevelingen kunnen worden opgesteld</v>
      </c>
      <c r="G1410" s="15" t="str">
        <f>IFERROR(CONCATENATE(B1410," ",(VLOOKUP($B1410,'Bron competenties'!$B$1:$C$1978,2,FALSE))),"")</f>
        <v xml:space="preserve">E.05 Procesverbetering </v>
      </c>
      <c r="H1410">
        <f t="shared" ref="H1410:H1473" si="67">IF($G1410="","",C1410)</f>
        <v>3</v>
      </c>
      <c r="I1410" t="str">
        <f t="shared" ref="I1410:I1473" si="68">IF($G1410="","",F1410)</f>
        <v>het toepassen van specifieke kennis om bestaande IV-processen en oplossingen te onderzoeken, zodat potentiële verbeteringen / innovaties bepaald kunnen worden en  aanbevelingen kunnen worden opgesteld</v>
      </c>
    </row>
    <row r="1411" spans="1:9" ht="15" thickBot="1" x14ac:dyDescent="0.4">
      <c r="A1411" s="18" t="s">
        <v>173</v>
      </c>
      <c r="B1411" s="17" t="s">
        <v>80</v>
      </c>
      <c r="C1411" s="13">
        <v>4</v>
      </c>
      <c r="D1411" s="10" t="str">
        <f>IFERROR(VLOOKUP($A1411,VLookup!$B$3:$C$481,2,FALSE),"")</f>
        <v>5.1.2 PROJECTMANAGEMENT IV</v>
      </c>
      <c r="E1411" s="14" t="str">
        <f t="shared" si="66"/>
        <v>E.05x4</v>
      </c>
      <c r="F1411" s="14" t="str">
        <f>IFERROR(VLOOKUP(E1411,'Bron competenties'!$A$1:$F$19978,5,FALSE),"")</f>
        <v>het organiseren en borgen van innovatieve implementaties / verbeteringen die bijdragen aan grotere efficiëntie; het aantonen aan de directie dat de organisatie voordeel heeft van potentiële wijzigingen</v>
      </c>
      <c r="G1411" s="15" t="str">
        <f>IFERROR(CONCATENATE(B1411," ",(VLOOKUP($B1411,'Bron competenties'!$B$1:$C$1978,2,FALSE))),"")</f>
        <v xml:space="preserve">E.05 Procesverbetering </v>
      </c>
      <c r="H1411">
        <f t="shared" si="67"/>
        <v>4</v>
      </c>
      <c r="I1411" t="str">
        <f t="shared" si="68"/>
        <v>het organiseren en borgen van innovatieve implementaties / verbeteringen die bijdragen aan grotere efficiëntie; het aantonen aan de directie dat de organisatie voordeel heeft van potentiële wijzigingen</v>
      </c>
    </row>
    <row r="1412" spans="1:9" ht="15" thickBot="1" x14ac:dyDescent="0.4">
      <c r="A1412" s="18" t="s">
        <v>173</v>
      </c>
      <c r="B1412" s="17" t="s">
        <v>96</v>
      </c>
      <c r="C1412" s="13">
        <v>3</v>
      </c>
      <c r="D1412" s="10" t="str">
        <f>IFERROR(VLOOKUP($A1412,VLookup!$B$3:$C$481,2,FALSE),"")</f>
        <v>5.1.2 PROJECTMANAGEMENT IV</v>
      </c>
      <c r="E1412" s="14" t="str">
        <f t="shared" si="66"/>
        <v>E.06x3</v>
      </c>
      <c r="F1412" s="14" t="str">
        <f>IFERROR(VLOOKUP(E1412,'Bron competenties'!$A$1:$F$19978,5,FALSE),"")</f>
        <v>het evalueren van kwaliteitsindicatoren en processen op basis van het kwaliteitsbeleid en indien nodig het voorstellen van herstelacties</v>
      </c>
      <c r="G1412" s="15" t="str">
        <f>IFERROR(CONCATENATE(B1412," ",(VLOOKUP($B1412,'Bron competenties'!$B$1:$C$1978,2,FALSE))),"")</f>
        <v xml:space="preserve">E.06 ICT kwaliteitsmanagement </v>
      </c>
      <c r="H1412">
        <f t="shared" si="67"/>
        <v>3</v>
      </c>
      <c r="I1412" t="str">
        <f t="shared" si="68"/>
        <v>het evalueren van kwaliteitsindicatoren en processen op basis van het kwaliteitsbeleid en indien nodig het voorstellen van herstelacties</v>
      </c>
    </row>
    <row r="1413" spans="1:9" ht="15" thickBot="1" x14ac:dyDescent="0.4">
      <c r="A1413" s="18" t="s">
        <v>173</v>
      </c>
      <c r="B1413" s="17" t="s">
        <v>96</v>
      </c>
      <c r="C1413" s="13">
        <v>4</v>
      </c>
      <c r="D1413" s="10" t="str">
        <f>IFERROR(VLOOKUP($A1413,VLookup!$B$3:$C$481,2,FALSE),"")</f>
        <v>5.1.2 PROJECTMANAGEMENT IV</v>
      </c>
      <c r="E1413" s="14" t="str">
        <f t="shared" si="66"/>
        <v>E.06x4</v>
      </c>
      <c r="F1413" s="14" t="str">
        <f>IFERROR(VLOOKUP(E1413,'Bron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13" s="15" t="str">
        <f>IFERROR(CONCATENATE(B1413," ",(VLOOKUP($B1413,'Bron competenties'!$B$1:$C$1978,2,FALSE))),"")</f>
        <v xml:space="preserve">E.06 ICT kwaliteitsmanagement </v>
      </c>
      <c r="H1413">
        <f t="shared" si="67"/>
        <v>4</v>
      </c>
      <c r="I1413"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14" spans="1:9" ht="15" thickBot="1" x14ac:dyDescent="0.4">
      <c r="A1414" s="18" t="s">
        <v>173</v>
      </c>
      <c r="B1414" s="17" t="s">
        <v>138</v>
      </c>
      <c r="C1414" s="13">
        <v>3</v>
      </c>
      <c r="D1414" s="10" t="str">
        <f>IFERROR(VLOOKUP($A1414,VLookup!$B$3:$C$481,2,FALSE),"")</f>
        <v>5.1.2 PROJECTMANAGEMENT IV</v>
      </c>
      <c r="E1414" s="14" t="str">
        <f t="shared" si="66"/>
        <v>E.07x3</v>
      </c>
      <c r="F1414" s="14" t="str">
        <f>IFERROR(VLOOKUP(E1414,'Bron competenties'!$A$1:$F$19978,5,FALSE),"")</f>
        <v>het evalueren van wijzigingseisen en het gebruiken van specifieke vaardigheden om potentiële methoden en standaarden te identificeren die ingezet kunnen worden</v>
      </c>
      <c r="G1414" s="15" t="str">
        <f>IFERROR(CONCATENATE(B1414," ",(VLOOKUP($B1414,'Bron competenties'!$B$1:$C$1978,2,FALSE))),"")</f>
        <v>E.07 Management van veranderingen in bedrijfsprocessen</v>
      </c>
      <c r="H1414">
        <f t="shared" si="67"/>
        <v>3</v>
      </c>
      <c r="I1414" t="str">
        <f t="shared" si="68"/>
        <v>het evalueren van wijzigingseisen en het gebruiken van specifieke vaardigheden om potentiële methoden en standaarden te identificeren die ingezet kunnen worden</v>
      </c>
    </row>
    <row r="1415" spans="1:9" ht="15" thickBot="1" x14ac:dyDescent="0.4">
      <c r="A1415" s="18" t="s">
        <v>173</v>
      </c>
      <c r="B1415" s="17" t="s">
        <v>138</v>
      </c>
      <c r="C1415" s="13">
        <v>4</v>
      </c>
      <c r="D1415" s="10" t="str">
        <f>IFERROR(VLOOKUP($A1415,VLookup!$B$3:$C$481,2,FALSE),"")</f>
        <v>5.1.2 PROJECTMANAGEMENT IV</v>
      </c>
      <c r="E1415" s="14" t="str">
        <f t="shared" si="66"/>
        <v>E.07x4</v>
      </c>
      <c r="F1415" s="14" t="str">
        <f>IFERROR(VLOOKUP(E1415,'Bron competenties'!$A$1:$F$19978,5,FALSE),"")</f>
        <v xml:space="preserve">het organiseren en borgen van het plannen, beheren en implementeren van significante IV-wijzigingen in de organisatie </v>
      </c>
      <c r="G1415" s="15" t="str">
        <f>IFERROR(CONCATENATE(B1415," ",(VLOOKUP($B1415,'Bron competenties'!$B$1:$C$1978,2,FALSE))),"")</f>
        <v>E.07 Management van veranderingen in bedrijfsprocessen</v>
      </c>
      <c r="H1415">
        <f t="shared" si="67"/>
        <v>4</v>
      </c>
      <c r="I1415" t="str">
        <f t="shared" si="68"/>
        <v xml:space="preserve">het organiseren en borgen van het plannen, beheren en implementeren van significante IV-wijzigingen in de organisatie </v>
      </c>
    </row>
    <row r="1416" spans="1:9" ht="15" thickBot="1" x14ac:dyDescent="0.4">
      <c r="A1416" s="18" t="s">
        <v>173</v>
      </c>
      <c r="B1416" s="20" t="s">
        <v>110</v>
      </c>
      <c r="C1416" s="13">
        <v>4</v>
      </c>
      <c r="D1416" s="10" t="str">
        <f>IFERROR(VLOOKUP($A1416,VLookup!$B$3:$C$481,2,FALSE),"")</f>
        <v>5.1.2 PROJECTMANAGEMENT IV</v>
      </c>
      <c r="E1416" s="14" t="str">
        <f t="shared" si="66"/>
        <v>E.09x4</v>
      </c>
      <c r="F1416" s="14" t="str">
        <f>IFERROR(VLOOKUP(E1416,'Bron competenties'!$A$1:$F$19978,5,FALSE),"")</f>
        <v>het organiseren en borgen van governancestrategie voor informatiesystemen door relevante processen over de gehele IV-infrastructuur te communiceren, uit te dragen en te beheersen</v>
      </c>
      <c r="G1416" s="15" t="str">
        <f>IFERROR(CONCATENATE(B1416," ",(VLOOKUP($B1416,'Bron competenties'!$B$1:$C$1978,2,FALSE))),"")</f>
        <v xml:space="preserve">E.09 IT-governance </v>
      </c>
      <c r="H1416">
        <f t="shared" si="67"/>
        <v>4</v>
      </c>
      <c r="I1416" t="str">
        <f t="shared" si="68"/>
        <v>het organiseren en borgen van governancestrategie voor informatiesystemen door relevante processen over de gehele IV-infrastructuur te communiceren, uit te dragen en te beheersen</v>
      </c>
    </row>
    <row r="1417" spans="1:9" ht="15" thickBot="1" x14ac:dyDescent="0.4">
      <c r="A1417" s="18" t="s">
        <v>173</v>
      </c>
      <c r="B1417" s="17" t="s">
        <v>85</v>
      </c>
      <c r="C1417" s="13">
        <v>9</v>
      </c>
      <c r="D1417" s="10" t="str">
        <f>IFERROR(VLOOKUP($A1417,VLookup!$B$3:$C$481,2,FALSE),"")</f>
        <v>5.1.2 PROJECTMANAGEMENT IV</v>
      </c>
      <c r="E1417" s="14" t="str">
        <f t="shared" si="66"/>
        <v>T.01x9</v>
      </c>
      <c r="F1417" s="14" t="str">
        <f>IFERROR(VLOOKUP(E1417,'Bron competenties'!$A$1:$F$19978,5,FALSE),"")</f>
        <v>Toegankelijkheid is van toepassing op het ontwerp van producten, apparaten, services of omgevingen om ervoor te zorgen dat ze voor iedereen bruikbaar zijn, ongeacht hun persoonlijke capaciteiten</v>
      </c>
      <c r="G1417" s="15" t="str">
        <f>IFERROR(CONCATENATE(B1417," ",(VLOOKUP($B1417,'Bron competenties'!$B$1:$C$1978,2,FALSE))),"")</f>
        <v>T.01 Toegankelijkheid</v>
      </c>
      <c r="H1417">
        <f t="shared" si="67"/>
        <v>9</v>
      </c>
      <c r="I1417" t="str">
        <f t="shared" si="68"/>
        <v>Toegankelijkheid is van toepassing op het ontwerp van producten, apparaten, services of omgevingen om ervoor te zorgen dat ze voor iedereen bruikbaar zijn, ongeacht hun persoonlijke capaciteiten</v>
      </c>
    </row>
    <row r="1418" spans="1:9" ht="15" thickBot="1" x14ac:dyDescent="0.4">
      <c r="A1418" s="18" t="s">
        <v>173</v>
      </c>
      <c r="B1418" s="17" t="s">
        <v>86</v>
      </c>
      <c r="C1418" s="13">
        <v>9</v>
      </c>
      <c r="D1418" s="10" t="str">
        <f>IFERROR(VLOOKUP($A1418,VLookup!$B$3:$C$481,2,FALSE),"")</f>
        <v>5.1.2 PROJECTMANAGEMENT IV</v>
      </c>
      <c r="E1418" s="14" t="str">
        <f t="shared" si="66"/>
        <v>T.02x9</v>
      </c>
      <c r="F1418" s="14" t="str">
        <f>IFERROR(VLOOKUP(E1418,'Bron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18" s="15" t="str">
        <f>IFERROR(CONCATENATE(B1418," ",(VLOOKUP($B1418,'Bron competenties'!$B$1:$C$1978,2,FALSE))),"")</f>
        <v>T.02 Ethiek</v>
      </c>
      <c r="H1418">
        <f t="shared" si="67"/>
        <v>9</v>
      </c>
      <c r="I1418" t="str">
        <f t="shared" si="68"/>
        <v>Ethiek in ICT behandelt de procedures, waarden en praktijken die ICT en haar gerelateerde disciplines beheersen zonder de integriteit, morele waarden of overtuigingen van een individu, organisatie of de mensheid: professioneel gedrag in de ICT</v>
      </c>
    </row>
    <row r="1419" spans="1:9" ht="15" thickBot="1" x14ac:dyDescent="0.4">
      <c r="A1419" s="18" t="s">
        <v>173</v>
      </c>
      <c r="B1419" s="17" t="s">
        <v>87</v>
      </c>
      <c r="C1419" s="13">
        <v>9</v>
      </c>
      <c r="D1419" s="10" t="str">
        <f>IFERROR(VLOOKUP($A1419,VLookup!$B$3:$C$481,2,FALSE),"")</f>
        <v>5.1.2 PROJECTMANAGEMENT IV</v>
      </c>
      <c r="E1419" s="14" t="str">
        <f t="shared" si="66"/>
        <v>T.03x9</v>
      </c>
      <c r="F1419" s="14" t="str">
        <f>IFERROR(VLOOKUP(E1419,'Bron competenties'!$A$1:$F$19978,5,FALSE),"")</f>
        <v>Er zijn veel wetten die direct of indirect relevant zijn voor de ICT-industrie, zoals copyright, naleving van octrooien, voorkomen van plagiaat en bescherming van intellectueel eigendom</v>
      </c>
      <c r="G1419" s="15" t="str">
        <f>IFERROR(CONCATENATE(B1419," ",(VLOOKUP($B1419,'Bron competenties'!$B$1:$C$1978,2,FALSE))),"")</f>
        <v>T.03 Juridische kwesties</v>
      </c>
      <c r="H1419">
        <f t="shared" si="67"/>
        <v>9</v>
      </c>
      <c r="I1419" t="str">
        <f t="shared" si="68"/>
        <v>Er zijn veel wetten die direct of indirect relevant zijn voor de ICT-industrie, zoals copyright, naleving van octrooien, voorkomen van plagiaat en bescherming van intellectueel eigendom</v>
      </c>
    </row>
    <row r="1420" spans="1:9" ht="15" thickBot="1" x14ac:dyDescent="0.4">
      <c r="A1420" s="18" t="s">
        <v>173</v>
      </c>
      <c r="B1420" s="17" t="s">
        <v>88</v>
      </c>
      <c r="C1420" s="13">
        <v>9</v>
      </c>
      <c r="D1420" s="10" t="str">
        <f>IFERROR(VLOOKUP($A1420,VLookup!$B$3:$C$481,2,FALSE),"")</f>
        <v>5.1.2 PROJECTMANAGEMENT IV</v>
      </c>
      <c r="E1420" s="14" t="str">
        <f t="shared" si="66"/>
        <v>T.04x9</v>
      </c>
      <c r="F1420" s="14" t="str">
        <f>IFERROR(VLOOKUP(E1420,'Bron competenties'!$A$1:$F$19978,5,FALSE),"")</f>
        <v>Privacy is het vermogen van een organisatie of individu te bepalen welke gegevens met derden kunnen worden gedeeld: bijvoorbeeld de algemene verordening gegevensbescherming (AVG) over gegevensbescherming en privacy voor alle individuen</v>
      </c>
      <c r="G1420" s="15" t="str">
        <f>IFERROR(CONCATENATE(B1420," ",(VLOOKUP($B1420,'Bron competenties'!$B$1:$C$1978,2,FALSE))),"")</f>
        <v>T.04 Privacy</v>
      </c>
      <c r="H1420">
        <f t="shared" si="67"/>
        <v>9</v>
      </c>
      <c r="I1420" t="str">
        <f t="shared" si="68"/>
        <v>Privacy is het vermogen van een organisatie of individu te bepalen welke gegevens met derden kunnen worden gedeeld: bijvoorbeeld de algemene verordening gegevensbescherming (AVG) over gegevensbescherming en privacy voor alle individuen</v>
      </c>
    </row>
    <row r="1421" spans="1:9" ht="15" thickBot="1" x14ac:dyDescent="0.4">
      <c r="A1421" s="18" t="s">
        <v>173</v>
      </c>
      <c r="B1421" s="17" t="s">
        <v>89</v>
      </c>
      <c r="C1421" s="13">
        <v>9</v>
      </c>
      <c r="D1421" s="10" t="str">
        <f>IFERROR(VLOOKUP($A1421,VLookup!$B$3:$C$481,2,FALSE),"")</f>
        <v>5.1.2 PROJECTMANAGEMENT IV</v>
      </c>
      <c r="E1421" s="14" t="str">
        <f t="shared" si="66"/>
        <v>T.05x9</v>
      </c>
      <c r="F1421" s="14" t="str">
        <f>IFERROR(VLOOKUP(E1421,'Bron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21" s="15" t="str">
        <f>IFERROR(CONCATENATE(B1421," ",(VLOOKUP($B1421,'Bron competenties'!$B$1:$C$1978,2,FALSE))),"")</f>
        <v>T.05 Beveiliging</v>
      </c>
      <c r="H1421">
        <f t="shared" si="67"/>
        <v>9</v>
      </c>
      <c r="I1421"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22" spans="1:9" ht="15" thickBot="1" x14ac:dyDescent="0.4">
      <c r="A1422" s="18" t="s">
        <v>173</v>
      </c>
      <c r="B1422" s="17" t="s">
        <v>90</v>
      </c>
      <c r="C1422" s="13">
        <v>9</v>
      </c>
      <c r="D1422" s="10" t="str">
        <f>IFERROR(VLOOKUP($A1422,VLookup!$B$3:$C$481,2,FALSE),"")</f>
        <v>5.1.2 PROJECTMANAGEMENT IV</v>
      </c>
      <c r="E1422" s="14" t="str">
        <f t="shared" si="66"/>
        <v>T.06x9</v>
      </c>
      <c r="F1422" s="14" t="str">
        <f>IFERROR(VLOOKUP(E1422,'Bron competenties'!$A$1:$F$19978,5,FALSE),"")</f>
        <v>Duurzaamheid staat voor het voldoen aan behoeften zonder de toekomst in gevaar te brengen en kan worden gecategoriseerd als ecologische, sociale of economische duurzaamheid</v>
      </c>
      <c r="G1422" s="15" t="str">
        <f>IFERROR(CONCATENATE(B1422," ",(VLOOKUP($B1422,'Bron competenties'!$B$1:$C$1978,2,FALSE))),"")</f>
        <v>T.06 Duurzaamheid</v>
      </c>
      <c r="H1422">
        <f t="shared" si="67"/>
        <v>9</v>
      </c>
      <c r="I1422" t="str">
        <f t="shared" si="68"/>
        <v>Duurzaamheid staat voor het voldoen aan behoeften zonder de toekomst in gevaar te brengen en kan worden gecategoriseerd als ecologische, sociale of economische duurzaamheid</v>
      </c>
    </row>
    <row r="1423" spans="1:9" ht="15" thickBot="1" x14ac:dyDescent="0.4">
      <c r="A1423" s="18" t="s">
        <v>173</v>
      </c>
      <c r="B1423" s="17" t="s">
        <v>91</v>
      </c>
      <c r="C1423" s="13">
        <v>9</v>
      </c>
      <c r="D1423" s="10" t="str">
        <f>IFERROR(VLOOKUP($A1423,VLookup!$B$3:$C$481,2,FALSE),"")</f>
        <v>5.1.2 PROJECTMANAGEMENT IV</v>
      </c>
      <c r="E1423" s="14" t="str">
        <f t="shared" si="66"/>
        <v>T.07x9</v>
      </c>
      <c r="F1423" s="14" t="str">
        <f>IFERROR(VLOOKUP(E1423,'Bron competenties'!$A$1:$F$19978,5,FALSE),"")</f>
        <v>Bruikbaarheid is de kwaliteit van een product, dienst of systeem, zoals ervaren door eindgebruikers, voor specifiek te bereiken doelen, effectief, efficiënt en bevredigend in een vooraf bepaalde context</v>
      </c>
      <c r="G1423" s="15" t="str">
        <f>IFERROR(CONCATENATE(B1423," ",(VLOOKUP($B1423,'Bron competenties'!$B$1:$C$1978,2,FALSE))),"")</f>
        <v>T.07 Bruikbaarheid</v>
      </c>
      <c r="H1423">
        <f t="shared" si="67"/>
        <v>9</v>
      </c>
      <c r="I1423" t="str">
        <f t="shared" si="68"/>
        <v>Bruikbaarheid is de kwaliteit van een product, dienst of systeem, zoals ervaren door eindgebruikers, voor specifiek te bereiken doelen, effectief, efficiënt en bevredigend in een vooraf bepaalde context</v>
      </c>
    </row>
    <row r="1424" spans="1:9" ht="15" thickBot="1" x14ac:dyDescent="0.4">
      <c r="A1424" s="18" t="s">
        <v>174</v>
      </c>
      <c r="B1424" s="17" t="s">
        <v>82</v>
      </c>
      <c r="C1424" s="13">
        <v>4</v>
      </c>
      <c r="D1424" s="10" t="str">
        <f>IFERROR(VLOOKUP($A1424,VLookup!$B$3:$C$481,2,FALSE),"")</f>
        <v>5.1.3 PROGRAMMAMANAGEMENT IV</v>
      </c>
      <c r="E1424" s="14" t="str">
        <f t="shared" si="66"/>
        <v>A.01x4</v>
      </c>
      <c r="F1424" s="14" t="str">
        <f>IFERROR(VLOOKUP(E1424,'Bron competenties'!$A$1:$F$19978,5,FALSE),"")</f>
        <v>het organiseren en borgen van de bouw en implementatie van innovatieve IV oplossingen op de lange termijn</v>
      </c>
      <c r="G1424" s="15" t="str">
        <f>IFERROR(CONCATENATE(B1424," ",(VLOOKUP($B1424,'Bron competenties'!$B$1:$C$1978,2,FALSE))),"")</f>
        <v>A.01 Afstemming informatiesysteem en bedrijfsstrategie</v>
      </c>
      <c r="H1424">
        <f t="shared" si="67"/>
        <v>4</v>
      </c>
      <c r="I1424" t="str">
        <f t="shared" si="68"/>
        <v>het organiseren en borgen van de bouw en implementatie van innovatieve IV oplossingen op de lange termijn</v>
      </c>
    </row>
    <row r="1425" spans="1:9" ht="15" thickBot="1" x14ac:dyDescent="0.4">
      <c r="A1425" s="18" t="s">
        <v>174</v>
      </c>
      <c r="B1425" s="17" t="s">
        <v>133</v>
      </c>
      <c r="C1425" s="13">
        <v>3</v>
      </c>
      <c r="D1425" s="10" t="str">
        <f>IFERROR(VLOOKUP($A1425,VLookup!$B$3:$C$481,2,FALSE),"")</f>
        <v>5.1.3 PROGRAMMAMANAGEMENT IV</v>
      </c>
      <c r="E1425" s="14" t="str">
        <f t="shared" si="66"/>
        <v>A.02x3</v>
      </c>
      <c r="F1425" s="14" t="str">
        <f>IFERROR(VLOOKUP(E1425,'Bron competenties'!$A$1:$F$19978,5,FALSE),"")</f>
        <v>de inhoud van de SLA garanderen</v>
      </c>
      <c r="G1425" s="15" t="str">
        <f>IFERROR(CONCATENATE(B1425," ",(VLOOKUP($B1425,'Bron competenties'!$B$1:$C$1978,2,FALSE))),"")</f>
        <v xml:space="preserve">A.02 Management dienstverleningsniveau </v>
      </c>
      <c r="H1425">
        <f t="shared" si="67"/>
        <v>3</v>
      </c>
      <c r="I1425" t="str">
        <f t="shared" si="68"/>
        <v>de inhoud van de SLA garanderen</v>
      </c>
    </row>
    <row r="1426" spans="1:9" ht="15" thickBot="1" x14ac:dyDescent="0.4">
      <c r="A1426" s="18" t="s">
        <v>174</v>
      </c>
      <c r="B1426" s="17" t="s">
        <v>133</v>
      </c>
      <c r="C1426" s="13">
        <v>4</v>
      </c>
      <c r="D1426" s="10" t="str">
        <f>IFERROR(VLOOKUP($A1426,VLookup!$B$3:$C$481,2,FALSE),"")</f>
        <v>5.1.3 PROGRAMMAMANAGEMENT IV</v>
      </c>
      <c r="E1426" s="14" t="str">
        <f t="shared" si="66"/>
        <v>A.02x4</v>
      </c>
      <c r="F1426" s="14" t="str">
        <f>IFERROR(VLOOKUP(E1426,'Bron competenties'!$A$1:$F$19978,5,FALSE),"")</f>
        <v>het onderhandelen over herziening van SLA’s in overeenstemming met de organisatiedoelstellingen en het garanderen van het succes van de geplande resultaten</v>
      </c>
      <c r="G1426" s="15" t="str">
        <f>IFERROR(CONCATENATE(B1426," ",(VLOOKUP($B1426,'Bron competenties'!$B$1:$C$1978,2,FALSE))),"")</f>
        <v xml:space="preserve">A.02 Management dienstverleningsniveau </v>
      </c>
      <c r="H1426">
        <f t="shared" si="67"/>
        <v>4</v>
      </c>
      <c r="I1426" t="str">
        <f t="shared" si="68"/>
        <v>het onderhandelen over herziening van SLA’s in overeenstemming met de organisatiedoelstellingen en het garanderen van het succes van de geplande resultaten</v>
      </c>
    </row>
    <row r="1427" spans="1:9" ht="15" thickBot="1" x14ac:dyDescent="0.4">
      <c r="A1427" s="18" t="s">
        <v>174</v>
      </c>
      <c r="B1427" s="17" t="s">
        <v>115</v>
      </c>
      <c r="C1427" s="13">
        <v>3</v>
      </c>
      <c r="D1427" s="10" t="str">
        <f>IFERROR(VLOOKUP($A1427,VLookup!$B$3:$C$481,2,FALSE),"")</f>
        <v>5.1.3 PROGRAMMAMANAGEMENT IV</v>
      </c>
      <c r="E1427" s="14" t="str">
        <f t="shared" si="66"/>
        <v>A.03x3</v>
      </c>
      <c r="F1427" s="14" t="str">
        <f>IFERROR(VLOOKUP(E1427,'Bron competenties'!$A$1:$F$19978,5,FALSE),"")</f>
        <v>het gebruikmaken van specifieke (product)kennis voor marktanalyses</v>
      </c>
      <c r="G1427" s="15" t="str">
        <f>IFERROR(CONCATENATE(B1427," ",(VLOOKUP($B1427,'Bron competenties'!$B$1:$C$1978,2,FALSE))),"")</f>
        <v xml:space="preserve">A.03 Ontwikkelen van bedrijfsplannen </v>
      </c>
      <c r="H1427">
        <f t="shared" si="67"/>
        <v>3</v>
      </c>
      <c r="I1427" t="str">
        <f t="shared" si="68"/>
        <v>het gebruikmaken van specifieke (product)kennis voor marktanalyses</v>
      </c>
    </row>
    <row r="1428" spans="1:9" ht="15" thickBot="1" x14ac:dyDescent="0.4">
      <c r="A1428" s="18" t="s">
        <v>174</v>
      </c>
      <c r="B1428" s="17" t="s">
        <v>115</v>
      </c>
      <c r="C1428" s="13">
        <v>4</v>
      </c>
      <c r="D1428" s="10" t="str">
        <f>IFERROR(VLOOKUP($A1428,VLookup!$B$3:$C$481,2,FALSE),"")</f>
        <v>5.1.3 PROGRAMMAMANAGEMENT IV</v>
      </c>
      <c r="E1428" s="14" t="str">
        <f t="shared" si="66"/>
        <v>A.03x4</v>
      </c>
      <c r="F1428" s="14" t="str">
        <f>IFERROR(VLOOKUP(E1428,'Bron competenties'!$A$1:$F$19978,5,FALSE),"")</f>
        <v>het organiseren en borgen van een informatiesysteemstrategie die voldoet aan de vereisten van de organisatie, inclusief risico’s en kansen</v>
      </c>
      <c r="G1428" s="15" t="str">
        <f>IFERROR(CONCATENATE(B1428," ",(VLOOKUP($B1428,'Bron competenties'!$B$1:$C$1978,2,FALSE))),"")</f>
        <v xml:space="preserve">A.03 Ontwikkelen van bedrijfsplannen </v>
      </c>
      <c r="H1428">
        <f t="shared" si="67"/>
        <v>4</v>
      </c>
      <c r="I1428" t="str">
        <f t="shared" si="68"/>
        <v>het organiseren en borgen van een informatiesysteemstrategie die voldoet aan de vereisten van de organisatie, inclusief risico’s en kansen</v>
      </c>
    </row>
    <row r="1429" spans="1:9" ht="15" thickBot="1" x14ac:dyDescent="0.4">
      <c r="A1429" s="18" t="s">
        <v>174</v>
      </c>
      <c r="B1429" s="17" t="s">
        <v>101</v>
      </c>
      <c r="C1429" s="13">
        <v>3</v>
      </c>
      <c r="D1429" s="10" t="str">
        <f>IFERROR(VLOOKUP($A1429,VLookup!$B$3:$C$481,2,FALSE),"")</f>
        <v>5.1.3 PROGRAMMAMANAGEMENT IV</v>
      </c>
      <c r="E1429" s="14" t="str">
        <f t="shared" si="66"/>
        <v>A.08x3</v>
      </c>
      <c r="F1429" s="14" t="str">
        <f>IFERROR(VLOOKUP(E1429,'Bron competenties'!$A$1:$F$19978,5,FALSE),"")</f>
        <v>het bevorderen van bewustzijn, trainingen en borging (via hulpmiddelen) voor duurzame ontwikkeling</v>
      </c>
      <c r="G1429" s="15" t="str">
        <f>IFERROR(CONCATENATE(B1429," ",(VLOOKUP($B1429,'Bron competenties'!$B$1:$C$1978,2,FALSE))),"")</f>
        <v xml:space="preserve">A.08 Duurzame ontwikkeling </v>
      </c>
      <c r="H1429">
        <f t="shared" si="67"/>
        <v>3</v>
      </c>
      <c r="I1429" t="str">
        <f t="shared" si="68"/>
        <v>het bevorderen van bewustzijn, trainingen en borging (via hulpmiddelen) voor duurzame ontwikkeling</v>
      </c>
    </row>
    <row r="1430" spans="1:9" ht="15" thickBot="1" x14ac:dyDescent="0.4">
      <c r="A1430" s="18" t="s">
        <v>174</v>
      </c>
      <c r="B1430" s="17" t="s">
        <v>101</v>
      </c>
      <c r="C1430" s="13">
        <v>4</v>
      </c>
      <c r="D1430" s="10" t="str">
        <f>IFERROR(VLOOKUP($A1430,VLookup!$B$3:$C$481,2,FALSE),"")</f>
        <v>5.1.3 PROGRAMMAMANAGEMENT IV</v>
      </c>
      <c r="E1430" s="14" t="str">
        <f t="shared" si="66"/>
        <v>A.08x4</v>
      </c>
      <c r="F1430" s="14" t="str">
        <f>IFERROR(VLOOKUP(E1430,'Bron competenties'!$A$1:$F$19978,5,FALSE),"")</f>
        <v>het bepalen van doel en strategie voor duurzame ontwikkeling van informatiesystemen in overeenstemming met het duurzaamheidsbeleid van de organisatie</v>
      </c>
      <c r="G1430" s="15" t="str">
        <f>IFERROR(CONCATENATE(B1430," ",(VLOOKUP($B1430,'Bron competenties'!$B$1:$C$1978,2,FALSE))),"")</f>
        <v xml:space="preserve">A.08 Duurzame ontwikkeling </v>
      </c>
      <c r="H1430">
        <f t="shared" si="67"/>
        <v>4</v>
      </c>
      <c r="I1430" t="str">
        <f t="shared" si="68"/>
        <v>het bepalen van doel en strategie voor duurzame ontwikkeling van informatiesystemen in overeenstemming met het duurzaamheidsbeleid van de organisatie</v>
      </c>
    </row>
    <row r="1431" spans="1:9" ht="15" thickBot="1" x14ac:dyDescent="0.4">
      <c r="A1431" s="18" t="s">
        <v>174</v>
      </c>
      <c r="B1431" s="17" t="s">
        <v>103</v>
      </c>
      <c r="C1431" s="13">
        <v>4</v>
      </c>
      <c r="D1431" s="10" t="str">
        <f>IFERROR(VLOOKUP($A1431,VLookup!$B$3:$C$481,2,FALSE),"")</f>
        <v>5.1.3 PROGRAMMAMANAGEMENT IV</v>
      </c>
      <c r="E1431" s="14" t="str">
        <f t="shared" si="66"/>
        <v>A.09x4</v>
      </c>
      <c r="F1431" s="14" t="str">
        <f>IFERROR(VLOOKUP(E1431,'Bron competenties'!$A$1:$F$19978,5,FALSE),"")</f>
        <v>het inzetten van onafhankelijk denken en technologische kennis om verschillende concepten te integreren, zodat unieke oplossingen ontstaan</v>
      </c>
      <c r="G1431" s="15" t="str">
        <f>IFERROR(CONCATENATE(B1431," ",(VLOOKUP($B1431,'Bron competenties'!$B$1:$C$1978,2,FALSE))),"")</f>
        <v xml:space="preserve">A.09 Innoveren </v>
      </c>
      <c r="H1431">
        <f t="shared" si="67"/>
        <v>4</v>
      </c>
      <c r="I1431" t="str">
        <f t="shared" si="68"/>
        <v>het inzetten van onafhankelijk denken en technologische kennis om verschillende concepten te integreren, zodat unieke oplossingen ontstaan</v>
      </c>
    </row>
    <row r="1432" spans="1:9" ht="15" thickBot="1" x14ac:dyDescent="0.4">
      <c r="A1432" s="18" t="s">
        <v>174</v>
      </c>
      <c r="B1432" s="20" t="s">
        <v>135</v>
      </c>
      <c r="C1432" s="13">
        <v>3</v>
      </c>
      <c r="D1432" s="10" t="str">
        <f>IFERROR(VLOOKUP($A1432,VLookup!$B$3:$C$481,2,FALSE),"")</f>
        <v>5.1.3 PROGRAMMAMANAGEMENT IV</v>
      </c>
      <c r="E1432" s="14" t="str">
        <f t="shared" si="66"/>
        <v>C.02x3</v>
      </c>
      <c r="F1432" s="14" t="str">
        <f>IFERROR(VLOOKUP(E1432,'Bron competenties'!$A$1:$F$19978,5,FALSE),"")</f>
        <v xml:space="preserve">het zorgen voor de integriteit van het systeem door het toepassen van functionele updates, software- of hardwaretoevoegingen en het inregelen van onderhoudsactiviteiten; het voldoen aan de budgeteisen </v>
      </c>
      <c r="G1432" s="15" t="str">
        <f>IFERROR(CONCATENATE(B1432," ",(VLOOKUP($B1432,'Bron competenties'!$B$1:$C$1978,2,FALSE))),"")</f>
        <v xml:space="preserve">C.02 Ondersteunen van wijzigingen </v>
      </c>
      <c r="H1432">
        <f t="shared" si="67"/>
        <v>3</v>
      </c>
      <c r="I1432" t="str">
        <f t="shared" si="68"/>
        <v xml:space="preserve">het zorgen voor de integriteit van het systeem door het toepassen van functionele updates, software- of hardwaretoevoegingen en het inregelen van onderhoudsactiviteiten; het voldoen aan de budgeteisen </v>
      </c>
    </row>
    <row r="1433" spans="1:9" ht="15" thickBot="1" x14ac:dyDescent="0.4">
      <c r="A1433" s="18" t="s">
        <v>174</v>
      </c>
      <c r="B1433" s="17" t="s">
        <v>109</v>
      </c>
      <c r="C1433" s="13">
        <v>4</v>
      </c>
      <c r="D1433" s="10" t="str">
        <f>IFERROR(VLOOKUP($A1433,VLookup!$B$3:$C$481,2,FALSE),"")</f>
        <v>5.1.3 PROGRAMMAMANAGEMENT IV</v>
      </c>
      <c r="E1433" s="14" t="str">
        <f t="shared" si="66"/>
        <v>D.01x4</v>
      </c>
      <c r="F1433" s="14" t="str">
        <f>IFERROR(VLOOKUP(E1433,'Bron competenties'!$A$1:$F$19978,5,FALSE),"")</f>
        <v>het gebruikmaken van specifieke kennis en van externe standaarden en best practices</v>
      </c>
      <c r="G1433" s="15" t="str">
        <f>IFERROR(CONCATENATE(B1433," ",(VLOOKUP($B1433,'Bron competenties'!$B$1:$C$1978,2,FALSE))),"")</f>
        <v xml:space="preserve">D.01 Strategieontwikkeling informatiebeveiliging </v>
      </c>
      <c r="H1433">
        <f t="shared" si="67"/>
        <v>4</v>
      </c>
      <c r="I1433" t="str">
        <f t="shared" si="68"/>
        <v>het gebruikmaken van specifieke kennis en van externe standaarden en best practices</v>
      </c>
    </row>
    <row r="1434" spans="1:9" ht="15" thickBot="1" x14ac:dyDescent="0.4">
      <c r="A1434" s="18" t="s">
        <v>174</v>
      </c>
      <c r="B1434" s="17" t="s">
        <v>83</v>
      </c>
      <c r="C1434" s="13">
        <v>4</v>
      </c>
      <c r="D1434" s="10" t="str">
        <f>IFERROR(VLOOKUP($A1434,VLookup!$B$3:$C$481,2,FALSE),"")</f>
        <v>5.1.3 PROGRAMMAMANAGEMENT IV</v>
      </c>
      <c r="E1434" s="14" t="str">
        <f t="shared" si="66"/>
        <v>D.02x4</v>
      </c>
      <c r="F1434" s="14" t="str">
        <f>IFERROR(VLOOKUP(E1434,'Bron competenties'!$A$1:$F$19978,5,FALSE),"")</f>
        <v xml:space="preserve">het gebruiken van uiteenlopende specifieke kennis en het zorgen dat daarvan gebruik wordt gemaakt; het autoriseren van externe standaarden en best practices </v>
      </c>
      <c r="G1434" s="15" t="str">
        <f>IFERROR(CONCATENATE(B1434," ",(VLOOKUP($B1434,'Bron competenties'!$B$1:$C$1978,2,FALSE))),"")</f>
        <v xml:space="preserve">D.02 Ontwikkeling ICT-Kwaliteitsstrategie </v>
      </c>
      <c r="H1434">
        <f t="shared" si="67"/>
        <v>4</v>
      </c>
      <c r="I1434" t="str">
        <f t="shared" si="68"/>
        <v xml:space="preserve">het gebruiken van uiteenlopende specifieke kennis en het zorgen dat daarvan gebruik wordt gemaakt; het autoriseren van externe standaarden en best practices </v>
      </c>
    </row>
    <row r="1435" spans="1:9" ht="15" thickBot="1" x14ac:dyDescent="0.4">
      <c r="A1435" s="18" t="s">
        <v>174</v>
      </c>
      <c r="B1435" s="17" t="s">
        <v>116</v>
      </c>
      <c r="C1435" s="13">
        <v>3</v>
      </c>
      <c r="D1435" s="10" t="str">
        <f>IFERROR(VLOOKUP($A1435,VLookup!$B$3:$C$481,2,FALSE),"")</f>
        <v>5.1.3 PROGRAMMAMANAGEMENT IV</v>
      </c>
      <c r="E1435" s="14" t="str">
        <f t="shared" si="66"/>
        <v>D.04x3</v>
      </c>
      <c r="F1435" s="14" t="str">
        <f>IFERROR(VLOOKUP(E1435,'Bron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435" s="15" t="str">
        <f>IFERROR(CONCATENATE(B1435," ",(VLOOKUP($B1435,'Bron competenties'!$B$1:$C$1978,2,FALSE))),"")</f>
        <v>D.04 Inkoop IV</v>
      </c>
      <c r="H1435">
        <f t="shared" si="67"/>
        <v>3</v>
      </c>
      <c r="I1435" t="str">
        <f t="shared" si="68"/>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436" spans="1:9" ht="15" thickBot="1" x14ac:dyDescent="0.4">
      <c r="A1436" s="18" t="s">
        <v>174</v>
      </c>
      <c r="B1436" s="17" t="s">
        <v>116</v>
      </c>
      <c r="C1436" s="13">
        <v>4</v>
      </c>
      <c r="D1436" s="10" t="str">
        <f>IFERROR(VLOOKUP($A1436,VLookup!$B$3:$C$481,2,FALSE),"")</f>
        <v>5.1.3 PROGRAMMAMANAGEMENT IV</v>
      </c>
      <c r="E1436" s="14" t="str">
        <f t="shared" si="66"/>
        <v>D.04x4</v>
      </c>
      <c r="F1436" s="14" t="str">
        <f>IFERROR(VLOOKUP(E1436,'Bron competenties'!$A$1:$F$19978,5,FALSE),"")</f>
        <v xml:space="preserve">het organiseren en borgen van het inkoopbeleid van de organisatie en het aanbevelen van procesverbeteringen; het toepassen van praktijkervaring en kennis op het gebied van inkoop om de beste besluiten te kunnen nemen  </v>
      </c>
      <c r="G1436" s="15" t="str">
        <f>IFERROR(CONCATENATE(B1436," ",(VLOOKUP($B1436,'Bron competenties'!$B$1:$C$1978,2,FALSE))),"")</f>
        <v>D.04 Inkoop IV</v>
      </c>
      <c r="H1436">
        <f t="shared" si="67"/>
        <v>4</v>
      </c>
      <c r="I1436" t="str">
        <f t="shared" si="68"/>
        <v xml:space="preserve">het organiseren en borgen van het inkoopbeleid van de organisatie en het aanbevelen van procesverbeteringen; het toepassen van praktijkervaring en kennis op het gebied van inkoop om de beste besluiten te kunnen nemen  </v>
      </c>
    </row>
    <row r="1437" spans="1:9" ht="15" thickBot="1" x14ac:dyDescent="0.4">
      <c r="A1437" s="18" t="s">
        <v>174</v>
      </c>
      <c r="B1437" s="17" t="s">
        <v>112</v>
      </c>
      <c r="C1437" s="13">
        <v>2</v>
      </c>
      <c r="D1437" s="10" t="str">
        <f>IFERROR(VLOOKUP($A1437,VLookup!$B$3:$C$481,2,FALSE),"")</f>
        <v>5.1.3 PROGRAMMAMANAGEMENT IV</v>
      </c>
      <c r="E1437" s="14" t="str">
        <f t="shared" si="66"/>
        <v>D.05x2</v>
      </c>
      <c r="F1437" s="14" t="str">
        <f>IFERROR(VLOOKUP(E1437,'Bron competenties'!$A$1:$F$19978,5,FALSE),"")</f>
        <v>het samenwerken in de totstandkoming van proposals/voorstellen in overeenstemming met de bedrijfscapaciteit en klantbehoeften</v>
      </c>
      <c r="G1437" s="15" t="str">
        <f>IFERROR(CONCATENATE(B1437," ",(VLOOKUP($B1437,'Bron competenties'!$B$1:$C$1978,2,FALSE))),"")</f>
        <v>D.05 Verkoopontwikkeling</v>
      </c>
      <c r="H1437">
        <f t="shared" si="67"/>
        <v>2</v>
      </c>
      <c r="I1437" t="str">
        <f t="shared" si="68"/>
        <v>het samenwerken in de totstandkoming van proposals/voorstellen in overeenstemming met de bedrijfscapaciteit en klantbehoeften</v>
      </c>
    </row>
    <row r="1438" spans="1:9" ht="15" thickBot="1" x14ac:dyDescent="0.4">
      <c r="A1438" s="18" t="s">
        <v>174</v>
      </c>
      <c r="B1438" s="17" t="s">
        <v>112</v>
      </c>
      <c r="C1438" s="13">
        <v>3</v>
      </c>
      <c r="D1438" s="10" t="str">
        <f>IFERROR(VLOOKUP($A1438,VLookup!$B$3:$C$481,2,FALSE),"")</f>
        <v>5.1.3 PROGRAMMAMANAGEMENT IV</v>
      </c>
      <c r="E1438" s="14" t="str">
        <f t="shared" si="66"/>
        <v>D.05x3</v>
      </c>
      <c r="F1438" s="14" t="str">
        <f>IFERROR(VLOOKUP(E1438,'Bron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38" s="15" t="str">
        <f>IFERROR(CONCATENATE(B1438," ",(VLOOKUP($B1438,'Bron competenties'!$B$1:$C$1978,2,FALSE))),"")</f>
        <v>D.05 Verkoopontwikkeling</v>
      </c>
      <c r="H1438">
        <f t="shared" si="67"/>
        <v>3</v>
      </c>
      <c r="I1438" t="str">
        <f t="shared" si="68"/>
        <v>het op creatieve wijze ontwikkelen van proposals/voorstellen in complexe situaties; het waar nodig aanpassen van oplossingen in een complexe technische en juridische omgeving, waarbij de haalbaarheid, legitimiteit en technische validiteit worden zekergesteld</v>
      </c>
    </row>
    <row r="1439" spans="1:9" ht="15" thickBot="1" x14ac:dyDescent="0.4">
      <c r="A1439" s="18" t="s">
        <v>174</v>
      </c>
      <c r="B1439" s="17" t="s">
        <v>112</v>
      </c>
      <c r="C1439" s="13">
        <v>4</v>
      </c>
      <c r="D1439" s="10" t="str">
        <f>IFERROR(VLOOKUP($A1439,VLookup!$B$3:$C$481,2,FALSE),"")</f>
        <v>5.1.3 PROGRAMMAMANAGEMENT IV</v>
      </c>
      <c r="E1439" s="14" t="str">
        <f t="shared" si="66"/>
        <v>D.05x4</v>
      </c>
      <c r="F1439" s="14" t="str">
        <f>IFERROR(VLOOKUP(E1439,'Bron competenties'!$A$1:$F$19978,5,FALSE),"")</f>
        <v>het reviewen en implementeren van een passende verkoopstrategie om de organisatiedoeleinden te behalen; het bepalen en alloceren van doelen om de marktcondities aan te pakken; het coördineren van multidisciplinaire teams</v>
      </c>
      <c r="G1439" s="15" t="str">
        <f>IFERROR(CONCATENATE(B1439," ",(VLOOKUP($B1439,'Bron competenties'!$B$1:$C$1978,2,FALSE))),"")</f>
        <v>D.05 Verkoopontwikkeling</v>
      </c>
      <c r="H1439">
        <f t="shared" si="67"/>
        <v>4</v>
      </c>
      <c r="I1439" t="str">
        <f t="shared" si="68"/>
        <v>het reviewen en implementeren van een passende verkoopstrategie om de organisatiedoeleinden te behalen; het bepalen en alloceren van doelen om de marktcondities aan te pakken; het coördineren van multidisciplinaire teams</v>
      </c>
    </row>
    <row r="1440" spans="1:9" ht="15" thickBot="1" x14ac:dyDescent="0.4">
      <c r="A1440" s="18" t="s">
        <v>174</v>
      </c>
      <c r="B1440" s="17" t="s">
        <v>117</v>
      </c>
      <c r="C1440" s="13">
        <v>3</v>
      </c>
      <c r="D1440" s="10" t="str">
        <f>IFERROR(VLOOKUP($A1440,VLookup!$B$3:$C$481,2,FALSE),"")</f>
        <v>5.1.3 PROGRAMMAMANAGEMENT IV</v>
      </c>
      <c r="E1440" s="14" t="str">
        <f t="shared" si="66"/>
        <v>D.08x3</v>
      </c>
      <c r="F1440" s="14" t="str">
        <f>IFERROR(VLOOKUP(E1440,'Bron competenties'!$A$1:$F$19978,5,FALSE),"")</f>
        <v>het evalueren van contractprestaties op basis van prestatie-indicatoren en het borgen van de prestaties van de volledige supply chain; het invloed uitoefenen op (nieuwe) contractbesprekingen</v>
      </c>
      <c r="G1440" s="15" t="str">
        <f>IFERROR(CONCATENATE(B1440," ",(VLOOKUP($B1440,'Bron competenties'!$B$1:$C$1978,2,FALSE))),"")</f>
        <v xml:space="preserve">D.08 Contractmanagement </v>
      </c>
      <c r="H1440">
        <f t="shared" si="67"/>
        <v>3</v>
      </c>
      <c r="I1440" t="str">
        <f t="shared" si="68"/>
        <v>het evalueren van contractprestaties op basis van prestatie-indicatoren en het borgen van de prestaties van de volledige supply chain; het invloed uitoefenen op (nieuwe) contractbesprekingen</v>
      </c>
    </row>
    <row r="1441" spans="1:9" ht="15" thickBot="1" x14ac:dyDescent="0.4">
      <c r="A1441" s="18" t="s">
        <v>174</v>
      </c>
      <c r="B1441" s="17" t="s">
        <v>117</v>
      </c>
      <c r="C1441" s="13">
        <v>4</v>
      </c>
      <c r="D1441" s="10" t="str">
        <f>IFERROR(VLOOKUP($A1441,VLookup!$B$3:$C$481,2,FALSE),"")</f>
        <v>5.1.3 PROGRAMMAMANAGEMENT IV</v>
      </c>
      <c r="E1441" s="14" t="str">
        <f t="shared" si="66"/>
        <v>D.08x4</v>
      </c>
      <c r="F1441" s="14" t="str">
        <f>IFERROR(VLOOKUP(E1441,'Bron competenties'!$A$1:$F$19978,5,FALSE),"")</f>
        <v>het organiseren en borgen van het naleven van contracten en het fungeren als laatste escalatiepunt</v>
      </c>
      <c r="G1441" s="15" t="str">
        <f>IFERROR(CONCATENATE(B1441," ",(VLOOKUP($B1441,'Bron competenties'!$B$1:$C$1978,2,FALSE))),"")</f>
        <v xml:space="preserve">D.08 Contractmanagement </v>
      </c>
      <c r="H1441">
        <f t="shared" si="67"/>
        <v>4</v>
      </c>
      <c r="I1441" t="str">
        <f t="shared" si="68"/>
        <v>het organiseren en borgen van het naleven van contracten en het fungeren als laatste escalatiepunt</v>
      </c>
    </row>
    <row r="1442" spans="1:9" ht="15" thickBot="1" x14ac:dyDescent="0.4">
      <c r="A1442" s="18" t="s">
        <v>174</v>
      </c>
      <c r="B1442" s="17" t="s">
        <v>78</v>
      </c>
      <c r="C1442" s="13">
        <v>3</v>
      </c>
      <c r="D1442" s="10" t="str">
        <f>IFERROR(VLOOKUP($A1442,VLookup!$B$3:$C$481,2,FALSE),"")</f>
        <v>5.1.3 PROGRAMMAMANAGEMENT IV</v>
      </c>
      <c r="E1442" s="14" t="str">
        <f t="shared" si="66"/>
        <v>D.10x3</v>
      </c>
      <c r="F1442" s="14" t="str">
        <f>IFERROR(VLOOKUP(E1442,'Bron competenties'!$A$1:$F$19978,5,FALSE),"")</f>
        <v>het analyseren van bedrijfsprocessen en bijbehorende informatie-eisen en het daarmee voorzien in de meest geschikte informatiestructuur</v>
      </c>
      <c r="G1442" s="15" t="str">
        <f>IFERROR(CONCATENATE(B1442," ",(VLOOKUP($B1442,'Bron competenties'!$B$1:$C$1978,2,FALSE))),"")</f>
        <v xml:space="preserve">D.10 Informatie- en kennismanagement </v>
      </c>
      <c r="H1442">
        <f t="shared" si="67"/>
        <v>3</v>
      </c>
      <c r="I1442" t="str">
        <f t="shared" si="68"/>
        <v>het analyseren van bedrijfsprocessen en bijbehorende informatie-eisen en het daarmee voorzien in de meest geschikte informatiestructuur</v>
      </c>
    </row>
    <row r="1443" spans="1:9" ht="15" thickBot="1" x14ac:dyDescent="0.4">
      <c r="A1443" s="18" t="s">
        <v>174</v>
      </c>
      <c r="B1443" s="17" t="s">
        <v>78</v>
      </c>
      <c r="C1443" s="13">
        <v>4</v>
      </c>
      <c r="D1443" s="10" t="str">
        <f>IFERROR(VLOOKUP($A1443,VLookup!$B$3:$C$481,2,FALSE),"")</f>
        <v>5.1.3 PROGRAMMAMANAGEMENT IV</v>
      </c>
      <c r="E1443" s="14" t="str">
        <f t="shared" si="66"/>
        <v>D.10x4</v>
      </c>
      <c r="F1443" s="14" t="str">
        <f>IFERROR(VLOOKUP(E1443,'Bron competenties'!$A$1:$F$19978,5,FALSE),"")</f>
        <v>de juiste informatiestructuur integreren in de organisatie-omgeving</v>
      </c>
      <c r="G1443" s="15" t="str">
        <f>IFERROR(CONCATENATE(B1443," ",(VLOOKUP($B1443,'Bron competenties'!$B$1:$C$1978,2,FALSE))),"")</f>
        <v xml:space="preserve">D.10 Informatie- en kennismanagement </v>
      </c>
      <c r="H1443">
        <f t="shared" si="67"/>
        <v>4</v>
      </c>
      <c r="I1443" t="str">
        <f t="shared" si="68"/>
        <v>de juiste informatiestructuur integreren in de organisatie-omgeving</v>
      </c>
    </row>
    <row r="1444" spans="1:9" ht="15" thickBot="1" x14ac:dyDescent="0.4">
      <c r="A1444" s="18" t="s">
        <v>174</v>
      </c>
      <c r="B1444" s="17" t="s">
        <v>79</v>
      </c>
      <c r="C1444" s="13">
        <v>3</v>
      </c>
      <c r="D1444" s="10" t="str">
        <f>IFERROR(VLOOKUP($A1444,VLookup!$B$3:$C$481,2,FALSE),"")</f>
        <v>5.1.3 PROGRAMMAMANAGEMENT IV</v>
      </c>
      <c r="E1444" s="14" t="str">
        <f t="shared" si="66"/>
        <v>D.11x3</v>
      </c>
      <c r="F1444" s="14" t="str">
        <f>IFERROR(VLOOKUP(E1444,'Bron competenties'!$A$1:$F$19978,5,FALSE),"")</f>
        <v>betrouwbare relaties met de klanten creëren en helpen in het identificeren van de klantbehoeften</v>
      </c>
      <c r="G1444" s="15" t="str">
        <f>IFERROR(CONCATENATE(B1444," ",(VLOOKUP($B1444,'Bron competenties'!$B$1:$C$1978,2,FALSE))),"")</f>
        <v xml:space="preserve">D.11 Behoeftemanagement </v>
      </c>
      <c r="H1444">
        <f t="shared" si="67"/>
        <v>3</v>
      </c>
      <c r="I1444" t="str">
        <f t="shared" si="68"/>
        <v>betrouwbare relaties met de klanten creëren en helpen in het identificeren van de klantbehoeften</v>
      </c>
    </row>
    <row r="1445" spans="1:9" ht="15" thickBot="1" x14ac:dyDescent="0.4">
      <c r="A1445" s="18" t="s">
        <v>174</v>
      </c>
      <c r="B1445" s="17" t="s">
        <v>79</v>
      </c>
      <c r="C1445" s="13">
        <v>4</v>
      </c>
      <c r="D1445" s="10" t="str">
        <f>IFERROR(VLOOKUP($A1445,VLookup!$B$3:$C$481,2,FALSE),"")</f>
        <v>5.1.3 PROGRAMMAMANAGEMENT IV</v>
      </c>
      <c r="E1445" s="14" t="str">
        <f t="shared" si="66"/>
        <v>D.11x4</v>
      </c>
      <c r="F1445" s="14" t="str">
        <f>IFERROR(VLOOKUP(E1445,'Bron competenties'!$A$1:$F$19978,5,FALSE),"")</f>
        <v>het organiseren en ondersteunen van strategische besluiten van de organisaties, het helpen van organisaties om nieuwe IV-oplossingen te bedenken; het bevorderen van partnerschappen en het creëren van waardeproposities</v>
      </c>
      <c r="G1445" s="15" t="str">
        <f>IFERROR(CONCATENATE(B1445," ",(VLOOKUP($B1445,'Bron competenties'!$B$1:$C$1978,2,FALSE))),"")</f>
        <v xml:space="preserve">D.11 Behoeftemanagement </v>
      </c>
      <c r="H1445">
        <f t="shared" si="67"/>
        <v>4</v>
      </c>
      <c r="I1445" t="str">
        <f t="shared" si="68"/>
        <v>het organiseren en ondersteunen van strategische besluiten van de organisaties, het helpen van organisaties om nieuwe IV-oplossingen te bedenken; het bevorderen van partnerschappen en het creëren van waardeproposities</v>
      </c>
    </row>
    <row r="1446" spans="1:9" ht="15" thickBot="1" x14ac:dyDescent="0.4">
      <c r="A1446" s="18" t="s">
        <v>174</v>
      </c>
      <c r="B1446" s="17" t="s">
        <v>118</v>
      </c>
      <c r="C1446" s="13">
        <v>3</v>
      </c>
      <c r="D1446" s="10" t="str">
        <f>IFERROR(VLOOKUP($A1446,VLookup!$B$3:$C$481,2,FALSE),"")</f>
        <v>5.1.3 PROGRAMMAMANAGEMENT IV</v>
      </c>
      <c r="E1446" s="14" t="str">
        <f t="shared" si="66"/>
        <v>E.01x3</v>
      </c>
      <c r="F1446" s="14" t="str">
        <f>IFERROR(VLOOKUP(E1446,'Bron competenties'!$A$1:$F$19978,5,FALSE),"")</f>
        <v>het gebruikmaken van vaardigheden om kortetermijnprognoses te bieden met behulp van input uit de markt; het beoordelen van de productie- en verkoopcapaciteiten van de organisatie</v>
      </c>
      <c r="G1446" s="15" t="str">
        <f>IFERROR(CONCATENATE(B1446," ",(VLOOKUP($B1446,'Bron competenties'!$B$1:$C$1978,2,FALSE))),"")</f>
        <v xml:space="preserve">E.01 Ontwikkelen van prognoses </v>
      </c>
      <c r="H1446">
        <f t="shared" si="67"/>
        <v>3</v>
      </c>
      <c r="I1446" t="str">
        <f t="shared" si="68"/>
        <v>het gebruikmaken van vaardigheden om kortetermijnprognoses te bieden met behulp van input uit de markt; het beoordelen van de productie- en verkoopcapaciteiten van de organisatie</v>
      </c>
    </row>
    <row r="1447" spans="1:9" ht="15" thickBot="1" x14ac:dyDescent="0.4">
      <c r="A1447" s="18" t="s">
        <v>174</v>
      </c>
      <c r="B1447" s="17" t="s">
        <v>118</v>
      </c>
      <c r="C1447" s="13">
        <v>4</v>
      </c>
      <c r="D1447" s="10" t="str">
        <f>IFERROR(VLOOKUP($A1447,VLookup!$B$3:$C$481,2,FALSE),"")</f>
        <v>5.1.3 PROGRAMMAMANAGEMENT IV</v>
      </c>
      <c r="E1447" s="14" t="str">
        <f t="shared" si="66"/>
        <v>E.01x4</v>
      </c>
      <c r="F1447" s="14" t="str">
        <f>IFERROR(VLOOKUP(E1447,'Bron competenties'!$A$1:$F$19978,5,FALSE),"")</f>
        <v>de verantwoordelijkheid nemen voor het ontwikkelen van langetermijnprognoses; het identificeren en evalueren van input uit de wijde omgeving, inclusief de politieke en sociale context</v>
      </c>
      <c r="G1447" s="15" t="str">
        <f>IFERROR(CONCATENATE(B1447," ",(VLOOKUP($B1447,'Bron competenties'!$B$1:$C$1978,2,FALSE))),"")</f>
        <v xml:space="preserve">E.01 Ontwikkelen van prognoses </v>
      </c>
      <c r="H1447">
        <f t="shared" si="67"/>
        <v>4</v>
      </c>
      <c r="I1447" t="str">
        <f t="shared" si="68"/>
        <v>de verantwoordelijkheid nemen voor het ontwikkelen van langetermijnprognoses; het identificeren en evalueren van input uit de wijde omgeving, inclusief de politieke en sociale context</v>
      </c>
    </row>
    <row r="1448" spans="1:9" ht="15" thickBot="1" x14ac:dyDescent="0.4">
      <c r="A1448" s="18" t="s">
        <v>174</v>
      </c>
      <c r="B1448" s="17" t="s">
        <v>108</v>
      </c>
      <c r="C1448" s="13">
        <v>3</v>
      </c>
      <c r="D1448" s="10" t="str">
        <f>IFERROR(VLOOKUP($A1448,VLookup!$B$3:$C$481,2,FALSE),"")</f>
        <v>5.1.3 PROGRAMMAMANAGEMENT IV</v>
      </c>
      <c r="E1448" s="14" t="str">
        <f t="shared" si="66"/>
        <v>E.02x3</v>
      </c>
      <c r="F1448" s="14" t="str">
        <f>IFERROR(VLOOKUP(E1448,'Bron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48" s="15" t="str">
        <f>IFERROR(CONCATENATE(B1448," ",(VLOOKUP($B1448,'Bron competenties'!$B$1:$C$1978,2,FALSE))),"")</f>
        <v xml:space="preserve">E.02 Project- en portfoliomanagement </v>
      </c>
      <c r="H1448">
        <f t="shared" si="67"/>
        <v>3</v>
      </c>
      <c r="I1448" t="str">
        <f t="shared" si="68"/>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49" spans="1:9" ht="15" thickBot="1" x14ac:dyDescent="0.4">
      <c r="A1449" s="18" t="s">
        <v>174</v>
      </c>
      <c r="B1449" s="17" t="s">
        <v>108</v>
      </c>
      <c r="C1449" s="13">
        <v>4</v>
      </c>
      <c r="D1449" s="10" t="str">
        <f>IFERROR(VLOOKUP($A1449,VLookup!$B$3:$C$481,2,FALSE),"")</f>
        <v>5.1.3 PROGRAMMAMANAGEMENT IV</v>
      </c>
      <c r="E1449" s="14" t="str">
        <f t="shared" si="66"/>
        <v>E.02x4</v>
      </c>
      <c r="F1449" s="14" t="str">
        <f>IFERROR(VLOOKUP(E1449,'Bron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49" s="15" t="str">
        <f>IFERROR(CONCATENATE(B1449," ",(VLOOKUP($B1449,'Bron competenties'!$B$1:$C$1978,2,FALSE))),"")</f>
        <v xml:space="preserve">E.02 Project- en portfoliomanagement </v>
      </c>
      <c r="H1449">
        <f t="shared" si="67"/>
        <v>4</v>
      </c>
      <c r="I1449" t="str">
        <f t="shared" si="68"/>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50" spans="1:9" ht="15" thickBot="1" x14ac:dyDescent="0.4">
      <c r="A1450" s="18" t="s">
        <v>174</v>
      </c>
      <c r="B1450" s="17" t="s">
        <v>100</v>
      </c>
      <c r="C1450" s="13">
        <v>3</v>
      </c>
      <c r="D1450" s="10" t="str">
        <f>IFERROR(VLOOKUP($A1450,VLookup!$B$3:$C$481,2,FALSE),"")</f>
        <v>5.1.3 PROGRAMMAMANAGEMENT IV</v>
      </c>
      <c r="E1450" s="14" t="str">
        <f t="shared" si="66"/>
        <v>E.03x3</v>
      </c>
      <c r="F1450" s="14" t="str">
        <f>IFERROR(VLOOKUP(E1450,'Bron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50" s="15" t="str">
        <f>IFERROR(CONCATENATE(B1450," ",(VLOOKUP($B1450,'Bron competenties'!$B$1:$C$1978,2,FALSE))),"")</f>
        <v xml:space="preserve">E.03 Risicomanagement </v>
      </c>
      <c r="H1450">
        <f t="shared" si="67"/>
        <v>3</v>
      </c>
      <c r="I1450" t="str">
        <f t="shared" si="68"/>
        <v>het in staat zijn de juiste acties te ondernemen om de veiligheid te borgen en risicoblootstelling te vermijden; het evalueren, managen en garanderen van de validering van uitzonderingen; het uitvoeren van audits uit op IV-processen en -omgeving</v>
      </c>
    </row>
    <row r="1451" spans="1:9" ht="15" thickBot="1" x14ac:dyDescent="0.4">
      <c r="A1451" s="18" t="s">
        <v>174</v>
      </c>
      <c r="B1451" s="17" t="s">
        <v>100</v>
      </c>
      <c r="C1451" s="13">
        <v>4</v>
      </c>
      <c r="D1451" s="10" t="str">
        <f>IFERROR(VLOOKUP($A1451,VLookup!$B$3:$C$481,2,FALSE),"")</f>
        <v>5.1.3 PROGRAMMAMANAGEMENT IV</v>
      </c>
      <c r="E1451" s="14" t="str">
        <f t="shared" si="66"/>
        <v>E.03x4</v>
      </c>
      <c r="F1451" s="14" t="str">
        <f>IFERROR(VLOOKUP(E1451,'Bron competenties'!$A$1:$F$19978,5,FALSE),"")</f>
        <v>het organiseren en borgen van het definiëren en toepasbaar maken van beleid voor risicobeheer door rekening te houden met alle mogelijke beperkingen, waaronder technische, economische en politieke kwesties en daarbij taken te delegeren</v>
      </c>
      <c r="G1451" s="15" t="str">
        <f>IFERROR(CONCATENATE(B1451," ",(VLOOKUP($B1451,'Bron competenties'!$B$1:$C$1978,2,FALSE))),"")</f>
        <v xml:space="preserve">E.03 Risicomanagement </v>
      </c>
      <c r="H1451">
        <f t="shared" si="67"/>
        <v>4</v>
      </c>
      <c r="I1451" t="str">
        <f t="shared" si="68"/>
        <v>het organiseren en borgen van het definiëren en toepasbaar maken van beleid voor risicobeheer door rekening te houden met alle mogelijke beperkingen, waaronder technische, economische en politieke kwesties en daarbij taken te delegeren</v>
      </c>
    </row>
    <row r="1452" spans="1:9" ht="15" thickBot="1" x14ac:dyDescent="0.4">
      <c r="A1452" s="18" t="s">
        <v>174</v>
      </c>
      <c r="B1452" s="17" t="s">
        <v>80</v>
      </c>
      <c r="C1452" s="13">
        <v>3</v>
      </c>
      <c r="D1452" s="10" t="str">
        <f>IFERROR(VLOOKUP($A1452,VLookup!$B$3:$C$481,2,FALSE),"")</f>
        <v>5.1.3 PROGRAMMAMANAGEMENT IV</v>
      </c>
      <c r="E1452" s="14" t="str">
        <f t="shared" si="66"/>
        <v>E.05x3</v>
      </c>
      <c r="F1452" s="14" t="str">
        <f>IFERROR(VLOOKUP(E1452,'Bron competenties'!$A$1:$F$19978,5,FALSE),"")</f>
        <v>het toepassen van specifieke kennis om bestaande IV-processen en oplossingen te onderzoeken, zodat potentiële verbeteringen / innovaties bepaald kunnen worden en  aanbevelingen kunnen worden opgesteld</v>
      </c>
      <c r="G1452" s="15" t="str">
        <f>IFERROR(CONCATENATE(B1452," ",(VLOOKUP($B1452,'Bron competenties'!$B$1:$C$1978,2,FALSE))),"")</f>
        <v xml:space="preserve">E.05 Procesverbetering </v>
      </c>
      <c r="H1452">
        <f t="shared" si="67"/>
        <v>3</v>
      </c>
      <c r="I1452" t="str">
        <f t="shared" si="68"/>
        <v>het toepassen van specifieke kennis om bestaande IV-processen en oplossingen te onderzoeken, zodat potentiële verbeteringen / innovaties bepaald kunnen worden en  aanbevelingen kunnen worden opgesteld</v>
      </c>
    </row>
    <row r="1453" spans="1:9" ht="15" thickBot="1" x14ac:dyDescent="0.4">
      <c r="A1453" s="18" t="s">
        <v>174</v>
      </c>
      <c r="B1453" s="17" t="s">
        <v>80</v>
      </c>
      <c r="C1453" s="13">
        <v>4</v>
      </c>
      <c r="D1453" s="10" t="str">
        <f>IFERROR(VLOOKUP($A1453,VLookup!$B$3:$C$481,2,FALSE),"")</f>
        <v>5.1.3 PROGRAMMAMANAGEMENT IV</v>
      </c>
      <c r="E1453" s="14" t="str">
        <f t="shared" si="66"/>
        <v>E.05x4</v>
      </c>
      <c r="F1453" s="14" t="str">
        <f>IFERROR(VLOOKUP(E1453,'Bron competenties'!$A$1:$F$19978,5,FALSE),"")</f>
        <v>het organiseren en borgen van innovatieve implementaties / verbeteringen die bijdragen aan grotere efficiëntie; het aantonen aan de directie dat de organisatie voordeel heeft van potentiële wijzigingen</v>
      </c>
      <c r="G1453" s="15" t="str">
        <f>IFERROR(CONCATENATE(B1453," ",(VLOOKUP($B1453,'Bron competenties'!$B$1:$C$1978,2,FALSE))),"")</f>
        <v xml:space="preserve">E.05 Procesverbetering </v>
      </c>
      <c r="H1453">
        <f t="shared" si="67"/>
        <v>4</v>
      </c>
      <c r="I1453" t="str">
        <f t="shared" si="68"/>
        <v>het organiseren en borgen van innovatieve implementaties / verbeteringen die bijdragen aan grotere efficiëntie; het aantonen aan de directie dat de organisatie voordeel heeft van potentiële wijzigingen</v>
      </c>
    </row>
    <row r="1454" spans="1:9" ht="15" thickBot="1" x14ac:dyDescent="0.4">
      <c r="A1454" s="18" t="s">
        <v>174</v>
      </c>
      <c r="B1454" s="17" t="s">
        <v>96</v>
      </c>
      <c r="C1454" s="13">
        <v>3</v>
      </c>
      <c r="D1454" s="10" t="str">
        <f>IFERROR(VLOOKUP($A1454,VLookup!$B$3:$C$481,2,FALSE),"")</f>
        <v>5.1.3 PROGRAMMAMANAGEMENT IV</v>
      </c>
      <c r="E1454" s="14" t="str">
        <f t="shared" si="66"/>
        <v>E.06x3</v>
      </c>
      <c r="F1454" s="14" t="str">
        <f>IFERROR(VLOOKUP(E1454,'Bron competenties'!$A$1:$F$19978,5,FALSE),"")</f>
        <v>het evalueren van kwaliteitsindicatoren en processen op basis van het kwaliteitsbeleid en indien nodig het voorstellen van herstelacties</v>
      </c>
      <c r="G1454" s="15" t="str">
        <f>IFERROR(CONCATENATE(B1454," ",(VLOOKUP($B1454,'Bron competenties'!$B$1:$C$1978,2,FALSE))),"")</f>
        <v xml:space="preserve">E.06 ICT kwaliteitsmanagement </v>
      </c>
      <c r="H1454">
        <f t="shared" si="67"/>
        <v>3</v>
      </c>
      <c r="I1454" t="str">
        <f t="shared" si="68"/>
        <v>het evalueren van kwaliteitsindicatoren en processen op basis van het kwaliteitsbeleid en indien nodig het voorstellen van herstelacties</v>
      </c>
    </row>
    <row r="1455" spans="1:9" ht="15" thickBot="1" x14ac:dyDescent="0.4">
      <c r="A1455" s="18" t="s">
        <v>174</v>
      </c>
      <c r="B1455" s="17" t="s">
        <v>96</v>
      </c>
      <c r="C1455" s="13">
        <v>4</v>
      </c>
      <c r="D1455" s="10" t="str">
        <f>IFERROR(VLOOKUP($A1455,VLookup!$B$3:$C$481,2,FALSE),"")</f>
        <v>5.1.3 PROGRAMMAMANAGEMENT IV</v>
      </c>
      <c r="E1455" s="14" t="str">
        <f t="shared" si="66"/>
        <v>E.06x4</v>
      </c>
      <c r="F1455" s="14" t="str">
        <f>IFERROR(VLOOKUP(E1455,'Bron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55" s="15" t="str">
        <f>IFERROR(CONCATENATE(B1455," ",(VLOOKUP($B1455,'Bron competenties'!$B$1:$C$1978,2,FALSE))),"")</f>
        <v xml:space="preserve">E.06 ICT kwaliteitsmanagement </v>
      </c>
      <c r="H1455">
        <f t="shared" si="67"/>
        <v>4</v>
      </c>
      <c r="I1455"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56" spans="1:9" ht="15" thickBot="1" x14ac:dyDescent="0.4">
      <c r="A1456" s="18" t="s">
        <v>174</v>
      </c>
      <c r="B1456" s="17" t="s">
        <v>138</v>
      </c>
      <c r="C1456" s="13">
        <v>3</v>
      </c>
      <c r="D1456" s="10" t="str">
        <f>IFERROR(VLOOKUP($A1456,VLookup!$B$3:$C$481,2,FALSE),"")</f>
        <v>5.1.3 PROGRAMMAMANAGEMENT IV</v>
      </c>
      <c r="E1456" s="14" t="str">
        <f t="shared" si="66"/>
        <v>E.07x3</v>
      </c>
      <c r="F1456" s="14" t="str">
        <f>IFERROR(VLOOKUP(E1456,'Bron competenties'!$A$1:$F$19978,5,FALSE),"")</f>
        <v>het evalueren van wijzigingseisen en het gebruiken van specifieke vaardigheden om potentiële methoden en standaarden te identificeren die ingezet kunnen worden</v>
      </c>
      <c r="G1456" s="15" t="str">
        <f>IFERROR(CONCATENATE(B1456," ",(VLOOKUP($B1456,'Bron competenties'!$B$1:$C$1978,2,FALSE))),"")</f>
        <v>E.07 Management van veranderingen in bedrijfsprocessen</v>
      </c>
      <c r="H1456">
        <f t="shared" si="67"/>
        <v>3</v>
      </c>
      <c r="I1456" t="str">
        <f t="shared" si="68"/>
        <v>het evalueren van wijzigingseisen en het gebruiken van specifieke vaardigheden om potentiële methoden en standaarden te identificeren die ingezet kunnen worden</v>
      </c>
    </row>
    <row r="1457" spans="1:9" ht="15" thickBot="1" x14ac:dyDescent="0.4">
      <c r="A1457" s="18" t="s">
        <v>174</v>
      </c>
      <c r="B1457" s="17" t="s">
        <v>138</v>
      </c>
      <c r="C1457" s="13">
        <v>4</v>
      </c>
      <c r="D1457" s="10" t="str">
        <f>IFERROR(VLOOKUP($A1457,VLookup!$B$3:$C$481,2,FALSE),"")</f>
        <v>5.1.3 PROGRAMMAMANAGEMENT IV</v>
      </c>
      <c r="E1457" s="14" t="str">
        <f t="shared" si="66"/>
        <v>E.07x4</v>
      </c>
      <c r="F1457" s="14" t="str">
        <f>IFERROR(VLOOKUP(E1457,'Bron competenties'!$A$1:$F$19978,5,FALSE),"")</f>
        <v xml:space="preserve">het organiseren en borgen van het plannen, beheren en implementeren van significante IV-wijzigingen in de organisatie </v>
      </c>
      <c r="G1457" s="15" t="str">
        <f>IFERROR(CONCATENATE(B1457," ",(VLOOKUP($B1457,'Bron competenties'!$B$1:$C$1978,2,FALSE))),"")</f>
        <v>E.07 Management van veranderingen in bedrijfsprocessen</v>
      </c>
      <c r="H1457">
        <f t="shared" si="67"/>
        <v>4</v>
      </c>
      <c r="I1457" t="str">
        <f t="shared" si="68"/>
        <v xml:space="preserve">het organiseren en borgen van het plannen, beheren en implementeren van significante IV-wijzigingen in de organisatie </v>
      </c>
    </row>
    <row r="1458" spans="1:9" ht="15" thickBot="1" x14ac:dyDescent="0.4">
      <c r="A1458" s="18" t="s">
        <v>174</v>
      </c>
      <c r="B1458" s="17" t="s">
        <v>110</v>
      </c>
      <c r="C1458" s="13">
        <v>4</v>
      </c>
      <c r="D1458" s="10" t="str">
        <f>IFERROR(VLOOKUP($A1458,VLookup!$B$3:$C$481,2,FALSE),"")</f>
        <v>5.1.3 PROGRAMMAMANAGEMENT IV</v>
      </c>
      <c r="E1458" s="14" t="str">
        <f t="shared" si="66"/>
        <v>E.09x4</v>
      </c>
      <c r="F1458" s="14" t="str">
        <f>IFERROR(VLOOKUP(E1458,'Bron competenties'!$A$1:$F$19978,5,FALSE),"")</f>
        <v>het organiseren en borgen van governancestrategie voor informatiesystemen door relevante processen over de gehele IV-infrastructuur te communiceren, uit te dragen en te beheersen</v>
      </c>
      <c r="G1458" s="15" t="str">
        <f>IFERROR(CONCATENATE(B1458," ",(VLOOKUP($B1458,'Bron competenties'!$B$1:$C$1978,2,FALSE))),"")</f>
        <v xml:space="preserve">E.09 IT-governance </v>
      </c>
      <c r="H1458">
        <f t="shared" si="67"/>
        <v>4</v>
      </c>
      <c r="I1458" t="str">
        <f t="shared" si="68"/>
        <v>het organiseren en borgen van governancestrategie voor informatiesystemen door relevante processen over de gehele IV-infrastructuur te communiceren, uit te dragen en te beheersen</v>
      </c>
    </row>
    <row r="1459" spans="1:9" ht="15" thickBot="1" x14ac:dyDescent="0.4">
      <c r="A1459" s="18" t="s">
        <v>174</v>
      </c>
      <c r="B1459" s="17" t="s">
        <v>85</v>
      </c>
      <c r="C1459" s="13">
        <v>9</v>
      </c>
      <c r="D1459" s="10" t="str">
        <f>IFERROR(VLOOKUP($A1459,VLookup!$B$3:$C$481,2,FALSE),"")</f>
        <v>5.1.3 PROGRAMMAMANAGEMENT IV</v>
      </c>
      <c r="E1459" s="14" t="str">
        <f t="shared" si="66"/>
        <v>T.01x9</v>
      </c>
      <c r="F1459" s="14" t="str">
        <f>IFERROR(VLOOKUP(E1459,'Bron competenties'!$A$1:$F$19978,5,FALSE),"")</f>
        <v>Toegankelijkheid is van toepassing op het ontwerp van producten, apparaten, services of omgevingen om ervoor te zorgen dat ze voor iedereen bruikbaar zijn, ongeacht hun persoonlijke capaciteiten</v>
      </c>
      <c r="G1459" s="15" t="str">
        <f>IFERROR(CONCATENATE(B1459," ",(VLOOKUP($B1459,'Bron competenties'!$B$1:$C$1978,2,FALSE))),"")</f>
        <v>T.01 Toegankelijkheid</v>
      </c>
      <c r="H1459">
        <f t="shared" si="67"/>
        <v>9</v>
      </c>
      <c r="I1459" t="str">
        <f t="shared" si="68"/>
        <v>Toegankelijkheid is van toepassing op het ontwerp van producten, apparaten, services of omgevingen om ervoor te zorgen dat ze voor iedereen bruikbaar zijn, ongeacht hun persoonlijke capaciteiten</v>
      </c>
    </row>
    <row r="1460" spans="1:9" ht="15" thickBot="1" x14ac:dyDescent="0.4">
      <c r="A1460" s="18" t="s">
        <v>174</v>
      </c>
      <c r="B1460" s="17" t="s">
        <v>86</v>
      </c>
      <c r="C1460" s="13">
        <v>9</v>
      </c>
      <c r="D1460" s="10" t="str">
        <f>IFERROR(VLOOKUP($A1460,VLookup!$B$3:$C$481,2,FALSE),"")</f>
        <v>5.1.3 PROGRAMMAMANAGEMENT IV</v>
      </c>
      <c r="E1460" s="14" t="str">
        <f t="shared" si="66"/>
        <v>T.02x9</v>
      </c>
      <c r="F1460" s="14" t="str">
        <f>IFERROR(VLOOKUP(E1460,'Bron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60" s="15" t="str">
        <f>IFERROR(CONCATENATE(B1460," ",(VLOOKUP($B1460,'Bron competenties'!$B$1:$C$1978,2,FALSE))),"")</f>
        <v>T.02 Ethiek</v>
      </c>
      <c r="H1460">
        <f t="shared" si="67"/>
        <v>9</v>
      </c>
      <c r="I1460" t="str">
        <f t="shared" si="68"/>
        <v>Ethiek in ICT behandelt de procedures, waarden en praktijken die ICT en haar gerelateerde disciplines beheersen zonder de integriteit, morele waarden of overtuigingen van een individu, organisatie of de mensheid: professioneel gedrag in de ICT</v>
      </c>
    </row>
    <row r="1461" spans="1:9" ht="15" thickBot="1" x14ac:dyDescent="0.4">
      <c r="A1461" s="18" t="s">
        <v>174</v>
      </c>
      <c r="B1461" s="17" t="s">
        <v>87</v>
      </c>
      <c r="C1461" s="13">
        <v>9</v>
      </c>
      <c r="D1461" s="10" t="str">
        <f>IFERROR(VLOOKUP($A1461,VLookup!$B$3:$C$481,2,FALSE),"")</f>
        <v>5.1.3 PROGRAMMAMANAGEMENT IV</v>
      </c>
      <c r="E1461" s="14" t="str">
        <f t="shared" si="66"/>
        <v>T.03x9</v>
      </c>
      <c r="F1461" s="14" t="str">
        <f>IFERROR(VLOOKUP(E1461,'Bron competenties'!$A$1:$F$19978,5,FALSE),"")</f>
        <v>Er zijn veel wetten die direct of indirect relevant zijn voor de ICT-industrie, zoals copyright, naleving van octrooien, voorkomen van plagiaat en bescherming van intellectueel eigendom</v>
      </c>
      <c r="G1461" s="15" t="str">
        <f>IFERROR(CONCATENATE(B1461," ",(VLOOKUP($B1461,'Bron competenties'!$B$1:$C$1978,2,FALSE))),"")</f>
        <v>T.03 Juridische kwesties</v>
      </c>
      <c r="H1461">
        <f t="shared" si="67"/>
        <v>9</v>
      </c>
      <c r="I1461" t="str">
        <f t="shared" si="68"/>
        <v>Er zijn veel wetten die direct of indirect relevant zijn voor de ICT-industrie, zoals copyright, naleving van octrooien, voorkomen van plagiaat en bescherming van intellectueel eigendom</v>
      </c>
    </row>
    <row r="1462" spans="1:9" ht="15" thickBot="1" x14ac:dyDescent="0.4">
      <c r="A1462" s="18" t="s">
        <v>174</v>
      </c>
      <c r="B1462" s="17" t="s">
        <v>88</v>
      </c>
      <c r="C1462" s="13">
        <v>9</v>
      </c>
      <c r="D1462" s="10" t="str">
        <f>IFERROR(VLOOKUP($A1462,VLookup!$B$3:$C$481,2,FALSE),"")</f>
        <v>5.1.3 PROGRAMMAMANAGEMENT IV</v>
      </c>
      <c r="E1462" s="14" t="str">
        <f t="shared" si="66"/>
        <v>T.04x9</v>
      </c>
      <c r="F1462" s="14" t="str">
        <f>IFERROR(VLOOKUP(E1462,'Bron competenties'!$A$1:$F$19978,5,FALSE),"")</f>
        <v>Privacy is het vermogen van een organisatie of individu te bepalen welke gegevens met derden kunnen worden gedeeld: bijvoorbeeld de algemene verordening gegevensbescherming (AVG) over gegevensbescherming en privacy voor alle individuen</v>
      </c>
      <c r="G1462" s="15" t="str">
        <f>IFERROR(CONCATENATE(B1462," ",(VLOOKUP($B1462,'Bron competenties'!$B$1:$C$1978,2,FALSE))),"")</f>
        <v>T.04 Privacy</v>
      </c>
      <c r="H1462">
        <f t="shared" si="67"/>
        <v>9</v>
      </c>
      <c r="I1462" t="str">
        <f t="shared" si="68"/>
        <v>Privacy is het vermogen van een organisatie of individu te bepalen welke gegevens met derden kunnen worden gedeeld: bijvoorbeeld de algemene verordening gegevensbescherming (AVG) over gegevensbescherming en privacy voor alle individuen</v>
      </c>
    </row>
    <row r="1463" spans="1:9" ht="15" thickBot="1" x14ac:dyDescent="0.4">
      <c r="A1463" s="18" t="s">
        <v>174</v>
      </c>
      <c r="B1463" s="17" t="s">
        <v>89</v>
      </c>
      <c r="C1463" s="13">
        <v>9</v>
      </c>
      <c r="D1463" s="10" t="str">
        <f>IFERROR(VLOOKUP($A1463,VLookup!$B$3:$C$481,2,FALSE),"")</f>
        <v>5.1.3 PROGRAMMAMANAGEMENT IV</v>
      </c>
      <c r="E1463" s="14" t="str">
        <f t="shared" si="66"/>
        <v>T.05x9</v>
      </c>
      <c r="F1463" s="14" t="str">
        <f>IFERROR(VLOOKUP(E1463,'Bron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63" s="15" t="str">
        <f>IFERROR(CONCATENATE(B1463," ",(VLOOKUP($B1463,'Bron competenties'!$B$1:$C$1978,2,FALSE))),"")</f>
        <v>T.05 Beveiliging</v>
      </c>
      <c r="H1463">
        <f t="shared" si="67"/>
        <v>9</v>
      </c>
      <c r="I1463"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64" spans="1:9" ht="15" thickBot="1" x14ac:dyDescent="0.4">
      <c r="A1464" s="18" t="s">
        <v>174</v>
      </c>
      <c r="B1464" s="17" t="s">
        <v>90</v>
      </c>
      <c r="C1464" s="13">
        <v>9</v>
      </c>
      <c r="D1464" s="10" t="str">
        <f>IFERROR(VLOOKUP($A1464,VLookup!$B$3:$C$481,2,FALSE),"")</f>
        <v>5.1.3 PROGRAMMAMANAGEMENT IV</v>
      </c>
      <c r="E1464" s="14" t="str">
        <f t="shared" si="66"/>
        <v>T.06x9</v>
      </c>
      <c r="F1464" s="14" t="str">
        <f>IFERROR(VLOOKUP(E1464,'Bron competenties'!$A$1:$F$19978,5,FALSE),"")</f>
        <v>Duurzaamheid staat voor het voldoen aan behoeften zonder de toekomst in gevaar te brengen en kan worden gecategoriseerd als ecologische, sociale of economische duurzaamheid</v>
      </c>
      <c r="G1464" s="15" t="str">
        <f>IFERROR(CONCATENATE(B1464," ",(VLOOKUP($B1464,'Bron competenties'!$B$1:$C$1978,2,FALSE))),"")</f>
        <v>T.06 Duurzaamheid</v>
      </c>
      <c r="H1464">
        <f t="shared" si="67"/>
        <v>9</v>
      </c>
      <c r="I1464" t="str">
        <f t="shared" si="68"/>
        <v>Duurzaamheid staat voor het voldoen aan behoeften zonder de toekomst in gevaar te brengen en kan worden gecategoriseerd als ecologische, sociale of economische duurzaamheid</v>
      </c>
    </row>
    <row r="1465" spans="1:9" ht="15" thickBot="1" x14ac:dyDescent="0.4">
      <c r="A1465" s="18" t="s">
        <v>174</v>
      </c>
      <c r="B1465" s="17" t="s">
        <v>91</v>
      </c>
      <c r="C1465" s="13">
        <v>9</v>
      </c>
      <c r="D1465" s="10" t="str">
        <f>IFERROR(VLOOKUP($A1465,VLookup!$B$3:$C$481,2,FALSE),"")</f>
        <v>5.1.3 PROGRAMMAMANAGEMENT IV</v>
      </c>
      <c r="E1465" s="14" t="str">
        <f t="shared" si="66"/>
        <v>T.07x9</v>
      </c>
      <c r="F1465" s="14" t="str">
        <f>IFERROR(VLOOKUP(E1465,'Bron competenties'!$A$1:$F$19978,5,FALSE),"")</f>
        <v>Bruikbaarheid is de kwaliteit van een product, dienst of systeem, zoals ervaren door eindgebruikers, voor specifiek te bereiken doelen, effectief, efficiënt en bevredigend in een vooraf bepaalde context</v>
      </c>
      <c r="G1465" s="15" t="str">
        <f>IFERROR(CONCATENATE(B1465," ",(VLOOKUP($B1465,'Bron competenties'!$B$1:$C$1978,2,FALSE))),"")</f>
        <v>T.07 Bruikbaarheid</v>
      </c>
      <c r="H1465">
        <f t="shared" si="67"/>
        <v>9</v>
      </c>
      <c r="I1465" t="str">
        <f t="shared" si="68"/>
        <v>Bruikbaarheid is de kwaliteit van een product, dienst of systeem, zoals ervaren door eindgebruikers, voor specifiek te bereiken doelen, effectief, efficiënt en bevredigend in een vooraf bepaalde context</v>
      </c>
    </row>
    <row r="1466" spans="1:9" ht="15" thickBot="1" x14ac:dyDescent="0.4">
      <c r="A1466" s="18" t="s">
        <v>175</v>
      </c>
      <c r="B1466" s="17" t="s">
        <v>82</v>
      </c>
      <c r="C1466" s="13">
        <v>4</v>
      </c>
      <c r="D1466" s="10" t="str">
        <f>IFERROR(VLOOKUP($A1466,VLookup!$B$3:$C$481,2,FALSE),"")</f>
        <v>5.1.4 PORTFOLIOMANAGEMENT IV</v>
      </c>
      <c r="E1466" s="14" t="str">
        <f t="shared" si="66"/>
        <v>A.01x4</v>
      </c>
      <c r="F1466" s="14" t="str">
        <f>IFERROR(VLOOKUP(E1466,'Bron competenties'!$A$1:$F$19978,5,FALSE),"")</f>
        <v>het organiseren en borgen van de bouw en implementatie van innovatieve IV oplossingen op de lange termijn</v>
      </c>
      <c r="G1466" s="15" t="str">
        <f>IFERROR(CONCATENATE(B1466," ",(VLOOKUP($B1466,'Bron competenties'!$B$1:$C$1978,2,FALSE))),"")</f>
        <v>A.01 Afstemming informatiesysteem en bedrijfsstrategie</v>
      </c>
      <c r="H1466">
        <f t="shared" si="67"/>
        <v>4</v>
      </c>
      <c r="I1466" t="str">
        <f t="shared" si="68"/>
        <v>het organiseren en borgen van de bouw en implementatie van innovatieve IV oplossingen op de lange termijn</v>
      </c>
    </row>
    <row r="1467" spans="1:9" ht="15" thickBot="1" x14ac:dyDescent="0.4">
      <c r="A1467" s="18" t="s">
        <v>175</v>
      </c>
      <c r="B1467" s="17" t="s">
        <v>115</v>
      </c>
      <c r="C1467" s="13">
        <v>3</v>
      </c>
      <c r="D1467" s="10" t="str">
        <f>IFERROR(VLOOKUP($A1467,VLookup!$B$3:$C$481,2,FALSE),"")</f>
        <v>5.1.4 PORTFOLIOMANAGEMENT IV</v>
      </c>
      <c r="E1467" s="14" t="str">
        <f t="shared" si="66"/>
        <v>A.03x3</v>
      </c>
      <c r="F1467" s="14" t="str">
        <f>IFERROR(VLOOKUP(E1467,'Bron competenties'!$A$1:$F$19978,5,FALSE),"")</f>
        <v>het gebruikmaken van specifieke (product)kennis voor marktanalyses</v>
      </c>
      <c r="G1467" s="15" t="str">
        <f>IFERROR(CONCATENATE(B1467," ",(VLOOKUP($B1467,'Bron competenties'!$B$1:$C$1978,2,FALSE))),"")</f>
        <v xml:space="preserve">A.03 Ontwikkelen van bedrijfsplannen </v>
      </c>
      <c r="H1467">
        <f t="shared" si="67"/>
        <v>3</v>
      </c>
      <c r="I1467" t="str">
        <f t="shared" si="68"/>
        <v>het gebruikmaken van specifieke (product)kennis voor marktanalyses</v>
      </c>
    </row>
    <row r="1468" spans="1:9" ht="15" thickBot="1" x14ac:dyDescent="0.4">
      <c r="A1468" s="18" t="s">
        <v>175</v>
      </c>
      <c r="B1468" s="17" t="s">
        <v>115</v>
      </c>
      <c r="C1468" s="13">
        <v>4</v>
      </c>
      <c r="D1468" s="10" t="str">
        <f>IFERROR(VLOOKUP($A1468,VLookup!$B$3:$C$481,2,FALSE),"")</f>
        <v>5.1.4 PORTFOLIOMANAGEMENT IV</v>
      </c>
      <c r="E1468" s="14" t="str">
        <f t="shared" si="66"/>
        <v>A.03x4</v>
      </c>
      <c r="F1468" s="14" t="str">
        <f>IFERROR(VLOOKUP(E1468,'Bron competenties'!$A$1:$F$19978,5,FALSE),"")</f>
        <v>het organiseren en borgen van een informatiesysteemstrategie die voldoet aan de vereisten van de organisatie, inclusief risico’s en kansen</v>
      </c>
      <c r="G1468" s="15" t="str">
        <f>IFERROR(CONCATENATE(B1468," ",(VLOOKUP($B1468,'Bron competenties'!$B$1:$C$1978,2,FALSE))),"")</f>
        <v xml:space="preserve">A.03 Ontwikkelen van bedrijfsplannen </v>
      </c>
      <c r="H1468">
        <f t="shared" si="67"/>
        <v>4</v>
      </c>
      <c r="I1468" t="str">
        <f t="shared" si="68"/>
        <v>het organiseren en borgen van een informatiesysteemstrategie die voldoet aan de vereisten van de organisatie, inclusief risico’s en kansen</v>
      </c>
    </row>
    <row r="1469" spans="1:9" ht="15" thickBot="1" x14ac:dyDescent="0.4">
      <c r="A1469" s="18" t="s">
        <v>175</v>
      </c>
      <c r="B1469" s="17" t="s">
        <v>106</v>
      </c>
      <c r="C1469" s="13">
        <v>3</v>
      </c>
      <c r="D1469" s="10" t="str">
        <f>IFERROR(VLOOKUP($A1469,VLookup!$B$3:$C$481,2,FALSE),"")</f>
        <v>5.1.4 PORTFOLIOMANAGEMENT IV</v>
      </c>
      <c r="E1469" s="14" t="str">
        <f t="shared" si="66"/>
        <v>A.04x3</v>
      </c>
      <c r="F1469" s="14" t="str">
        <f>IFERROR(VLOOKUP(E1469,'Bron competenties'!$A$1:$F$19978,5,FALSE),"")</f>
        <v>het gebruikmaken van specifieke kennis om complexe documentatie te maken en te onderhouden</v>
      </c>
      <c r="G1469" s="15" t="str">
        <f>IFERROR(CONCATENATE(B1469," ",(VLOOKUP($B1469,'Bron competenties'!$B$1:$C$1978,2,FALSE))),"")</f>
        <v xml:space="preserve">A.04 Product- of serviceplanning </v>
      </c>
      <c r="H1469">
        <f t="shared" si="67"/>
        <v>3</v>
      </c>
      <c r="I1469" t="str">
        <f t="shared" si="68"/>
        <v>het gebruikmaken van specifieke kennis om complexe documentatie te maken en te onderhouden</v>
      </c>
    </row>
    <row r="1470" spans="1:9" ht="15" thickBot="1" x14ac:dyDescent="0.4">
      <c r="A1470" s="18" t="s">
        <v>175</v>
      </c>
      <c r="B1470" s="17" t="s">
        <v>106</v>
      </c>
      <c r="C1470" s="13">
        <v>4</v>
      </c>
      <c r="D1470" s="10" t="str">
        <f>IFERROR(VLOOKUP($A1470,VLookup!$B$3:$C$481,2,FALSE),"")</f>
        <v>5.1.4 PORTFOLIOMANAGEMENT IV</v>
      </c>
      <c r="E1470" s="14" t="str">
        <f t="shared" si="66"/>
        <v>A.04x4</v>
      </c>
      <c r="F1470" s="14" t="str">
        <f>IFERROR(VLOOKUP(E1470,'Bron competenties'!$A$1:$F$19978,5,FALSE),"")</f>
        <v>het organiseren en borgen van het ontwikkelen en onderhouden van de planning</v>
      </c>
      <c r="G1470" s="15" t="str">
        <f>IFERROR(CONCATENATE(B1470," ",(VLOOKUP($B1470,'Bron competenties'!$B$1:$C$1978,2,FALSE))),"")</f>
        <v xml:space="preserve">A.04 Product- of serviceplanning </v>
      </c>
      <c r="H1470">
        <f t="shared" si="67"/>
        <v>4</v>
      </c>
      <c r="I1470" t="str">
        <f t="shared" si="68"/>
        <v>het organiseren en borgen van het ontwikkelen en onderhouden van de planning</v>
      </c>
    </row>
    <row r="1471" spans="1:9" ht="15" thickBot="1" x14ac:dyDescent="0.4">
      <c r="A1471" s="18" t="s">
        <v>175</v>
      </c>
      <c r="B1471" s="17" t="s">
        <v>101</v>
      </c>
      <c r="C1471" s="13">
        <v>3</v>
      </c>
      <c r="D1471" s="10" t="str">
        <f>IFERROR(VLOOKUP($A1471,VLookup!$B$3:$C$481,2,FALSE),"")</f>
        <v>5.1.4 PORTFOLIOMANAGEMENT IV</v>
      </c>
      <c r="E1471" s="14" t="str">
        <f t="shared" si="66"/>
        <v>A.08x3</v>
      </c>
      <c r="F1471" s="14" t="str">
        <f>IFERROR(VLOOKUP(E1471,'Bron competenties'!$A$1:$F$19978,5,FALSE),"")</f>
        <v>het bevorderen van bewustzijn, trainingen en borging (via hulpmiddelen) voor duurzame ontwikkeling</v>
      </c>
      <c r="G1471" s="15" t="str">
        <f>IFERROR(CONCATENATE(B1471," ",(VLOOKUP($B1471,'Bron competenties'!$B$1:$C$1978,2,FALSE))),"")</f>
        <v xml:space="preserve">A.08 Duurzame ontwikkeling </v>
      </c>
      <c r="H1471">
        <f t="shared" si="67"/>
        <v>3</v>
      </c>
      <c r="I1471" t="str">
        <f t="shared" si="68"/>
        <v>het bevorderen van bewustzijn, trainingen en borging (via hulpmiddelen) voor duurzame ontwikkeling</v>
      </c>
    </row>
    <row r="1472" spans="1:9" ht="15" thickBot="1" x14ac:dyDescent="0.4">
      <c r="A1472" s="18" t="s">
        <v>175</v>
      </c>
      <c r="B1472" s="17" t="s">
        <v>101</v>
      </c>
      <c r="C1472" s="13">
        <v>4</v>
      </c>
      <c r="D1472" s="10" t="str">
        <f>IFERROR(VLOOKUP($A1472,VLookup!$B$3:$C$481,2,FALSE),"")</f>
        <v>5.1.4 PORTFOLIOMANAGEMENT IV</v>
      </c>
      <c r="E1472" s="14" t="str">
        <f t="shared" si="66"/>
        <v>A.08x4</v>
      </c>
      <c r="F1472" s="14" t="str">
        <f>IFERROR(VLOOKUP(E1472,'Bron competenties'!$A$1:$F$19978,5,FALSE),"")</f>
        <v>het bepalen van doel en strategie voor duurzame ontwikkeling van informatiesystemen in overeenstemming met het duurzaamheidsbeleid van de organisatie</v>
      </c>
      <c r="G1472" s="15" t="str">
        <f>IFERROR(CONCATENATE(B1472," ",(VLOOKUP($B1472,'Bron competenties'!$B$1:$C$1978,2,FALSE))),"")</f>
        <v xml:space="preserve">A.08 Duurzame ontwikkeling </v>
      </c>
      <c r="H1472">
        <f t="shared" si="67"/>
        <v>4</v>
      </c>
      <c r="I1472" t="str">
        <f t="shared" si="68"/>
        <v>het bepalen van doel en strategie voor duurzame ontwikkeling van informatiesystemen in overeenstemming met het duurzaamheidsbeleid van de organisatie</v>
      </c>
    </row>
    <row r="1473" spans="1:9" ht="15" thickBot="1" x14ac:dyDescent="0.4">
      <c r="A1473" s="18" t="s">
        <v>175</v>
      </c>
      <c r="B1473" s="17" t="s">
        <v>103</v>
      </c>
      <c r="C1473" s="13">
        <v>4</v>
      </c>
      <c r="D1473" s="10" t="str">
        <f>IFERROR(VLOOKUP($A1473,VLookup!$B$3:$C$481,2,FALSE),"")</f>
        <v>5.1.4 PORTFOLIOMANAGEMENT IV</v>
      </c>
      <c r="E1473" s="14" t="str">
        <f t="shared" si="66"/>
        <v>A.09x4</v>
      </c>
      <c r="F1473" s="14" t="str">
        <f>IFERROR(VLOOKUP(E1473,'Bron competenties'!$A$1:$F$19978,5,FALSE),"")</f>
        <v>het inzetten van onafhankelijk denken en technologische kennis om verschillende concepten te integreren, zodat unieke oplossingen ontstaan</v>
      </c>
      <c r="G1473" s="15" t="str">
        <f>IFERROR(CONCATENATE(B1473," ",(VLOOKUP($B1473,'Bron competenties'!$B$1:$C$1978,2,FALSE))),"")</f>
        <v xml:space="preserve">A.09 Innoveren </v>
      </c>
      <c r="H1473">
        <f t="shared" si="67"/>
        <v>4</v>
      </c>
      <c r="I1473" t="str">
        <f t="shared" si="68"/>
        <v>het inzetten van onafhankelijk denken en technologische kennis om verschillende concepten te integreren, zodat unieke oplossingen ontstaan</v>
      </c>
    </row>
    <row r="1474" spans="1:9" ht="15" thickBot="1" x14ac:dyDescent="0.4">
      <c r="A1474" s="18" t="s">
        <v>175</v>
      </c>
      <c r="B1474" s="20" t="s">
        <v>135</v>
      </c>
      <c r="C1474" s="13">
        <v>3</v>
      </c>
      <c r="D1474" s="10" t="str">
        <f>IFERROR(VLOOKUP($A1474,VLookup!$B$3:$C$481,2,FALSE),"")</f>
        <v>5.1.4 PORTFOLIOMANAGEMENT IV</v>
      </c>
      <c r="E1474" s="14" t="str">
        <f t="shared" ref="E1474:E1537" si="69">IFERROR(IF(D1474&lt;&gt;"",CONCATENATE(B1474,"x",C1474),""),"")</f>
        <v>C.02x3</v>
      </c>
      <c r="F1474" s="14" t="str">
        <f>IFERROR(VLOOKUP(E1474,'Bron competenties'!$A$1:$F$19978,5,FALSE),"")</f>
        <v xml:space="preserve">het zorgen voor de integriteit van het systeem door het toepassen van functionele updates, software- of hardwaretoevoegingen en het inregelen van onderhoudsactiviteiten; het voldoen aan de budgeteisen </v>
      </c>
      <c r="G1474" s="15" t="str">
        <f>IFERROR(CONCATENATE(B1474," ",(VLOOKUP($B1474,'Bron competenties'!$B$1:$C$1978,2,FALSE))),"")</f>
        <v xml:space="preserve">C.02 Ondersteunen van wijzigingen </v>
      </c>
      <c r="H1474">
        <f t="shared" ref="H1474:H1537" si="70">IF($G1474="","",C1474)</f>
        <v>3</v>
      </c>
      <c r="I1474" t="str">
        <f t="shared" ref="I1474:I1537" si="71">IF($G1474="","",F1474)</f>
        <v xml:space="preserve">het zorgen voor de integriteit van het systeem door het toepassen van functionele updates, software- of hardwaretoevoegingen en het inregelen van onderhoudsactiviteiten; het voldoen aan de budgeteisen </v>
      </c>
    </row>
    <row r="1475" spans="1:9" ht="15" thickBot="1" x14ac:dyDescent="0.4">
      <c r="A1475" s="18" t="s">
        <v>175</v>
      </c>
      <c r="B1475" s="17" t="s">
        <v>112</v>
      </c>
      <c r="C1475" s="13">
        <v>2</v>
      </c>
      <c r="D1475" s="10" t="str">
        <f>IFERROR(VLOOKUP($A1475,VLookup!$B$3:$C$481,2,FALSE),"")</f>
        <v>5.1.4 PORTFOLIOMANAGEMENT IV</v>
      </c>
      <c r="E1475" s="14" t="str">
        <f t="shared" si="69"/>
        <v>D.05x2</v>
      </c>
      <c r="F1475" s="14" t="str">
        <f>IFERROR(VLOOKUP(E1475,'Bron competenties'!$A$1:$F$19978,5,FALSE),"")</f>
        <v>het samenwerken in de totstandkoming van proposals/voorstellen in overeenstemming met de bedrijfscapaciteit en klantbehoeften</v>
      </c>
      <c r="G1475" s="15" t="str">
        <f>IFERROR(CONCATENATE(B1475," ",(VLOOKUP($B1475,'Bron competenties'!$B$1:$C$1978,2,FALSE))),"")</f>
        <v>D.05 Verkoopontwikkeling</v>
      </c>
      <c r="H1475">
        <f t="shared" si="70"/>
        <v>2</v>
      </c>
      <c r="I1475" t="str">
        <f t="shared" si="71"/>
        <v>het samenwerken in de totstandkoming van proposals/voorstellen in overeenstemming met de bedrijfscapaciteit en klantbehoeften</v>
      </c>
    </row>
    <row r="1476" spans="1:9" ht="15" thickBot="1" x14ac:dyDescent="0.4">
      <c r="A1476" s="21" t="s">
        <v>175</v>
      </c>
      <c r="B1476" s="17" t="s">
        <v>112</v>
      </c>
      <c r="C1476" s="13">
        <v>3</v>
      </c>
      <c r="D1476" s="10" t="str">
        <f>IFERROR(VLOOKUP($A1476,VLookup!$B$3:$C$481,2,FALSE),"")</f>
        <v>5.1.4 PORTFOLIOMANAGEMENT IV</v>
      </c>
      <c r="E1476" s="14" t="str">
        <f t="shared" si="69"/>
        <v>D.05x3</v>
      </c>
      <c r="F1476" s="14" t="str">
        <f>IFERROR(VLOOKUP(E1476,'Bron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76" s="15" t="str">
        <f>IFERROR(CONCATENATE(B1476," ",(VLOOKUP($B1476,'Bron competenties'!$B$1:$C$1978,2,FALSE))),"")</f>
        <v>D.05 Verkoopontwikkeling</v>
      </c>
      <c r="H1476">
        <f t="shared" si="70"/>
        <v>3</v>
      </c>
      <c r="I1476" t="str">
        <f t="shared" si="71"/>
        <v>het op creatieve wijze ontwikkelen van proposals/voorstellen in complexe situaties; het waar nodig aanpassen van oplossingen in een complexe technische en juridische omgeving, waarbij de haalbaarheid, legitimiteit en technische validiteit worden zekergesteld</v>
      </c>
    </row>
    <row r="1477" spans="1:9" ht="15" thickBot="1" x14ac:dyDescent="0.4">
      <c r="A1477" s="21" t="s">
        <v>175</v>
      </c>
      <c r="B1477" s="17" t="s">
        <v>112</v>
      </c>
      <c r="C1477" s="13">
        <v>4</v>
      </c>
      <c r="D1477" s="10" t="str">
        <f>IFERROR(VLOOKUP($A1477,VLookup!$B$3:$C$481,2,FALSE),"")</f>
        <v>5.1.4 PORTFOLIOMANAGEMENT IV</v>
      </c>
      <c r="E1477" s="14" t="str">
        <f t="shared" si="69"/>
        <v>D.05x4</v>
      </c>
      <c r="F1477" s="14" t="str">
        <f>IFERROR(VLOOKUP(E1477,'Bron competenties'!$A$1:$F$19978,5,FALSE),"")</f>
        <v>het reviewen en implementeren van een passende verkoopstrategie om de organisatiedoeleinden te behalen; het bepalen en alloceren van doelen om de marktcondities aan te pakken; het coördineren van multidisciplinaire teams</v>
      </c>
      <c r="G1477" s="15" t="str">
        <f>IFERROR(CONCATENATE(B1477," ",(VLOOKUP($B1477,'Bron competenties'!$B$1:$C$1978,2,FALSE))),"")</f>
        <v>D.05 Verkoopontwikkeling</v>
      </c>
      <c r="H1477">
        <f t="shared" si="70"/>
        <v>4</v>
      </c>
      <c r="I1477" t="str">
        <f t="shared" si="71"/>
        <v>het reviewen en implementeren van een passende verkoopstrategie om de organisatiedoeleinden te behalen; het bepalen en alloceren van doelen om de marktcondities aan te pakken; het coördineren van multidisciplinaire teams</v>
      </c>
    </row>
    <row r="1478" spans="1:9" ht="15" thickBot="1" x14ac:dyDescent="0.4">
      <c r="A1478" s="21" t="s">
        <v>175</v>
      </c>
      <c r="B1478" s="17" t="s">
        <v>79</v>
      </c>
      <c r="C1478" s="13">
        <v>3</v>
      </c>
      <c r="D1478" s="10" t="str">
        <f>IFERROR(VLOOKUP($A1478,VLookup!$B$3:$C$481,2,FALSE),"")</f>
        <v>5.1.4 PORTFOLIOMANAGEMENT IV</v>
      </c>
      <c r="E1478" s="14" t="str">
        <f t="shared" si="69"/>
        <v>D.11x3</v>
      </c>
      <c r="F1478" s="14" t="str">
        <f>IFERROR(VLOOKUP(E1478,'Bron competenties'!$A$1:$F$19978,5,FALSE),"")</f>
        <v>betrouwbare relaties met de klanten creëren en helpen in het identificeren van de klantbehoeften</v>
      </c>
      <c r="G1478" s="15" t="str">
        <f>IFERROR(CONCATENATE(B1478," ",(VLOOKUP($B1478,'Bron competenties'!$B$1:$C$1978,2,FALSE))),"")</f>
        <v xml:space="preserve">D.11 Behoeftemanagement </v>
      </c>
      <c r="H1478">
        <f t="shared" si="70"/>
        <v>3</v>
      </c>
      <c r="I1478" t="str">
        <f t="shared" si="71"/>
        <v>betrouwbare relaties met de klanten creëren en helpen in het identificeren van de klantbehoeften</v>
      </c>
    </row>
    <row r="1479" spans="1:9" ht="15" thickBot="1" x14ac:dyDescent="0.4">
      <c r="A1479" s="21" t="s">
        <v>175</v>
      </c>
      <c r="B1479" s="17" t="s">
        <v>79</v>
      </c>
      <c r="C1479" s="13">
        <v>4</v>
      </c>
      <c r="D1479" s="10" t="str">
        <f>IFERROR(VLOOKUP($A1479,VLookup!$B$3:$C$481,2,FALSE),"")</f>
        <v>5.1.4 PORTFOLIOMANAGEMENT IV</v>
      </c>
      <c r="E1479" s="14" t="str">
        <f t="shared" si="69"/>
        <v>D.11x4</v>
      </c>
      <c r="F1479" s="14" t="str">
        <f>IFERROR(VLOOKUP(E1479,'Bron competenties'!$A$1:$F$19978,5,FALSE),"")</f>
        <v>het organiseren en ondersteunen van strategische besluiten van de organisaties, het helpen van organisaties om nieuwe IV-oplossingen te bedenken; het bevorderen van partnerschappen en het creëren van waardeproposities</v>
      </c>
      <c r="G1479" s="15" t="str">
        <f>IFERROR(CONCATENATE(B1479," ",(VLOOKUP($B1479,'Bron competenties'!$B$1:$C$1978,2,FALSE))),"")</f>
        <v xml:space="preserve">D.11 Behoeftemanagement </v>
      </c>
      <c r="H1479">
        <f t="shared" si="70"/>
        <v>4</v>
      </c>
      <c r="I1479" t="str">
        <f t="shared" si="71"/>
        <v>het organiseren en ondersteunen van strategische besluiten van de organisaties, het helpen van organisaties om nieuwe IV-oplossingen te bedenken; het bevorderen van partnerschappen en het creëren van waardeproposities</v>
      </c>
    </row>
    <row r="1480" spans="1:9" ht="15" thickBot="1" x14ac:dyDescent="0.4">
      <c r="A1480" s="21" t="s">
        <v>175</v>
      </c>
      <c r="B1480" s="17" t="s">
        <v>118</v>
      </c>
      <c r="C1480" s="13">
        <v>3</v>
      </c>
      <c r="D1480" s="10" t="str">
        <f>IFERROR(VLOOKUP($A1480,VLookup!$B$3:$C$481,2,FALSE),"")</f>
        <v>5.1.4 PORTFOLIOMANAGEMENT IV</v>
      </c>
      <c r="E1480" s="14" t="str">
        <f t="shared" si="69"/>
        <v>E.01x3</v>
      </c>
      <c r="F1480" s="14" t="str">
        <f>IFERROR(VLOOKUP(E1480,'Bron competenties'!$A$1:$F$19978,5,FALSE),"")</f>
        <v>het gebruikmaken van vaardigheden om kortetermijnprognoses te bieden met behulp van input uit de markt; het beoordelen van de productie- en verkoopcapaciteiten van de organisatie</v>
      </c>
      <c r="G1480" s="15" t="str">
        <f>IFERROR(CONCATENATE(B1480," ",(VLOOKUP($B1480,'Bron competenties'!$B$1:$C$1978,2,FALSE))),"")</f>
        <v xml:space="preserve">E.01 Ontwikkelen van prognoses </v>
      </c>
      <c r="H1480">
        <f t="shared" si="70"/>
        <v>3</v>
      </c>
      <c r="I1480" t="str">
        <f t="shared" si="71"/>
        <v>het gebruikmaken van vaardigheden om kortetermijnprognoses te bieden met behulp van input uit de markt; het beoordelen van de productie- en verkoopcapaciteiten van de organisatie</v>
      </c>
    </row>
    <row r="1481" spans="1:9" ht="15" thickBot="1" x14ac:dyDescent="0.4">
      <c r="A1481" s="21" t="s">
        <v>175</v>
      </c>
      <c r="B1481" s="17" t="s">
        <v>118</v>
      </c>
      <c r="C1481" s="13">
        <v>4</v>
      </c>
      <c r="D1481" s="10" t="str">
        <f>IFERROR(VLOOKUP($A1481,VLookup!$B$3:$C$481,2,FALSE),"")</f>
        <v>5.1.4 PORTFOLIOMANAGEMENT IV</v>
      </c>
      <c r="E1481" s="14" t="str">
        <f t="shared" si="69"/>
        <v>E.01x4</v>
      </c>
      <c r="F1481" s="14" t="str">
        <f>IFERROR(VLOOKUP(E1481,'Bron competenties'!$A$1:$F$19978,5,FALSE),"")</f>
        <v>de verantwoordelijkheid nemen voor het ontwikkelen van langetermijnprognoses; het identificeren en evalueren van input uit de wijde omgeving, inclusief de politieke en sociale context</v>
      </c>
      <c r="G1481" s="15" t="str">
        <f>IFERROR(CONCATENATE(B1481," ",(VLOOKUP($B1481,'Bron competenties'!$B$1:$C$1978,2,FALSE))),"")</f>
        <v xml:space="preserve">E.01 Ontwikkelen van prognoses </v>
      </c>
      <c r="H1481">
        <f t="shared" si="70"/>
        <v>4</v>
      </c>
      <c r="I1481" t="str">
        <f t="shared" si="71"/>
        <v>de verantwoordelijkheid nemen voor het ontwikkelen van langetermijnprognoses; het identificeren en evalueren van input uit de wijde omgeving, inclusief de politieke en sociale context</v>
      </c>
    </row>
    <row r="1482" spans="1:9" ht="15" thickBot="1" x14ac:dyDescent="0.4">
      <c r="A1482" s="21" t="s">
        <v>175</v>
      </c>
      <c r="B1482" s="17" t="s">
        <v>108</v>
      </c>
      <c r="C1482" s="13">
        <v>3</v>
      </c>
      <c r="D1482" s="10" t="str">
        <f>IFERROR(VLOOKUP($A1482,VLookup!$B$3:$C$481,2,FALSE),"")</f>
        <v>5.1.4 PORTFOLIOMANAGEMENT IV</v>
      </c>
      <c r="E1482" s="14" t="str">
        <f t="shared" si="69"/>
        <v>E.02x3</v>
      </c>
      <c r="F1482" s="14" t="str">
        <f>IFERROR(VLOOKUP(E1482,'Bron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82" s="15" t="str">
        <f>IFERROR(CONCATENATE(B1482," ",(VLOOKUP($B1482,'Bron competenties'!$B$1:$C$1978,2,FALSE))),"")</f>
        <v xml:space="preserve">E.02 Project- en portfoliomanagement </v>
      </c>
      <c r="H1482">
        <f t="shared" si="70"/>
        <v>3</v>
      </c>
      <c r="I1482"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83" spans="1:9" ht="15" thickBot="1" x14ac:dyDescent="0.4">
      <c r="A1483" s="21" t="s">
        <v>175</v>
      </c>
      <c r="B1483" s="17" t="s">
        <v>108</v>
      </c>
      <c r="C1483" s="13">
        <v>4</v>
      </c>
      <c r="D1483" s="10" t="str">
        <f>IFERROR(VLOOKUP($A1483,VLookup!$B$3:$C$481,2,FALSE),"")</f>
        <v>5.1.4 PORTFOLIOMANAGEMENT IV</v>
      </c>
      <c r="E1483" s="14" t="str">
        <f t="shared" si="69"/>
        <v>E.02x4</v>
      </c>
      <c r="F1483" s="14" t="str">
        <f>IFERROR(VLOOKUP(E1483,'Bron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483" s="15" t="str">
        <f>IFERROR(CONCATENATE(B1483," ",(VLOOKUP($B1483,'Bron competenties'!$B$1:$C$1978,2,FALSE))),"")</f>
        <v xml:space="preserve">E.02 Project- en portfoliomanagement </v>
      </c>
      <c r="H1483">
        <f t="shared" si="70"/>
        <v>4</v>
      </c>
      <c r="I1483" t="str">
        <f t="shared" si="7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484" spans="1:9" ht="15" thickBot="1" x14ac:dyDescent="0.4">
      <c r="A1484" s="21" t="s">
        <v>175</v>
      </c>
      <c r="B1484" s="17" t="s">
        <v>100</v>
      </c>
      <c r="C1484" s="13">
        <v>3</v>
      </c>
      <c r="D1484" s="10" t="str">
        <f>IFERROR(VLOOKUP($A1484,VLookup!$B$3:$C$481,2,FALSE),"")</f>
        <v>5.1.4 PORTFOLIOMANAGEMENT IV</v>
      </c>
      <c r="E1484" s="14" t="str">
        <f t="shared" si="69"/>
        <v>E.03x3</v>
      </c>
      <c r="F1484" s="14" t="str">
        <f>IFERROR(VLOOKUP(E1484,'Bron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484" s="15" t="str">
        <f>IFERROR(CONCATENATE(B1484," ",(VLOOKUP($B1484,'Bron competenties'!$B$1:$C$1978,2,FALSE))),"")</f>
        <v xml:space="preserve">E.03 Risicomanagement </v>
      </c>
      <c r="H1484">
        <f t="shared" si="70"/>
        <v>3</v>
      </c>
      <c r="I1484" t="str">
        <f t="shared" si="71"/>
        <v>het in staat zijn de juiste acties te ondernemen om de veiligheid te borgen en risicoblootstelling te vermijden; het evalueren, managen en garanderen van de validering van uitzonderingen; het uitvoeren van audits uit op IV-processen en -omgeving</v>
      </c>
    </row>
    <row r="1485" spans="1:9" ht="15" thickBot="1" x14ac:dyDescent="0.4">
      <c r="A1485" s="21" t="s">
        <v>175</v>
      </c>
      <c r="B1485" s="17" t="s">
        <v>100</v>
      </c>
      <c r="C1485" s="13">
        <v>4</v>
      </c>
      <c r="D1485" s="10" t="str">
        <f>IFERROR(VLOOKUP($A1485,VLookup!$B$3:$C$481,2,FALSE),"")</f>
        <v>5.1.4 PORTFOLIOMANAGEMENT IV</v>
      </c>
      <c r="E1485" s="14" t="str">
        <f t="shared" si="69"/>
        <v>E.03x4</v>
      </c>
      <c r="F1485" s="14" t="str">
        <f>IFERROR(VLOOKUP(E1485,'Bron competenties'!$A$1:$F$19978,5,FALSE),"")</f>
        <v>het organiseren en borgen van het definiëren en toepasbaar maken van beleid voor risicobeheer door rekening te houden met alle mogelijke beperkingen, waaronder technische, economische en politieke kwesties en daarbij taken te delegeren</v>
      </c>
      <c r="G1485" s="15" t="str">
        <f>IFERROR(CONCATENATE(B1485," ",(VLOOKUP($B1485,'Bron competenties'!$B$1:$C$1978,2,FALSE))),"")</f>
        <v xml:space="preserve">E.03 Risicomanagement </v>
      </c>
      <c r="H1485">
        <f t="shared" si="70"/>
        <v>4</v>
      </c>
      <c r="I1485" t="str">
        <f t="shared" si="71"/>
        <v>het organiseren en borgen van het definiëren en toepasbaar maken van beleid voor risicobeheer door rekening te houden met alle mogelijke beperkingen, waaronder technische, economische en politieke kwesties en daarbij taken te delegeren</v>
      </c>
    </row>
    <row r="1486" spans="1:9" ht="15" thickBot="1" x14ac:dyDescent="0.4">
      <c r="A1486" s="21" t="s">
        <v>175</v>
      </c>
      <c r="B1486" s="17" t="s">
        <v>80</v>
      </c>
      <c r="C1486" s="13">
        <v>3</v>
      </c>
      <c r="D1486" s="10" t="str">
        <f>IFERROR(VLOOKUP($A1486,VLookup!$B$3:$C$481,2,FALSE),"")</f>
        <v>5.1.4 PORTFOLIOMANAGEMENT IV</v>
      </c>
      <c r="E1486" s="14" t="str">
        <f t="shared" si="69"/>
        <v>E.05x3</v>
      </c>
      <c r="F1486" s="14" t="str">
        <f>IFERROR(VLOOKUP(E1486,'Bron competenties'!$A$1:$F$19978,5,FALSE),"")</f>
        <v>het toepassen van specifieke kennis om bestaande IV-processen en oplossingen te onderzoeken, zodat potentiële verbeteringen / innovaties bepaald kunnen worden en  aanbevelingen kunnen worden opgesteld</v>
      </c>
      <c r="G1486" s="15" t="str">
        <f>IFERROR(CONCATENATE(B1486," ",(VLOOKUP($B1486,'Bron competenties'!$B$1:$C$1978,2,FALSE))),"")</f>
        <v xml:space="preserve">E.05 Procesverbetering </v>
      </c>
      <c r="H1486">
        <f t="shared" si="70"/>
        <v>3</v>
      </c>
      <c r="I1486" t="str">
        <f t="shared" si="71"/>
        <v>het toepassen van specifieke kennis om bestaande IV-processen en oplossingen te onderzoeken, zodat potentiële verbeteringen / innovaties bepaald kunnen worden en  aanbevelingen kunnen worden opgesteld</v>
      </c>
    </row>
    <row r="1487" spans="1:9" ht="15" thickBot="1" x14ac:dyDescent="0.4">
      <c r="A1487" s="21" t="s">
        <v>175</v>
      </c>
      <c r="B1487" s="17" t="s">
        <v>80</v>
      </c>
      <c r="C1487" s="13">
        <v>4</v>
      </c>
      <c r="D1487" s="10" t="str">
        <f>IFERROR(VLOOKUP($A1487,VLookup!$B$3:$C$481,2,FALSE),"")</f>
        <v>5.1.4 PORTFOLIOMANAGEMENT IV</v>
      </c>
      <c r="E1487" s="14" t="str">
        <f t="shared" si="69"/>
        <v>E.05x4</v>
      </c>
      <c r="F1487" s="14" t="str">
        <f>IFERROR(VLOOKUP(E1487,'Bron competenties'!$A$1:$F$19978,5,FALSE),"")</f>
        <v>het organiseren en borgen van innovatieve implementaties / verbeteringen die bijdragen aan grotere efficiëntie; het aantonen aan de directie dat de organisatie voordeel heeft van potentiële wijzigingen</v>
      </c>
      <c r="G1487" s="15" t="str">
        <f>IFERROR(CONCATENATE(B1487," ",(VLOOKUP($B1487,'Bron competenties'!$B$1:$C$1978,2,FALSE))),"")</f>
        <v xml:space="preserve">E.05 Procesverbetering </v>
      </c>
      <c r="H1487">
        <f t="shared" si="70"/>
        <v>4</v>
      </c>
      <c r="I1487" t="str">
        <f t="shared" si="71"/>
        <v>het organiseren en borgen van innovatieve implementaties / verbeteringen die bijdragen aan grotere efficiëntie; het aantonen aan de directie dat de organisatie voordeel heeft van potentiële wijzigingen</v>
      </c>
    </row>
    <row r="1488" spans="1:9" ht="15" thickBot="1" x14ac:dyDescent="0.4">
      <c r="A1488" s="21" t="s">
        <v>175</v>
      </c>
      <c r="B1488" s="17" t="s">
        <v>85</v>
      </c>
      <c r="C1488" s="13">
        <v>9</v>
      </c>
      <c r="D1488" s="10" t="str">
        <f>IFERROR(VLOOKUP($A1488,VLookup!$B$3:$C$481,2,FALSE),"")</f>
        <v>5.1.4 PORTFOLIOMANAGEMENT IV</v>
      </c>
      <c r="E1488" s="14" t="str">
        <f t="shared" si="69"/>
        <v>T.01x9</v>
      </c>
      <c r="F1488" s="14" t="str">
        <f>IFERROR(VLOOKUP(E1488,'Bron competenties'!$A$1:$F$19978,5,FALSE),"")</f>
        <v>Toegankelijkheid is van toepassing op het ontwerp van producten, apparaten, services of omgevingen om ervoor te zorgen dat ze voor iedereen bruikbaar zijn, ongeacht hun persoonlijke capaciteiten</v>
      </c>
      <c r="G1488" s="15" t="str">
        <f>IFERROR(CONCATENATE(B1488," ",(VLOOKUP($B1488,'Bron competenties'!$B$1:$C$1978,2,FALSE))),"")</f>
        <v>T.01 Toegankelijkheid</v>
      </c>
      <c r="H1488">
        <f t="shared" si="70"/>
        <v>9</v>
      </c>
      <c r="I1488" t="str">
        <f t="shared" si="71"/>
        <v>Toegankelijkheid is van toepassing op het ontwerp van producten, apparaten, services of omgevingen om ervoor te zorgen dat ze voor iedereen bruikbaar zijn, ongeacht hun persoonlijke capaciteiten</v>
      </c>
    </row>
    <row r="1489" spans="1:9" ht="15" thickBot="1" x14ac:dyDescent="0.4">
      <c r="A1489" s="21" t="s">
        <v>175</v>
      </c>
      <c r="B1489" s="17" t="s">
        <v>86</v>
      </c>
      <c r="C1489" s="13">
        <v>9</v>
      </c>
      <c r="D1489" s="10" t="str">
        <f>IFERROR(VLOOKUP($A1489,VLookup!$B$3:$C$481,2,FALSE),"")</f>
        <v>5.1.4 PORTFOLIOMANAGEMENT IV</v>
      </c>
      <c r="E1489" s="14" t="str">
        <f t="shared" si="69"/>
        <v>T.02x9</v>
      </c>
      <c r="F1489" s="14" t="str">
        <f>IFERROR(VLOOKUP(E1489,'Bron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89" s="15" t="str">
        <f>IFERROR(CONCATENATE(B1489," ",(VLOOKUP($B1489,'Bron competenties'!$B$1:$C$1978,2,FALSE))),"")</f>
        <v>T.02 Ethiek</v>
      </c>
      <c r="H1489">
        <f t="shared" si="70"/>
        <v>9</v>
      </c>
      <c r="I1489" t="str">
        <f t="shared" si="71"/>
        <v>Ethiek in ICT behandelt de procedures, waarden en praktijken die ICT en haar gerelateerde disciplines beheersen zonder de integriteit, morele waarden of overtuigingen van een individu, organisatie of de mensheid: professioneel gedrag in de ICT</v>
      </c>
    </row>
    <row r="1490" spans="1:9" ht="15" thickBot="1" x14ac:dyDescent="0.4">
      <c r="A1490" s="21" t="s">
        <v>175</v>
      </c>
      <c r="B1490" s="17" t="s">
        <v>87</v>
      </c>
      <c r="C1490" s="13">
        <v>9</v>
      </c>
      <c r="D1490" s="10" t="str">
        <f>IFERROR(VLOOKUP($A1490,VLookup!$B$3:$C$481,2,FALSE),"")</f>
        <v>5.1.4 PORTFOLIOMANAGEMENT IV</v>
      </c>
      <c r="E1490" s="14" t="str">
        <f t="shared" si="69"/>
        <v>T.03x9</v>
      </c>
      <c r="F1490" s="14" t="str">
        <f>IFERROR(VLOOKUP(E1490,'Bron competenties'!$A$1:$F$19978,5,FALSE),"")</f>
        <v>Er zijn veel wetten die direct of indirect relevant zijn voor de ICT-industrie, zoals copyright, naleving van octrooien, voorkomen van plagiaat en bescherming van intellectueel eigendom</v>
      </c>
      <c r="G1490" s="15" t="str">
        <f>IFERROR(CONCATENATE(B1490," ",(VLOOKUP($B1490,'Bron competenties'!$B$1:$C$1978,2,FALSE))),"")</f>
        <v>T.03 Juridische kwesties</v>
      </c>
      <c r="H1490">
        <f t="shared" si="70"/>
        <v>9</v>
      </c>
      <c r="I1490" t="str">
        <f t="shared" si="71"/>
        <v>Er zijn veel wetten die direct of indirect relevant zijn voor de ICT-industrie, zoals copyright, naleving van octrooien, voorkomen van plagiaat en bescherming van intellectueel eigendom</v>
      </c>
    </row>
    <row r="1491" spans="1:9" ht="15" thickBot="1" x14ac:dyDescent="0.4">
      <c r="A1491" s="21" t="s">
        <v>175</v>
      </c>
      <c r="B1491" s="17" t="s">
        <v>88</v>
      </c>
      <c r="C1491" s="13">
        <v>9</v>
      </c>
      <c r="D1491" s="10" t="str">
        <f>IFERROR(VLOOKUP($A1491,VLookup!$B$3:$C$481,2,FALSE),"")</f>
        <v>5.1.4 PORTFOLIOMANAGEMENT IV</v>
      </c>
      <c r="E1491" s="14" t="str">
        <f t="shared" si="69"/>
        <v>T.04x9</v>
      </c>
      <c r="F1491" s="14" t="str">
        <f>IFERROR(VLOOKUP(E1491,'Bron competenties'!$A$1:$F$19978,5,FALSE),"")</f>
        <v>Privacy is het vermogen van een organisatie of individu te bepalen welke gegevens met derden kunnen worden gedeeld: bijvoorbeeld de algemene verordening gegevensbescherming (AVG) over gegevensbescherming en privacy voor alle individuen</v>
      </c>
      <c r="G1491" s="15" t="str">
        <f>IFERROR(CONCATENATE(B1491," ",(VLOOKUP($B1491,'Bron competenties'!$B$1:$C$1978,2,FALSE))),"")</f>
        <v>T.04 Privacy</v>
      </c>
      <c r="H1491">
        <f t="shared" si="70"/>
        <v>9</v>
      </c>
      <c r="I1491" t="str">
        <f t="shared" si="71"/>
        <v>Privacy is het vermogen van een organisatie of individu te bepalen welke gegevens met derden kunnen worden gedeeld: bijvoorbeeld de algemene verordening gegevensbescherming (AVG) over gegevensbescherming en privacy voor alle individuen</v>
      </c>
    </row>
    <row r="1492" spans="1:9" ht="15" thickBot="1" x14ac:dyDescent="0.4">
      <c r="A1492" s="21" t="s">
        <v>175</v>
      </c>
      <c r="B1492" s="17" t="s">
        <v>89</v>
      </c>
      <c r="C1492" s="13">
        <v>9</v>
      </c>
      <c r="D1492" s="10" t="str">
        <f>IFERROR(VLOOKUP($A1492,VLookup!$B$3:$C$481,2,FALSE),"")</f>
        <v>5.1.4 PORTFOLIOMANAGEMENT IV</v>
      </c>
      <c r="E1492" s="14" t="str">
        <f t="shared" si="69"/>
        <v>T.05x9</v>
      </c>
      <c r="F1492" s="14" t="str">
        <f>IFERROR(VLOOKUP(E1492,'Bron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92" s="15" t="str">
        <f>IFERROR(CONCATENATE(B1492," ",(VLOOKUP($B1492,'Bron competenties'!$B$1:$C$1978,2,FALSE))),"")</f>
        <v>T.05 Beveiliging</v>
      </c>
      <c r="H1492">
        <f t="shared" si="70"/>
        <v>9</v>
      </c>
      <c r="I1492"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493" spans="1:9" ht="15" thickBot="1" x14ac:dyDescent="0.4">
      <c r="A1493" s="21" t="s">
        <v>175</v>
      </c>
      <c r="B1493" s="17" t="s">
        <v>90</v>
      </c>
      <c r="C1493" s="13">
        <v>9</v>
      </c>
      <c r="D1493" s="10" t="str">
        <f>IFERROR(VLOOKUP($A1493,VLookup!$B$3:$C$481,2,FALSE),"")</f>
        <v>5.1.4 PORTFOLIOMANAGEMENT IV</v>
      </c>
      <c r="E1493" s="14" t="str">
        <f t="shared" si="69"/>
        <v>T.06x9</v>
      </c>
      <c r="F1493" s="14" t="str">
        <f>IFERROR(VLOOKUP(E1493,'Bron competenties'!$A$1:$F$19978,5,FALSE),"")</f>
        <v>Duurzaamheid staat voor het voldoen aan behoeften zonder de toekomst in gevaar te brengen en kan worden gecategoriseerd als ecologische, sociale of economische duurzaamheid</v>
      </c>
      <c r="G1493" s="15" t="str">
        <f>IFERROR(CONCATENATE(B1493," ",(VLOOKUP($B1493,'Bron competenties'!$B$1:$C$1978,2,FALSE))),"")</f>
        <v>T.06 Duurzaamheid</v>
      </c>
      <c r="H1493">
        <f t="shared" si="70"/>
        <v>9</v>
      </c>
      <c r="I1493" t="str">
        <f t="shared" si="71"/>
        <v>Duurzaamheid staat voor het voldoen aan behoeften zonder de toekomst in gevaar te brengen en kan worden gecategoriseerd als ecologische, sociale of economische duurzaamheid</v>
      </c>
    </row>
    <row r="1494" spans="1:9" ht="15" thickBot="1" x14ac:dyDescent="0.4">
      <c r="A1494" s="21" t="s">
        <v>175</v>
      </c>
      <c r="B1494" s="17" t="s">
        <v>91</v>
      </c>
      <c r="C1494" s="13">
        <v>9</v>
      </c>
      <c r="D1494" s="10" t="str">
        <f>IFERROR(VLOOKUP($A1494,VLookup!$B$3:$C$481,2,FALSE),"")</f>
        <v>5.1.4 PORTFOLIOMANAGEMENT IV</v>
      </c>
      <c r="E1494" s="14" t="str">
        <f t="shared" si="69"/>
        <v>T.07x9</v>
      </c>
      <c r="F1494" s="14" t="str">
        <f>IFERROR(VLOOKUP(E1494,'Bron competenties'!$A$1:$F$19978,5,FALSE),"")</f>
        <v>Bruikbaarheid is de kwaliteit van een product, dienst of systeem, zoals ervaren door eindgebruikers, voor specifiek te bereiken doelen, effectief, efficiënt en bevredigend in een vooraf bepaalde context</v>
      </c>
      <c r="G1494" s="15" t="str">
        <f>IFERROR(CONCATENATE(B1494," ",(VLOOKUP($B1494,'Bron competenties'!$B$1:$C$1978,2,FALSE))),"")</f>
        <v>T.07 Bruikbaarheid</v>
      </c>
      <c r="H1494">
        <f t="shared" si="70"/>
        <v>9</v>
      </c>
      <c r="I1494" t="str">
        <f t="shared" si="71"/>
        <v>Bruikbaarheid is de kwaliteit van een product, dienst of systeem, zoals ervaren door eindgebruikers, voor specifiek te bereiken doelen, effectief, efficiënt en bevredigend in een vooraf bepaalde context</v>
      </c>
    </row>
    <row r="1495" spans="1:9" ht="15" thickBot="1" x14ac:dyDescent="0.4">
      <c r="A1495" s="21" t="s">
        <v>176</v>
      </c>
      <c r="B1495" s="17" t="s">
        <v>101</v>
      </c>
      <c r="C1495" s="13">
        <v>3</v>
      </c>
      <c r="D1495" s="10" t="str">
        <f>IFERROR(VLOOKUP($A1495,VLookup!$B$3:$C$481,2,FALSE),"")</f>
        <v>5.2.1 SCRUM MASTER</v>
      </c>
      <c r="E1495" s="14" t="str">
        <f t="shared" si="69"/>
        <v>A.08x3</v>
      </c>
      <c r="F1495" s="14" t="str">
        <f>IFERROR(VLOOKUP(E1495,'Bron competenties'!$A$1:$F$19978,5,FALSE),"")</f>
        <v>het bevorderen van bewustzijn, trainingen en borging (via hulpmiddelen) voor duurzame ontwikkeling</v>
      </c>
      <c r="G1495" s="15" t="str">
        <f>IFERROR(CONCATENATE(B1495," ",(VLOOKUP($B1495,'Bron competenties'!$B$1:$C$1978,2,FALSE))),"")</f>
        <v xml:space="preserve">A.08 Duurzame ontwikkeling </v>
      </c>
      <c r="H1495">
        <f t="shared" si="70"/>
        <v>3</v>
      </c>
      <c r="I1495" t="str">
        <f t="shared" si="71"/>
        <v>het bevorderen van bewustzijn, trainingen en borging (via hulpmiddelen) voor duurzame ontwikkeling</v>
      </c>
    </row>
    <row r="1496" spans="1:9" ht="15" thickBot="1" x14ac:dyDescent="0.4">
      <c r="A1496" s="21" t="s">
        <v>176</v>
      </c>
      <c r="B1496" s="17" t="s">
        <v>94</v>
      </c>
      <c r="C1496" s="13">
        <v>2</v>
      </c>
      <c r="D1496" s="10" t="str">
        <f>IFERROR(VLOOKUP($A1496,VLookup!$B$3:$C$481,2,FALSE),"")</f>
        <v>5.2.1 SCRUM MASTER</v>
      </c>
      <c r="E1496" s="14" t="str">
        <f t="shared" si="69"/>
        <v>B.03x2</v>
      </c>
      <c r="F1496" s="14" t="str">
        <f>IFERROR(VLOOKUP(E1496,'Bron competenties'!$A$1:$F$19978,5,FALSE),"")</f>
        <v>opzetten van testprogramma’s en het bouwen van testscripts zodat potentiële kwetsbaarheden aan stresstests onderworpen kunnen worden; op analytische wijze documenteren en rapporteren van de uitkomsten</v>
      </c>
      <c r="G1496" s="15" t="str">
        <f>IFERROR(CONCATENATE(B1496," ",(VLOOKUP($B1496,'Bron competenties'!$B$1:$C$1978,2,FALSE))),"")</f>
        <v xml:space="preserve">B.03 Testen </v>
      </c>
      <c r="H1496">
        <f t="shared" si="70"/>
        <v>2</v>
      </c>
      <c r="I1496" t="str">
        <f t="shared" si="71"/>
        <v>opzetten van testprogramma’s en het bouwen van testscripts zodat potentiële kwetsbaarheden aan stresstests onderworpen kunnen worden; op analytische wijze documenteren en rapporteren van de uitkomsten</v>
      </c>
    </row>
    <row r="1497" spans="1:9" ht="15" thickBot="1" x14ac:dyDescent="0.4">
      <c r="A1497" s="21" t="s">
        <v>176</v>
      </c>
      <c r="B1497" s="17" t="s">
        <v>94</v>
      </c>
      <c r="C1497" s="13">
        <v>3</v>
      </c>
      <c r="D1497" s="10" t="str">
        <f>IFERROR(VLOOKUP($A1497,VLookup!$B$3:$C$481,2,FALSE),"")</f>
        <v>5.2.1 SCRUM MASTER</v>
      </c>
      <c r="E1497" s="14" t="str">
        <f t="shared" si="69"/>
        <v>B.03x3</v>
      </c>
      <c r="F1497" s="14" t="str">
        <f>IFERROR(VLOOKUP(E1497,'Bron competenties'!$A$1:$F$19978,5,FALSE),"")</f>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c r="G1497" s="15" t="str">
        <f>IFERROR(CONCATENATE(B1497," ",(VLOOKUP($B1497,'Bron competenties'!$B$1:$C$1978,2,FALSE))),"")</f>
        <v xml:space="preserve">B.03 Testen </v>
      </c>
      <c r="H1497">
        <f t="shared" si="70"/>
        <v>3</v>
      </c>
      <c r="I1497" t="str">
        <f t="shared" si="71"/>
        <v>het gebruikmaken van specifieke kennis om complexe testprogramma’s uit te (laten) voeren; het borgen dat tests en testresultaten gedocumenteerd zijn om als input te dienen voor proceseigenaren zoals designers, gebruikers of beheerders en het verantwoordelijk zijn voor het naleven van testprocedures en voor een gedocumenteerd audittrail</v>
      </c>
    </row>
    <row r="1498" spans="1:9" ht="15" thickBot="1" x14ac:dyDescent="0.4">
      <c r="A1498" s="21" t="s">
        <v>176</v>
      </c>
      <c r="B1498" s="17" t="s">
        <v>122</v>
      </c>
      <c r="C1498" s="13">
        <v>2</v>
      </c>
      <c r="D1498" s="10" t="str">
        <f>IFERROR(VLOOKUP($A1498,VLookup!$B$3:$C$481,2,FALSE),"")</f>
        <v>5.2.1 SCRUM MASTER</v>
      </c>
      <c r="E1498" s="14" t="str">
        <f t="shared" si="69"/>
        <v>C.04x2</v>
      </c>
      <c r="F1498" s="14" t="str">
        <f>IFERROR(VLOOKUP(E1498,'Bron competenties'!$A$1:$F$19978,5,FALSE),"")</f>
        <v>het identificeren en classificeren van soorten incident- en service-interrupties; het vastleggen en catalogiseren van incidenten op basis van oorzaak en oplossing</v>
      </c>
      <c r="G1498" s="15" t="str">
        <f>IFERROR(CONCATENATE(B1498," ",(VLOOKUP($B1498,'Bron competenties'!$B$1:$C$1978,2,FALSE))),"")</f>
        <v xml:space="preserve">C.04 Probleemmanagement </v>
      </c>
      <c r="H1498">
        <f t="shared" si="70"/>
        <v>2</v>
      </c>
      <c r="I1498" t="str">
        <f t="shared" si="71"/>
        <v>het identificeren en classificeren van soorten incident- en service-interrupties; het vastleggen en catalogiseren van incidenten op basis van oorzaak en oplossing</v>
      </c>
    </row>
    <row r="1499" spans="1:9" ht="15" thickBot="1" x14ac:dyDescent="0.4">
      <c r="A1499" s="21" t="s">
        <v>176</v>
      </c>
      <c r="B1499" s="17" t="s">
        <v>122</v>
      </c>
      <c r="C1499" s="13">
        <v>3</v>
      </c>
      <c r="D1499" s="10" t="str">
        <f>IFERROR(VLOOKUP($A1499,VLookup!$B$3:$C$481,2,FALSE),"")</f>
        <v>5.2.1 SCRUM MASTER</v>
      </c>
      <c r="E1499" s="14" t="str">
        <f t="shared" si="69"/>
        <v>C.04x3</v>
      </c>
      <c r="F1499" s="14" t="str">
        <f>IFERROR(VLOOKUP(E1499,'Bron competenties'!$A$1:$F$19978,5,FALSE),"")</f>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c r="G1499" s="15" t="str">
        <f>IFERROR(CONCATENATE(B1499," ",(VLOOKUP($B1499,'Bron competenties'!$B$1:$C$1978,2,FALSE))),"")</f>
        <v xml:space="preserve">C.04 Probleemmanagement </v>
      </c>
      <c r="H1499">
        <f t="shared" si="70"/>
        <v>3</v>
      </c>
      <c r="I1499" t="str">
        <f t="shared" si="71"/>
        <v>het gebruikmaken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 en/of herconfigureren</v>
      </c>
    </row>
    <row r="1500" spans="1:9" ht="15" thickBot="1" x14ac:dyDescent="0.4">
      <c r="A1500" s="21" t="s">
        <v>176</v>
      </c>
      <c r="B1500" s="17" t="s">
        <v>147</v>
      </c>
      <c r="C1500" s="13">
        <v>2</v>
      </c>
      <c r="D1500" s="10" t="str">
        <f>IFERROR(VLOOKUP($A1500,VLookup!$B$3:$C$481,2,FALSE),"")</f>
        <v>5.2.1 SCRUM MASTER</v>
      </c>
      <c r="E1500" s="14" t="str">
        <f t="shared" si="69"/>
        <v>D.03x2</v>
      </c>
      <c r="F1500" s="14" t="str">
        <f>IFERROR(VLOOKUP(E1500,'Bron competenties'!$A$1:$F$19978,5,FALSE),"")</f>
        <v>het identificeren van trainings- en organisatiebehoeften; het identificeren en samenbrengen van organisatie-eisen; het selecteren en voorbereiden van een planning voor (noodzakelijke) trainingen</v>
      </c>
      <c r="G1500" s="15" t="str">
        <f>IFERROR(CONCATENATE(B1500," ",(VLOOKUP($B1500,'Bron competenties'!$B$1:$C$1978,2,FALSE))),"")</f>
        <v xml:space="preserve">D.03 Opleiding en training </v>
      </c>
      <c r="H1500">
        <f t="shared" si="70"/>
        <v>2</v>
      </c>
      <c r="I1500" t="str">
        <f t="shared" si="71"/>
        <v>het identificeren van trainings- en organisatiebehoeften; het identificeren en samenbrengen van organisatie-eisen; het selecteren en voorbereiden van een planning voor (noodzakelijke) trainingen</v>
      </c>
    </row>
    <row r="1501" spans="1:9" ht="15" thickBot="1" x14ac:dyDescent="0.4">
      <c r="A1501" s="21" t="s">
        <v>176</v>
      </c>
      <c r="B1501" s="17" t="s">
        <v>147</v>
      </c>
      <c r="C1501" s="13">
        <v>3</v>
      </c>
      <c r="D1501" s="10" t="str">
        <f>IFERROR(VLOOKUP($A1501,VLookup!$B$3:$C$481,2,FALSE),"")</f>
        <v>5.2.1 SCRUM MASTER</v>
      </c>
      <c r="E1501" s="14" t="str">
        <f t="shared" si="69"/>
        <v>D.03x3</v>
      </c>
      <c r="F1501" s="14" t="str">
        <f>IFERROR(VLOOKUP(E1501,'Bron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501" s="15" t="str">
        <f>IFERROR(CONCATENATE(B1501," ",(VLOOKUP($B1501,'Bron competenties'!$B$1:$C$1978,2,FALSE))),"")</f>
        <v xml:space="preserve">D.03 Opleiding en training </v>
      </c>
      <c r="H1501">
        <f t="shared" si="70"/>
        <v>3</v>
      </c>
      <c r="I1501" t="str">
        <f t="shared" si="71"/>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502" spans="1:9" ht="15" thickBot="1" x14ac:dyDescent="0.4">
      <c r="A1502" s="21" t="s">
        <v>176</v>
      </c>
      <c r="B1502" s="17" t="s">
        <v>166</v>
      </c>
      <c r="C1502" s="13">
        <v>2</v>
      </c>
      <c r="D1502" s="10" t="str">
        <f>IFERROR(VLOOKUP($A1502,VLookup!$B$3:$C$481,2,FALSE),"")</f>
        <v>5.2.1 SCRUM MASTER</v>
      </c>
      <c r="E1502" s="14" t="str">
        <f t="shared" si="69"/>
        <v>D.09x2</v>
      </c>
      <c r="F1502" s="14" t="str">
        <f>IFERROR(VLOOKUP(E1502,'Bron competenties'!$A$1:$F$19978,5,FALSE),"")</f>
        <v>het onderrichten van individuen en groepen, het geven van cursussen op instructieniveau</v>
      </c>
      <c r="G1502" s="15" t="str">
        <f>IFERROR(CONCATENATE(B1502," ",(VLOOKUP($B1502,'Bron competenties'!$B$1:$C$1978,2,FALSE))),"")</f>
        <v>D.09 Personeelsontwikkeling</v>
      </c>
      <c r="H1502">
        <f t="shared" si="70"/>
        <v>2</v>
      </c>
      <c r="I1502" t="str">
        <f t="shared" si="71"/>
        <v>het onderrichten van individuen en groepen, het geven van cursussen op instructieniveau</v>
      </c>
    </row>
    <row r="1503" spans="1:9" ht="15" thickBot="1" x14ac:dyDescent="0.4">
      <c r="A1503" s="21" t="s">
        <v>176</v>
      </c>
      <c r="B1503" s="17" t="s">
        <v>166</v>
      </c>
      <c r="C1503" s="13">
        <v>3</v>
      </c>
      <c r="D1503" s="10" t="str">
        <f>IFERROR(VLOOKUP($A1503,VLookup!$B$3:$C$481,2,FALSE),"")</f>
        <v>5.2.1 SCRUM MASTER</v>
      </c>
      <c r="E1503" s="14" t="str">
        <f t="shared" si="69"/>
        <v>D.09x3</v>
      </c>
      <c r="F1503" s="14" t="str">
        <f>IFERROR(VLOOKUP(E1503,'Bron competenties'!$A$1:$F$19978,5,FALSE),"")</f>
        <v>het monitoren en het voldoen aan ontwikkelingsbehoeften van individuen en groepen</v>
      </c>
      <c r="G1503" s="15" t="str">
        <f>IFERROR(CONCATENATE(B1503," ",(VLOOKUP($B1503,'Bron competenties'!$B$1:$C$1978,2,FALSE))),"")</f>
        <v>D.09 Personeelsontwikkeling</v>
      </c>
      <c r="H1503">
        <f t="shared" si="70"/>
        <v>3</v>
      </c>
      <c r="I1503" t="str">
        <f t="shared" si="71"/>
        <v>het monitoren en het voldoen aan ontwikkelingsbehoeften van individuen en groepen</v>
      </c>
    </row>
    <row r="1504" spans="1:9" ht="15" thickBot="1" x14ac:dyDescent="0.4">
      <c r="A1504" s="21" t="s">
        <v>176</v>
      </c>
      <c r="B1504" s="17" t="s">
        <v>78</v>
      </c>
      <c r="C1504" s="13">
        <v>3</v>
      </c>
      <c r="D1504" s="10" t="str">
        <f>IFERROR(VLOOKUP($A1504,VLookup!$B$3:$C$481,2,FALSE),"")</f>
        <v>5.2.1 SCRUM MASTER</v>
      </c>
      <c r="E1504" s="14" t="str">
        <f t="shared" si="69"/>
        <v>D.10x3</v>
      </c>
      <c r="F1504" s="14" t="str">
        <f>IFERROR(VLOOKUP(E1504,'Bron competenties'!$A$1:$F$19978,5,FALSE),"")</f>
        <v>het analyseren van bedrijfsprocessen en bijbehorende informatie-eisen en het daarmee voorzien in de meest geschikte informatiestructuur</v>
      </c>
      <c r="G1504" s="15" t="str">
        <f>IFERROR(CONCATENATE(B1504," ",(VLOOKUP($B1504,'Bron competenties'!$B$1:$C$1978,2,FALSE))),"")</f>
        <v xml:space="preserve">D.10 Informatie- en kennismanagement </v>
      </c>
      <c r="H1504">
        <f t="shared" si="70"/>
        <v>3</v>
      </c>
      <c r="I1504" t="str">
        <f t="shared" si="71"/>
        <v>het analyseren van bedrijfsprocessen en bijbehorende informatie-eisen en het daarmee voorzien in de meest geschikte informatiestructuur</v>
      </c>
    </row>
    <row r="1505" spans="1:9" ht="15" thickBot="1" x14ac:dyDescent="0.4">
      <c r="A1505" s="21" t="s">
        <v>176</v>
      </c>
      <c r="B1505" s="17" t="s">
        <v>108</v>
      </c>
      <c r="C1505" s="13">
        <v>2</v>
      </c>
      <c r="D1505" s="10" t="str">
        <f>IFERROR(VLOOKUP($A1505,VLookup!$B$3:$C$481,2,FALSE),"")</f>
        <v>5.2.1 SCRUM MASTER</v>
      </c>
      <c r="E1505" s="14" t="str">
        <f t="shared" si="69"/>
        <v>E.02x2</v>
      </c>
      <c r="F1505" s="14" t="str">
        <f>IFERROR(VLOOKUP(E1505,'Bron competenties'!$A$1:$F$19978,5,FALSE),"")</f>
        <v xml:space="preserve">het begrijpen en toepassen van projectmanagementprincipes, inclusief het toepassen van methodes, hulpmiddelen en processen om eenvoudige projecten te leiden en de kosten en ‘waste’ te minimaliseren </v>
      </c>
      <c r="G1505" s="15" t="str">
        <f>IFERROR(CONCATENATE(B1505," ",(VLOOKUP($B1505,'Bron competenties'!$B$1:$C$1978,2,FALSE))),"")</f>
        <v xml:space="preserve">E.02 Project- en portfoliomanagement </v>
      </c>
      <c r="H1505">
        <f t="shared" si="70"/>
        <v>2</v>
      </c>
      <c r="I1505" t="str">
        <f t="shared" si="71"/>
        <v xml:space="preserve">het begrijpen en toepassen van projectmanagementprincipes, inclusief het toepassen van methodes, hulpmiddelen en processen om eenvoudige projecten te leiden en de kosten en ‘waste’ te minimaliseren </v>
      </c>
    </row>
    <row r="1506" spans="1:9" ht="15" thickBot="1" x14ac:dyDescent="0.4">
      <c r="A1506" s="21" t="s">
        <v>176</v>
      </c>
      <c r="B1506" s="17" t="s">
        <v>108</v>
      </c>
      <c r="C1506" s="13">
        <v>3</v>
      </c>
      <c r="D1506" s="10" t="str">
        <f>IFERROR(VLOOKUP($A1506,VLookup!$B$3:$C$481,2,FALSE),"")</f>
        <v>5.2.1 SCRUM MASTER</v>
      </c>
      <c r="E1506" s="14" t="str">
        <f t="shared" si="69"/>
        <v>E.02x3</v>
      </c>
      <c r="F1506" s="14" t="str">
        <f>IFERROR(VLOOKUP(E1506,'Bron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06" s="15" t="str">
        <f>IFERROR(CONCATENATE(B1506," ",(VLOOKUP($B1506,'Bron competenties'!$B$1:$C$1978,2,FALSE))),"")</f>
        <v xml:space="preserve">E.02 Project- en portfoliomanagement </v>
      </c>
      <c r="H1506">
        <f t="shared" si="70"/>
        <v>3</v>
      </c>
      <c r="I1506"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07" spans="1:9" ht="15" thickBot="1" x14ac:dyDescent="0.4">
      <c r="A1507" s="21" t="s">
        <v>176</v>
      </c>
      <c r="B1507" s="17" t="s">
        <v>119</v>
      </c>
      <c r="C1507" s="13">
        <v>3</v>
      </c>
      <c r="D1507" s="10" t="str">
        <f>IFERROR(VLOOKUP($A1507,VLookup!$B$3:$C$481,2,FALSE),"")</f>
        <v>5.2.1 SCRUM MASTER</v>
      </c>
      <c r="E1507" s="14" t="str">
        <f t="shared" si="69"/>
        <v>E.04x3</v>
      </c>
      <c r="F1507" s="14" t="str">
        <f>IFERROR(VLOOKUP(E1507,'Bron competenties'!$A$1:$F$19978,5,FALSE),"")</f>
        <v>de verantwoording nemen voor eigen acties en die van anderen in het onderhouden van contacten met een gelimiteerd aantal stakeholders</v>
      </c>
      <c r="G1507" s="15" t="str">
        <f>IFERROR(CONCATENATE(B1507," ",(VLOOKUP($B1507,'Bron competenties'!$B$1:$C$1978,2,FALSE))),"")</f>
        <v xml:space="preserve">E.04 Relatiemanagement </v>
      </c>
      <c r="H1507">
        <f t="shared" si="70"/>
        <v>3</v>
      </c>
      <c r="I1507" t="str">
        <f t="shared" si="71"/>
        <v>de verantwoording nemen voor eigen acties en die van anderen in het onderhouden van contacten met een gelimiteerd aantal stakeholders</v>
      </c>
    </row>
    <row r="1508" spans="1:9" ht="15" thickBot="1" x14ac:dyDescent="0.4">
      <c r="A1508" s="21" t="s">
        <v>176</v>
      </c>
      <c r="B1508" s="17" t="s">
        <v>80</v>
      </c>
      <c r="C1508" s="13">
        <v>3</v>
      </c>
      <c r="D1508" s="10" t="str">
        <f>IFERROR(VLOOKUP($A1508,VLookup!$B$3:$C$481,2,FALSE),"")</f>
        <v>5.2.1 SCRUM MASTER</v>
      </c>
      <c r="E1508" s="14" t="str">
        <f t="shared" si="69"/>
        <v>E.05x3</v>
      </c>
      <c r="F1508" s="14" t="str">
        <f>IFERROR(VLOOKUP(E1508,'Bron competenties'!$A$1:$F$19978,5,FALSE),"")</f>
        <v>het toepassen van specifieke kennis om bestaande IV-processen en oplossingen te onderzoeken, zodat potentiële verbeteringen / innovaties bepaald kunnen worden en  aanbevelingen kunnen worden opgesteld</v>
      </c>
      <c r="G1508" s="15" t="str">
        <f>IFERROR(CONCATENATE(B1508," ",(VLOOKUP($B1508,'Bron competenties'!$B$1:$C$1978,2,FALSE))),"")</f>
        <v xml:space="preserve">E.05 Procesverbetering </v>
      </c>
      <c r="H1508">
        <f t="shared" si="70"/>
        <v>3</v>
      </c>
      <c r="I1508" t="str">
        <f t="shared" si="71"/>
        <v>het toepassen van specifieke kennis om bestaande IV-processen en oplossingen te onderzoeken, zodat potentiële verbeteringen / innovaties bepaald kunnen worden en  aanbevelingen kunnen worden opgesteld</v>
      </c>
    </row>
    <row r="1509" spans="1:9" ht="15" thickBot="1" x14ac:dyDescent="0.4">
      <c r="A1509" s="21" t="s">
        <v>176</v>
      </c>
      <c r="B1509" s="17" t="s">
        <v>96</v>
      </c>
      <c r="C1509" s="13">
        <v>2</v>
      </c>
      <c r="D1509" s="10" t="str">
        <f>IFERROR(VLOOKUP($A1509,VLookup!$B$3:$C$481,2,FALSE),"")</f>
        <v>5.2.1 SCRUM MASTER</v>
      </c>
      <c r="E1509" s="14" t="str">
        <f t="shared" si="69"/>
        <v>E.06x2</v>
      </c>
      <c r="F1509" s="14" t="str">
        <f>IFERROR(VLOOKUP(E1509,'Bron competenties'!$A$1:$F$19978,5,FALSE),"")</f>
        <v>het communiceren over en het toezicht houden op de toepassing van het kwaliteitsbeleid in de organisatie</v>
      </c>
      <c r="G1509" s="15" t="str">
        <f>IFERROR(CONCATENATE(B1509," ",(VLOOKUP($B1509,'Bron competenties'!$B$1:$C$1978,2,FALSE))),"")</f>
        <v xml:space="preserve">E.06 ICT kwaliteitsmanagement </v>
      </c>
      <c r="H1509">
        <f t="shared" si="70"/>
        <v>2</v>
      </c>
      <c r="I1509" t="str">
        <f t="shared" si="71"/>
        <v>het communiceren over en het toezicht houden op de toepassing van het kwaliteitsbeleid in de organisatie</v>
      </c>
    </row>
    <row r="1510" spans="1:9" ht="15" thickBot="1" x14ac:dyDescent="0.4">
      <c r="A1510" s="21" t="s">
        <v>176</v>
      </c>
      <c r="B1510" s="17" t="s">
        <v>96</v>
      </c>
      <c r="C1510" s="13">
        <v>3</v>
      </c>
      <c r="D1510" s="10" t="str">
        <f>IFERROR(VLOOKUP($A1510,VLookup!$B$3:$C$481,2,FALSE),"")</f>
        <v>5.2.1 SCRUM MASTER</v>
      </c>
      <c r="E1510" s="14" t="str">
        <f t="shared" si="69"/>
        <v>E.06x3</v>
      </c>
      <c r="F1510" s="14" t="str">
        <f>IFERROR(VLOOKUP(E1510,'Bron competenties'!$A$1:$F$19978,5,FALSE),"")</f>
        <v>het evalueren van kwaliteitsindicatoren en processen op basis van het kwaliteitsbeleid en indien nodig het voorstellen van herstelacties</v>
      </c>
      <c r="G1510" s="15" t="str">
        <f>IFERROR(CONCATENATE(B1510," ",(VLOOKUP($B1510,'Bron competenties'!$B$1:$C$1978,2,FALSE))),"")</f>
        <v xml:space="preserve">E.06 ICT kwaliteitsmanagement </v>
      </c>
      <c r="H1510">
        <f t="shared" si="70"/>
        <v>3</v>
      </c>
      <c r="I1510" t="str">
        <f t="shared" si="71"/>
        <v>het evalueren van kwaliteitsindicatoren en processen op basis van het kwaliteitsbeleid en indien nodig het voorstellen van herstelacties</v>
      </c>
    </row>
    <row r="1511" spans="1:9" ht="15" thickBot="1" x14ac:dyDescent="0.4">
      <c r="A1511" s="21" t="s">
        <v>176</v>
      </c>
      <c r="B1511" s="17" t="s">
        <v>85</v>
      </c>
      <c r="C1511" s="13">
        <v>9</v>
      </c>
      <c r="D1511" s="10" t="str">
        <f>IFERROR(VLOOKUP($A1511,VLookup!$B$3:$C$481,2,FALSE),"")</f>
        <v>5.2.1 SCRUM MASTER</v>
      </c>
      <c r="E1511" s="14" t="str">
        <f t="shared" si="69"/>
        <v>T.01x9</v>
      </c>
      <c r="F1511" s="14" t="str">
        <f>IFERROR(VLOOKUP(E1511,'Bron competenties'!$A$1:$F$19978,5,FALSE),"")</f>
        <v>Toegankelijkheid is van toepassing op het ontwerp van producten, apparaten, services of omgevingen om ervoor te zorgen dat ze voor iedereen bruikbaar zijn, ongeacht hun persoonlijke capaciteiten</v>
      </c>
      <c r="G1511" s="15" t="str">
        <f>IFERROR(CONCATENATE(B1511," ",(VLOOKUP($B1511,'Bron competenties'!$B$1:$C$1978,2,FALSE))),"")</f>
        <v>T.01 Toegankelijkheid</v>
      </c>
      <c r="H1511">
        <f t="shared" si="70"/>
        <v>9</v>
      </c>
      <c r="I1511" t="str">
        <f t="shared" si="71"/>
        <v>Toegankelijkheid is van toepassing op het ontwerp van producten, apparaten, services of omgevingen om ervoor te zorgen dat ze voor iedereen bruikbaar zijn, ongeacht hun persoonlijke capaciteiten</v>
      </c>
    </row>
    <row r="1512" spans="1:9" ht="15" thickBot="1" x14ac:dyDescent="0.4">
      <c r="A1512" s="21" t="s">
        <v>176</v>
      </c>
      <c r="B1512" s="17" t="s">
        <v>86</v>
      </c>
      <c r="C1512" s="13">
        <v>9</v>
      </c>
      <c r="D1512" s="10" t="str">
        <f>IFERROR(VLOOKUP($A1512,VLookup!$B$3:$C$481,2,FALSE),"")</f>
        <v>5.2.1 SCRUM MASTER</v>
      </c>
      <c r="E1512" s="14" t="str">
        <f t="shared" si="69"/>
        <v>T.02x9</v>
      </c>
      <c r="F1512" s="14" t="str">
        <f>IFERROR(VLOOKUP(E1512,'Bron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12" s="15" t="str">
        <f>IFERROR(CONCATENATE(B1512," ",(VLOOKUP($B1512,'Bron competenties'!$B$1:$C$1978,2,FALSE))),"")</f>
        <v>T.02 Ethiek</v>
      </c>
      <c r="H1512">
        <f t="shared" si="70"/>
        <v>9</v>
      </c>
      <c r="I1512" t="str">
        <f t="shared" si="71"/>
        <v>Ethiek in ICT behandelt de procedures, waarden en praktijken die ICT en haar gerelateerde disciplines beheersen zonder de integriteit, morele waarden of overtuigingen van een individu, organisatie of de mensheid: professioneel gedrag in de ICT</v>
      </c>
    </row>
    <row r="1513" spans="1:9" ht="15" thickBot="1" x14ac:dyDescent="0.4">
      <c r="A1513" s="21" t="s">
        <v>176</v>
      </c>
      <c r="B1513" s="17" t="s">
        <v>87</v>
      </c>
      <c r="C1513" s="13">
        <v>9</v>
      </c>
      <c r="D1513" s="10" t="str">
        <f>IFERROR(VLOOKUP($A1513,VLookup!$B$3:$C$481,2,FALSE),"")</f>
        <v>5.2.1 SCRUM MASTER</v>
      </c>
      <c r="E1513" s="14" t="str">
        <f t="shared" si="69"/>
        <v>T.03x9</v>
      </c>
      <c r="F1513" s="14" t="str">
        <f>IFERROR(VLOOKUP(E1513,'Bron competenties'!$A$1:$F$19978,5,FALSE),"")</f>
        <v>Er zijn veel wetten die direct of indirect relevant zijn voor de ICT-industrie, zoals copyright, naleving van octrooien, voorkomen van plagiaat en bescherming van intellectueel eigendom</v>
      </c>
      <c r="G1513" s="15" t="str">
        <f>IFERROR(CONCATENATE(B1513," ",(VLOOKUP($B1513,'Bron competenties'!$B$1:$C$1978,2,FALSE))),"")</f>
        <v>T.03 Juridische kwesties</v>
      </c>
      <c r="H1513">
        <f t="shared" si="70"/>
        <v>9</v>
      </c>
      <c r="I1513" t="str">
        <f t="shared" si="71"/>
        <v>Er zijn veel wetten die direct of indirect relevant zijn voor de ICT-industrie, zoals copyright, naleving van octrooien, voorkomen van plagiaat en bescherming van intellectueel eigendom</v>
      </c>
    </row>
    <row r="1514" spans="1:9" ht="15" thickBot="1" x14ac:dyDescent="0.4">
      <c r="A1514" s="21" t="s">
        <v>176</v>
      </c>
      <c r="B1514" s="17" t="s">
        <v>88</v>
      </c>
      <c r="C1514" s="13">
        <v>9</v>
      </c>
      <c r="D1514" s="10" t="str">
        <f>IFERROR(VLOOKUP($A1514,VLookup!$B$3:$C$481,2,FALSE),"")</f>
        <v>5.2.1 SCRUM MASTER</v>
      </c>
      <c r="E1514" s="14" t="str">
        <f t="shared" si="69"/>
        <v>T.04x9</v>
      </c>
      <c r="F1514" s="14" t="str">
        <f>IFERROR(VLOOKUP(E1514,'Bron competenties'!$A$1:$F$19978,5,FALSE),"")</f>
        <v>Privacy is het vermogen van een organisatie of individu te bepalen welke gegevens met derden kunnen worden gedeeld: bijvoorbeeld de algemene verordening gegevensbescherming (AVG) over gegevensbescherming en privacy voor alle individuen</v>
      </c>
      <c r="G1514" s="15" t="str">
        <f>IFERROR(CONCATENATE(B1514," ",(VLOOKUP($B1514,'Bron competenties'!$B$1:$C$1978,2,FALSE))),"")</f>
        <v>T.04 Privacy</v>
      </c>
      <c r="H1514">
        <f t="shared" si="70"/>
        <v>9</v>
      </c>
      <c r="I1514" t="str">
        <f t="shared" si="71"/>
        <v>Privacy is het vermogen van een organisatie of individu te bepalen welke gegevens met derden kunnen worden gedeeld: bijvoorbeeld de algemene verordening gegevensbescherming (AVG) over gegevensbescherming en privacy voor alle individuen</v>
      </c>
    </row>
    <row r="1515" spans="1:9" ht="15" thickBot="1" x14ac:dyDescent="0.4">
      <c r="A1515" s="21" t="s">
        <v>176</v>
      </c>
      <c r="B1515" s="17" t="s">
        <v>89</v>
      </c>
      <c r="C1515" s="13">
        <v>9</v>
      </c>
      <c r="D1515" s="10" t="str">
        <f>IFERROR(VLOOKUP($A1515,VLookup!$B$3:$C$481,2,FALSE),"")</f>
        <v>5.2.1 SCRUM MASTER</v>
      </c>
      <c r="E1515" s="14" t="str">
        <f t="shared" si="69"/>
        <v>T.05x9</v>
      </c>
      <c r="F1515" s="14" t="str">
        <f>IFERROR(VLOOKUP(E1515,'Bron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15" s="15" t="str">
        <f>IFERROR(CONCATENATE(B1515," ",(VLOOKUP($B1515,'Bron competenties'!$B$1:$C$1978,2,FALSE))),"")</f>
        <v>T.05 Beveiliging</v>
      </c>
      <c r="H1515">
        <f t="shared" si="70"/>
        <v>9</v>
      </c>
      <c r="I1515"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16" spans="1:9" ht="15" thickBot="1" x14ac:dyDescent="0.4">
      <c r="A1516" s="21" t="s">
        <v>176</v>
      </c>
      <c r="B1516" s="17" t="s">
        <v>90</v>
      </c>
      <c r="C1516" s="13">
        <v>9</v>
      </c>
      <c r="D1516" s="10" t="str">
        <f>IFERROR(VLOOKUP($A1516,VLookup!$B$3:$C$481,2,FALSE),"")</f>
        <v>5.2.1 SCRUM MASTER</v>
      </c>
      <c r="E1516" s="14" t="str">
        <f t="shared" si="69"/>
        <v>T.06x9</v>
      </c>
      <c r="F1516" s="14" t="str">
        <f>IFERROR(VLOOKUP(E1516,'Bron competenties'!$A$1:$F$19978,5,FALSE),"")</f>
        <v>Duurzaamheid staat voor het voldoen aan behoeften zonder de toekomst in gevaar te brengen en kan worden gecategoriseerd als ecologische, sociale of economische duurzaamheid</v>
      </c>
      <c r="G1516" s="15" t="str">
        <f>IFERROR(CONCATENATE(B1516," ",(VLOOKUP($B1516,'Bron competenties'!$B$1:$C$1978,2,FALSE))),"")</f>
        <v>T.06 Duurzaamheid</v>
      </c>
      <c r="H1516">
        <f t="shared" si="70"/>
        <v>9</v>
      </c>
      <c r="I1516" t="str">
        <f t="shared" si="71"/>
        <v>Duurzaamheid staat voor het voldoen aan behoeften zonder de toekomst in gevaar te brengen en kan worden gecategoriseerd als ecologische, sociale of economische duurzaamheid</v>
      </c>
    </row>
    <row r="1517" spans="1:9" ht="15" thickBot="1" x14ac:dyDescent="0.4">
      <c r="A1517" s="21" t="s">
        <v>176</v>
      </c>
      <c r="B1517" s="17" t="s">
        <v>91</v>
      </c>
      <c r="C1517" s="13">
        <v>9</v>
      </c>
      <c r="D1517" s="10" t="str">
        <f>IFERROR(VLOOKUP($A1517,VLookup!$B$3:$C$481,2,FALSE),"")</f>
        <v>5.2.1 SCRUM MASTER</v>
      </c>
      <c r="E1517" s="14" t="str">
        <f t="shared" si="69"/>
        <v>T.07x9</v>
      </c>
      <c r="F1517" s="14" t="str">
        <f>IFERROR(VLOOKUP(E1517,'Bron competenties'!$A$1:$F$19978,5,FALSE),"")</f>
        <v>Bruikbaarheid is de kwaliteit van een product, dienst of systeem, zoals ervaren door eindgebruikers, voor specifiek te bereiken doelen, effectief, efficiënt en bevredigend in een vooraf bepaalde context</v>
      </c>
      <c r="G1517" s="15" t="str">
        <f>IFERROR(CONCATENATE(B1517," ",(VLOOKUP($B1517,'Bron competenties'!$B$1:$C$1978,2,FALSE))),"")</f>
        <v>T.07 Bruikbaarheid</v>
      </c>
      <c r="H1517">
        <f t="shared" si="70"/>
        <v>9</v>
      </c>
      <c r="I1517" t="str">
        <f t="shared" si="71"/>
        <v>Bruikbaarheid is de kwaliteit van een product, dienst of systeem, zoals ervaren door eindgebruikers, voor specifiek te bereiken doelen, effectief, efficiënt en bevredigend in een vooraf bepaalde context</v>
      </c>
    </row>
    <row r="1518" spans="1:9" ht="15" thickBot="1" x14ac:dyDescent="0.4">
      <c r="A1518" s="21" t="s">
        <v>177</v>
      </c>
      <c r="B1518" s="17" t="s">
        <v>106</v>
      </c>
      <c r="C1518" s="13">
        <v>3</v>
      </c>
      <c r="D1518" s="10" t="str">
        <f>IFERROR(VLOOKUP($A1518,VLookup!$B$3:$C$481,2,FALSE),"")</f>
        <v>5.2.2 RELEASE TRAIN ENGINEER</v>
      </c>
      <c r="E1518" s="14" t="str">
        <f t="shared" si="69"/>
        <v>A.04x3</v>
      </c>
      <c r="F1518" s="14" t="str">
        <f>IFERROR(VLOOKUP(E1518,'Bron competenties'!$A$1:$F$19978,5,FALSE),"")</f>
        <v>het gebruikmaken van specifieke kennis om complexe documentatie te maken en te onderhouden</v>
      </c>
      <c r="G1518" s="15" t="str">
        <f>IFERROR(CONCATENATE(B1518," ",(VLOOKUP($B1518,'Bron competenties'!$B$1:$C$1978,2,FALSE))),"")</f>
        <v xml:space="preserve">A.04 Product- of serviceplanning </v>
      </c>
      <c r="H1518">
        <f t="shared" si="70"/>
        <v>3</v>
      </c>
      <c r="I1518" t="str">
        <f t="shared" si="71"/>
        <v>het gebruikmaken van specifieke kennis om complexe documentatie te maken en te onderhouden</v>
      </c>
    </row>
    <row r="1519" spans="1:9" ht="15" thickBot="1" x14ac:dyDescent="0.4">
      <c r="A1519" s="21" t="s">
        <v>177</v>
      </c>
      <c r="B1519" s="17" t="s">
        <v>106</v>
      </c>
      <c r="C1519" s="13">
        <v>4</v>
      </c>
      <c r="D1519" s="10" t="str">
        <f>IFERROR(VLOOKUP($A1519,VLookup!$B$3:$C$481,2,FALSE),"")</f>
        <v>5.2.2 RELEASE TRAIN ENGINEER</v>
      </c>
      <c r="E1519" s="14" t="str">
        <f t="shared" si="69"/>
        <v>A.04x4</v>
      </c>
      <c r="F1519" s="14" t="str">
        <f>IFERROR(VLOOKUP(E1519,'Bron competenties'!$A$1:$F$19978,5,FALSE),"")</f>
        <v>het organiseren en borgen van het ontwikkelen en onderhouden van de planning</v>
      </c>
      <c r="G1519" s="15" t="str">
        <f>IFERROR(CONCATENATE(B1519," ",(VLOOKUP($B1519,'Bron competenties'!$B$1:$C$1978,2,FALSE))),"")</f>
        <v xml:space="preserve">A.04 Product- of serviceplanning </v>
      </c>
      <c r="H1519">
        <f t="shared" si="70"/>
        <v>4</v>
      </c>
      <c r="I1519" t="str">
        <f t="shared" si="71"/>
        <v>het organiseren en borgen van het ontwikkelen en onderhouden van de planning</v>
      </c>
    </row>
    <row r="1520" spans="1:9" ht="15" thickBot="1" x14ac:dyDescent="0.4">
      <c r="A1520" s="21" t="s">
        <v>177</v>
      </c>
      <c r="B1520" s="17" t="s">
        <v>125</v>
      </c>
      <c r="C1520" s="13">
        <v>3</v>
      </c>
      <c r="D1520" s="10" t="str">
        <f>IFERROR(VLOOKUP($A1520,VLookup!$B$3:$C$481,2,FALSE),"")</f>
        <v>5.2.2 RELEASE TRAIN ENGINEER</v>
      </c>
      <c r="E1520" s="14" t="str">
        <f t="shared" si="69"/>
        <v>B.04x3</v>
      </c>
      <c r="F1520" s="14" t="str">
        <f>IFERROR(VLOOKUP(E1520,'Bron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20" s="15" t="str">
        <f>IFERROR(CONCATENATE(B1520," ",(VLOOKUP($B1520,'Bron competenties'!$B$1:$C$1978,2,FALSE))),"")</f>
        <v xml:space="preserve">B.04 Implementeren oplossingen </v>
      </c>
      <c r="H1520">
        <f t="shared" si="70"/>
        <v>3</v>
      </c>
      <c r="I1520" t="str">
        <f t="shared" si="71"/>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21" spans="1:9" ht="15" thickBot="1" x14ac:dyDescent="0.4">
      <c r="A1521" s="21" t="s">
        <v>177</v>
      </c>
      <c r="B1521" s="17" t="s">
        <v>137</v>
      </c>
      <c r="C1521" s="13">
        <v>3</v>
      </c>
      <c r="D1521" s="10" t="str">
        <f>IFERROR(VLOOKUP($A1521,VLookup!$B$3:$C$481,2,FALSE),"")</f>
        <v>5.2.2 RELEASE TRAIN ENGINEER</v>
      </c>
      <c r="E1521" s="14" t="str">
        <f t="shared" si="69"/>
        <v>C.01x3</v>
      </c>
      <c r="F1521" s="14" t="str">
        <f>IFERROR(VLOOKUP(E1521,'Bron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521" s="15" t="str">
        <f>IFERROR(CONCATENATE(B1521," ",(VLOOKUP($B1521,'Bron competenties'!$B$1:$C$1978,2,FALSE))),"")</f>
        <v xml:space="preserve">C.01 Gebruikersondersteuning </v>
      </c>
      <c r="H1521">
        <f t="shared" si="70"/>
        <v>3</v>
      </c>
      <c r="I1521" t="str">
        <f t="shared" si="71"/>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522" spans="1:9" ht="15" thickBot="1" x14ac:dyDescent="0.4">
      <c r="A1522" s="21" t="s">
        <v>177</v>
      </c>
      <c r="B1522" s="20" t="s">
        <v>135</v>
      </c>
      <c r="C1522" s="13">
        <v>3</v>
      </c>
      <c r="D1522" s="10" t="str">
        <f>IFERROR(VLOOKUP($A1522,VLookup!$B$3:$C$481,2,FALSE),"")</f>
        <v>5.2.2 RELEASE TRAIN ENGINEER</v>
      </c>
      <c r="E1522" s="14" t="str">
        <f t="shared" si="69"/>
        <v>C.02x3</v>
      </c>
      <c r="F1522" s="14" t="str">
        <f>IFERROR(VLOOKUP(E1522,'Bron competenties'!$A$1:$F$19978,5,FALSE),"")</f>
        <v xml:space="preserve">het zorgen voor de integriteit van het systeem door het toepassen van functionele updates, software- of hardwaretoevoegingen en het inregelen van onderhoudsactiviteiten; het voldoen aan de budgeteisen </v>
      </c>
      <c r="G1522" s="15" t="str">
        <f>IFERROR(CONCATENATE(B1522," ",(VLOOKUP($B1522,'Bron competenties'!$B$1:$C$1978,2,FALSE))),"")</f>
        <v xml:space="preserve">C.02 Ondersteunen van wijzigingen </v>
      </c>
      <c r="H1522">
        <f t="shared" si="70"/>
        <v>3</v>
      </c>
      <c r="I1522" t="str">
        <f t="shared" si="71"/>
        <v xml:space="preserve">het zorgen voor de integriteit van het systeem door het toepassen van functionele updates, software- of hardwaretoevoegingen en het inregelen van onderhoudsactiviteiten; het voldoen aan de budgeteisen </v>
      </c>
    </row>
    <row r="1523" spans="1:9" ht="15" thickBot="1" x14ac:dyDescent="0.4">
      <c r="A1523" s="21" t="s">
        <v>177</v>
      </c>
      <c r="B1523" s="17" t="s">
        <v>79</v>
      </c>
      <c r="C1523" s="13">
        <v>3</v>
      </c>
      <c r="D1523" s="10" t="str">
        <f>IFERROR(VLOOKUP($A1523,VLookup!$B$3:$C$481,2,FALSE),"")</f>
        <v>5.2.2 RELEASE TRAIN ENGINEER</v>
      </c>
      <c r="E1523" s="14" t="str">
        <f t="shared" si="69"/>
        <v>D.11x3</v>
      </c>
      <c r="F1523" s="14" t="str">
        <f>IFERROR(VLOOKUP(E1523,'Bron competenties'!$A$1:$F$19978,5,FALSE),"")</f>
        <v>betrouwbare relaties met de klanten creëren en helpen in het identificeren van de klantbehoeften</v>
      </c>
      <c r="G1523" s="15" t="str">
        <f>IFERROR(CONCATENATE(B1523," ",(VLOOKUP($B1523,'Bron competenties'!$B$1:$C$1978,2,FALSE))),"")</f>
        <v xml:space="preserve">D.11 Behoeftemanagement </v>
      </c>
      <c r="H1523">
        <f t="shared" si="70"/>
        <v>3</v>
      </c>
      <c r="I1523" t="str">
        <f t="shared" si="71"/>
        <v>betrouwbare relaties met de klanten creëren en helpen in het identificeren van de klantbehoeften</v>
      </c>
    </row>
    <row r="1524" spans="1:9" ht="15" thickBot="1" x14ac:dyDescent="0.4">
      <c r="A1524" s="21" t="s">
        <v>177</v>
      </c>
      <c r="B1524" s="17" t="s">
        <v>79</v>
      </c>
      <c r="C1524" s="13">
        <v>4</v>
      </c>
      <c r="D1524" s="10" t="str">
        <f>IFERROR(VLOOKUP($A1524,VLookup!$B$3:$C$481,2,FALSE),"")</f>
        <v>5.2.2 RELEASE TRAIN ENGINEER</v>
      </c>
      <c r="E1524" s="14" t="str">
        <f t="shared" si="69"/>
        <v>D.11x4</v>
      </c>
      <c r="F1524" s="14" t="str">
        <f>IFERROR(VLOOKUP(E1524,'Bron competenties'!$A$1:$F$19978,5,FALSE),"")</f>
        <v>het organiseren en ondersteunen van strategische besluiten van de organisaties, het helpen van organisaties om nieuwe IV-oplossingen te bedenken; het bevorderen van partnerschappen en het creëren van waardeproposities</v>
      </c>
      <c r="G1524" s="15" t="str">
        <f>IFERROR(CONCATENATE(B1524," ",(VLOOKUP($B1524,'Bron competenties'!$B$1:$C$1978,2,FALSE))),"")</f>
        <v xml:space="preserve">D.11 Behoeftemanagement </v>
      </c>
      <c r="H1524">
        <f t="shared" si="70"/>
        <v>4</v>
      </c>
      <c r="I1524" t="str">
        <f t="shared" si="71"/>
        <v>het organiseren en ondersteunen van strategische besluiten van de organisaties, het helpen van organisaties om nieuwe IV-oplossingen te bedenken; het bevorderen van partnerschappen en het creëren van waardeproposities</v>
      </c>
    </row>
    <row r="1525" spans="1:9" ht="15" thickBot="1" x14ac:dyDescent="0.4">
      <c r="A1525" s="21" t="s">
        <v>177</v>
      </c>
      <c r="B1525" s="17" t="s">
        <v>108</v>
      </c>
      <c r="C1525" s="13">
        <v>3</v>
      </c>
      <c r="D1525" s="10" t="str">
        <f>IFERROR(VLOOKUP($A1525,VLookup!$B$3:$C$481,2,FALSE),"")</f>
        <v>5.2.2 RELEASE TRAIN ENGINEER</v>
      </c>
      <c r="E1525" s="14" t="str">
        <f t="shared" si="69"/>
        <v>E.02x3</v>
      </c>
      <c r="F1525" s="14" t="str">
        <f>IFERROR(VLOOKUP(E1525,'Bron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25" s="15" t="str">
        <f>IFERROR(CONCATENATE(B1525," ",(VLOOKUP($B1525,'Bron competenties'!$B$1:$C$1978,2,FALSE))),"")</f>
        <v xml:space="preserve">E.02 Project- en portfoliomanagement </v>
      </c>
      <c r="H1525">
        <f t="shared" si="70"/>
        <v>3</v>
      </c>
      <c r="I1525" t="str">
        <f t="shared" si="71"/>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26" spans="1:9" ht="15" thickBot="1" x14ac:dyDescent="0.4">
      <c r="A1526" s="21" t="s">
        <v>177</v>
      </c>
      <c r="B1526" s="17" t="s">
        <v>108</v>
      </c>
      <c r="C1526" s="13">
        <v>4</v>
      </c>
      <c r="D1526" s="10" t="str">
        <f>IFERROR(VLOOKUP($A1526,VLookup!$B$3:$C$481,2,FALSE),"")</f>
        <v>5.2.2 RELEASE TRAIN ENGINEER</v>
      </c>
      <c r="E1526" s="14" t="str">
        <f t="shared" si="69"/>
        <v>E.02x4</v>
      </c>
      <c r="F1526" s="14" t="str">
        <f>IFERROR(VLOOKUP(E1526,'Bron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526" s="15" t="str">
        <f>IFERROR(CONCATENATE(B1526," ",(VLOOKUP($B1526,'Bron competenties'!$B$1:$C$1978,2,FALSE))),"")</f>
        <v xml:space="preserve">E.02 Project- en portfoliomanagement </v>
      </c>
      <c r="H1526">
        <f t="shared" si="70"/>
        <v>4</v>
      </c>
      <c r="I1526" t="str">
        <f t="shared" si="71"/>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527" spans="1:9" ht="15" thickBot="1" x14ac:dyDescent="0.4">
      <c r="A1527" s="21" t="s">
        <v>177</v>
      </c>
      <c r="B1527" s="17" t="s">
        <v>96</v>
      </c>
      <c r="C1527" s="13">
        <v>3</v>
      </c>
      <c r="D1527" s="10" t="str">
        <f>IFERROR(VLOOKUP($A1527,VLookup!$B$3:$C$481,2,FALSE),"")</f>
        <v>5.2.2 RELEASE TRAIN ENGINEER</v>
      </c>
      <c r="E1527" s="14" t="str">
        <f t="shared" si="69"/>
        <v>E.06x3</v>
      </c>
      <c r="F1527" s="14" t="str">
        <f>IFERROR(VLOOKUP(E1527,'Bron competenties'!$A$1:$F$19978,5,FALSE),"")</f>
        <v>het evalueren van kwaliteitsindicatoren en processen op basis van het kwaliteitsbeleid en indien nodig het voorstellen van herstelacties</v>
      </c>
      <c r="G1527" s="15" t="str">
        <f>IFERROR(CONCATENATE(B1527," ",(VLOOKUP($B1527,'Bron competenties'!$B$1:$C$1978,2,FALSE))),"")</f>
        <v xml:space="preserve">E.06 ICT kwaliteitsmanagement </v>
      </c>
      <c r="H1527">
        <f t="shared" si="70"/>
        <v>3</v>
      </c>
      <c r="I1527" t="str">
        <f t="shared" si="71"/>
        <v>het evalueren van kwaliteitsindicatoren en processen op basis van het kwaliteitsbeleid en indien nodig het voorstellen van herstelacties</v>
      </c>
    </row>
    <row r="1528" spans="1:9" ht="15" thickBot="1" x14ac:dyDescent="0.4">
      <c r="A1528" s="21" t="s">
        <v>177</v>
      </c>
      <c r="B1528" s="17" t="s">
        <v>96</v>
      </c>
      <c r="C1528" s="13">
        <v>4</v>
      </c>
      <c r="D1528" s="10" t="str">
        <f>IFERROR(VLOOKUP($A1528,VLookup!$B$3:$C$481,2,FALSE),"")</f>
        <v>5.2.2 RELEASE TRAIN ENGINEER</v>
      </c>
      <c r="E1528" s="14" t="str">
        <f t="shared" si="69"/>
        <v>E.06x4</v>
      </c>
      <c r="F1528" s="14" t="str">
        <f>IFERROR(VLOOKUP(E1528,'Bron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28" s="15" t="str">
        <f>IFERROR(CONCATENATE(B1528," ",(VLOOKUP($B1528,'Bron competenties'!$B$1:$C$1978,2,FALSE))),"")</f>
        <v xml:space="preserve">E.06 ICT kwaliteitsmanagement </v>
      </c>
      <c r="H1528">
        <f t="shared" si="70"/>
        <v>4</v>
      </c>
      <c r="I1528" t="str">
        <f t="shared" si="71"/>
        <v>het evalueren en inschatten in hoeverre aan kwaliteitseisen is voldaan en het organiseren en borgen dat het kwaliteitsbeleid wordt geïmplementeerd; het tonen van multifunctioneel leiderschap voor het stellen en overtreffen van kwaliteitsnormen</v>
      </c>
    </row>
    <row r="1529" spans="1:9" ht="15" thickBot="1" x14ac:dyDescent="0.4">
      <c r="A1529" s="21" t="s">
        <v>177</v>
      </c>
      <c r="B1529" s="17" t="s">
        <v>85</v>
      </c>
      <c r="C1529" s="13">
        <v>9</v>
      </c>
      <c r="D1529" s="10" t="str">
        <f>IFERROR(VLOOKUP($A1529,VLookup!$B$3:$C$481,2,FALSE),"")</f>
        <v>5.2.2 RELEASE TRAIN ENGINEER</v>
      </c>
      <c r="E1529" s="14" t="str">
        <f t="shared" si="69"/>
        <v>T.01x9</v>
      </c>
      <c r="F1529" s="14" t="str">
        <f>IFERROR(VLOOKUP(E1529,'Bron competenties'!$A$1:$F$19978,5,FALSE),"")</f>
        <v>Toegankelijkheid is van toepassing op het ontwerp van producten, apparaten, services of omgevingen om ervoor te zorgen dat ze voor iedereen bruikbaar zijn, ongeacht hun persoonlijke capaciteiten</v>
      </c>
      <c r="G1529" s="15" t="str">
        <f>IFERROR(CONCATENATE(B1529," ",(VLOOKUP($B1529,'Bron competenties'!$B$1:$C$1978,2,FALSE))),"")</f>
        <v>T.01 Toegankelijkheid</v>
      </c>
      <c r="H1529">
        <f t="shared" si="70"/>
        <v>9</v>
      </c>
      <c r="I1529" t="str">
        <f t="shared" si="71"/>
        <v>Toegankelijkheid is van toepassing op het ontwerp van producten, apparaten, services of omgevingen om ervoor te zorgen dat ze voor iedereen bruikbaar zijn, ongeacht hun persoonlijke capaciteiten</v>
      </c>
    </row>
    <row r="1530" spans="1:9" ht="15" thickBot="1" x14ac:dyDescent="0.4">
      <c r="A1530" s="21" t="s">
        <v>177</v>
      </c>
      <c r="B1530" s="17" t="s">
        <v>86</v>
      </c>
      <c r="C1530" s="13">
        <v>9</v>
      </c>
      <c r="D1530" s="10" t="str">
        <f>IFERROR(VLOOKUP($A1530,VLookup!$B$3:$C$481,2,FALSE),"")</f>
        <v>5.2.2 RELEASE TRAIN ENGINEER</v>
      </c>
      <c r="E1530" s="14" t="str">
        <f t="shared" si="69"/>
        <v>T.02x9</v>
      </c>
      <c r="F1530" s="14" t="str">
        <f>IFERROR(VLOOKUP(E1530,'Bron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30" s="15" t="str">
        <f>IFERROR(CONCATENATE(B1530," ",(VLOOKUP($B1530,'Bron competenties'!$B$1:$C$1978,2,FALSE))),"")</f>
        <v>T.02 Ethiek</v>
      </c>
      <c r="H1530">
        <f t="shared" si="70"/>
        <v>9</v>
      </c>
      <c r="I1530" t="str">
        <f t="shared" si="71"/>
        <v>Ethiek in ICT behandelt de procedures, waarden en praktijken die ICT en haar gerelateerde disciplines beheersen zonder de integriteit, morele waarden of overtuigingen van een individu, organisatie of de mensheid: professioneel gedrag in de ICT</v>
      </c>
    </row>
    <row r="1531" spans="1:9" ht="15" thickBot="1" x14ac:dyDescent="0.4">
      <c r="A1531" s="21" t="s">
        <v>177</v>
      </c>
      <c r="B1531" s="17" t="s">
        <v>87</v>
      </c>
      <c r="C1531" s="13">
        <v>9</v>
      </c>
      <c r="D1531" s="10" t="str">
        <f>IFERROR(VLOOKUP($A1531,VLookup!$B$3:$C$481,2,FALSE),"")</f>
        <v>5.2.2 RELEASE TRAIN ENGINEER</v>
      </c>
      <c r="E1531" s="14" t="str">
        <f t="shared" si="69"/>
        <v>T.03x9</v>
      </c>
      <c r="F1531" s="14" t="str">
        <f>IFERROR(VLOOKUP(E1531,'Bron competenties'!$A$1:$F$19978,5,FALSE),"")</f>
        <v>Er zijn veel wetten die direct of indirect relevant zijn voor de ICT-industrie, zoals copyright, naleving van octrooien, voorkomen van plagiaat en bescherming van intellectueel eigendom</v>
      </c>
      <c r="G1531" s="15" t="str">
        <f>IFERROR(CONCATENATE(B1531," ",(VLOOKUP($B1531,'Bron competenties'!$B$1:$C$1978,2,FALSE))),"")</f>
        <v>T.03 Juridische kwesties</v>
      </c>
      <c r="H1531">
        <f t="shared" si="70"/>
        <v>9</v>
      </c>
      <c r="I1531" t="str">
        <f t="shared" si="71"/>
        <v>Er zijn veel wetten die direct of indirect relevant zijn voor de ICT-industrie, zoals copyright, naleving van octrooien, voorkomen van plagiaat en bescherming van intellectueel eigendom</v>
      </c>
    </row>
    <row r="1532" spans="1:9" ht="15" thickBot="1" x14ac:dyDescent="0.4">
      <c r="A1532" s="21" t="s">
        <v>177</v>
      </c>
      <c r="B1532" s="17" t="s">
        <v>88</v>
      </c>
      <c r="C1532" s="13">
        <v>9</v>
      </c>
      <c r="D1532" s="10" t="str">
        <f>IFERROR(VLOOKUP($A1532,VLookup!$B$3:$C$481,2,FALSE),"")</f>
        <v>5.2.2 RELEASE TRAIN ENGINEER</v>
      </c>
      <c r="E1532" s="14" t="str">
        <f t="shared" si="69"/>
        <v>T.04x9</v>
      </c>
      <c r="F1532" s="14" t="str">
        <f>IFERROR(VLOOKUP(E1532,'Bron competenties'!$A$1:$F$19978,5,FALSE),"")</f>
        <v>Privacy is het vermogen van een organisatie of individu te bepalen welke gegevens met derden kunnen worden gedeeld: bijvoorbeeld de algemene verordening gegevensbescherming (AVG) over gegevensbescherming en privacy voor alle individuen</v>
      </c>
      <c r="G1532" s="15" t="str">
        <f>IFERROR(CONCATENATE(B1532," ",(VLOOKUP($B1532,'Bron competenties'!$B$1:$C$1978,2,FALSE))),"")</f>
        <v>T.04 Privacy</v>
      </c>
      <c r="H1532">
        <f t="shared" si="70"/>
        <v>9</v>
      </c>
      <c r="I1532" t="str">
        <f t="shared" si="71"/>
        <v>Privacy is het vermogen van een organisatie of individu te bepalen welke gegevens met derden kunnen worden gedeeld: bijvoorbeeld de algemene verordening gegevensbescherming (AVG) over gegevensbescherming en privacy voor alle individuen</v>
      </c>
    </row>
    <row r="1533" spans="1:9" ht="15" thickBot="1" x14ac:dyDescent="0.4">
      <c r="A1533" s="21" t="s">
        <v>177</v>
      </c>
      <c r="B1533" s="17" t="s">
        <v>89</v>
      </c>
      <c r="C1533" s="13">
        <v>9</v>
      </c>
      <c r="D1533" s="10" t="str">
        <f>IFERROR(VLOOKUP($A1533,VLookup!$B$3:$C$481,2,FALSE),"")</f>
        <v>5.2.2 RELEASE TRAIN ENGINEER</v>
      </c>
      <c r="E1533" s="14" t="str">
        <f t="shared" si="69"/>
        <v>T.05x9</v>
      </c>
      <c r="F1533" s="14" t="str">
        <f>IFERROR(VLOOKUP(E1533,'Bron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33" s="15" t="str">
        <f>IFERROR(CONCATENATE(B1533," ",(VLOOKUP($B1533,'Bron competenties'!$B$1:$C$1978,2,FALSE))),"")</f>
        <v>T.05 Beveiliging</v>
      </c>
      <c r="H1533">
        <f t="shared" si="70"/>
        <v>9</v>
      </c>
      <c r="I1533"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34" spans="1:9" ht="15" thickBot="1" x14ac:dyDescent="0.4">
      <c r="A1534" s="21" t="s">
        <v>177</v>
      </c>
      <c r="B1534" s="17" t="s">
        <v>90</v>
      </c>
      <c r="C1534" s="13">
        <v>9</v>
      </c>
      <c r="D1534" s="10" t="str">
        <f>IFERROR(VLOOKUP($A1534,VLookup!$B$3:$C$481,2,FALSE),"")</f>
        <v>5.2.2 RELEASE TRAIN ENGINEER</v>
      </c>
      <c r="E1534" s="14" t="str">
        <f t="shared" si="69"/>
        <v>T.06x9</v>
      </c>
      <c r="F1534" s="14" t="str">
        <f>IFERROR(VLOOKUP(E1534,'Bron competenties'!$A$1:$F$19978,5,FALSE),"")</f>
        <v>Duurzaamheid staat voor het voldoen aan behoeften zonder de toekomst in gevaar te brengen en kan worden gecategoriseerd als ecologische, sociale of economische duurzaamheid</v>
      </c>
      <c r="G1534" s="15" t="str">
        <f>IFERROR(CONCATENATE(B1534," ",(VLOOKUP($B1534,'Bron competenties'!$B$1:$C$1978,2,FALSE))),"")</f>
        <v>T.06 Duurzaamheid</v>
      </c>
      <c r="H1534">
        <f t="shared" si="70"/>
        <v>9</v>
      </c>
      <c r="I1534" t="str">
        <f t="shared" si="71"/>
        <v>Duurzaamheid staat voor het voldoen aan behoeften zonder de toekomst in gevaar te brengen en kan worden gecategoriseerd als ecologische, sociale of economische duurzaamheid</v>
      </c>
    </row>
    <row r="1535" spans="1:9" ht="15" thickBot="1" x14ac:dyDescent="0.4">
      <c r="A1535" s="21" t="s">
        <v>177</v>
      </c>
      <c r="B1535" s="17" t="s">
        <v>91</v>
      </c>
      <c r="C1535" s="13">
        <v>9</v>
      </c>
      <c r="D1535" s="10" t="str">
        <f>IFERROR(VLOOKUP($A1535,VLookup!$B$3:$C$481,2,FALSE),"")</f>
        <v>5.2.2 RELEASE TRAIN ENGINEER</v>
      </c>
      <c r="E1535" s="14" t="str">
        <f t="shared" si="69"/>
        <v>T.07x9</v>
      </c>
      <c r="F1535" s="14" t="str">
        <f>IFERROR(VLOOKUP(E1535,'Bron competenties'!$A$1:$F$19978,5,FALSE),"")</f>
        <v>Bruikbaarheid is de kwaliteit van een product, dienst of systeem, zoals ervaren door eindgebruikers, voor specifiek te bereiken doelen, effectief, efficiënt en bevredigend in een vooraf bepaalde context</v>
      </c>
      <c r="G1535" s="15" t="str">
        <f>IFERROR(CONCATENATE(B1535," ",(VLOOKUP($B1535,'Bron competenties'!$B$1:$C$1978,2,FALSE))),"")</f>
        <v>T.07 Bruikbaarheid</v>
      </c>
      <c r="H1535">
        <f t="shared" si="70"/>
        <v>9</v>
      </c>
      <c r="I1535" t="str">
        <f t="shared" si="71"/>
        <v>Bruikbaarheid is de kwaliteit van een product, dienst of systeem, zoals ervaren door eindgebruikers, voor specifiek te bereiken doelen, effectief, efficiënt en bevredigend in een vooraf bepaalde context</v>
      </c>
    </row>
    <row r="1536" spans="1:9" ht="15" thickBot="1" x14ac:dyDescent="0.4">
      <c r="A1536" s="21" t="s">
        <v>178</v>
      </c>
      <c r="B1536" s="17" t="s">
        <v>82</v>
      </c>
      <c r="C1536" s="13">
        <v>4</v>
      </c>
      <c r="D1536" s="10" t="str">
        <f>IFERROR(VLOOKUP($A1536,VLookup!$B$3:$C$481,2,FALSE),"")</f>
        <v>5.3.1 INFORMATIEMANAGEMENT</v>
      </c>
      <c r="E1536" s="14" t="str">
        <f t="shared" si="69"/>
        <v>A.01x4</v>
      </c>
      <c r="F1536" s="14" t="str">
        <f>IFERROR(VLOOKUP(E1536,'Bron competenties'!$A$1:$F$19978,5,FALSE),"")</f>
        <v>het organiseren en borgen van de bouw en implementatie van innovatieve IV oplossingen op de lange termijn</v>
      </c>
      <c r="G1536" s="15" t="str">
        <f>IFERROR(CONCATENATE(B1536," ",(VLOOKUP($B1536,'Bron competenties'!$B$1:$C$1978,2,FALSE))),"")</f>
        <v>A.01 Afstemming informatiesysteem en bedrijfsstrategie</v>
      </c>
      <c r="H1536">
        <f t="shared" si="70"/>
        <v>4</v>
      </c>
      <c r="I1536" t="str">
        <f t="shared" si="71"/>
        <v>het organiseren en borgen van de bouw en implementatie van innovatieve IV oplossingen op de lange termijn</v>
      </c>
    </row>
    <row r="1537" spans="1:9" ht="15" thickBot="1" x14ac:dyDescent="0.4">
      <c r="A1537" s="21" t="s">
        <v>178</v>
      </c>
      <c r="B1537" s="17" t="s">
        <v>115</v>
      </c>
      <c r="C1537" s="13">
        <v>3</v>
      </c>
      <c r="D1537" s="10" t="str">
        <f>IFERROR(VLOOKUP($A1537,VLookup!$B$3:$C$481,2,FALSE),"")</f>
        <v>5.3.1 INFORMATIEMANAGEMENT</v>
      </c>
      <c r="E1537" s="14" t="str">
        <f t="shared" si="69"/>
        <v>A.03x3</v>
      </c>
      <c r="F1537" s="14" t="str">
        <f>IFERROR(VLOOKUP(E1537,'Bron competenties'!$A$1:$F$19978,5,FALSE),"")</f>
        <v>het gebruikmaken van specifieke (product)kennis voor marktanalyses</v>
      </c>
      <c r="G1537" s="15" t="str">
        <f>IFERROR(CONCATENATE(B1537," ",(VLOOKUP($B1537,'Bron competenties'!$B$1:$C$1978,2,FALSE))),"")</f>
        <v xml:space="preserve">A.03 Ontwikkelen van bedrijfsplannen </v>
      </c>
      <c r="H1537">
        <f t="shared" si="70"/>
        <v>3</v>
      </c>
      <c r="I1537" t="str">
        <f t="shared" si="71"/>
        <v>het gebruikmaken van specifieke (product)kennis voor marktanalyses</v>
      </c>
    </row>
    <row r="1538" spans="1:9" ht="15" thickBot="1" x14ac:dyDescent="0.4">
      <c r="A1538" s="21" t="s">
        <v>178</v>
      </c>
      <c r="B1538" s="17" t="s">
        <v>115</v>
      </c>
      <c r="C1538" s="13">
        <v>4</v>
      </c>
      <c r="D1538" s="10" t="str">
        <f>IFERROR(VLOOKUP($A1538,VLookup!$B$3:$C$481,2,FALSE),"")</f>
        <v>5.3.1 INFORMATIEMANAGEMENT</v>
      </c>
      <c r="E1538" s="14" t="str">
        <f t="shared" ref="E1538:E1601" si="72">IFERROR(IF(D1538&lt;&gt;"",CONCATENATE(B1538,"x",C1538),""),"")</f>
        <v>A.03x4</v>
      </c>
      <c r="F1538" s="14" t="str">
        <f>IFERROR(VLOOKUP(E1538,'Bron competenties'!$A$1:$F$19978,5,FALSE),"")</f>
        <v>het organiseren en borgen van een informatiesysteemstrategie die voldoet aan de vereisten van de organisatie, inclusief risico’s en kansen</v>
      </c>
      <c r="G1538" s="15" t="str">
        <f>IFERROR(CONCATENATE(B1538," ",(VLOOKUP($B1538,'Bron competenties'!$B$1:$C$1978,2,FALSE))),"")</f>
        <v xml:space="preserve">A.03 Ontwikkelen van bedrijfsplannen </v>
      </c>
      <c r="H1538">
        <f t="shared" ref="H1538:H1601" si="73">IF($G1538="","",C1538)</f>
        <v>4</v>
      </c>
      <c r="I1538" t="str">
        <f t="shared" ref="I1538:I1601" si="74">IF($G1538="","",F1538)</f>
        <v>het organiseren en borgen van een informatiesysteemstrategie die voldoet aan de vereisten van de organisatie, inclusief risico’s en kansen</v>
      </c>
    </row>
    <row r="1539" spans="1:9" ht="15" thickBot="1" x14ac:dyDescent="0.4">
      <c r="A1539" s="21" t="s">
        <v>178</v>
      </c>
      <c r="B1539" s="17" t="s">
        <v>103</v>
      </c>
      <c r="C1539" s="13">
        <v>4</v>
      </c>
      <c r="D1539" s="10" t="str">
        <f>IFERROR(VLOOKUP($A1539,VLookup!$B$3:$C$481,2,FALSE),"")</f>
        <v>5.3.1 INFORMATIEMANAGEMENT</v>
      </c>
      <c r="E1539" s="14" t="str">
        <f t="shared" si="72"/>
        <v>A.09x4</v>
      </c>
      <c r="F1539" s="14" t="str">
        <f>IFERROR(VLOOKUP(E1539,'Bron competenties'!$A$1:$F$19978,5,FALSE),"")</f>
        <v>het inzetten van onafhankelijk denken en technologische kennis om verschillende concepten te integreren, zodat unieke oplossingen ontstaan</v>
      </c>
      <c r="G1539" s="15" t="str">
        <f>IFERROR(CONCATENATE(B1539," ",(VLOOKUP($B1539,'Bron competenties'!$B$1:$C$1978,2,FALSE))),"")</f>
        <v xml:space="preserve">A.09 Innoveren </v>
      </c>
      <c r="H1539">
        <f t="shared" si="73"/>
        <v>4</v>
      </c>
      <c r="I1539" t="str">
        <f t="shared" si="74"/>
        <v>het inzetten van onafhankelijk denken en technologische kennis om verschillende concepten te integreren, zodat unieke oplossingen ontstaan</v>
      </c>
    </row>
    <row r="1540" spans="1:9" ht="15" thickBot="1" x14ac:dyDescent="0.4">
      <c r="A1540" s="21" t="s">
        <v>178</v>
      </c>
      <c r="B1540" s="17" t="s">
        <v>109</v>
      </c>
      <c r="C1540" s="13">
        <v>4</v>
      </c>
      <c r="D1540" s="10" t="str">
        <f>IFERROR(VLOOKUP($A1540,VLookup!$B$3:$C$481,2,FALSE),"")</f>
        <v>5.3.1 INFORMATIEMANAGEMENT</v>
      </c>
      <c r="E1540" s="14" t="str">
        <f t="shared" si="72"/>
        <v>D.01x4</v>
      </c>
      <c r="F1540" s="14" t="str">
        <f>IFERROR(VLOOKUP(E1540,'Bron competenties'!$A$1:$F$19978,5,FALSE),"")</f>
        <v>het gebruikmaken van specifieke kennis en van externe standaarden en best practices</v>
      </c>
      <c r="G1540" s="15" t="str">
        <f>IFERROR(CONCATENATE(B1540," ",(VLOOKUP($B1540,'Bron competenties'!$B$1:$C$1978,2,FALSE))),"")</f>
        <v xml:space="preserve">D.01 Strategieontwikkeling informatiebeveiliging </v>
      </c>
      <c r="H1540">
        <f t="shared" si="73"/>
        <v>4</v>
      </c>
      <c r="I1540" t="str">
        <f t="shared" si="74"/>
        <v>het gebruikmaken van specifieke kennis en van externe standaarden en best practices</v>
      </c>
    </row>
    <row r="1541" spans="1:9" ht="15" thickBot="1" x14ac:dyDescent="0.4">
      <c r="A1541" s="21" t="s">
        <v>178</v>
      </c>
      <c r="B1541" s="17" t="s">
        <v>83</v>
      </c>
      <c r="C1541" s="13">
        <v>4</v>
      </c>
      <c r="D1541" s="10" t="str">
        <f>IFERROR(VLOOKUP($A1541,VLookup!$B$3:$C$481,2,FALSE),"")</f>
        <v>5.3.1 INFORMATIEMANAGEMENT</v>
      </c>
      <c r="E1541" s="14" t="str">
        <f t="shared" si="72"/>
        <v>D.02x4</v>
      </c>
      <c r="F1541" s="14" t="str">
        <f>IFERROR(VLOOKUP(E1541,'Bron competenties'!$A$1:$F$19978,5,FALSE),"")</f>
        <v xml:space="preserve">het gebruiken van uiteenlopende specifieke kennis en het zorgen dat daarvan gebruik wordt gemaakt; het autoriseren van externe standaarden en best practices </v>
      </c>
      <c r="G1541" s="15" t="str">
        <f>IFERROR(CONCATENATE(B1541," ",(VLOOKUP($B1541,'Bron competenties'!$B$1:$C$1978,2,FALSE))),"")</f>
        <v xml:space="preserve">D.02 Ontwikkeling ICT-Kwaliteitsstrategie </v>
      </c>
      <c r="H1541">
        <f t="shared" si="73"/>
        <v>4</v>
      </c>
      <c r="I1541" t="str">
        <f t="shared" si="74"/>
        <v xml:space="preserve">het gebruiken van uiteenlopende specifieke kennis en het zorgen dat daarvan gebruik wordt gemaakt; het autoriseren van externe standaarden en best practices </v>
      </c>
    </row>
    <row r="1542" spans="1:9" ht="15" thickBot="1" x14ac:dyDescent="0.4">
      <c r="A1542" s="21" t="s">
        <v>178</v>
      </c>
      <c r="B1542" s="17" t="s">
        <v>116</v>
      </c>
      <c r="C1542" s="13">
        <v>3</v>
      </c>
      <c r="D1542" s="10" t="str">
        <f>IFERROR(VLOOKUP($A1542,VLookup!$B$3:$C$481,2,FALSE),"")</f>
        <v>5.3.1 INFORMATIEMANAGEMENT</v>
      </c>
      <c r="E1542" s="14" t="str">
        <f t="shared" si="72"/>
        <v>D.04x3</v>
      </c>
      <c r="F1542" s="14" t="str">
        <f>IFERROR(VLOOKUP(E1542,'Bron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542" s="15" t="str">
        <f>IFERROR(CONCATENATE(B1542," ",(VLOOKUP($B1542,'Bron competenties'!$B$1:$C$1978,2,FALSE))),"")</f>
        <v>D.04 Inkoop IV</v>
      </c>
      <c r="H1542">
        <f t="shared" si="73"/>
        <v>3</v>
      </c>
      <c r="I1542" t="str">
        <f t="shared" si="7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543" spans="1:9" ht="15" thickBot="1" x14ac:dyDescent="0.4">
      <c r="A1543" s="21" t="s">
        <v>178</v>
      </c>
      <c r="B1543" s="17" t="s">
        <v>116</v>
      </c>
      <c r="C1543" s="13">
        <v>4</v>
      </c>
      <c r="D1543" s="10" t="str">
        <f>IFERROR(VLOOKUP($A1543,VLookup!$B$3:$C$481,2,FALSE),"")</f>
        <v>5.3.1 INFORMATIEMANAGEMENT</v>
      </c>
      <c r="E1543" s="14" t="str">
        <f t="shared" si="72"/>
        <v>D.04x4</v>
      </c>
      <c r="F1543" s="14" t="str">
        <f>IFERROR(VLOOKUP(E1543,'Bron competenties'!$A$1:$F$19978,5,FALSE),"")</f>
        <v xml:space="preserve">het organiseren en borgen van het inkoopbeleid van de organisatie en het aanbevelen van procesverbeteringen; het toepassen van praktijkervaring en kennis op het gebied van inkoop om de beste besluiten te kunnen nemen  </v>
      </c>
      <c r="G1543" s="15" t="str">
        <f>IFERROR(CONCATENATE(B1543," ",(VLOOKUP($B1543,'Bron competenties'!$B$1:$C$1978,2,FALSE))),"")</f>
        <v>D.04 Inkoop IV</v>
      </c>
      <c r="H1543">
        <f t="shared" si="73"/>
        <v>4</v>
      </c>
      <c r="I1543" t="str">
        <f t="shared" si="74"/>
        <v xml:space="preserve">het organiseren en borgen van het inkoopbeleid van de organisatie en het aanbevelen van procesverbeteringen; het toepassen van praktijkervaring en kennis op het gebied van inkoop om de beste besluiten te kunnen nemen  </v>
      </c>
    </row>
    <row r="1544" spans="1:9" ht="15" thickBot="1" x14ac:dyDescent="0.4">
      <c r="A1544" s="21" t="s">
        <v>178</v>
      </c>
      <c r="B1544" s="17" t="s">
        <v>128</v>
      </c>
      <c r="C1544" s="13">
        <v>2</v>
      </c>
      <c r="D1544" s="10" t="str">
        <f>IFERROR(VLOOKUP($A1544,VLookup!$B$3:$C$481,2,FALSE),"")</f>
        <v>5.3.1 INFORMATIEMANAGEMENT</v>
      </c>
      <c r="E1544" s="14" t="str">
        <f t="shared" si="72"/>
        <v>D.06x2</v>
      </c>
      <c r="F1544" s="14" t="str">
        <f>IFERROR(VLOOKUP(E1544,'Bron competenties'!$A$1:$F$19978,5,FALSE),"")</f>
        <v>het begrijpen en toepassen van digitale marketingtactieken om een geïntegreerd en effectief digitaal marketingplan te ontwikkelen, gebruikmakend van gebieden als search, beeldscherm, e-mail, sociale media en mobiele marketing</v>
      </c>
      <c r="G1544" s="15" t="str">
        <f>IFERROR(CONCATENATE(B1544," ",(VLOOKUP($B1544,'Bron competenties'!$B$1:$C$1978,2,FALSE))),"")</f>
        <v>D.06 Digitale marketing</v>
      </c>
      <c r="H1544">
        <f t="shared" si="73"/>
        <v>2</v>
      </c>
      <c r="I1544" t="str">
        <f t="shared" si="74"/>
        <v>het begrijpen en toepassen van digitale marketingtactieken om een geïntegreerd en effectief digitaal marketingplan te ontwikkelen, gebruikmakend van gebieden als search, beeldscherm, e-mail, sociale media en mobiele marketing</v>
      </c>
    </row>
    <row r="1545" spans="1:9" ht="15" thickBot="1" x14ac:dyDescent="0.4">
      <c r="A1545" s="21" t="s">
        <v>178</v>
      </c>
      <c r="B1545" s="17" t="s">
        <v>128</v>
      </c>
      <c r="C1545" s="13">
        <v>3</v>
      </c>
      <c r="D1545" s="10" t="str">
        <f>IFERROR(VLOOKUP($A1545,VLookup!$B$3:$C$481,2,FALSE),"")</f>
        <v>5.3.1 INFORMATIEMANAGEMENT</v>
      </c>
      <c r="E1545" s="14" t="str">
        <f t="shared" si="72"/>
        <v>D.06x3</v>
      </c>
      <c r="F1545" s="14" t="str">
        <f>IFERROR(VLOOKUP(E1545,'Bron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545" s="15" t="str">
        <f>IFERROR(CONCATENATE(B1545," ",(VLOOKUP($B1545,'Bron competenties'!$B$1:$C$1978,2,FALSE))),"")</f>
        <v>D.06 Digitale marketing</v>
      </c>
      <c r="H1545">
        <f t="shared" si="73"/>
        <v>3</v>
      </c>
      <c r="I1545" t="str">
        <f t="shared" si="74"/>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546" spans="1:9" ht="15" thickBot="1" x14ac:dyDescent="0.4">
      <c r="A1546" s="21" t="s">
        <v>178</v>
      </c>
      <c r="B1546" s="17" t="s">
        <v>128</v>
      </c>
      <c r="C1546" s="13">
        <v>4</v>
      </c>
      <c r="D1546" s="10" t="str">
        <f>IFERROR(VLOOKUP($A1546,VLookup!$B$3:$C$481,2,FALSE),"")</f>
        <v>5.3.1 INFORMATIEMANAGEMENT</v>
      </c>
      <c r="E1546" s="14" t="str">
        <f t="shared" si="72"/>
        <v>D.06x4</v>
      </c>
      <c r="F1546" s="14" t="str">
        <f>IFERROR(VLOOKUP(E1546,'Bron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46" s="15" t="str">
        <f>IFERROR(CONCATENATE(B1546," ",(VLOOKUP($B1546,'Bron competenties'!$B$1:$C$1978,2,FALSE))),"")</f>
        <v>D.06 Digitale marketing</v>
      </c>
      <c r="H1546">
        <f t="shared" si="73"/>
        <v>4</v>
      </c>
      <c r="I1546" t="str">
        <f t="shared" si="74"/>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47" spans="1:9" ht="15" thickBot="1" x14ac:dyDescent="0.4">
      <c r="A1547" s="20" t="s">
        <v>178</v>
      </c>
      <c r="B1547" s="17" t="s">
        <v>84</v>
      </c>
      <c r="C1547" s="13">
        <v>3</v>
      </c>
      <c r="D1547" s="10" t="str">
        <f>IFERROR(VLOOKUP($A1547,VLookup!$B$3:$C$481,2,FALSE),"")</f>
        <v>5.3.1 INFORMATIEMANAGEMENT</v>
      </c>
      <c r="E1547" s="14" t="str">
        <f t="shared" si="72"/>
        <v>D.07x3</v>
      </c>
      <c r="F1547" s="14" t="str">
        <f>IFERROR(VLOOKUP(E1547,'Bron competenties'!$A$1:$F$19978,5,FALSE),"")</f>
        <v>het ontwerpen en creëren van data-analysetools om de organisatorische datalevenscyclus te ondersteunen; het verifiëren van de waarheidsgetrouwheid van de data; het verwerken en visualiseren van data-analyseresultaten binnen het domein</v>
      </c>
      <c r="G1547" s="15" t="str">
        <f>IFERROR(CONCATENATE(B1547," ",(VLOOKUP($B1547,'Bron competenties'!$B$1:$C$1978,2,FALSE))),"")</f>
        <v>D.07 Datascience en analytics</v>
      </c>
      <c r="H1547">
        <f t="shared" si="73"/>
        <v>3</v>
      </c>
      <c r="I1547" t="str">
        <f t="shared" si="74"/>
        <v>het ontwerpen en creëren van data-analysetools om de organisatorische datalevenscyclus te ondersteunen; het verifiëren van de waarheidsgetrouwheid van de data; het verwerken en visualiseren van data-analyseresultaten binnen het domein</v>
      </c>
    </row>
    <row r="1548" spans="1:9" ht="15" thickBot="1" x14ac:dyDescent="0.4">
      <c r="A1548" s="20" t="s">
        <v>178</v>
      </c>
      <c r="B1548" s="17" t="s">
        <v>84</v>
      </c>
      <c r="C1548" s="13">
        <v>4</v>
      </c>
      <c r="D1548" s="10" t="str">
        <f>IFERROR(VLOOKUP($A1548,VLookup!$B$3:$C$481,2,FALSE),"")</f>
        <v>5.3.1 INFORMATIEMANAGEMENT</v>
      </c>
      <c r="E1548" s="14" t="str">
        <f t="shared" si="72"/>
        <v>D.07x4</v>
      </c>
      <c r="F1548" s="14" t="str">
        <f>IFERROR(VLOOKUP(E1548,'Bron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48" s="15" t="str">
        <f>IFERROR(CONCATENATE(B1548," ",(VLOOKUP($B1548,'Bron competenties'!$B$1:$C$1978,2,FALSE))),"")</f>
        <v>D.07 Datascience en analytics</v>
      </c>
      <c r="H1548">
        <f t="shared" si="73"/>
        <v>4</v>
      </c>
      <c r="I1548"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49" spans="1:9" ht="15" thickBot="1" x14ac:dyDescent="0.4">
      <c r="A1549" s="21" t="s">
        <v>178</v>
      </c>
      <c r="B1549" s="17" t="s">
        <v>117</v>
      </c>
      <c r="C1549" s="13">
        <v>3</v>
      </c>
      <c r="D1549" s="10" t="str">
        <f>IFERROR(VLOOKUP($A1549,VLookup!$B$3:$C$481,2,FALSE),"")</f>
        <v>5.3.1 INFORMATIEMANAGEMENT</v>
      </c>
      <c r="E1549" s="14" t="str">
        <f t="shared" si="72"/>
        <v>D.08x3</v>
      </c>
      <c r="F1549" s="14" t="str">
        <f>IFERROR(VLOOKUP(E1549,'Bron competenties'!$A$1:$F$19978,5,FALSE),"")</f>
        <v>het evalueren van contractprestaties op basis van prestatie-indicatoren en het borgen van de prestaties van de volledige supply chain; het invloed uitoefenen op (nieuwe) contractbesprekingen</v>
      </c>
      <c r="G1549" s="15" t="str">
        <f>IFERROR(CONCATENATE(B1549," ",(VLOOKUP($B1549,'Bron competenties'!$B$1:$C$1978,2,FALSE))),"")</f>
        <v xml:space="preserve">D.08 Contractmanagement </v>
      </c>
      <c r="H1549">
        <f t="shared" si="73"/>
        <v>3</v>
      </c>
      <c r="I1549" t="str">
        <f t="shared" si="74"/>
        <v>het evalueren van contractprestaties op basis van prestatie-indicatoren en het borgen van de prestaties van de volledige supply chain; het invloed uitoefenen op (nieuwe) contractbesprekingen</v>
      </c>
    </row>
    <row r="1550" spans="1:9" ht="15" thickBot="1" x14ac:dyDescent="0.4">
      <c r="A1550" s="21" t="s">
        <v>178</v>
      </c>
      <c r="B1550" s="17" t="s">
        <v>117</v>
      </c>
      <c r="C1550" s="13">
        <v>4</v>
      </c>
      <c r="D1550" s="10" t="str">
        <f>IFERROR(VLOOKUP($A1550,VLookup!$B$3:$C$481,2,FALSE),"")</f>
        <v>5.3.1 INFORMATIEMANAGEMENT</v>
      </c>
      <c r="E1550" s="14" t="str">
        <f t="shared" si="72"/>
        <v>D.08x4</v>
      </c>
      <c r="F1550" s="14" t="str">
        <f>IFERROR(VLOOKUP(E1550,'Bron competenties'!$A$1:$F$19978,5,FALSE),"")</f>
        <v>het organiseren en borgen van het naleven van contracten en het fungeren als laatste escalatiepunt</v>
      </c>
      <c r="G1550" s="15" t="str">
        <f>IFERROR(CONCATENATE(B1550," ",(VLOOKUP($B1550,'Bron competenties'!$B$1:$C$1978,2,FALSE))),"")</f>
        <v xml:space="preserve">D.08 Contractmanagement </v>
      </c>
      <c r="H1550">
        <f t="shared" si="73"/>
        <v>4</v>
      </c>
      <c r="I1550" t="str">
        <f t="shared" si="74"/>
        <v>het organiseren en borgen van het naleven van contracten en het fungeren als laatste escalatiepunt</v>
      </c>
    </row>
    <row r="1551" spans="1:9" ht="15" thickBot="1" x14ac:dyDescent="0.4">
      <c r="A1551" s="21" t="s">
        <v>178</v>
      </c>
      <c r="B1551" s="17" t="s">
        <v>78</v>
      </c>
      <c r="C1551" s="13">
        <v>3</v>
      </c>
      <c r="D1551" s="10" t="str">
        <f>IFERROR(VLOOKUP($A1551,VLookup!$B$3:$C$481,2,FALSE),"")</f>
        <v>5.3.1 INFORMATIEMANAGEMENT</v>
      </c>
      <c r="E1551" s="14" t="str">
        <f t="shared" si="72"/>
        <v>D.10x3</v>
      </c>
      <c r="F1551" s="14" t="str">
        <f>IFERROR(VLOOKUP(E1551,'Bron competenties'!$A$1:$F$19978,5,FALSE),"")</f>
        <v>het analyseren van bedrijfsprocessen en bijbehorende informatie-eisen en het daarmee voorzien in de meest geschikte informatiestructuur</v>
      </c>
      <c r="G1551" s="15" t="str">
        <f>IFERROR(CONCATENATE(B1551," ",(VLOOKUP($B1551,'Bron competenties'!$B$1:$C$1978,2,FALSE))),"")</f>
        <v xml:space="preserve">D.10 Informatie- en kennismanagement </v>
      </c>
      <c r="H1551">
        <f t="shared" si="73"/>
        <v>3</v>
      </c>
      <c r="I1551" t="str">
        <f t="shared" si="74"/>
        <v>het analyseren van bedrijfsprocessen en bijbehorende informatie-eisen en het daarmee voorzien in de meest geschikte informatiestructuur</v>
      </c>
    </row>
    <row r="1552" spans="1:9" ht="15" thickBot="1" x14ac:dyDescent="0.4">
      <c r="A1552" s="21" t="s">
        <v>178</v>
      </c>
      <c r="B1552" s="17" t="s">
        <v>78</v>
      </c>
      <c r="C1552" s="13">
        <v>4</v>
      </c>
      <c r="D1552" s="10" t="str">
        <f>IFERROR(VLOOKUP($A1552,VLookup!$B$3:$C$481,2,FALSE),"")</f>
        <v>5.3.1 INFORMATIEMANAGEMENT</v>
      </c>
      <c r="E1552" s="14" t="str">
        <f t="shared" si="72"/>
        <v>D.10x4</v>
      </c>
      <c r="F1552" s="14" t="str">
        <f>IFERROR(VLOOKUP(E1552,'Bron competenties'!$A$1:$F$19978,5,FALSE),"")</f>
        <v>de juiste informatiestructuur integreren in de organisatie-omgeving</v>
      </c>
      <c r="G1552" s="15" t="str">
        <f>IFERROR(CONCATENATE(B1552," ",(VLOOKUP($B1552,'Bron competenties'!$B$1:$C$1978,2,FALSE))),"")</f>
        <v xml:space="preserve">D.10 Informatie- en kennismanagement </v>
      </c>
      <c r="H1552">
        <f t="shared" si="73"/>
        <v>4</v>
      </c>
      <c r="I1552" t="str">
        <f t="shared" si="74"/>
        <v>de juiste informatiestructuur integreren in de organisatie-omgeving</v>
      </c>
    </row>
    <row r="1553" spans="1:9" ht="15" thickBot="1" x14ac:dyDescent="0.4">
      <c r="A1553" s="21" t="s">
        <v>178</v>
      </c>
      <c r="B1553" s="17" t="s">
        <v>79</v>
      </c>
      <c r="C1553" s="13">
        <v>3</v>
      </c>
      <c r="D1553" s="10" t="str">
        <f>IFERROR(VLOOKUP($A1553,VLookup!$B$3:$C$481,2,FALSE),"")</f>
        <v>5.3.1 INFORMATIEMANAGEMENT</v>
      </c>
      <c r="E1553" s="14" t="str">
        <f t="shared" si="72"/>
        <v>D.11x3</v>
      </c>
      <c r="F1553" s="14" t="str">
        <f>IFERROR(VLOOKUP(E1553,'Bron competenties'!$A$1:$F$19978,5,FALSE),"")</f>
        <v>betrouwbare relaties met de klanten creëren en helpen in het identificeren van de klantbehoeften</v>
      </c>
      <c r="G1553" s="15" t="str">
        <f>IFERROR(CONCATENATE(B1553," ",(VLOOKUP($B1553,'Bron competenties'!$B$1:$C$1978,2,FALSE))),"")</f>
        <v xml:space="preserve">D.11 Behoeftemanagement </v>
      </c>
      <c r="H1553">
        <f t="shared" si="73"/>
        <v>3</v>
      </c>
      <c r="I1553" t="str">
        <f t="shared" si="74"/>
        <v>betrouwbare relaties met de klanten creëren en helpen in het identificeren van de klantbehoeften</v>
      </c>
    </row>
    <row r="1554" spans="1:9" ht="15" thickBot="1" x14ac:dyDescent="0.4">
      <c r="A1554" s="21" t="s">
        <v>178</v>
      </c>
      <c r="B1554" s="17" t="s">
        <v>79</v>
      </c>
      <c r="C1554" s="13">
        <v>4</v>
      </c>
      <c r="D1554" s="10" t="str">
        <f>IFERROR(VLOOKUP($A1554,VLookup!$B$3:$C$481,2,FALSE),"")</f>
        <v>5.3.1 INFORMATIEMANAGEMENT</v>
      </c>
      <c r="E1554" s="14" t="str">
        <f t="shared" si="72"/>
        <v>D.11x4</v>
      </c>
      <c r="F1554" s="14" t="str">
        <f>IFERROR(VLOOKUP(E1554,'Bron competenties'!$A$1:$F$19978,5,FALSE),"")</f>
        <v>het organiseren en ondersteunen van strategische besluiten van de organisaties, het helpen van organisaties om nieuwe IV-oplossingen te bedenken; het bevorderen van partnerschappen en het creëren van waardeproposities</v>
      </c>
      <c r="G1554" s="15" t="str">
        <f>IFERROR(CONCATENATE(B1554," ",(VLOOKUP($B1554,'Bron competenties'!$B$1:$C$1978,2,FALSE))),"")</f>
        <v xml:space="preserve">D.11 Behoeftemanagement </v>
      </c>
      <c r="H1554">
        <f t="shared" si="73"/>
        <v>4</v>
      </c>
      <c r="I1554" t="str">
        <f t="shared" si="74"/>
        <v>het organiseren en ondersteunen van strategische besluiten van de organisaties, het helpen van organisaties om nieuwe IV-oplossingen te bedenken; het bevorderen van partnerschappen en het creëren van waardeproposities</v>
      </c>
    </row>
    <row r="1555" spans="1:9" ht="15" thickBot="1" x14ac:dyDescent="0.4">
      <c r="A1555" s="21" t="s">
        <v>178</v>
      </c>
      <c r="B1555" s="17" t="s">
        <v>118</v>
      </c>
      <c r="C1555" s="13">
        <v>3</v>
      </c>
      <c r="D1555" s="10" t="str">
        <f>IFERROR(VLOOKUP($A1555,VLookup!$B$3:$C$481,2,FALSE),"")</f>
        <v>5.3.1 INFORMATIEMANAGEMENT</v>
      </c>
      <c r="E1555" s="14" t="str">
        <f t="shared" si="72"/>
        <v>E.01x3</v>
      </c>
      <c r="F1555" s="14" t="str">
        <f>IFERROR(VLOOKUP(E1555,'Bron competenties'!$A$1:$F$19978,5,FALSE),"")</f>
        <v>het gebruikmaken van vaardigheden om kortetermijnprognoses te bieden met behulp van input uit de markt; het beoordelen van de productie- en verkoopcapaciteiten van de organisatie</v>
      </c>
      <c r="G1555" s="15" t="str">
        <f>IFERROR(CONCATENATE(B1555," ",(VLOOKUP($B1555,'Bron competenties'!$B$1:$C$1978,2,FALSE))),"")</f>
        <v xml:space="preserve">E.01 Ontwikkelen van prognoses </v>
      </c>
      <c r="H1555">
        <f t="shared" si="73"/>
        <v>3</v>
      </c>
      <c r="I1555" t="str">
        <f t="shared" si="74"/>
        <v>het gebruikmaken van vaardigheden om kortetermijnprognoses te bieden met behulp van input uit de markt; het beoordelen van de productie- en verkoopcapaciteiten van de organisatie</v>
      </c>
    </row>
    <row r="1556" spans="1:9" ht="15" thickBot="1" x14ac:dyDescent="0.4">
      <c r="A1556" s="21" t="s">
        <v>178</v>
      </c>
      <c r="B1556" s="17" t="s">
        <v>118</v>
      </c>
      <c r="C1556" s="13">
        <v>4</v>
      </c>
      <c r="D1556" s="10" t="str">
        <f>IFERROR(VLOOKUP($A1556,VLookup!$B$3:$C$481,2,FALSE),"")</f>
        <v>5.3.1 INFORMATIEMANAGEMENT</v>
      </c>
      <c r="E1556" s="14" t="str">
        <f t="shared" si="72"/>
        <v>E.01x4</v>
      </c>
      <c r="F1556" s="14" t="str">
        <f>IFERROR(VLOOKUP(E1556,'Bron competenties'!$A$1:$F$19978,5,FALSE),"")</f>
        <v>de verantwoordelijkheid nemen voor het ontwikkelen van langetermijnprognoses; het identificeren en evalueren van input uit de wijde omgeving, inclusief de politieke en sociale context</v>
      </c>
      <c r="G1556" s="15" t="str">
        <f>IFERROR(CONCATENATE(B1556," ",(VLOOKUP($B1556,'Bron competenties'!$B$1:$C$1978,2,FALSE))),"")</f>
        <v xml:space="preserve">E.01 Ontwikkelen van prognoses </v>
      </c>
      <c r="H1556">
        <f t="shared" si="73"/>
        <v>4</v>
      </c>
      <c r="I1556" t="str">
        <f t="shared" si="74"/>
        <v>de verantwoordelijkheid nemen voor het ontwikkelen van langetermijnprognoses; het identificeren en evalueren van input uit de wijde omgeving, inclusief de politieke en sociale context</v>
      </c>
    </row>
    <row r="1557" spans="1:9" ht="15" thickBot="1" x14ac:dyDescent="0.4">
      <c r="A1557" s="21" t="s">
        <v>178</v>
      </c>
      <c r="B1557" s="17" t="s">
        <v>108</v>
      </c>
      <c r="C1557" s="13">
        <v>3</v>
      </c>
      <c r="D1557" s="10" t="str">
        <f>IFERROR(VLOOKUP($A1557,VLookup!$B$3:$C$481,2,FALSE),"")</f>
        <v>5.3.1 INFORMATIEMANAGEMENT</v>
      </c>
      <c r="E1557" s="14" t="str">
        <f t="shared" si="72"/>
        <v>E.02x3</v>
      </c>
      <c r="F1557" s="14" t="str">
        <f>IFERROR(VLOOKUP(E1557,'Bron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57" s="15" t="str">
        <f>IFERROR(CONCATENATE(B1557," ",(VLOOKUP($B1557,'Bron competenties'!$B$1:$C$1978,2,FALSE))),"")</f>
        <v xml:space="preserve">E.02 Project- en portfoliomanagement </v>
      </c>
      <c r="H1557">
        <f t="shared" si="73"/>
        <v>3</v>
      </c>
      <c r="I1557" t="str">
        <f t="shared" si="74"/>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58" spans="1:9" ht="15" thickBot="1" x14ac:dyDescent="0.4">
      <c r="A1558" s="21" t="s">
        <v>178</v>
      </c>
      <c r="B1558" s="17" t="s">
        <v>108</v>
      </c>
      <c r="C1558" s="13">
        <v>4</v>
      </c>
      <c r="D1558" s="10" t="str">
        <f>IFERROR(VLOOKUP($A1558,VLookup!$B$3:$C$481,2,FALSE),"")</f>
        <v>5.3.1 INFORMATIEMANAGEMENT</v>
      </c>
      <c r="E1558" s="14" t="str">
        <f t="shared" si="72"/>
        <v>E.02x4</v>
      </c>
      <c r="F1558" s="14" t="str">
        <f>IFERROR(VLOOKUP(E1558,'Bron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558" s="15" t="str">
        <f>IFERROR(CONCATENATE(B1558," ",(VLOOKUP($B1558,'Bron competenties'!$B$1:$C$1978,2,FALSE))),"")</f>
        <v xml:space="preserve">E.02 Project- en portfoliomanagement </v>
      </c>
      <c r="H1558">
        <f t="shared" si="73"/>
        <v>4</v>
      </c>
      <c r="I1558" t="str">
        <f t="shared" si="74"/>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559" spans="1:9" ht="15" thickBot="1" x14ac:dyDescent="0.4">
      <c r="A1559" s="21" t="s">
        <v>178</v>
      </c>
      <c r="B1559" s="17" t="s">
        <v>110</v>
      </c>
      <c r="C1559" s="13">
        <v>4</v>
      </c>
      <c r="D1559" s="10" t="str">
        <f>IFERROR(VLOOKUP($A1559,VLookup!$B$3:$C$481,2,FALSE),"")</f>
        <v>5.3.1 INFORMATIEMANAGEMENT</v>
      </c>
      <c r="E1559" s="14" t="str">
        <f t="shared" si="72"/>
        <v>E.09x4</v>
      </c>
      <c r="F1559" s="14" t="str">
        <f>IFERROR(VLOOKUP(E1559,'Bron competenties'!$A$1:$F$19978,5,FALSE),"")</f>
        <v>het organiseren en borgen van governancestrategie voor informatiesystemen door relevante processen over de gehele IV-infrastructuur te communiceren, uit te dragen en te beheersen</v>
      </c>
      <c r="G1559" s="15" t="str">
        <f>IFERROR(CONCATENATE(B1559," ",(VLOOKUP($B1559,'Bron competenties'!$B$1:$C$1978,2,FALSE))),"")</f>
        <v xml:space="preserve">E.09 IT-governance </v>
      </c>
      <c r="H1559">
        <f t="shared" si="73"/>
        <v>4</v>
      </c>
      <c r="I1559" t="str">
        <f t="shared" si="74"/>
        <v>het organiseren en borgen van governancestrategie voor informatiesystemen door relevante processen over de gehele IV-infrastructuur te communiceren, uit te dragen en te beheersen</v>
      </c>
    </row>
    <row r="1560" spans="1:9" ht="15" thickBot="1" x14ac:dyDescent="0.4">
      <c r="A1560" s="21" t="s">
        <v>178</v>
      </c>
      <c r="B1560" s="17" t="s">
        <v>85</v>
      </c>
      <c r="C1560" s="13">
        <v>9</v>
      </c>
      <c r="D1560" s="10" t="str">
        <f>IFERROR(VLOOKUP($A1560,VLookup!$B$3:$C$481,2,FALSE),"")</f>
        <v>5.3.1 INFORMATIEMANAGEMENT</v>
      </c>
      <c r="E1560" s="14" t="str">
        <f t="shared" si="72"/>
        <v>T.01x9</v>
      </c>
      <c r="F1560" s="14" t="str">
        <f>IFERROR(VLOOKUP(E1560,'Bron competenties'!$A$1:$F$19978,5,FALSE),"")</f>
        <v>Toegankelijkheid is van toepassing op het ontwerp van producten, apparaten, services of omgevingen om ervoor te zorgen dat ze voor iedereen bruikbaar zijn, ongeacht hun persoonlijke capaciteiten</v>
      </c>
      <c r="G1560" s="15" t="str">
        <f>IFERROR(CONCATENATE(B1560," ",(VLOOKUP($B1560,'Bron competenties'!$B$1:$C$1978,2,FALSE))),"")</f>
        <v>T.01 Toegankelijkheid</v>
      </c>
      <c r="H1560">
        <f t="shared" si="73"/>
        <v>9</v>
      </c>
      <c r="I1560" t="str">
        <f t="shared" si="74"/>
        <v>Toegankelijkheid is van toepassing op het ontwerp van producten, apparaten, services of omgevingen om ervoor te zorgen dat ze voor iedereen bruikbaar zijn, ongeacht hun persoonlijke capaciteiten</v>
      </c>
    </row>
    <row r="1561" spans="1:9" ht="15" thickBot="1" x14ac:dyDescent="0.4">
      <c r="A1561" s="21" t="s">
        <v>178</v>
      </c>
      <c r="B1561" s="17" t="s">
        <v>86</v>
      </c>
      <c r="C1561" s="13">
        <v>9</v>
      </c>
      <c r="D1561" s="10" t="str">
        <f>IFERROR(VLOOKUP($A1561,VLookup!$B$3:$C$481,2,FALSE),"")</f>
        <v>5.3.1 INFORMATIEMANAGEMENT</v>
      </c>
      <c r="E1561" s="14" t="str">
        <f t="shared" si="72"/>
        <v>T.02x9</v>
      </c>
      <c r="F1561" s="14" t="str">
        <f>IFERROR(VLOOKUP(E1561,'Bron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61" s="15" t="str">
        <f>IFERROR(CONCATENATE(B1561," ",(VLOOKUP($B1561,'Bron competenties'!$B$1:$C$1978,2,FALSE))),"")</f>
        <v>T.02 Ethiek</v>
      </c>
      <c r="H1561">
        <f t="shared" si="73"/>
        <v>9</v>
      </c>
      <c r="I1561" t="str">
        <f t="shared" si="74"/>
        <v>Ethiek in ICT behandelt de procedures, waarden en praktijken die ICT en haar gerelateerde disciplines beheersen zonder de integriteit, morele waarden of overtuigingen van een individu, organisatie of de mensheid: professioneel gedrag in de ICT</v>
      </c>
    </row>
    <row r="1562" spans="1:9" ht="15" thickBot="1" x14ac:dyDescent="0.4">
      <c r="A1562" s="21" t="s">
        <v>178</v>
      </c>
      <c r="B1562" s="17" t="s">
        <v>87</v>
      </c>
      <c r="C1562" s="13">
        <v>9</v>
      </c>
      <c r="D1562" s="10" t="str">
        <f>IFERROR(VLOOKUP($A1562,VLookup!$B$3:$C$481,2,FALSE),"")</f>
        <v>5.3.1 INFORMATIEMANAGEMENT</v>
      </c>
      <c r="E1562" s="14" t="str">
        <f t="shared" si="72"/>
        <v>T.03x9</v>
      </c>
      <c r="F1562" s="14" t="str">
        <f>IFERROR(VLOOKUP(E1562,'Bron competenties'!$A$1:$F$19978,5,FALSE),"")</f>
        <v>Er zijn veel wetten die direct of indirect relevant zijn voor de ICT-industrie, zoals copyright, naleving van octrooien, voorkomen van plagiaat en bescherming van intellectueel eigendom</v>
      </c>
      <c r="G1562" s="15" t="str">
        <f>IFERROR(CONCATENATE(B1562," ",(VLOOKUP($B1562,'Bron competenties'!$B$1:$C$1978,2,FALSE))),"")</f>
        <v>T.03 Juridische kwesties</v>
      </c>
      <c r="H1562">
        <f t="shared" si="73"/>
        <v>9</v>
      </c>
      <c r="I1562" t="str">
        <f t="shared" si="74"/>
        <v>Er zijn veel wetten die direct of indirect relevant zijn voor de ICT-industrie, zoals copyright, naleving van octrooien, voorkomen van plagiaat en bescherming van intellectueel eigendom</v>
      </c>
    </row>
    <row r="1563" spans="1:9" ht="15" thickBot="1" x14ac:dyDescent="0.4">
      <c r="A1563" s="21" t="s">
        <v>178</v>
      </c>
      <c r="B1563" s="17" t="s">
        <v>88</v>
      </c>
      <c r="C1563" s="13">
        <v>9</v>
      </c>
      <c r="D1563" s="10" t="str">
        <f>IFERROR(VLOOKUP($A1563,VLookup!$B$3:$C$481,2,FALSE),"")</f>
        <v>5.3.1 INFORMATIEMANAGEMENT</v>
      </c>
      <c r="E1563" s="14" t="str">
        <f t="shared" si="72"/>
        <v>T.04x9</v>
      </c>
      <c r="F1563" s="14" t="str">
        <f>IFERROR(VLOOKUP(E1563,'Bron competenties'!$A$1:$F$19978,5,FALSE),"")</f>
        <v>Privacy is het vermogen van een organisatie of individu te bepalen welke gegevens met derden kunnen worden gedeeld: bijvoorbeeld de algemene verordening gegevensbescherming (AVG) over gegevensbescherming en privacy voor alle individuen</v>
      </c>
      <c r="G1563" s="15" t="str">
        <f>IFERROR(CONCATENATE(B1563," ",(VLOOKUP($B1563,'Bron competenties'!$B$1:$C$1978,2,FALSE))),"")</f>
        <v>T.04 Privacy</v>
      </c>
      <c r="H1563">
        <f t="shared" si="73"/>
        <v>9</v>
      </c>
      <c r="I1563" t="str">
        <f t="shared" si="74"/>
        <v>Privacy is het vermogen van een organisatie of individu te bepalen welke gegevens met derden kunnen worden gedeeld: bijvoorbeeld de algemene verordening gegevensbescherming (AVG) over gegevensbescherming en privacy voor alle individuen</v>
      </c>
    </row>
    <row r="1564" spans="1:9" ht="15" thickBot="1" x14ac:dyDescent="0.4">
      <c r="A1564" s="21" t="s">
        <v>178</v>
      </c>
      <c r="B1564" s="17" t="s">
        <v>89</v>
      </c>
      <c r="C1564" s="13">
        <v>9</v>
      </c>
      <c r="D1564" s="10" t="str">
        <f>IFERROR(VLOOKUP($A1564,VLookup!$B$3:$C$481,2,FALSE),"")</f>
        <v>5.3.1 INFORMATIEMANAGEMENT</v>
      </c>
      <c r="E1564" s="14" t="str">
        <f t="shared" si="72"/>
        <v>T.05x9</v>
      </c>
      <c r="F1564" s="14" t="str">
        <f>IFERROR(VLOOKUP(E1564,'Bron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64" s="15" t="str">
        <f>IFERROR(CONCATENATE(B1564," ",(VLOOKUP($B1564,'Bron competenties'!$B$1:$C$1978,2,FALSE))),"")</f>
        <v>T.05 Beveiliging</v>
      </c>
      <c r="H1564">
        <f t="shared" si="73"/>
        <v>9</v>
      </c>
      <c r="I1564"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65" spans="1:9" ht="15" thickBot="1" x14ac:dyDescent="0.4">
      <c r="A1565" s="21" t="s">
        <v>178</v>
      </c>
      <c r="B1565" s="17" t="s">
        <v>90</v>
      </c>
      <c r="C1565" s="13">
        <v>9</v>
      </c>
      <c r="D1565" s="10" t="str">
        <f>IFERROR(VLOOKUP($A1565,VLookup!$B$3:$C$481,2,FALSE),"")</f>
        <v>5.3.1 INFORMATIEMANAGEMENT</v>
      </c>
      <c r="E1565" s="14" t="str">
        <f t="shared" si="72"/>
        <v>T.06x9</v>
      </c>
      <c r="F1565" s="14" t="str">
        <f>IFERROR(VLOOKUP(E1565,'Bron competenties'!$A$1:$F$19978,5,FALSE),"")</f>
        <v>Duurzaamheid staat voor het voldoen aan behoeften zonder de toekomst in gevaar te brengen en kan worden gecategoriseerd als ecologische, sociale of economische duurzaamheid</v>
      </c>
      <c r="G1565" s="15" t="str">
        <f>IFERROR(CONCATENATE(B1565," ",(VLOOKUP($B1565,'Bron competenties'!$B$1:$C$1978,2,FALSE))),"")</f>
        <v>T.06 Duurzaamheid</v>
      </c>
      <c r="H1565">
        <f t="shared" si="73"/>
        <v>9</v>
      </c>
      <c r="I1565" t="str">
        <f t="shared" si="74"/>
        <v>Duurzaamheid staat voor het voldoen aan behoeften zonder de toekomst in gevaar te brengen en kan worden gecategoriseerd als ecologische, sociale of economische duurzaamheid</v>
      </c>
    </row>
    <row r="1566" spans="1:9" ht="15" thickBot="1" x14ac:dyDescent="0.4">
      <c r="A1566" s="21" t="s">
        <v>178</v>
      </c>
      <c r="B1566" s="17" t="s">
        <v>91</v>
      </c>
      <c r="C1566" s="13">
        <v>9</v>
      </c>
      <c r="D1566" s="10" t="str">
        <f>IFERROR(VLOOKUP($A1566,VLookup!$B$3:$C$481,2,FALSE),"")</f>
        <v>5.3.1 INFORMATIEMANAGEMENT</v>
      </c>
      <c r="E1566" s="14" t="str">
        <f t="shared" si="72"/>
        <v>T.07x9</v>
      </c>
      <c r="F1566" s="14" t="str">
        <f>IFERROR(VLOOKUP(E1566,'Bron competenties'!$A$1:$F$19978,5,FALSE),"")</f>
        <v>Bruikbaarheid is de kwaliteit van een product, dienst of systeem, zoals ervaren door eindgebruikers, voor specifiek te bereiken doelen, effectief, efficiënt en bevredigend in een vooraf bepaalde context</v>
      </c>
      <c r="G1566" s="15" t="str">
        <f>IFERROR(CONCATENATE(B1566," ",(VLOOKUP($B1566,'Bron competenties'!$B$1:$C$1978,2,FALSE))),"")</f>
        <v>T.07 Bruikbaarheid</v>
      </c>
      <c r="H1566">
        <f t="shared" si="73"/>
        <v>9</v>
      </c>
      <c r="I1566" t="str">
        <f t="shared" si="74"/>
        <v>Bruikbaarheid is de kwaliteit van een product, dienst of systeem, zoals ervaren door eindgebruikers, voor specifiek te bereiken doelen, effectief, efficiënt en bevredigend in een vooraf bepaalde context</v>
      </c>
    </row>
    <row r="1567" spans="1:9" ht="15" thickBot="1" x14ac:dyDescent="0.4">
      <c r="A1567" s="21" t="s">
        <v>179</v>
      </c>
      <c r="B1567" s="17" t="s">
        <v>82</v>
      </c>
      <c r="C1567" s="13">
        <v>4</v>
      </c>
      <c r="D1567" s="10" t="str">
        <f>IFERROR(VLOOKUP($A1567,VLookup!$B$3:$C$481,2,FALSE),"")</f>
        <v>5.3.2 DATA/GEGEVENSMANAGEMENT</v>
      </c>
      <c r="E1567" s="14" t="str">
        <f t="shared" si="72"/>
        <v>A.01x4</v>
      </c>
      <c r="F1567" s="14" t="str">
        <f>IFERROR(VLOOKUP(E1567,'Bron competenties'!$A$1:$F$19978,5,FALSE),"")</f>
        <v>het organiseren en borgen van de bouw en implementatie van innovatieve IV oplossingen op de lange termijn</v>
      </c>
      <c r="G1567" s="15" t="str">
        <f>IFERROR(CONCATENATE(B1567," ",(VLOOKUP($B1567,'Bron competenties'!$B$1:$C$1978,2,FALSE))),"")</f>
        <v>A.01 Afstemming informatiesysteem en bedrijfsstrategie</v>
      </c>
      <c r="H1567">
        <f t="shared" si="73"/>
        <v>4</v>
      </c>
      <c r="I1567" t="str">
        <f t="shared" si="74"/>
        <v>het organiseren en borgen van de bouw en implementatie van innovatieve IV oplossingen op de lange termijn</v>
      </c>
    </row>
    <row r="1568" spans="1:9" ht="15" thickBot="1" x14ac:dyDescent="0.4">
      <c r="A1568" s="21" t="s">
        <v>179</v>
      </c>
      <c r="B1568" s="17" t="s">
        <v>106</v>
      </c>
      <c r="C1568" s="13">
        <v>3</v>
      </c>
      <c r="D1568" s="10" t="str">
        <f>IFERROR(VLOOKUP($A1568,VLookup!$B$3:$C$481,2,FALSE),"")</f>
        <v>5.3.2 DATA/GEGEVENSMANAGEMENT</v>
      </c>
      <c r="E1568" s="14" t="str">
        <f t="shared" si="72"/>
        <v>A.04x3</v>
      </c>
      <c r="F1568" s="14" t="str">
        <f>IFERROR(VLOOKUP(E1568,'Bron competenties'!$A$1:$F$19978,5,FALSE),"")</f>
        <v>het gebruikmaken van specifieke kennis om complexe documentatie te maken en te onderhouden</v>
      </c>
      <c r="G1568" s="15" t="str">
        <f>IFERROR(CONCATENATE(B1568," ",(VLOOKUP($B1568,'Bron competenties'!$B$1:$C$1978,2,FALSE))),"")</f>
        <v xml:space="preserve">A.04 Product- of serviceplanning </v>
      </c>
      <c r="H1568">
        <f t="shared" si="73"/>
        <v>3</v>
      </c>
      <c r="I1568" t="str">
        <f t="shared" si="74"/>
        <v>het gebruikmaken van specifieke kennis om complexe documentatie te maken en te onderhouden</v>
      </c>
    </row>
    <row r="1569" spans="1:9" ht="15" thickBot="1" x14ac:dyDescent="0.4">
      <c r="A1569" s="21" t="s">
        <v>179</v>
      </c>
      <c r="B1569" s="17" t="s">
        <v>106</v>
      </c>
      <c r="C1569" s="13">
        <v>4</v>
      </c>
      <c r="D1569" s="10" t="str">
        <f>IFERROR(VLOOKUP($A1569,VLookup!$B$3:$C$481,2,FALSE),"")</f>
        <v>5.3.2 DATA/GEGEVENSMANAGEMENT</v>
      </c>
      <c r="E1569" s="14" t="str">
        <f t="shared" si="72"/>
        <v>A.04x4</v>
      </c>
      <c r="F1569" s="14" t="str">
        <f>IFERROR(VLOOKUP(E1569,'Bron competenties'!$A$1:$F$19978,5,FALSE),"")</f>
        <v>het organiseren en borgen van het ontwikkelen en onderhouden van de planning</v>
      </c>
      <c r="G1569" s="15" t="str">
        <f>IFERROR(CONCATENATE(B1569," ",(VLOOKUP($B1569,'Bron competenties'!$B$1:$C$1978,2,FALSE))),"")</f>
        <v xml:space="preserve">A.04 Product- of serviceplanning </v>
      </c>
      <c r="H1569">
        <f t="shared" si="73"/>
        <v>4</v>
      </c>
      <c r="I1569" t="str">
        <f t="shared" si="74"/>
        <v>het organiseren en borgen van het ontwikkelen en onderhouden van de planning</v>
      </c>
    </row>
    <row r="1570" spans="1:9" ht="15" thickBot="1" x14ac:dyDescent="0.4">
      <c r="A1570" s="21" t="s">
        <v>179</v>
      </c>
      <c r="B1570" s="17" t="s">
        <v>76</v>
      </c>
      <c r="C1570" s="13">
        <v>3</v>
      </c>
      <c r="D1570" s="10" t="str">
        <f>IFERROR(VLOOKUP($A1570,VLookup!$B$3:$C$481,2,FALSE),"")</f>
        <v>5.3.2 DATA/GEGEVENSMANAGEMENT</v>
      </c>
      <c r="E1570" s="14" t="str">
        <f t="shared" si="72"/>
        <v>A.05x3</v>
      </c>
      <c r="F1570" s="14" t="str">
        <f>IFERROR(VLOOKUP(E1570,'Bron competenties'!$A$1:$F$19978,5,FALSE),"")</f>
        <v>het gebruikmaken van specifieke kennis om relevante IV-technologie en -specificaties te definiëren die kunnen worden ingezet bij de bouw van meerdere IV-projecten, toepassingen en/of infrastructuurverbeteringen</v>
      </c>
      <c r="G1570" s="15" t="str">
        <f>IFERROR(CONCATENATE(B1570," ",(VLOOKUP($B1570,'Bron competenties'!$B$1:$C$1978,2,FALSE))),"")</f>
        <v xml:space="preserve">A.05 Ontwerpen van Architectuur </v>
      </c>
      <c r="H1570">
        <f t="shared" si="73"/>
        <v>3</v>
      </c>
      <c r="I1570" t="str">
        <f t="shared" si="74"/>
        <v>het gebruikmaken van specifieke kennis om relevante IV-technologie en -specificaties te definiëren die kunnen worden ingezet bij de bouw van meerdere IV-projecten, toepassingen en/of infrastructuurverbeteringen</v>
      </c>
    </row>
    <row r="1571" spans="1:9" ht="15" thickBot="1" x14ac:dyDescent="0.4">
      <c r="A1571" s="21" t="s">
        <v>179</v>
      </c>
      <c r="B1571" s="17" t="s">
        <v>76</v>
      </c>
      <c r="C1571" s="13">
        <v>4</v>
      </c>
      <c r="D1571" s="10" t="str">
        <f>IFERROR(VLOOKUP($A1571,VLookup!$B$3:$C$481,2,FALSE),"")</f>
        <v>5.3.2 DATA/GEGEVENSMANAGEMENT</v>
      </c>
      <c r="E1571" s="14" t="str">
        <f t="shared" si="72"/>
        <v>A.05x4</v>
      </c>
      <c r="F1571" s="14" t="str">
        <f>IFERROR(VLOOKUP(E1571,'Bron competenties'!$A$1:$F$19978,5,FALSE),"")</f>
        <v>het vanuit een brede verantwoordelijkheid definiëren van een strategie zodat IV-technologie conform de behoeften van de organisatie geïmplementeerd wordt, rekening houdend met de huidige IV-platformen, legacy en de laatste innovatieve ontwikkelingen</v>
      </c>
      <c r="G1571" s="15" t="str">
        <f>IFERROR(CONCATENATE(B1571," ",(VLOOKUP($B1571,'Bron competenties'!$B$1:$C$1978,2,FALSE))),"")</f>
        <v xml:space="preserve">A.05 Ontwerpen van Architectuur </v>
      </c>
      <c r="H1571">
        <f t="shared" si="73"/>
        <v>4</v>
      </c>
      <c r="I1571" t="str">
        <f t="shared" si="74"/>
        <v>het vanuit een brede verantwoordelijkheid definiëren van een strategie zodat IV-technologie conform de behoeften van de organisatie geïmplementeerd wordt, rekening houdend met de huidige IV-platformen, legacy en de laatste innovatieve ontwikkelingen</v>
      </c>
    </row>
    <row r="1572" spans="1:9" ht="15" thickBot="1" x14ac:dyDescent="0.4">
      <c r="A1572" s="21" t="s">
        <v>179</v>
      </c>
      <c r="B1572" s="17" t="s">
        <v>93</v>
      </c>
      <c r="C1572" s="13">
        <v>3</v>
      </c>
      <c r="D1572" s="10" t="str">
        <f>IFERROR(VLOOKUP($A1572,VLookup!$B$3:$C$481,2,FALSE),"")</f>
        <v>5.3.2 DATA/GEGEVENSMANAGEMENT</v>
      </c>
      <c r="E1572" s="14" t="str">
        <f t="shared" si="72"/>
        <v>A.06x3</v>
      </c>
      <c r="F1572" s="14" t="str">
        <f>IFERROR(VLOOKUP(E1572,'Bron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72" s="15" t="str">
        <f>IFERROR(CONCATENATE(B1572," ",(VLOOKUP($B1572,'Bron competenties'!$B$1:$C$1978,2,FALSE))),"")</f>
        <v xml:space="preserve">A.06 Ontwerp van Applicaties </v>
      </c>
      <c r="H1572">
        <f t="shared" si="73"/>
        <v>3</v>
      </c>
      <c r="I1572" t="str">
        <f t="shared" si="74"/>
        <v xml:space="preserve">de verantwoordelijkheid nemen voor eigen acties en die van anderen om te garanderen dat de applicatie op een correcte manier is geïntegreerd in een complexe omgeving en voldoet aan de behoeften van gebruikers / klanten </v>
      </c>
    </row>
    <row r="1573" spans="1:9" ht="15" thickBot="1" x14ac:dyDescent="0.4">
      <c r="A1573" s="21" t="s">
        <v>179</v>
      </c>
      <c r="B1573" s="17" t="s">
        <v>101</v>
      </c>
      <c r="C1573" s="13">
        <v>3</v>
      </c>
      <c r="D1573" s="10" t="str">
        <f>IFERROR(VLOOKUP($A1573,VLookup!$B$3:$C$481,2,FALSE),"")</f>
        <v>5.3.2 DATA/GEGEVENSMANAGEMENT</v>
      </c>
      <c r="E1573" s="14" t="str">
        <f t="shared" si="72"/>
        <v>A.08x3</v>
      </c>
      <c r="F1573" s="14" t="str">
        <f>IFERROR(VLOOKUP(E1573,'Bron competenties'!$A$1:$F$19978,5,FALSE),"")</f>
        <v>het bevorderen van bewustzijn, trainingen en borging (via hulpmiddelen) voor duurzame ontwikkeling</v>
      </c>
      <c r="G1573" s="15" t="str">
        <f>IFERROR(CONCATENATE(B1573," ",(VLOOKUP($B1573,'Bron competenties'!$B$1:$C$1978,2,FALSE))),"")</f>
        <v xml:space="preserve">A.08 Duurzame ontwikkeling </v>
      </c>
      <c r="H1573">
        <f t="shared" si="73"/>
        <v>3</v>
      </c>
      <c r="I1573" t="str">
        <f t="shared" si="74"/>
        <v>het bevorderen van bewustzijn, trainingen en borging (via hulpmiddelen) voor duurzame ontwikkeling</v>
      </c>
    </row>
    <row r="1574" spans="1:9" ht="15" thickBot="1" x14ac:dyDescent="0.4">
      <c r="A1574" s="21" t="s">
        <v>179</v>
      </c>
      <c r="B1574" s="17" t="s">
        <v>101</v>
      </c>
      <c r="C1574" s="13">
        <v>4</v>
      </c>
      <c r="D1574" s="10" t="str">
        <f>IFERROR(VLOOKUP($A1574,VLookup!$B$3:$C$481,2,FALSE),"")</f>
        <v>5.3.2 DATA/GEGEVENSMANAGEMENT</v>
      </c>
      <c r="E1574" s="14" t="str">
        <f t="shared" si="72"/>
        <v>A.08x4</v>
      </c>
      <c r="F1574" s="14" t="str">
        <f>IFERROR(VLOOKUP(E1574,'Bron competenties'!$A$1:$F$19978,5,FALSE),"")</f>
        <v>het bepalen van doel en strategie voor duurzame ontwikkeling van informatiesystemen in overeenstemming met het duurzaamheidsbeleid van de organisatie</v>
      </c>
      <c r="G1574" s="15" t="str">
        <f>IFERROR(CONCATENATE(B1574," ",(VLOOKUP($B1574,'Bron competenties'!$B$1:$C$1978,2,FALSE))),"")</f>
        <v xml:space="preserve">A.08 Duurzame ontwikkeling </v>
      </c>
      <c r="H1574">
        <f t="shared" si="73"/>
        <v>4</v>
      </c>
      <c r="I1574" t="str">
        <f t="shared" si="74"/>
        <v>het bepalen van doel en strategie voor duurzame ontwikkeling van informatiesystemen in overeenstemming met het duurzaamheidsbeleid van de organisatie</v>
      </c>
    </row>
    <row r="1575" spans="1:9" ht="15" thickBot="1" x14ac:dyDescent="0.4">
      <c r="A1575" s="21" t="s">
        <v>179</v>
      </c>
      <c r="B1575" s="17" t="s">
        <v>103</v>
      </c>
      <c r="C1575" s="13">
        <v>4</v>
      </c>
      <c r="D1575" s="10" t="str">
        <f>IFERROR(VLOOKUP($A1575,VLookup!$B$3:$C$481,2,FALSE),"")</f>
        <v>5.3.2 DATA/GEGEVENSMANAGEMENT</v>
      </c>
      <c r="E1575" s="14" t="str">
        <f t="shared" si="72"/>
        <v>A.09x4</v>
      </c>
      <c r="F1575" s="14" t="str">
        <f>IFERROR(VLOOKUP(E1575,'Bron competenties'!$A$1:$F$19978,5,FALSE),"")</f>
        <v>het inzetten van onafhankelijk denken en technologische kennis om verschillende concepten te integreren, zodat unieke oplossingen ontstaan</v>
      </c>
      <c r="G1575" s="15" t="str">
        <f>IFERROR(CONCATENATE(B1575," ",(VLOOKUP($B1575,'Bron competenties'!$B$1:$C$1978,2,FALSE))),"")</f>
        <v xml:space="preserve">A.09 Innoveren </v>
      </c>
      <c r="H1575">
        <f t="shared" si="73"/>
        <v>4</v>
      </c>
      <c r="I1575" t="str">
        <f t="shared" si="74"/>
        <v>het inzetten van onafhankelijk denken en technologische kennis om verschillende concepten te integreren, zodat unieke oplossingen ontstaan</v>
      </c>
    </row>
    <row r="1576" spans="1:9" ht="15" thickBot="1" x14ac:dyDescent="0.4">
      <c r="A1576" s="21" t="s">
        <v>179</v>
      </c>
      <c r="B1576" s="17" t="s">
        <v>121</v>
      </c>
      <c r="C1576" s="13">
        <v>3</v>
      </c>
      <c r="D1576" s="10" t="str">
        <f>IFERROR(VLOOKUP($A1576,VLookup!$B$3:$C$481,2,FALSE),"")</f>
        <v>5.3.2 DATA/GEGEVENSMANAGEMENT</v>
      </c>
      <c r="E1576" s="14" t="str">
        <f t="shared" si="72"/>
        <v>B.01x3</v>
      </c>
      <c r="F1576" s="14" t="str">
        <f>IFERROR(VLOOKUP(E1576,'Bron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576" s="15" t="str">
        <f>IFERROR(CONCATENATE(B1576," ",(VLOOKUP($B1576,'Bron competenties'!$B$1:$C$1978,2,FALSE))),"")</f>
        <v>B.01 Applicatie Ontwikkeling</v>
      </c>
      <c r="H1576">
        <f t="shared" si="73"/>
        <v>3</v>
      </c>
      <c r="I1576" t="str">
        <f t="shared" si="74"/>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577" spans="1:9" ht="15" thickBot="1" x14ac:dyDescent="0.4">
      <c r="A1577" s="21" t="s">
        <v>179</v>
      </c>
      <c r="B1577" s="17" t="s">
        <v>125</v>
      </c>
      <c r="C1577" s="13">
        <v>3</v>
      </c>
      <c r="D1577" s="10" t="str">
        <f>IFERROR(VLOOKUP($A1577,VLookup!$B$3:$C$481,2,FALSE),"")</f>
        <v>5.3.2 DATA/GEGEVENSMANAGEMENT</v>
      </c>
      <c r="E1577" s="14" t="str">
        <f t="shared" si="72"/>
        <v>B.04x3</v>
      </c>
      <c r="F1577" s="14" t="str">
        <f>IFERROR(VLOOKUP(E1577,'Bron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77" s="15" t="str">
        <f>IFERROR(CONCATENATE(B1577," ",(VLOOKUP($B1577,'Bron competenties'!$B$1:$C$1978,2,FALSE))),"")</f>
        <v xml:space="preserve">B.04 Implementeren oplossingen </v>
      </c>
      <c r="H1577">
        <f t="shared" si="73"/>
        <v>3</v>
      </c>
      <c r="I1577"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78" spans="1:9" ht="15" thickBot="1" x14ac:dyDescent="0.4">
      <c r="A1578" s="21" t="s">
        <v>179</v>
      </c>
      <c r="B1578" s="17" t="s">
        <v>95</v>
      </c>
      <c r="C1578" s="13">
        <v>3</v>
      </c>
      <c r="D1578" s="10" t="str">
        <f>IFERROR(VLOOKUP($A1578,VLookup!$B$3:$C$481,2,FALSE),"")</f>
        <v>5.3.2 DATA/GEGEVENSMANAGEMENT</v>
      </c>
      <c r="E1578" s="14" t="str">
        <f t="shared" si="72"/>
        <v>B.05x3</v>
      </c>
      <c r="F1578" s="14" t="str">
        <f>IFERROR(VLOOKUP(E1578,'Bron competenties'!$A$1:$F$19978,5,FALSE),"")</f>
        <v xml:space="preserve">het detailniveau bepalen op basis van het doel en de doelgroep </v>
      </c>
      <c r="G1578" s="15" t="str">
        <f>IFERROR(CONCATENATE(B1578," ",(VLOOKUP($B1578,'Bron competenties'!$B$1:$C$1978,2,FALSE))),"")</f>
        <v xml:space="preserve">B.05 Vervaardigen van documentatie </v>
      </c>
      <c r="H1578">
        <f t="shared" si="73"/>
        <v>3</v>
      </c>
      <c r="I1578" t="str">
        <f t="shared" si="74"/>
        <v xml:space="preserve">het detailniveau bepalen op basis van het doel en de doelgroep </v>
      </c>
    </row>
    <row r="1579" spans="1:9" ht="15" thickBot="1" x14ac:dyDescent="0.4">
      <c r="A1579" s="21" t="s">
        <v>179</v>
      </c>
      <c r="B1579" s="17" t="s">
        <v>109</v>
      </c>
      <c r="C1579" s="13">
        <v>4</v>
      </c>
      <c r="D1579" s="10" t="str">
        <f>IFERROR(VLOOKUP($A1579,VLookup!$B$3:$C$481,2,FALSE),"")</f>
        <v>5.3.2 DATA/GEGEVENSMANAGEMENT</v>
      </c>
      <c r="E1579" s="14" t="str">
        <f t="shared" si="72"/>
        <v>D.01x4</v>
      </c>
      <c r="F1579" s="14" t="str">
        <f>IFERROR(VLOOKUP(E1579,'Bron competenties'!$A$1:$F$19978,5,FALSE),"")</f>
        <v>het gebruikmaken van specifieke kennis en van externe standaarden en best practices</v>
      </c>
      <c r="G1579" s="15" t="str">
        <f>IFERROR(CONCATENATE(B1579," ",(VLOOKUP($B1579,'Bron competenties'!$B$1:$C$1978,2,FALSE))),"")</f>
        <v xml:space="preserve">D.01 Strategieontwikkeling informatiebeveiliging </v>
      </c>
      <c r="H1579">
        <f t="shared" si="73"/>
        <v>4</v>
      </c>
      <c r="I1579" t="str">
        <f t="shared" si="74"/>
        <v>het gebruikmaken van specifieke kennis en van externe standaarden en best practices</v>
      </c>
    </row>
    <row r="1580" spans="1:9" ht="15" thickBot="1" x14ac:dyDescent="0.4">
      <c r="A1580" s="21" t="s">
        <v>179</v>
      </c>
      <c r="B1580" s="17" t="s">
        <v>83</v>
      </c>
      <c r="C1580" s="13">
        <v>4</v>
      </c>
      <c r="D1580" s="10" t="str">
        <f>IFERROR(VLOOKUP($A1580,VLookup!$B$3:$C$481,2,FALSE),"")</f>
        <v>5.3.2 DATA/GEGEVENSMANAGEMENT</v>
      </c>
      <c r="E1580" s="14" t="str">
        <f t="shared" si="72"/>
        <v>D.02x4</v>
      </c>
      <c r="F1580" s="14" t="str">
        <f>IFERROR(VLOOKUP(E1580,'Bron competenties'!$A$1:$F$19978,5,FALSE),"")</f>
        <v xml:space="preserve">het gebruiken van uiteenlopende specifieke kennis en het zorgen dat daarvan gebruik wordt gemaakt; het autoriseren van externe standaarden en best practices </v>
      </c>
      <c r="G1580" s="15" t="str">
        <f>IFERROR(CONCATENATE(B1580," ",(VLOOKUP($B1580,'Bron competenties'!$B$1:$C$1978,2,FALSE))),"")</f>
        <v xml:space="preserve">D.02 Ontwikkeling ICT-Kwaliteitsstrategie </v>
      </c>
      <c r="H1580">
        <f t="shared" si="73"/>
        <v>4</v>
      </c>
      <c r="I1580" t="str">
        <f t="shared" si="74"/>
        <v xml:space="preserve">het gebruiken van uiteenlopende specifieke kennis en het zorgen dat daarvan gebruik wordt gemaakt; het autoriseren van externe standaarden en best practices </v>
      </c>
    </row>
    <row r="1581" spans="1:9" ht="15" thickBot="1" x14ac:dyDescent="0.4">
      <c r="A1581" s="21" t="s">
        <v>179</v>
      </c>
      <c r="B1581" s="17" t="s">
        <v>128</v>
      </c>
      <c r="C1581" s="13">
        <v>2</v>
      </c>
      <c r="D1581" s="10" t="str">
        <f>IFERROR(VLOOKUP($A1581,VLookup!$B$3:$C$481,2,FALSE),"")</f>
        <v>5.3.2 DATA/GEGEVENSMANAGEMENT</v>
      </c>
      <c r="E1581" s="14" t="str">
        <f t="shared" si="72"/>
        <v>D.06x2</v>
      </c>
      <c r="F1581" s="14" t="str">
        <f>IFERROR(VLOOKUP(E1581,'Bron competenties'!$A$1:$F$19978,5,FALSE),"")</f>
        <v>het begrijpen en toepassen van digitale marketingtactieken om een geïntegreerd en effectief digitaal marketingplan te ontwikkelen, gebruikmakend van gebieden als search, beeldscherm, e-mail, sociale media en mobiele marketing</v>
      </c>
      <c r="G1581" s="15" t="str">
        <f>IFERROR(CONCATENATE(B1581," ",(VLOOKUP($B1581,'Bron competenties'!$B$1:$C$1978,2,FALSE))),"")</f>
        <v>D.06 Digitale marketing</v>
      </c>
      <c r="H1581">
        <f t="shared" si="73"/>
        <v>2</v>
      </c>
      <c r="I1581" t="str">
        <f t="shared" si="74"/>
        <v>het begrijpen en toepassen van digitale marketingtactieken om een geïntegreerd en effectief digitaal marketingplan te ontwikkelen, gebruikmakend van gebieden als search, beeldscherm, e-mail, sociale media en mobiele marketing</v>
      </c>
    </row>
    <row r="1582" spans="1:9" ht="15" thickBot="1" x14ac:dyDescent="0.4">
      <c r="A1582" s="21" t="s">
        <v>179</v>
      </c>
      <c r="B1582" s="17" t="s">
        <v>128</v>
      </c>
      <c r="C1582" s="13">
        <v>3</v>
      </c>
      <c r="D1582" s="10" t="str">
        <f>IFERROR(VLOOKUP($A1582,VLookup!$B$3:$C$481,2,FALSE),"")</f>
        <v>5.3.2 DATA/GEGEVENSMANAGEMENT</v>
      </c>
      <c r="E1582" s="14" t="str">
        <f t="shared" si="72"/>
        <v>D.06x3</v>
      </c>
      <c r="F1582" s="14" t="str">
        <f>IFERROR(VLOOKUP(E1582,'Bron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582" s="15" t="str">
        <f>IFERROR(CONCATENATE(B1582," ",(VLOOKUP($B1582,'Bron competenties'!$B$1:$C$1978,2,FALSE))),"")</f>
        <v>D.06 Digitale marketing</v>
      </c>
      <c r="H1582">
        <f t="shared" si="73"/>
        <v>3</v>
      </c>
      <c r="I1582" t="str">
        <f t="shared" si="74"/>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583" spans="1:9" ht="15" thickBot="1" x14ac:dyDescent="0.4">
      <c r="A1583" s="21" t="s">
        <v>179</v>
      </c>
      <c r="B1583" s="17" t="s">
        <v>128</v>
      </c>
      <c r="C1583" s="13">
        <v>4</v>
      </c>
      <c r="D1583" s="10" t="str">
        <f>IFERROR(VLOOKUP($A1583,VLookup!$B$3:$C$481,2,FALSE),"")</f>
        <v>5.3.2 DATA/GEGEVENSMANAGEMENT</v>
      </c>
      <c r="E1583" s="14" t="str">
        <f t="shared" si="72"/>
        <v>D.06x4</v>
      </c>
      <c r="F1583" s="14" t="str">
        <f>IFERROR(VLOOKUP(E1583,'Bron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83" s="15" t="str">
        <f>IFERROR(CONCATENATE(B1583," ",(VLOOKUP($B1583,'Bron competenties'!$B$1:$C$1978,2,FALSE))),"")</f>
        <v>D.06 Digitale marketing</v>
      </c>
      <c r="H1583">
        <f t="shared" si="73"/>
        <v>4</v>
      </c>
      <c r="I1583" t="str">
        <f t="shared" si="74"/>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84" spans="1:9" ht="15" thickBot="1" x14ac:dyDescent="0.4">
      <c r="A1584" s="20" t="s">
        <v>179</v>
      </c>
      <c r="B1584" s="17" t="s">
        <v>84</v>
      </c>
      <c r="C1584" s="13">
        <v>3</v>
      </c>
      <c r="D1584" s="10" t="str">
        <f>IFERROR(VLOOKUP($A1584,VLookup!$B$3:$C$481,2,FALSE),"")</f>
        <v>5.3.2 DATA/GEGEVENSMANAGEMENT</v>
      </c>
      <c r="E1584" s="14" t="str">
        <f t="shared" si="72"/>
        <v>D.07x3</v>
      </c>
      <c r="F1584" s="14" t="str">
        <f>IFERROR(VLOOKUP(E1584,'Bron competenties'!$A$1:$F$19978,5,FALSE),"")</f>
        <v>het ontwerpen en creëren van data-analysetools om de organisatorische datalevenscyclus te ondersteunen; het verifiëren van de waarheidsgetrouwheid van de data; het verwerken en visualiseren van data-analyseresultaten binnen het domein</v>
      </c>
      <c r="G1584" s="15" t="str">
        <f>IFERROR(CONCATENATE(B1584," ",(VLOOKUP($B1584,'Bron competenties'!$B$1:$C$1978,2,FALSE))),"")</f>
        <v>D.07 Datascience en analytics</v>
      </c>
      <c r="H1584">
        <f t="shared" si="73"/>
        <v>3</v>
      </c>
      <c r="I1584" t="str">
        <f t="shared" si="74"/>
        <v>het ontwerpen en creëren van data-analysetools om de organisatorische datalevenscyclus te ondersteunen; het verifiëren van de waarheidsgetrouwheid van de data; het verwerken en visualiseren van data-analyseresultaten binnen het domein</v>
      </c>
    </row>
    <row r="1585" spans="1:9" ht="15" thickBot="1" x14ac:dyDescent="0.4">
      <c r="A1585" s="20" t="s">
        <v>179</v>
      </c>
      <c r="B1585" s="17" t="s">
        <v>84</v>
      </c>
      <c r="C1585" s="13">
        <v>4</v>
      </c>
      <c r="D1585" s="10" t="str">
        <f>IFERROR(VLOOKUP($A1585,VLookup!$B$3:$C$481,2,FALSE),"")</f>
        <v>5.3.2 DATA/GEGEVENSMANAGEMENT</v>
      </c>
      <c r="E1585" s="14" t="str">
        <f t="shared" si="72"/>
        <v>D.07x4</v>
      </c>
      <c r="F1585" s="14" t="str">
        <f>IFERROR(VLOOKUP(E1585,'Bron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85" s="15" t="str">
        <f>IFERROR(CONCATENATE(B1585," ",(VLOOKUP($B1585,'Bron competenties'!$B$1:$C$1978,2,FALSE))),"")</f>
        <v>D.07 Datascience en analytics</v>
      </c>
      <c r="H1585">
        <f t="shared" si="73"/>
        <v>4</v>
      </c>
      <c r="I1585"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86" spans="1:9" ht="15" thickBot="1" x14ac:dyDescent="0.4">
      <c r="A1586" s="21" t="s">
        <v>179</v>
      </c>
      <c r="B1586" s="17" t="s">
        <v>78</v>
      </c>
      <c r="C1586" s="13">
        <v>3</v>
      </c>
      <c r="D1586" s="10" t="str">
        <f>IFERROR(VLOOKUP($A1586,VLookup!$B$3:$C$481,2,FALSE),"")</f>
        <v>5.3.2 DATA/GEGEVENSMANAGEMENT</v>
      </c>
      <c r="E1586" s="14" t="str">
        <f t="shared" si="72"/>
        <v>D.10x3</v>
      </c>
      <c r="F1586" s="14" t="str">
        <f>IFERROR(VLOOKUP(E1586,'Bron competenties'!$A$1:$F$19978,5,FALSE),"")</f>
        <v>het analyseren van bedrijfsprocessen en bijbehorende informatie-eisen en het daarmee voorzien in de meest geschikte informatiestructuur</v>
      </c>
      <c r="G1586" s="15" t="str">
        <f>IFERROR(CONCATENATE(B1586," ",(VLOOKUP($B1586,'Bron competenties'!$B$1:$C$1978,2,FALSE))),"")</f>
        <v xml:space="preserve">D.10 Informatie- en kennismanagement </v>
      </c>
      <c r="H1586">
        <f t="shared" si="73"/>
        <v>3</v>
      </c>
      <c r="I1586" t="str">
        <f t="shared" si="74"/>
        <v>het analyseren van bedrijfsprocessen en bijbehorende informatie-eisen en het daarmee voorzien in de meest geschikte informatiestructuur</v>
      </c>
    </row>
    <row r="1587" spans="1:9" ht="15" thickBot="1" x14ac:dyDescent="0.4">
      <c r="A1587" s="21" t="s">
        <v>179</v>
      </c>
      <c r="B1587" s="17" t="s">
        <v>78</v>
      </c>
      <c r="C1587" s="13">
        <v>4</v>
      </c>
      <c r="D1587" s="10" t="str">
        <f>IFERROR(VLOOKUP($A1587,VLookup!$B$3:$C$481,2,FALSE),"")</f>
        <v>5.3.2 DATA/GEGEVENSMANAGEMENT</v>
      </c>
      <c r="E1587" s="14" t="str">
        <f t="shared" si="72"/>
        <v>D.10x4</v>
      </c>
      <c r="F1587" s="14" t="str">
        <f>IFERROR(VLOOKUP(E1587,'Bron competenties'!$A$1:$F$19978,5,FALSE),"")</f>
        <v>de juiste informatiestructuur integreren in de organisatie-omgeving</v>
      </c>
      <c r="G1587" s="15" t="str">
        <f>IFERROR(CONCATENATE(B1587," ",(VLOOKUP($B1587,'Bron competenties'!$B$1:$C$1978,2,FALSE))),"")</f>
        <v xml:space="preserve">D.10 Informatie- en kennismanagement </v>
      </c>
      <c r="H1587">
        <f t="shared" si="73"/>
        <v>4</v>
      </c>
      <c r="I1587" t="str">
        <f t="shared" si="74"/>
        <v>de juiste informatiestructuur integreren in de organisatie-omgeving</v>
      </c>
    </row>
    <row r="1588" spans="1:9" ht="15" thickBot="1" x14ac:dyDescent="0.4">
      <c r="A1588" s="21" t="s">
        <v>179</v>
      </c>
      <c r="B1588" s="17" t="s">
        <v>79</v>
      </c>
      <c r="C1588" s="13">
        <v>3</v>
      </c>
      <c r="D1588" s="10" t="str">
        <f>IFERROR(VLOOKUP($A1588,VLookup!$B$3:$C$481,2,FALSE),"")</f>
        <v>5.3.2 DATA/GEGEVENSMANAGEMENT</v>
      </c>
      <c r="E1588" s="14" t="str">
        <f t="shared" si="72"/>
        <v>D.11x3</v>
      </c>
      <c r="F1588" s="14" t="str">
        <f>IFERROR(VLOOKUP(E1588,'Bron competenties'!$A$1:$F$19978,5,FALSE),"")</f>
        <v>betrouwbare relaties met de klanten creëren en helpen in het identificeren van de klantbehoeften</v>
      </c>
      <c r="G1588" s="15" t="str">
        <f>IFERROR(CONCATENATE(B1588," ",(VLOOKUP($B1588,'Bron competenties'!$B$1:$C$1978,2,FALSE))),"")</f>
        <v xml:space="preserve">D.11 Behoeftemanagement </v>
      </c>
      <c r="H1588">
        <f t="shared" si="73"/>
        <v>3</v>
      </c>
      <c r="I1588" t="str">
        <f t="shared" si="74"/>
        <v>betrouwbare relaties met de klanten creëren en helpen in het identificeren van de klantbehoeften</v>
      </c>
    </row>
    <row r="1589" spans="1:9" ht="15" thickBot="1" x14ac:dyDescent="0.4">
      <c r="A1589" s="21" t="s">
        <v>179</v>
      </c>
      <c r="B1589" s="17" t="s">
        <v>79</v>
      </c>
      <c r="C1589" s="13">
        <v>4</v>
      </c>
      <c r="D1589" s="10" t="str">
        <f>IFERROR(VLOOKUP($A1589,VLookup!$B$3:$C$481,2,FALSE),"")</f>
        <v>5.3.2 DATA/GEGEVENSMANAGEMENT</v>
      </c>
      <c r="E1589" s="14" t="str">
        <f t="shared" si="72"/>
        <v>D.11x4</v>
      </c>
      <c r="F1589" s="14" t="str">
        <f>IFERROR(VLOOKUP(E1589,'Bron competenties'!$A$1:$F$19978,5,FALSE),"")</f>
        <v>het organiseren en ondersteunen van strategische besluiten van de organisaties, het helpen van organisaties om nieuwe IV-oplossingen te bedenken; het bevorderen van partnerschappen en het creëren van waardeproposities</v>
      </c>
      <c r="G1589" s="15" t="str">
        <f>IFERROR(CONCATENATE(B1589," ",(VLOOKUP($B1589,'Bron competenties'!$B$1:$C$1978,2,FALSE))),"")</f>
        <v xml:space="preserve">D.11 Behoeftemanagement </v>
      </c>
      <c r="H1589">
        <f t="shared" si="73"/>
        <v>4</v>
      </c>
      <c r="I1589" t="str">
        <f t="shared" si="74"/>
        <v>het organiseren en ondersteunen van strategische besluiten van de organisaties, het helpen van organisaties om nieuwe IV-oplossingen te bedenken; het bevorderen van partnerschappen en het creëren van waardeproposities</v>
      </c>
    </row>
    <row r="1590" spans="1:9" ht="15" thickBot="1" x14ac:dyDescent="0.4">
      <c r="A1590" s="21" t="s">
        <v>179</v>
      </c>
      <c r="B1590" s="17" t="s">
        <v>100</v>
      </c>
      <c r="C1590" s="13">
        <v>3</v>
      </c>
      <c r="D1590" s="10" t="str">
        <f>IFERROR(VLOOKUP($A1590,VLookup!$B$3:$C$481,2,FALSE),"")</f>
        <v>5.3.2 DATA/GEGEVENSMANAGEMENT</v>
      </c>
      <c r="E1590" s="14" t="str">
        <f t="shared" si="72"/>
        <v>E.03x3</v>
      </c>
      <c r="F1590" s="14" t="str">
        <f>IFERROR(VLOOKUP(E1590,'Bron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590" s="15" t="str">
        <f>IFERROR(CONCATENATE(B1590," ",(VLOOKUP($B1590,'Bron competenties'!$B$1:$C$1978,2,FALSE))),"")</f>
        <v xml:space="preserve">E.03 Risicomanagement </v>
      </c>
      <c r="H1590">
        <f t="shared" si="73"/>
        <v>3</v>
      </c>
      <c r="I1590" t="str">
        <f t="shared" si="74"/>
        <v>het in staat zijn de juiste acties te ondernemen om de veiligheid te borgen en risicoblootstelling te vermijden; het evalueren, managen en garanderen van de validering van uitzonderingen; het uitvoeren van audits uit op IV-processen en -omgeving</v>
      </c>
    </row>
    <row r="1591" spans="1:9" ht="15" thickBot="1" x14ac:dyDescent="0.4">
      <c r="A1591" s="21" t="s">
        <v>179</v>
      </c>
      <c r="B1591" s="17" t="s">
        <v>100</v>
      </c>
      <c r="C1591" s="13">
        <v>4</v>
      </c>
      <c r="D1591" s="10" t="str">
        <f>IFERROR(VLOOKUP($A1591,VLookup!$B$3:$C$481,2,FALSE),"")</f>
        <v>5.3.2 DATA/GEGEVENSMANAGEMENT</v>
      </c>
      <c r="E1591" s="14" t="str">
        <f t="shared" si="72"/>
        <v>E.03x4</v>
      </c>
      <c r="F1591" s="14" t="str">
        <f>IFERROR(VLOOKUP(E1591,'Bron competenties'!$A$1:$F$19978,5,FALSE),"")</f>
        <v>het organiseren en borgen van het definiëren en toepasbaar maken van beleid voor risicobeheer door rekening te houden met alle mogelijke beperkingen, waaronder technische, economische en politieke kwesties en daarbij taken te delegeren</v>
      </c>
      <c r="G1591" s="15" t="str">
        <f>IFERROR(CONCATENATE(B1591," ",(VLOOKUP($B1591,'Bron competenties'!$B$1:$C$1978,2,FALSE))),"")</f>
        <v xml:space="preserve">E.03 Risicomanagement </v>
      </c>
      <c r="H1591">
        <f t="shared" si="73"/>
        <v>4</v>
      </c>
      <c r="I1591" t="str">
        <f t="shared" si="74"/>
        <v>het organiseren en borgen van het definiëren en toepasbaar maken van beleid voor risicobeheer door rekening te houden met alle mogelijke beperkingen, waaronder technische, economische en politieke kwesties en daarbij taken te delegeren</v>
      </c>
    </row>
    <row r="1592" spans="1:9" ht="15" thickBot="1" x14ac:dyDescent="0.4">
      <c r="A1592" s="21" t="s">
        <v>179</v>
      </c>
      <c r="B1592" s="17" t="s">
        <v>96</v>
      </c>
      <c r="C1592" s="13">
        <v>3</v>
      </c>
      <c r="D1592" s="10" t="str">
        <f>IFERROR(VLOOKUP($A1592,VLookup!$B$3:$C$481,2,FALSE),"")</f>
        <v>5.3.2 DATA/GEGEVENSMANAGEMENT</v>
      </c>
      <c r="E1592" s="14" t="str">
        <f t="shared" si="72"/>
        <v>E.06x3</v>
      </c>
      <c r="F1592" s="14" t="str">
        <f>IFERROR(VLOOKUP(E1592,'Bron competenties'!$A$1:$F$19978,5,FALSE),"")</f>
        <v>het evalueren van kwaliteitsindicatoren en processen op basis van het kwaliteitsbeleid en indien nodig het voorstellen van herstelacties</v>
      </c>
      <c r="G1592" s="15" t="str">
        <f>IFERROR(CONCATENATE(B1592," ",(VLOOKUP($B1592,'Bron competenties'!$B$1:$C$1978,2,FALSE))),"")</f>
        <v xml:space="preserve">E.06 ICT kwaliteitsmanagement </v>
      </c>
      <c r="H1592">
        <f t="shared" si="73"/>
        <v>3</v>
      </c>
      <c r="I1592" t="str">
        <f t="shared" si="74"/>
        <v>het evalueren van kwaliteitsindicatoren en processen op basis van het kwaliteitsbeleid en indien nodig het voorstellen van herstelacties</v>
      </c>
    </row>
    <row r="1593" spans="1:9" ht="15" thickBot="1" x14ac:dyDescent="0.4">
      <c r="A1593" s="21" t="s">
        <v>179</v>
      </c>
      <c r="B1593" s="17" t="s">
        <v>96</v>
      </c>
      <c r="C1593" s="13">
        <v>4</v>
      </c>
      <c r="D1593" s="10" t="str">
        <f>IFERROR(VLOOKUP($A1593,VLookup!$B$3:$C$481,2,FALSE),"")</f>
        <v>5.3.2 DATA/GEGEVENSMANAGEMENT</v>
      </c>
      <c r="E1593" s="14" t="str">
        <f t="shared" si="72"/>
        <v>E.06x4</v>
      </c>
      <c r="F1593" s="14" t="str">
        <f>IFERROR(VLOOKUP(E1593,'Bron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93" s="15" t="str">
        <f>IFERROR(CONCATENATE(B1593," ",(VLOOKUP($B1593,'Bron competenties'!$B$1:$C$1978,2,FALSE))),"")</f>
        <v xml:space="preserve">E.06 ICT kwaliteitsmanagement </v>
      </c>
      <c r="H1593">
        <f t="shared" si="73"/>
        <v>4</v>
      </c>
      <c r="I1593"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94" spans="1:9" ht="15" thickBot="1" x14ac:dyDescent="0.4">
      <c r="A1594" s="21" t="s">
        <v>179</v>
      </c>
      <c r="B1594" s="17" t="s">
        <v>81</v>
      </c>
      <c r="C1594" s="13">
        <v>3</v>
      </c>
      <c r="D1594" s="10" t="str">
        <f>IFERROR(VLOOKUP($A1594,VLookup!$B$3:$C$481,2,FALSE),"")</f>
        <v>5.3.2 DATA/GEGEVENSMANAGEMENT</v>
      </c>
      <c r="E1594" s="14" t="str">
        <f t="shared" si="72"/>
        <v>E.08x3</v>
      </c>
      <c r="F1594" s="14" t="str">
        <f>IFERROR(VLOOKUP(E1594,'Bron competenties'!$A$1:$F$19978,5,FALSE),"")</f>
        <v xml:space="preserve">het evalueren van indicatoren en maatregelen op het gebied van securitymanagement en bepalen of ze aan de normen voldoen; het onderzoeken van inbreuken op de beveiliging en het nemen van correctiemaatregelen </v>
      </c>
      <c r="G1594" s="15" t="str">
        <f>IFERROR(CONCATENATE(B1594," ",(VLOOKUP($B1594,'Bron competenties'!$B$1:$C$1978,2,FALSE))),"")</f>
        <v xml:space="preserve">E.08 Informatiebeveiligingsmanagement </v>
      </c>
      <c r="H1594">
        <f t="shared" si="73"/>
        <v>3</v>
      </c>
      <c r="I1594" t="str">
        <f t="shared" si="74"/>
        <v xml:space="preserve">het evalueren van indicatoren en maatregelen op het gebied van securitymanagement en bepalen of ze aan de normen voldoen; het onderzoeken van inbreuken op de beveiliging en het nemen van correctiemaatregelen </v>
      </c>
    </row>
    <row r="1595" spans="1:9" ht="15" thickBot="1" x14ac:dyDescent="0.4">
      <c r="A1595" s="21" t="s">
        <v>179</v>
      </c>
      <c r="B1595" s="17" t="s">
        <v>81</v>
      </c>
      <c r="C1595" s="13">
        <v>4</v>
      </c>
      <c r="D1595" s="10" t="str">
        <f>IFERROR(VLOOKUP($A1595,VLookup!$B$3:$C$481,2,FALSE),"")</f>
        <v>5.3.2 DATA/GEGEVENSMANAGEMENT</v>
      </c>
      <c r="E1595" s="14" t="str">
        <f t="shared" si="72"/>
        <v>E.08x4</v>
      </c>
      <c r="F1595" s="14" t="str">
        <f>IFERROR(VLOOKUP(E1595,'Bron competenties'!$A$1:$F$19978,5,FALSE),"")</f>
        <v>het organiseren en borgen dat de integriteit, vertrouwelijkheid en beschikbaarheid van gegevens zijn opgeslagen in de Informatiesystemen en dat ze voldoen aan alle wettelijke vereisten</v>
      </c>
      <c r="G1595" s="15" t="str">
        <f>IFERROR(CONCATENATE(B1595," ",(VLOOKUP($B1595,'Bron competenties'!$B$1:$C$1978,2,FALSE))),"")</f>
        <v xml:space="preserve">E.08 Informatiebeveiligingsmanagement </v>
      </c>
      <c r="H1595">
        <f t="shared" si="73"/>
        <v>4</v>
      </c>
      <c r="I1595" t="str">
        <f t="shared" si="74"/>
        <v>het organiseren en borgen dat de integriteit, vertrouwelijkheid en beschikbaarheid van gegevens zijn opgeslagen in de Informatiesystemen en dat ze voldoen aan alle wettelijke vereisten</v>
      </c>
    </row>
    <row r="1596" spans="1:9" ht="15" thickBot="1" x14ac:dyDescent="0.4">
      <c r="A1596" s="21" t="s">
        <v>179</v>
      </c>
      <c r="B1596" s="17" t="s">
        <v>85</v>
      </c>
      <c r="C1596" s="13">
        <v>9</v>
      </c>
      <c r="D1596" s="10" t="str">
        <f>IFERROR(VLOOKUP($A1596,VLookup!$B$3:$C$481,2,FALSE),"")</f>
        <v>5.3.2 DATA/GEGEVENSMANAGEMENT</v>
      </c>
      <c r="E1596" s="14" t="str">
        <f t="shared" si="72"/>
        <v>T.01x9</v>
      </c>
      <c r="F1596" s="14" t="str">
        <f>IFERROR(VLOOKUP(E1596,'Bron competenties'!$A$1:$F$19978,5,FALSE),"")</f>
        <v>Toegankelijkheid is van toepassing op het ontwerp van producten, apparaten, services of omgevingen om ervoor te zorgen dat ze voor iedereen bruikbaar zijn, ongeacht hun persoonlijke capaciteiten</v>
      </c>
      <c r="G1596" s="15" t="str">
        <f>IFERROR(CONCATENATE(B1596," ",(VLOOKUP($B1596,'Bron competenties'!$B$1:$C$1978,2,FALSE))),"")</f>
        <v>T.01 Toegankelijkheid</v>
      </c>
      <c r="H1596">
        <f t="shared" si="73"/>
        <v>9</v>
      </c>
      <c r="I1596" t="str">
        <f t="shared" si="74"/>
        <v>Toegankelijkheid is van toepassing op het ontwerp van producten, apparaten, services of omgevingen om ervoor te zorgen dat ze voor iedereen bruikbaar zijn, ongeacht hun persoonlijke capaciteiten</v>
      </c>
    </row>
    <row r="1597" spans="1:9" ht="15" thickBot="1" x14ac:dyDescent="0.4">
      <c r="A1597" s="21" t="s">
        <v>179</v>
      </c>
      <c r="B1597" s="17" t="s">
        <v>86</v>
      </c>
      <c r="C1597" s="13">
        <v>9</v>
      </c>
      <c r="D1597" s="10" t="str">
        <f>IFERROR(VLOOKUP($A1597,VLookup!$B$3:$C$481,2,FALSE),"")</f>
        <v>5.3.2 DATA/GEGEVENSMANAGEMENT</v>
      </c>
      <c r="E1597" s="14" t="str">
        <f t="shared" si="72"/>
        <v>T.02x9</v>
      </c>
      <c r="F1597" s="14" t="str">
        <f>IFERROR(VLOOKUP(E1597,'Bron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97" s="15" t="str">
        <f>IFERROR(CONCATENATE(B1597," ",(VLOOKUP($B1597,'Bron competenties'!$B$1:$C$1978,2,FALSE))),"")</f>
        <v>T.02 Ethiek</v>
      </c>
      <c r="H1597">
        <f t="shared" si="73"/>
        <v>9</v>
      </c>
      <c r="I1597" t="str">
        <f t="shared" si="74"/>
        <v>Ethiek in ICT behandelt de procedures, waarden en praktijken die ICT en haar gerelateerde disciplines beheersen zonder de integriteit, morele waarden of overtuigingen van een individu, organisatie of de mensheid: professioneel gedrag in de ICT</v>
      </c>
    </row>
    <row r="1598" spans="1:9" ht="15" thickBot="1" x14ac:dyDescent="0.4">
      <c r="A1598" s="21" t="s">
        <v>179</v>
      </c>
      <c r="B1598" s="17" t="s">
        <v>87</v>
      </c>
      <c r="C1598" s="13">
        <v>9</v>
      </c>
      <c r="D1598" s="10" t="str">
        <f>IFERROR(VLOOKUP($A1598,VLookup!$B$3:$C$481,2,FALSE),"")</f>
        <v>5.3.2 DATA/GEGEVENSMANAGEMENT</v>
      </c>
      <c r="E1598" s="14" t="str">
        <f t="shared" si="72"/>
        <v>T.03x9</v>
      </c>
      <c r="F1598" s="14" t="str">
        <f>IFERROR(VLOOKUP(E1598,'Bron competenties'!$A$1:$F$19978,5,FALSE),"")</f>
        <v>Er zijn veel wetten die direct of indirect relevant zijn voor de ICT-industrie, zoals copyright, naleving van octrooien, voorkomen van plagiaat en bescherming van intellectueel eigendom</v>
      </c>
      <c r="G1598" s="15" t="str">
        <f>IFERROR(CONCATENATE(B1598," ",(VLOOKUP($B1598,'Bron competenties'!$B$1:$C$1978,2,FALSE))),"")</f>
        <v>T.03 Juridische kwesties</v>
      </c>
      <c r="H1598">
        <f t="shared" si="73"/>
        <v>9</v>
      </c>
      <c r="I1598" t="str">
        <f t="shared" si="74"/>
        <v>Er zijn veel wetten die direct of indirect relevant zijn voor de ICT-industrie, zoals copyright, naleving van octrooien, voorkomen van plagiaat en bescherming van intellectueel eigendom</v>
      </c>
    </row>
    <row r="1599" spans="1:9" ht="15" thickBot="1" x14ac:dyDescent="0.4">
      <c r="A1599" s="21" t="s">
        <v>179</v>
      </c>
      <c r="B1599" s="17" t="s">
        <v>88</v>
      </c>
      <c r="C1599" s="13">
        <v>9</v>
      </c>
      <c r="D1599" s="10" t="str">
        <f>IFERROR(VLOOKUP($A1599,VLookup!$B$3:$C$481,2,FALSE),"")</f>
        <v>5.3.2 DATA/GEGEVENSMANAGEMENT</v>
      </c>
      <c r="E1599" s="14" t="str">
        <f t="shared" si="72"/>
        <v>T.04x9</v>
      </c>
      <c r="F1599" s="14" t="str">
        <f>IFERROR(VLOOKUP(E1599,'Bron competenties'!$A$1:$F$19978,5,FALSE),"")</f>
        <v>Privacy is het vermogen van een organisatie of individu te bepalen welke gegevens met derden kunnen worden gedeeld: bijvoorbeeld de algemene verordening gegevensbescherming (AVG) over gegevensbescherming en privacy voor alle individuen</v>
      </c>
      <c r="G1599" s="15" t="str">
        <f>IFERROR(CONCATENATE(B1599," ",(VLOOKUP($B1599,'Bron competenties'!$B$1:$C$1978,2,FALSE))),"")</f>
        <v>T.04 Privacy</v>
      </c>
      <c r="H1599">
        <f t="shared" si="73"/>
        <v>9</v>
      </c>
      <c r="I1599" t="str">
        <f t="shared" si="74"/>
        <v>Privacy is het vermogen van een organisatie of individu te bepalen welke gegevens met derden kunnen worden gedeeld: bijvoorbeeld de algemene verordening gegevensbescherming (AVG) over gegevensbescherming en privacy voor alle individuen</v>
      </c>
    </row>
    <row r="1600" spans="1:9" ht="15" thickBot="1" x14ac:dyDescent="0.4">
      <c r="A1600" s="21" t="s">
        <v>179</v>
      </c>
      <c r="B1600" s="17" t="s">
        <v>89</v>
      </c>
      <c r="C1600" s="13">
        <v>9</v>
      </c>
      <c r="D1600" s="10" t="str">
        <f>IFERROR(VLOOKUP($A1600,VLookup!$B$3:$C$481,2,FALSE),"")</f>
        <v>5.3.2 DATA/GEGEVENSMANAGEMENT</v>
      </c>
      <c r="E1600" s="14" t="str">
        <f t="shared" si="72"/>
        <v>T.05x9</v>
      </c>
      <c r="F1600" s="14" t="str">
        <f>IFERROR(VLOOKUP(E1600,'Bron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00" s="15" t="str">
        <f>IFERROR(CONCATENATE(B1600," ",(VLOOKUP($B1600,'Bron competenties'!$B$1:$C$1978,2,FALSE))),"")</f>
        <v>T.05 Beveiliging</v>
      </c>
      <c r="H1600">
        <f t="shared" si="73"/>
        <v>9</v>
      </c>
      <c r="I1600"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601" spans="1:9" ht="15" thickBot="1" x14ac:dyDescent="0.4">
      <c r="A1601" s="21" t="s">
        <v>179</v>
      </c>
      <c r="B1601" s="17" t="s">
        <v>90</v>
      </c>
      <c r="C1601" s="13">
        <v>9</v>
      </c>
      <c r="D1601" s="10" t="str">
        <f>IFERROR(VLOOKUP($A1601,VLookup!$B$3:$C$481,2,FALSE),"")</f>
        <v>5.3.2 DATA/GEGEVENSMANAGEMENT</v>
      </c>
      <c r="E1601" s="14" t="str">
        <f t="shared" si="72"/>
        <v>T.06x9</v>
      </c>
      <c r="F1601" s="14" t="str">
        <f>IFERROR(VLOOKUP(E1601,'Bron competenties'!$A$1:$F$19978,5,FALSE),"")</f>
        <v>Duurzaamheid staat voor het voldoen aan behoeften zonder de toekomst in gevaar te brengen en kan worden gecategoriseerd als ecologische, sociale of economische duurzaamheid</v>
      </c>
      <c r="G1601" s="15" t="str">
        <f>IFERROR(CONCATENATE(B1601," ",(VLOOKUP($B1601,'Bron competenties'!$B$1:$C$1978,2,FALSE))),"")</f>
        <v>T.06 Duurzaamheid</v>
      </c>
      <c r="H1601">
        <f t="shared" si="73"/>
        <v>9</v>
      </c>
      <c r="I1601" t="str">
        <f t="shared" si="74"/>
        <v>Duurzaamheid staat voor het voldoen aan behoeften zonder de toekomst in gevaar te brengen en kan worden gecategoriseerd als ecologische, sociale of economische duurzaamheid</v>
      </c>
    </row>
    <row r="1602" spans="1:9" ht="15" thickBot="1" x14ac:dyDescent="0.4">
      <c r="A1602" s="21" t="s">
        <v>179</v>
      </c>
      <c r="B1602" s="17" t="s">
        <v>91</v>
      </c>
      <c r="C1602" s="13">
        <v>9</v>
      </c>
      <c r="D1602" s="10" t="str">
        <f>IFERROR(VLOOKUP($A1602,VLookup!$B$3:$C$481,2,FALSE),"")</f>
        <v>5.3.2 DATA/GEGEVENSMANAGEMENT</v>
      </c>
      <c r="E1602" s="14" t="str">
        <f t="shared" ref="E1602:E1665" si="75">IFERROR(IF(D1602&lt;&gt;"",CONCATENATE(B1602,"x",C1602),""),"")</f>
        <v>T.07x9</v>
      </c>
      <c r="F1602" s="14" t="str">
        <f>IFERROR(VLOOKUP(E1602,'Bron competenties'!$A$1:$F$19978,5,FALSE),"")</f>
        <v>Bruikbaarheid is de kwaliteit van een product, dienst of systeem, zoals ervaren door eindgebruikers, voor specifiek te bereiken doelen, effectief, efficiënt en bevredigend in een vooraf bepaalde context</v>
      </c>
      <c r="G1602" s="15" t="str">
        <f>IFERROR(CONCATENATE(B1602," ",(VLOOKUP($B1602,'Bron competenties'!$B$1:$C$1978,2,FALSE))),"")</f>
        <v>T.07 Bruikbaarheid</v>
      </c>
      <c r="H1602">
        <f t="shared" ref="H1602:H1665" si="76">IF($G1602="","",C1602)</f>
        <v>9</v>
      </c>
      <c r="I1602" t="str">
        <f t="shared" ref="I1602:I1665" si="77">IF($G1602="","",F1602)</f>
        <v>Bruikbaarheid is de kwaliteit van een product, dienst of systeem, zoals ervaren door eindgebruikers, voor specifiek te bereiken doelen, effectief, efficiënt en bevredigend in een vooraf bepaalde context</v>
      </c>
    </row>
    <row r="1603" spans="1:9" ht="15" thickBot="1" x14ac:dyDescent="0.4">
      <c r="A1603" s="21" t="s">
        <v>180</v>
      </c>
      <c r="B1603" s="17" t="s">
        <v>82</v>
      </c>
      <c r="C1603" s="13">
        <v>4</v>
      </c>
      <c r="D1603" s="10" t="str">
        <f>IFERROR(VLOOKUP($A1603,VLookup!$B$3:$C$481,2,FALSE),"")</f>
        <v>5.3.3 RECORDMANAGEMENT</v>
      </c>
      <c r="E1603" s="14" t="str">
        <f t="shared" si="75"/>
        <v>A.01x4</v>
      </c>
      <c r="F1603" s="14" t="str">
        <f>IFERROR(VLOOKUP(E1603,'Bron competenties'!$A$1:$F$19978,5,FALSE),"")</f>
        <v>het organiseren en borgen van de bouw en implementatie van innovatieve IV oplossingen op de lange termijn</v>
      </c>
      <c r="G1603" s="15" t="str">
        <f>IFERROR(CONCATENATE(B1603," ",(VLOOKUP($B1603,'Bron competenties'!$B$1:$C$1978,2,FALSE))),"")</f>
        <v>A.01 Afstemming informatiesysteem en bedrijfsstrategie</v>
      </c>
      <c r="H1603">
        <f t="shared" si="76"/>
        <v>4</v>
      </c>
      <c r="I1603" t="str">
        <f t="shared" si="77"/>
        <v>het organiseren en borgen van de bouw en implementatie van innovatieve IV oplossingen op de lange termijn</v>
      </c>
    </row>
    <row r="1604" spans="1:9" ht="15" thickBot="1" x14ac:dyDescent="0.4">
      <c r="A1604" s="21" t="s">
        <v>180</v>
      </c>
      <c r="B1604" s="17" t="s">
        <v>76</v>
      </c>
      <c r="C1604" s="13">
        <v>3</v>
      </c>
      <c r="D1604" s="10" t="str">
        <f>IFERROR(VLOOKUP($A1604,VLookup!$B$3:$C$481,2,FALSE),"")</f>
        <v>5.3.3 RECORDMANAGEMENT</v>
      </c>
      <c r="E1604" s="14" t="str">
        <f t="shared" si="75"/>
        <v>A.05x3</v>
      </c>
      <c r="F1604" s="14" t="str">
        <f>IFERROR(VLOOKUP(E1604,'Bron competenties'!$A$1:$F$19978,5,FALSE),"")</f>
        <v>het gebruikmaken van specifieke kennis om relevante IV-technologie en -specificaties te definiëren die kunnen worden ingezet bij de bouw van meerdere IV-projecten, toepassingen en/of infrastructuurverbeteringen</v>
      </c>
      <c r="G1604" s="15" t="str">
        <f>IFERROR(CONCATENATE(B1604," ",(VLOOKUP($B1604,'Bron competenties'!$B$1:$C$1978,2,FALSE))),"")</f>
        <v xml:space="preserve">A.05 Ontwerpen van Architectuur </v>
      </c>
      <c r="H1604">
        <f t="shared" si="76"/>
        <v>3</v>
      </c>
      <c r="I1604" t="str">
        <f t="shared" si="77"/>
        <v>het gebruikmaken van specifieke kennis om relevante IV-technologie en -specificaties te definiëren die kunnen worden ingezet bij de bouw van meerdere IV-projecten, toepassingen en/of infrastructuurverbeteringen</v>
      </c>
    </row>
    <row r="1605" spans="1:9" ht="15" thickBot="1" x14ac:dyDescent="0.4">
      <c r="A1605" s="21" t="s">
        <v>180</v>
      </c>
      <c r="B1605" s="17" t="s">
        <v>93</v>
      </c>
      <c r="C1605" s="13">
        <v>3</v>
      </c>
      <c r="D1605" s="10" t="str">
        <f>IFERROR(VLOOKUP($A1605,VLookup!$B$3:$C$481,2,FALSE),"")</f>
        <v>5.3.3 RECORDMANAGEMENT</v>
      </c>
      <c r="E1605" s="14" t="str">
        <f t="shared" si="75"/>
        <v>A.06x3</v>
      </c>
      <c r="F1605" s="14" t="str">
        <f>IFERROR(VLOOKUP(E1605,'Bron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605" s="15" t="str">
        <f>IFERROR(CONCATENATE(B1605," ",(VLOOKUP($B1605,'Bron competenties'!$B$1:$C$1978,2,FALSE))),"")</f>
        <v xml:space="preserve">A.06 Ontwerp van Applicaties </v>
      </c>
      <c r="H1605">
        <f t="shared" si="76"/>
        <v>3</v>
      </c>
      <c r="I1605" t="str">
        <f t="shared" si="77"/>
        <v xml:space="preserve">de verantwoordelijkheid nemen voor eigen acties en die van anderen om te garanderen dat de applicatie op een correcte manier is geïntegreerd in een complexe omgeving en voldoet aan de behoeften van gebruikers / klanten </v>
      </c>
    </row>
    <row r="1606" spans="1:9" ht="15" thickBot="1" x14ac:dyDescent="0.4">
      <c r="A1606" s="21" t="s">
        <v>180</v>
      </c>
      <c r="B1606" s="17" t="s">
        <v>101</v>
      </c>
      <c r="C1606" s="13">
        <v>3</v>
      </c>
      <c r="D1606" s="10" t="str">
        <f>IFERROR(VLOOKUP($A1606,VLookup!$B$3:$C$481,2,FALSE),"")</f>
        <v>5.3.3 RECORDMANAGEMENT</v>
      </c>
      <c r="E1606" s="14" t="str">
        <f t="shared" si="75"/>
        <v>A.08x3</v>
      </c>
      <c r="F1606" s="14" t="str">
        <f>IFERROR(VLOOKUP(E1606,'Bron competenties'!$A$1:$F$19978,5,FALSE),"")</f>
        <v>het bevorderen van bewustzijn, trainingen en borging (via hulpmiddelen) voor duurzame ontwikkeling</v>
      </c>
      <c r="G1606" s="15" t="str">
        <f>IFERROR(CONCATENATE(B1606," ",(VLOOKUP($B1606,'Bron competenties'!$B$1:$C$1978,2,FALSE))),"")</f>
        <v xml:space="preserve">A.08 Duurzame ontwikkeling </v>
      </c>
      <c r="H1606">
        <f t="shared" si="76"/>
        <v>3</v>
      </c>
      <c r="I1606" t="str">
        <f t="shared" si="77"/>
        <v>het bevorderen van bewustzijn, trainingen en borging (via hulpmiddelen) voor duurzame ontwikkeling</v>
      </c>
    </row>
    <row r="1607" spans="1:9" ht="15" thickBot="1" x14ac:dyDescent="0.4">
      <c r="A1607" s="21" t="s">
        <v>180</v>
      </c>
      <c r="B1607" s="17" t="s">
        <v>101</v>
      </c>
      <c r="C1607" s="13">
        <v>4</v>
      </c>
      <c r="D1607" s="10" t="str">
        <f>IFERROR(VLOOKUP($A1607,VLookup!$B$3:$C$481,2,FALSE),"")</f>
        <v>5.3.3 RECORDMANAGEMENT</v>
      </c>
      <c r="E1607" s="14" t="str">
        <f t="shared" si="75"/>
        <v>A.08x4</v>
      </c>
      <c r="F1607" s="14" t="str">
        <f>IFERROR(VLOOKUP(E1607,'Bron competenties'!$A$1:$F$19978,5,FALSE),"")</f>
        <v>het bepalen van doel en strategie voor duurzame ontwikkeling van informatiesystemen in overeenstemming met het duurzaamheidsbeleid van de organisatie</v>
      </c>
      <c r="G1607" s="15" t="str">
        <f>IFERROR(CONCATENATE(B1607," ",(VLOOKUP($B1607,'Bron competenties'!$B$1:$C$1978,2,FALSE))),"")</f>
        <v xml:space="preserve">A.08 Duurzame ontwikkeling </v>
      </c>
      <c r="H1607">
        <f t="shared" si="76"/>
        <v>4</v>
      </c>
      <c r="I1607" t="str">
        <f t="shared" si="77"/>
        <v>het bepalen van doel en strategie voor duurzame ontwikkeling van informatiesystemen in overeenstemming met het duurzaamheidsbeleid van de organisatie</v>
      </c>
    </row>
    <row r="1608" spans="1:9" ht="15" thickBot="1" x14ac:dyDescent="0.4">
      <c r="A1608" s="21" t="s">
        <v>180</v>
      </c>
      <c r="B1608" s="17" t="s">
        <v>125</v>
      </c>
      <c r="C1608" s="13">
        <v>3</v>
      </c>
      <c r="D1608" s="10" t="str">
        <f>IFERROR(VLOOKUP($A1608,VLookup!$B$3:$C$481,2,FALSE),"")</f>
        <v>5.3.3 RECORDMANAGEMENT</v>
      </c>
      <c r="E1608" s="14" t="str">
        <f t="shared" si="75"/>
        <v>B.04x3</v>
      </c>
      <c r="F1608" s="14" t="str">
        <f>IFERROR(VLOOKUP(E1608,'Bron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608" s="15" t="str">
        <f>IFERROR(CONCATENATE(B1608," ",(VLOOKUP($B1608,'Bron competenties'!$B$1:$C$1978,2,FALSE))),"")</f>
        <v xml:space="preserve">B.04 Implementeren oplossingen </v>
      </c>
      <c r="H1608">
        <f t="shared" si="76"/>
        <v>3</v>
      </c>
      <c r="I1608" t="str">
        <f t="shared" si="7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609" spans="1:9" ht="15" thickBot="1" x14ac:dyDescent="0.4">
      <c r="A1609" s="21" t="s">
        <v>180</v>
      </c>
      <c r="B1609" s="20" t="s">
        <v>123</v>
      </c>
      <c r="C1609" s="13">
        <v>3</v>
      </c>
      <c r="D1609" s="10" t="str">
        <f>IFERROR(VLOOKUP($A1609,VLookup!$B$3:$C$481,2,FALSE),"")</f>
        <v>5.3.3 RECORDMANAGEMENT</v>
      </c>
      <c r="E1609" s="14" t="str">
        <f t="shared" si="75"/>
        <v>B.06x3</v>
      </c>
      <c r="F1609" s="14" t="str">
        <f>IFERROR(VLOOKUP(E1609,'Bron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609" s="15" t="str">
        <f>IFERROR(CONCATENATE(B1609," ",(VLOOKUP($B1609,'Bron competenties'!$B$1:$C$1978,2,FALSE))),"")</f>
        <v xml:space="preserve">B.06 Systeembouw </v>
      </c>
      <c r="H1609">
        <f t="shared" si="76"/>
        <v>3</v>
      </c>
      <c r="I1609" t="str">
        <f t="shared" si="7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610" spans="1:9" ht="15" thickBot="1" x14ac:dyDescent="0.4">
      <c r="A1610" s="21" t="s">
        <v>180</v>
      </c>
      <c r="B1610" s="20" t="s">
        <v>123</v>
      </c>
      <c r="C1610" s="13">
        <v>4</v>
      </c>
      <c r="D1610" s="10" t="str">
        <f>IFERROR(VLOOKUP($A1610,VLookup!$B$3:$C$481,2,FALSE),"")</f>
        <v>5.3.3 RECORDMANAGEMENT</v>
      </c>
      <c r="E1610" s="14" t="str">
        <f t="shared" si="75"/>
        <v>B.06x4</v>
      </c>
      <c r="F1610" s="14" t="str">
        <f>IFERROR(VLOOKUP(E1610,'Bron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610" s="15" t="str">
        <f>IFERROR(CONCATENATE(B1610," ",(VLOOKUP($B1610,'Bron competenties'!$B$1:$C$1978,2,FALSE))),"")</f>
        <v xml:space="preserve">B.06 Systeembouw </v>
      </c>
      <c r="H1610">
        <f t="shared" si="76"/>
        <v>4</v>
      </c>
      <c r="I1610" t="str">
        <f t="shared" si="77"/>
        <v>het omgaan met complexiteit door het ontwikkelen van standaarden en architectuur ter ondersteuning van samenhangende productontwikkeling; het opzetten van systeemeisen voor ontwerp en het identificeren van welke systeemeisen bij welke systeemcomponent behoren</v>
      </c>
    </row>
    <row r="1611" spans="1:9" ht="15" thickBot="1" x14ac:dyDescent="0.4">
      <c r="A1611" s="20" t="s">
        <v>180</v>
      </c>
      <c r="B1611" s="17" t="s">
        <v>84</v>
      </c>
      <c r="C1611" s="13">
        <v>3</v>
      </c>
      <c r="D1611" s="10" t="str">
        <f>IFERROR(VLOOKUP($A1611,VLookup!$B$3:$C$481,2,FALSE),"")</f>
        <v>5.3.3 RECORDMANAGEMENT</v>
      </c>
      <c r="E1611" s="14" t="str">
        <f t="shared" si="75"/>
        <v>D.07x3</v>
      </c>
      <c r="F1611" s="14" t="str">
        <f>IFERROR(VLOOKUP(E1611,'Bron competenties'!$A$1:$F$19978,5,FALSE),"")</f>
        <v>het ontwerpen en creëren van data-analysetools om de organisatorische datalevenscyclus te ondersteunen; het verifiëren van de waarheidsgetrouwheid van de data; het verwerken en visualiseren van data-analyseresultaten binnen het domein</v>
      </c>
      <c r="G1611" s="15" t="str">
        <f>IFERROR(CONCATENATE(B1611," ",(VLOOKUP($B1611,'Bron competenties'!$B$1:$C$1978,2,FALSE))),"")</f>
        <v>D.07 Datascience en analytics</v>
      </c>
      <c r="H1611">
        <f t="shared" si="76"/>
        <v>3</v>
      </c>
      <c r="I1611" t="str">
        <f t="shared" si="77"/>
        <v>het ontwerpen en creëren van data-analysetools om de organisatorische datalevenscyclus te ondersteunen; het verifiëren van de waarheidsgetrouwheid van de data; het verwerken en visualiseren van data-analyseresultaten binnen het domein</v>
      </c>
    </row>
    <row r="1612" spans="1:9" ht="15" thickBot="1" x14ac:dyDescent="0.4">
      <c r="A1612" s="20" t="s">
        <v>180</v>
      </c>
      <c r="B1612" s="17" t="s">
        <v>84</v>
      </c>
      <c r="C1612" s="13">
        <v>4</v>
      </c>
      <c r="D1612" s="10" t="str">
        <f>IFERROR(VLOOKUP($A1612,VLookup!$B$3:$C$481,2,FALSE),"")</f>
        <v>5.3.3 RECORDMANAGEMENT</v>
      </c>
      <c r="E1612" s="14" t="str">
        <f t="shared" si="75"/>
        <v>D.07x4</v>
      </c>
      <c r="F1612" s="14" t="str">
        <f>IFERROR(VLOOKUP(E1612,'Bron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12" s="15" t="str">
        <f>IFERROR(CONCATENATE(B1612," ",(VLOOKUP($B1612,'Bron competenties'!$B$1:$C$1978,2,FALSE))),"")</f>
        <v>D.07 Datascience en analytics</v>
      </c>
      <c r="H1612">
        <f t="shared" si="76"/>
        <v>4</v>
      </c>
      <c r="I1612"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13" spans="1:9" ht="15" thickBot="1" x14ac:dyDescent="0.4">
      <c r="A1613" s="21" t="s">
        <v>180</v>
      </c>
      <c r="B1613" s="17" t="s">
        <v>78</v>
      </c>
      <c r="C1613" s="13">
        <v>3</v>
      </c>
      <c r="D1613" s="10" t="str">
        <f>IFERROR(VLOOKUP($A1613,VLookup!$B$3:$C$481,2,FALSE),"")</f>
        <v>5.3.3 RECORDMANAGEMENT</v>
      </c>
      <c r="E1613" s="14" t="str">
        <f t="shared" si="75"/>
        <v>D.10x3</v>
      </c>
      <c r="F1613" s="14" t="str">
        <f>IFERROR(VLOOKUP(E1613,'Bron competenties'!$A$1:$F$19978,5,FALSE),"")</f>
        <v>het analyseren van bedrijfsprocessen en bijbehorende informatie-eisen en het daarmee voorzien in de meest geschikte informatiestructuur</v>
      </c>
      <c r="G1613" s="15" t="str">
        <f>IFERROR(CONCATENATE(B1613," ",(VLOOKUP($B1613,'Bron competenties'!$B$1:$C$1978,2,FALSE))),"")</f>
        <v xml:space="preserve">D.10 Informatie- en kennismanagement </v>
      </c>
      <c r="H1613">
        <f t="shared" si="76"/>
        <v>3</v>
      </c>
      <c r="I1613" t="str">
        <f t="shared" si="77"/>
        <v>het analyseren van bedrijfsprocessen en bijbehorende informatie-eisen en het daarmee voorzien in de meest geschikte informatiestructuur</v>
      </c>
    </row>
    <row r="1614" spans="1:9" ht="15" thickBot="1" x14ac:dyDescent="0.4">
      <c r="A1614" s="21" t="s">
        <v>180</v>
      </c>
      <c r="B1614" s="17" t="s">
        <v>78</v>
      </c>
      <c r="C1614" s="13">
        <v>4</v>
      </c>
      <c r="D1614" s="10" t="str">
        <f>IFERROR(VLOOKUP($A1614,VLookup!$B$3:$C$481,2,FALSE),"")</f>
        <v>5.3.3 RECORDMANAGEMENT</v>
      </c>
      <c r="E1614" s="14" t="str">
        <f t="shared" si="75"/>
        <v>D.10x4</v>
      </c>
      <c r="F1614" s="14" t="str">
        <f>IFERROR(VLOOKUP(E1614,'Bron competenties'!$A$1:$F$19978,5,FALSE),"")</f>
        <v>de juiste informatiestructuur integreren in de organisatie-omgeving</v>
      </c>
      <c r="G1614" s="15" t="str">
        <f>IFERROR(CONCATENATE(B1614," ",(VLOOKUP($B1614,'Bron competenties'!$B$1:$C$1978,2,FALSE))),"")</f>
        <v xml:space="preserve">D.10 Informatie- en kennismanagement </v>
      </c>
      <c r="H1614">
        <f t="shared" si="76"/>
        <v>4</v>
      </c>
      <c r="I1614" t="str">
        <f t="shared" si="77"/>
        <v>de juiste informatiestructuur integreren in de organisatie-omgeving</v>
      </c>
    </row>
    <row r="1615" spans="1:9" ht="15" thickBot="1" x14ac:dyDescent="0.4">
      <c r="A1615" s="21" t="s">
        <v>180</v>
      </c>
      <c r="B1615" s="17" t="s">
        <v>79</v>
      </c>
      <c r="C1615" s="13">
        <v>3</v>
      </c>
      <c r="D1615" s="10" t="str">
        <f>IFERROR(VLOOKUP($A1615,VLookup!$B$3:$C$481,2,FALSE),"")</f>
        <v>5.3.3 RECORDMANAGEMENT</v>
      </c>
      <c r="E1615" s="14" t="str">
        <f t="shared" si="75"/>
        <v>D.11x3</v>
      </c>
      <c r="F1615" s="14" t="str">
        <f>IFERROR(VLOOKUP(E1615,'Bron competenties'!$A$1:$F$19978,5,FALSE),"")</f>
        <v>betrouwbare relaties met de klanten creëren en helpen in het identificeren van de klantbehoeften</v>
      </c>
      <c r="G1615" s="15" t="str">
        <f>IFERROR(CONCATENATE(B1615," ",(VLOOKUP($B1615,'Bron competenties'!$B$1:$C$1978,2,FALSE))),"")</f>
        <v xml:space="preserve">D.11 Behoeftemanagement </v>
      </c>
      <c r="H1615">
        <f t="shared" si="76"/>
        <v>3</v>
      </c>
      <c r="I1615" t="str">
        <f t="shared" si="77"/>
        <v>betrouwbare relaties met de klanten creëren en helpen in het identificeren van de klantbehoeften</v>
      </c>
    </row>
    <row r="1616" spans="1:9" ht="15" thickBot="1" x14ac:dyDescent="0.4">
      <c r="A1616" s="21" t="s">
        <v>180</v>
      </c>
      <c r="B1616" s="17" t="s">
        <v>79</v>
      </c>
      <c r="C1616" s="13">
        <v>4</v>
      </c>
      <c r="D1616" s="10" t="str">
        <f>IFERROR(VLOOKUP($A1616,VLookup!$B$3:$C$481,2,FALSE),"")</f>
        <v>5.3.3 RECORDMANAGEMENT</v>
      </c>
      <c r="E1616" s="14" t="str">
        <f t="shared" si="75"/>
        <v>D.11x4</v>
      </c>
      <c r="F1616" s="14" t="str">
        <f>IFERROR(VLOOKUP(E1616,'Bron competenties'!$A$1:$F$19978,5,FALSE),"")</f>
        <v>het organiseren en ondersteunen van strategische besluiten van de organisaties, het helpen van organisaties om nieuwe IV-oplossingen te bedenken; het bevorderen van partnerschappen en het creëren van waardeproposities</v>
      </c>
      <c r="G1616" s="15" t="str">
        <f>IFERROR(CONCATENATE(B1616," ",(VLOOKUP($B1616,'Bron competenties'!$B$1:$C$1978,2,FALSE))),"")</f>
        <v xml:space="preserve">D.11 Behoeftemanagement </v>
      </c>
      <c r="H1616">
        <f t="shared" si="76"/>
        <v>4</v>
      </c>
      <c r="I1616" t="str">
        <f t="shared" si="77"/>
        <v>het organiseren en ondersteunen van strategische besluiten van de organisaties, het helpen van organisaties om nieuwe IV-oplossingen te bedenken; het bevorderen van partnerschappen en het creëren van waardeproposities</v>
      </c>
    </row>
    <row r="1617" spans="1:9" ht="15" thickBot="1" x14ac:dyDescent="0.4">
      <c r="A1617" s="21" t="s">
        <v>180</v>
      </c>
      <c r="B1617" s="17" t="s">
        <v>96</v>
      </c>
      <c r="C1617" s="13">
        <v>3</v>
      </c>
      <c r="D1617" s="10" t="str">
        <f>IFERROR(VLOOKUP($A1617,VLookup!$B$3:$C$481,2,FALSE),"")</f>
        <v>5.3.3 RECORDMANAGEMENT</v>
      </c>
      <c r="E1617" s="14" t="str">
        <f t="shared" si="75"/>
        <v>E.06x3</v>
      </c>
      <c r="F1617" s="14" t="str">
        <f>IFERROR(VLOOKUP(E1617,'Bron competenties'!$A$1:$F$19978,5,FALSE),"")</f>
        <v>het evalueren van kwaliteitsindicatoren en processen op basis van het kwaliteitsbeleid en indien nodig het voorstellen van herstelacties</v>
      </c>
      <c r="G1617" s="15" t="str">
        <f>IFERROR(CONCATENATE(B1617," ",(VLOOKUP($B1617,'Bron competenties'!$B$1:$C$1978,2,FALSE))),"")</f>
        <v xml:space="preserve">E.06 ICT kwaliteitsmanagement </v>
      </c>
      <c r="H1617">
        <f t="shared" si="76"/>
        <v>3</v>
      </c>
      <c r="I1617" t="str">
        <f t="shared" si="77"/>
        <v>het evalueren van kwaliteitsindicatoren en processen op basis van het kwaliteitsbeleid en indien nodig het voorstellen van herstelacties</v>
      </c>
    </row>
    <row r="1618" spans="1:9" ht="15" thickBot="1" x14ac:dyDescent="0.4">
      <c r="A1618" s="21" t="s">
        <v>180</v>
      </c>
      <c r="B1618" s="17" t="s">
        <v>96</v>
      </c>
      <c r="C1618" s="13">
        <v>4</v>
      </c>
      <c r="D1618" s="10" t="str">
        <f>IFERROR(VLOOKUP($A1618,VLookup!$B$3:$C$481,2,FALSE),"")</f>
        <v>5.3.3 RECORDMANAGEMENT</v>
      </c>
      <c r="E1618" s="14" t="str">
        <f t="shared" si="75"/>
        <v>E.06x4</v>
      </c>
      <c r="F1618" s="14" t="str">
        <f>IFERROR(VLOOKUP(E1618,'Bron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18" s="15" t="str">
        <f>IFERROR(CONCATENATE(B1618," ",(VLOOKUP($B1618,'Bron competenties'!$B$1:$C$1978,2,FALSE))),"")</f>
        <v xml:space="preserve">E.06 ICT kwaliteitsmanagement </v>
      </c>
      <c r="H1618">
        <f t="shared" si="76"/>
        <v>4</v>
      </c>
      <c r="I1618"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19" spans="1:9" ht="15" thickBot="1" x14ac:dyDescent="0.4">
      <c r="A1619" s="21" t="s">
        <v>180</v>
      </c>
      <c r="B1619" s="17" t="s">
        <v>81</v>
      </c>
      <c r="C1619" s="13">
        <v>3</v>
      </c>
      <c r="D1619" s="10" t="str">
        <f>IFERROR(VLOOKUP($A1619,VLookup!$B$3:$C$481,2,FALSE),"")</f>
        <v>5.3.3 RECORDMANAGEMENT</v>
      </c>
      <c r="E1619" s="14" t="str">
        <f t="shared" si="75"/>
        <v>E.08x3</v>
      </c>
      <c r="F1619" s="14" t="str">
        <f>IFERROR(VLOOKUP(E1619,'Bron competenties'!$A$1:$F$19978,5,FALSE),"")</f>
        <v xml:space="preserve">het evalueren van indicatoren en maatregelen op het gebied van securitymanagement en bepalen of ze aan de normen voldoen; het onderzoeken van inbreuken op de beveiliging en het nemen van correctiemaatregelen </v>
      </c>
      <c r="G1619" s="15" t="str">
        <f>IFERROR(CONCATENATE(B1619," ",(VLOOKUP($B1619,'Bron competenties'!$B$1:$C$1978,2,FALSE))),"")</f>
        <v xml:space="preserve">E.08 Informatiebeveiligingsmanagement </v>
      </c>
      <c r="H1619">
        <f t="shared" si="76"/>
        <v>3</v>
      </c>
      <c r="I1619" t="str">
        <f t="shared" si="77"/>
        <v xml:space="preserve">het evalueren van indicatoren en maatregelen op het gebied van securitymanagement en bepalen of ze aan de normen voldoen; het onderzoeken van inbreuken op de beveiliging en het nemen van correctiemaatregelen </v>
      </c>
    </row>
    <row r="1620" spans="1:9" ht="15" thickBot="1" x14ac:dyDescent="0.4">
      <c r="A1620" s="21" t="s">
        <v>180</v>
      </c>
      <c r="B1620" s="17" t="s">
        <v>81</v>
      </c>
      <c r="C1620" s="13">
        <v>4</v>
      </c>
      <c r="D1620" s="10" t="str">
        <f>IFERROR(VLOOKUP($A1620,VLookup!$B$3:$C$481,2,FALSE),"")</f>
        <v>5.3.3 RECORDMANAGEMENT</v>
      </c>
      <c r="E1620" s="14" t="str">
        <f t="shared" si="75"/>
        <v>E.08x4</v>
      </c>
      <c r="F1620" s="14" t="str">
        <f>IFERROR(VLOOKUP(E1620,'Bron competenties'!$A$1:$F$19978,5,FALSE),"")</f>
        <v>het organiseren en borgen dat de integriteit, vertrouwelijkheid en beschikbaarheid van gegevens zijn opgeslagen in de Informatiesystemen en dat ze voldoen aan alle wettelijke vereisten</v>
      </c>
      <c r="G1620" s="15" t="str">
        <f>IFERROR(CONCATENATE(B1620," ",(VLOOKUP($B1620,'Bron competenties'!$B$1:$C$1978,2,FALSE))),"")</f>
        <v xml:space="preserve">E.08 Informatiebeveiligingsmanagement </v>
      </c>
      <c r="H1620">
        <f t="shared" si="76"/>
        <v>4</v>
      </c>
      <c r="I1620" t="str">
        <f t="shared" si="77"/>
        <v>het organiseren en borgen dat de integriteit, vertrouwelijkheid en beschikbaarheid van gegevens zijn opgeslagen in de Informatiesystemen en dat ze voldoen aan alle wettelijke vereisten</v>
      </c>
    </row>
    <row r="1621" spans="1:9" ht="15" thickBot="1" x14ac:dyDescent="0.4">
      <c r="A1621" s="21" t="s">
        <v>180</v>
      </c>
      <c r="B1621" s="20" t="s">
        <v>85</v>
      </c>
      <c r="C1621" s="13">
        <v>9</v>
      </c>
      <c r="D1621" s="10" t="str">
        <f>IFERROR(VLOOKUP($A1621,VLookup!$B$3:$C$481,2,FALSE),"")</f>
        <v>5.3.3 RECORDMANAGEMENT</v>
      </c>
      <c r="E1621" s="14" t="str">
        <f t="shared" si="75"/>
        <v>T.01x9</v>
      </c>
      <c r="F1621" s="14" t="str">
        <f>IFERROR(VLOOKUP(E1621,'Bron competenties'!$A$1:$F$19978,5,FALSE),"")</f>
        <v>Toegankelijkheid is van toepassing op het ontwerp van producten, apparaten, services of omgevingen om ervoor te zorgen dat ze voor iedereen bruikbaar zijn, ongeacht hun persoonlijke capaciteiten</v>
      </c>
      <c r="G1621" s="15" t="str">
        <f>IFERROR(CONCATENATE(B1621," ",(VLOOKUP($B1621,'Bron competenties'!$B$1:$C$1978,2,FALSE))),"")</f>
        <v>T.01 Toegankelijkheid</v>
      </c>
      <c r="H1621">
        <f t="shared" si="76"/>
        <v>9</v>
      </c>
      <c r="I1621" t="str">
        <f t="shared" si="77"/>
        <v>Toegankelijkheid is van toepassing op het ontwerp van producten, apparaten, services of omgevingen om ervoor te zorgen dat ze voor iedereen bruikbaar zijn, ongeacht hun persoonlijke capaciteiten</v>
      </c>
    </row>
    <row r="1622" spans="1:9" ht="15" thickBot="1" x14ac:dyDescent="0.4">
      <c r="A1622" s="21" t="s">
        <v>180</v>
      </c>
      <c r="B1622" s="17" t="s">
        <v>86</v>
      </c>
      <c r="C1622" s="13">
        <v>9</v>
      </c>
      <c r="D1622" s="10" t="str">
        <f>IFERROR(VLOOKUP($A1622,VLookup!$B$3:$C$481,2,FALSE),"")</f>
        <v>5.3.3 RECORDMANAGEMENT</v>
      </c>
      <c r="E1622" s="14" t="str">
        <f t="shared" si="75"/>
        <v>T.02x9</v>
      </c>
      <c r="F1622" s="14" t="str">
        <f>IFERROR(VLOOKUP(E1622,'Bron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2" s="15" t="str">
        <f>IFERROR(CONCATENATE(B1622," ",(VLOOKUP($B1622,'Bron competenties'!$B$1:$C$1978,2,FALSE))),"")</f>
        <v>T.02 Ethiek</v>
      </c>
      <c r="H1622">
        <f t="shared" si="76"/>
        <v>9</v>
      </c>
      <c r="I1622" t="str">
        <f t="shared" si="77"/>
        <v>Ethiek in ICT behandelt de procedures, waarden en praktijken die ICT en haar gerelateerde disciplines beheersen zonder de integriteit, morele waarden of overtuigingen van een individu, organisatie of de mensheid: professioneel gedrag in de ICT</v>
      </c>
    </row>
    <row r="1623" spans="1:9" ht="15" thickBot="1" x14ac:dyDescent="0.4">
      <c r="A1623" s="21" t="s">
        <v>180</v>
      </c>
      <c r="B1623" s="17" t="s">
        <v>87</v>
      </c>
      <c r="C1623" s="13">
        <v>9</v>
      </c>
      <c r="D1623" s="10" t="str">
        <f>IFERROR(VLOOKUP($A1623,VLookup!$B$3:$C$481,2,FALSE),"")</f>
        <v>5.3.3 RECORDMANAGEMENT</v>
      </c>
      <c r="E1623" s="14" t="str">
        <f t="shared" si="75"/>
        <v>T.03x9</v>
      </c>
      <c r="F1623" s="14" t="str">
        <f>IFERROR(VLOOKUP(E1623,'Bron competenties'!$A$1:$F$19978,5,FALSE),"")</f>
        <v>Er zijn veel wetten die direct of indirect relevant zijn voor de ICT-industrie, zoals copyright, naleving van octrooien, voorkomen van plagiaat en bescherming van intellectueel eigendom</v>
      </c>
      <c r="G1623" s="15" t="str">
        <f>IFERROR(CONCATENATE(B1623," ",(VLOOKUP($B1623,'Bron competenties'!$B$1:$C$1978,2,FALSE))),"")</f>
        <v>T.03 Juridische kwesties</v>
      </c>
      <c r="H1623">
        <f t="shared" si="76"/>
        <v>9</v>
      </c>
      <c r="I1623" t="str">
        <f t="shared" si="77"/>
        <v>Er zijn veel wetten die direct of indirect relevant zijn voor de ICT-industrie, zoals copyright, naleving van octrooien, voorkomen van plagiaat en bescherming van intellectueel eigendom</v>
      </c>
    </row>
    <row r="1624" spans="1:9" ht="15" thickBot="1" x14ac:dyDescent="0.4">
      <c r="A1624" s="21" t="s">
        <v>180</v>
      </c>
      <c r="B1624" s="17" t="s">
        <v>88</v>
      </c>
      <c r="C1624" s="13">
        <v>9</v>
      </c>
      <c r="D1624" s="10" t="str">
        <f>IFERROR(VLOOKUP($A1624,VLookup!$B$3:$C$481,2,FALSE),"")</f>
        <v>5.3.3 RECORDMANAGEMENT</v>
      </c>
      <c r="E1624" s="14" t="str">
        <f t="shared" si="75"/>
        <v>T.04x9</v>
      </c>
      <c r="F1624" s="14" t="str">
        <f>IFERROR(VLOOKUP(E1624,'Bron competenties'!$A$1:$F$19978,5,FALSE),"")</f>
        <v>Privacy is het vermogen van een organisatie of individu te bepalen welke gegevens met derden kunnen worden gedeeld: bijvoorbeeld de algemene verordening gegevensbescherming (AVG) over gegevensbescherming en privacy voor alle individuen</v>
      </c>
      <c r="G1624" s="15" t="str">
        <f>IFERROR(CONCATENATE(B1624," ",(VLOOKUP($B1624,'Bron competenties'!$B$1:$C$1978,2,FALSE))),"")</f>
        <v>T.04 Privacy</v>
      </c>
      <c r="H1624">
        <f t="shared" si="76"/>
        <v>9</v>
      </c>
      <c r="I1624" t="str">
        <f t="shared" si="77"/>
        <v>Privacy is het vermogen van een organisatie of individu te bepalen welke gegevens met derden kunnen worden gedeeld: bijvoorbeeld de algemene verordening gegevensbescherming (AVG) over gegevensbescherming en privacy voor alle individuen</v>
      </c>
    </row>
    <row r="1625" spans="1:9" ht="15" thickBot="1" x14ac:dyDescent="0.4">
      <c r="A1625" s="21" t="s">
        <v>180</v>
      </c>
      <c r="B1625" s="17" t="s">
        <v>89</v>
      </c>
      <c r="C1625" s="13">
        <v>9</v>
      </c>
      <c r="D1625" s="10" t="str">
        <f>IFERROR(VLOOKUP($A1625,VLookup!$B$3:$C$481,2,FALSE),"")</f>
        <v>5.3.3 RECORDMANAGEMENT</v>
      </c>
      <c r="E1625" s="14" t="str">
        <f t="shared" si="75"/>
        <v>T.05x9</v>
      </c>
      <c r="F1625" s="14" t="str">
        <f>IFERROR(VLOOKUP(E1625,'Bron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25" s="15" t="str">
        <f>IFERROR(CONCATENATE(B1625," ",(VLOOKUP($B1625,'Bron competenties'!$B$1:$C$1978,2,FALSE))),"")</f>
        <v>T.05 Beveiliging</v>
      </c>
      <c r="H1625">
        <f t="shared" si="76"/>
        <v>9</v>
      </c>
      <c r="I1625"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26" spans="1:9" ht="15" thickBot="1" x14ac:dyDescent="0.4">
      <c r="A1626" s="21" t="s">
        <v>180</v>
      </c>
      <c r="B1626" s="17" t="s">
        <v>90</v>
      </c>
      <c r="C1626" s="13">
        <v>9</v>
      </c>
      <c r="D1626" s="10" t="str">
        <f>IFERROR(VLOOKUP($A1626,VLookup!$B$3:$C$481,2,FALSE),"")</f>
        <v>5.3.3 RECORDMANAGEMENT</v>
      </c>
      <c r="E1626" s="14" t="str">
        <f t="shared" si="75"/>
        <v>T.06x9</v>
      </c>
      <c r="F1626" s="14" t="str">
        <f>IFERROR(VLOOKUP(E1626,'Bron competenties'!$A$1:$F$19978,5,FALSE),"")</f>
        <v>Duurzaamheid staat voor het voldoen aan behoeften zonder de toekomst in gevaar te brengen en kan worden gecategoriseerd als ecologische, sociale of economische duurzaamheid</v>
      </c>
      <c r="G1626" s="15" t="str">
        <f>IFERROR(CONCATENATE(B1626," ",(VLOOKUP($B1626,'Bron competenties'!$B$1:$C$1978,2,FALSE))),"")</f>
        <v>T.06 Duurzaamheid</v>
      </c>
      <c r="H1626">
        <f t="shared" si="76"/>
        <v>9</v>
      </c>
      <c r="I1626" t="str">
        <f t="shared" si="77"/>
        <v>Duurzaamheid staat voor het voldoen aan behoeften zonder de toekomst in gevaar te brengen en kan worden gecategoriseerd als ecologische, sociale of economische duurzaamheid</v>
      </c>
    </row>
    <row r="1627" spans="1:9" ht="15" thickBot="1" x14ac:dyDescent="0.4">
      <c r="A1627" s="21" t="s">
        <v>180</v>
      </c>
      <c r="B1627" s="17" t="s">
        <v>91</v>
      </c>
      <c r="C1627" s="13">
        <v>9</v>
      </c>
      <c r="D1627" s="10" t="str">
        <f>IFERROR(VLOOKUP($A1627,VLookup!$B$3:$C$481,2,FALSE),"")</f>
        <v>5.3.3 RECORDMANAGEMENT</v>
      </c>
      <c r="E1627" s="14" t="str">
        <f t="shared" si="75"/>
        <v>T.07x9</v>
      </c>
      <c r="F1627" s="14" t="str">
        <f>IFERROR(VLOOKUP(E1627,'Bron competenties'!$A$1:$F$19978,5,FALSE),"")</f>
        <v>Bruikbaarheid is de kwaliteit van een product, dienst of systeem, zoals ervaren door eindgebruikers, voor specifiek te bereiken doelen, effectief, efficiënt en bevredigend in een vooraf bepaalde context</v>
      </c>
      <c r="G1627" s="15" t="str">
        <f>IFERROR(CONCATENATE(B1627," ",(VLOOKUP($B1627,'Bron competenties'!$B$1:$C$1978,2,FALSE))),"")</f>
        <v>T.07 Bruikbaarheid</v>
      </c>
      <c r="H1627">
        <f t="shared" si="76"/>
        <v>9</v>
      </c>
      <c r="I1627" t="str">
        <f t="shared" si="77"/>
        <v>Bruikbaarheid is de kwaliteit van een product, dienst of systeem, zoals ervaren door eindgebruikers, voor specifiek te bereiken doelen, effectief, efficiënt en bevredigend in een vooraf bepaalde context</v>
      </c>
    </row>
    <row r="1628" spans="1:9" ht="15" thickBot="1" x14ac:dyDescent="0.4">
      <c r="A1628" s="21" t="s">
        <v>181</v>
      </c>
      <c r="B1628" s="17" t="s">
        <v>82</v>
      </c>
      <c r="C1628" s="13">
        <v>4</v>
      </c>
      <c r="D1628" s="10" t="str">
        <f>IFERROR(VLOOKUP($A1628,VLookup!$B$3:$C$481,2,FALSE),"")</f>
        <v>5.3.4 METADATA/GEGEVENSMANAGEMENT</v>
      </c>
      <c r="E1628" s="14" t="str">
        <f t="shared" si="75"/>
        <v>A.01x4</v>
      </c>
      <c r="F1628" s="14" t="str">
        <f>IFERROR(VLOOKUP(E1628,'Bron competenties'!$A$1:$F$19978,5,FALSE),"")</f>
        <v>het organiseren en borgen van de bouw en implementatie van innovatieve IV oplossingen op de lange termijn</v>
      </c>
      <c r="G1628" s="15" t="str">
        <f>IFERROR(CONCATENATE(B1628," ",(VLOOKUP($B1628,'Bron competenties'!$B$1:$C$1978,2,FALSE))),"")</f>
        <v>A.01 Afstemming informatiesysteem en bedrijfsstrategie</v>
      </c>
      <c r="H1628">
        <f t="shared" si="76"/>
        <v>4</v>
      </c>
      <c r="I1628" t="str">
        <f t="shared" si="77"/>
        <v>het organiseren en borgen van de bouw en implementatie van innovatieve IV oplossingen op de lange termijn</v>
      </c>
    </row>
    <row r="1629" spans="1:9" ht="15" thickBot="1" x14ac:dyDescent="0.4">
      <c r="A1629" s="21" t="s">
        <v>181</v>
      </c>
      <c r="B1629" s="17" t="s">
        <v>76</v>
      </c>
      <c r="C1629" s="13">
        <v>3</v>
      </c>
      <c r="D1629" s="10" t="str">
        <f>IFERROR(VLOOKUP($A1629,VLookup!$B$3:$C$481,2,FALSE),"")</f>
        <v>5.3.4 METADATA/GEGEVENSMANAGEMENT</v>
      </c>
      <c r="E1629" s="14" t="str">
        <f t="shared" si="75"/>
        <v>A.05x3</v>
      </c>
      <c r="F1629" s="14" t="str">
        <f>IFERROR(VLOOKUP(E1629,'Bron competenties'!$A$1:$F$19978,5,FALSE),"")</f>
        <v>het gebruikmaken van specifieke kennis om relevante IV-technologie en -specificaties te definiëren die kunnen worden ingezet bij de bouw van meerdere IV-projecten, toepassingen en/of infrastructuurverbeteringen</v>
      </c>
      <c r="G1629" s="15" t="str">
        <f>IFERROR(CONCATENATE(B1629," ",(VLOOKUP($B1629,'Bron competenties'!$B$1:$C$1978,2,FALSE))),"")</f>
        <v xml:space="preserve">A.05 Ontwerpen van Architectuur </v>
      </c>
      <c r="H1629">
        <f t="shared" si="76"/>
        <v>3</v>
      </c>
      <c r="I1629" t="str">
        <f t="shared" si="77"/>
        <v>het gebruikmaken van specifieke kennis om relevante IV-technologie en -specificaties te definiëren die kunnen worden ingezet bij de bouw van meerdere IV-projecten, toepassingen en/of infrastructuurverbeteringen</v>
      </c>
    </row>
    <row r="1630" spans="1:9" ht="15" thickBot="1" x14ac:dyDescent="0.4">
      <c r="A1630" s="21" t="s">
        <v>181</v>
      </c>
      <c r="B1630" s="17" t="s">
        <v>93</v>
      </c>
      <c r="C1630" s="13">
        <v>3</v>
      </c>
      <c r="D1630" s="10" t="str">
        <f>IFERROR(VLOOKUP($A1630,VLookup!$B$3:$C$481,2,FALSE),"")</f>
        <v>5.3.4 METADATA/GEGEVENSMANAGEMENT</v>
      </c>
      <c r="E1630" s="14" t="str">
        <f t="shared" si="75"/>
        <v>A.06x3</v>
      </c>
      <c r="F1630" s="14" t="str">
        <f>IFERROR(VLOOKUP(E1630,'Bron competenties'!$A$1:$F$19978,5,FALSE),"")</f>
        <v xml:space="preserve">de verantwoordelijkheid nemen voor eigen acties en die van anderen om te garanderen dat de applicatie op een correcte manier is geïntegreerd in een complexe omgeving en voldoet aan de behoeften van gebruikers / klanten </v>
      </c>
      <c r="G1630" s="15" t="str">
        <f>IFERROR(CONCATENATE(B1630," ",(VLOOKUP($B1630,'Bron competenties'!$B$1:$C$1978,2,FALSE))),"")</f>
        <v xml:space="preserve">A.06 Ontwerp van Applicaties </v>
      </c>
      <c r="H1630">
        <f t="shared" si="76"/>
        <v>3</v>
      </c>
      <c r="I1630" t="str">
        <f t="shared" si="77"/>
        <v xml:space="preserve">de verantwoordelijkheid nemen voor eigen acties en die van anderen om te garanderen dat de applicatie op een correcte manier is geïntegreerd in een complexe omgeving en voldoet aan de behoeften van gebruikers / klanten </v>
      </c>
    </row>
    <row r="1631" spans="1:9" ht="15" thickBot="1" x14ac:dyDescent="0.4">
      <c r="A1631" s="21" t="s">
        <v>181</v>
      </c>
      <c r="B1631" s="17" t="s">
        <v>101</v>
      </c>
      <c r="C1631" s="13">
        <v>3</v>
      </c>
      <c r="D1631" s="10" t="str">
        <f>IFERROR(VLOOKUP($A1631,VLookup!$B$3:$C$481,2,FALSE),"")</f>
        <v>5.3.4 METADATA/GEGEVENSMANAGEMENT</v>
      </c>
      <c r="E1631" s="14" t="str">
        <f t="shared" si="75"/>
        <v>A.08x3</v>
      </c>
      <c r="F1631" s="14" t="str">
        <f>IFERROR(VLOOKUP(E1631,'Bron competenties'!$A$1:$F$19978,5,FALSE),"")</f>
        <v>het bevorderen van bewustzijn, trainingen en borging (via hulpmiddelen) voor duurzame ontwikkeling</v>
      </c>
      <c r="G1631" s="15" t="str">
        <f>IFERROR(CONCATENATE(B1631," ",(VLOOKUP($B1631,'Bron competenties'!$B$1:$C$1978,2,FALSE))),"")</f>
        <v xml:space="preserve">A.08 Duurzame ontwikkeling </v>
      </c>
      <c r="H1631">
        <f t="shared" si="76"/>
        <v>3</v>
      </c>
      <c r="I1631" t="str">
        <f t="shared" si="77"/>
        <v>het bevorderen van bewustzijn, trainingen en borging (via hulpmiddelen) voor duurzame ontwikkeling</v>
      </c>
    </row>
    <row r="1632" spans="1:9" ht="15" thickBot="1" x14ac:dyDescent="0.4">
      <c r="A1632" s="21" t="s">
        <v>181</v>
      </c>
      <c r="B1632" s="17" t="s">
        <v>101</v>
      </c>
      <c r="C1632" s="13">
        <v>4</v>
      </c>
      <c r="D1632" s="10" t="str">
        <f>IFERROR(VLOOKUP($A1632,VLookup!$B$3:$C$481,2,FALSE),"")</f>
        <v>5.3.4 METADATA/GEGEVENSMANAGEMENT</v>
      </c>
      <c r="E1632" s="14" t="str">
        <f t="shared" si="75"/>
        <v>A.08x4</v>
      </c>
      <c r="F1632" s="14" t="str">
        <f>IFERROR(VLOOKUP(E1632,'Bron competenties'!$A$1:$F$19978,5,FALSE),"")</f>
        <v>het bepalen van doel en strategie voor duurzame ontwikkeling van informatiesystemen in overeenstemming met het duurzaamheidsbeleid van de organisatie</v>
      </c>
      <c r="G1632" s="15" t="str">
        <f>IFERROR(CONCATENATE(B1632," ",(VLOOKUP($B1632,'Bron competenties'!$B$1:$C$1978,2,FALSE))),"")</f>
        <v xml:space="preserve">A.08 Duurzame ontwikkeling </v>
      </c>
      <c r="H1632">
        <f t="shared" si="76"/>
        <v>4</v>
      </c>
      <c r="I1632" t="str">
        <f t="shared" si="77"/>
        <v>het bepalen van doel en strategie voor duurzame ontwikkeling van informatiesystemen in overeenstemming met het duurzaamheidsbeleid van de organisatie</v>
      </c>
    </row>
    <row r="1633" spans="1:9" ht="15" thickBot="1" x14ac:dyDescent="0.4">
      <c r="A1633" s="21" t="s">
        <v>181</v>
      </c>
      <c r="B1633" s="17" t="s">
        <v>125</v>
      </c>
      <c r="C1633" s="13">
        <v>3</v>
      </c>
      <c r="D1633" s="10" t="str">
        <f>IFERROR(VLOOKUP($A1633,VLookup!$B$3:$C$481,2,FALSE),"")</f>
        <v>5.3.4 METADATA/GEGEVENSMANAGEMENT</v>
      </c>
      <c r="E1633" s="14" t="str">
        <f t="shared" si="75"/>
        <v>B.04x3</v>
      </c>
      <c r="F1633" s="14" t="str">
        <f>IFERROR(VLOOKUP(E1633,'Bron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633" s="15" t="str">
        <f>IFERROR(CONCATENATE(B1633," ",(VLOOKUP($B1633,'Bron competenties'!$B$1:$C$1978,2,FALSE))),"")</f>
        <v xml:space="preserve">B.04 Implementeren oplossingen </v>
      </c>
      <c r="H1633">
        <f t="shared" si="76"/>
        <v>3</v>
      </c>
      <c r="I1633" t="str">
        <f t="shared" si="77"/>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634" spans="1:9" ht="15" thickBot="1" x14ac:dyDescent="0.4">
      <c r="A1634" s="21" t="s">
        <v>181</v>
      </c>
      <c r="B1634" s="20" t="s">
        <v>123</v>
      </c>
      <c r="C1634" s="13">
        <v>3</v>
      </c>
      <c r="D1634" s="10" t="str">
        <f>IFERROR(VLOOKUP($A1634,VLookup!$B$3:$C$481,2,FALSE),"")</f>
        <v>5.3.4 METADATA/GEGEVENSMANAGEMENT</v>
      </c>
      <c r="E1634" s="14" t="str">
        <f t="shared" si="75"/>
        <v>B.06x3</v>
      </c>
      <c r="F1634" s="14" t="str">
        <f>IFERROR(VLOOKUP(E1634,'Bron competenties'!$A$1:$F$19978,5,FALSE),"")</f>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c r="G1634" s="15" t="str">
        <f>IFERROR(CONCATENATE(B1634," ",(VLOOKUP($B1634,'Bron competenties'!$B$1:$C$1978,2,FALSE))),"")</f>
        <v xml:space="preserve">B.06 Systeembouw </v>
      </c>
      <c r="H1634">
        <f t="shared" si="76"/>
        <v>3</v>
      </c>
      <c r="I1634" t="str">
        <f t="shared" si="77"/>
        <v>het borgen van de interoperabiliteit van systeemcomponenten; het inzetten van zeer uiteenlopende specialistische kennis om een compleet systeem te vervaardigen waarbij rekening gehouden is met de beperkingen die een systeem met zich meebrengt en dat voldoet aan de verwachtingen van de klant</v>
      </c>
    </row>
    <row r="1635" spans="1:9" ht="15" thickBot="1" x14ac:dyDescent="0.4">
      <c r="A1635" s="21" t="s">
        <v>181</v>
      </c>
      <c r="B1635" s="20" t="s">
        <v>123</v>
      </c>
      <c r="C1635" s="13">
        <v>4</v>
      </c>
      <c r="D1635" s="10" t="str">
        <f>IFERROR(VLOOKUP($A1635,VLookup!$B$3:$C$481,2,FALSE),"")</f>
        <v>5.3.4 METADATA/GEGEVENSMANAGEMENT</v>
      </c>
      <c r="E1635" s="14" t="str">
        <f t="shared" si="75"/>
        <v>B.06x4</v>
      </c>
      <c r="F1635" s="14" t="str">
        <f>IFERROR(VLOOKUP(E1635,'Bron competenties'!$A$1:$F$19978,5,FALSE),"")</f>
        <v>het omgaan met complexiteit door het ontwikkelen van standaarden en architectuur ter ondersteuning van samenhangende productontwikkeling; het opzetten van systeemeisen voor ontwerp en het identificeren van welke systeemeisen bij welke systeemcomponent behoren</v>
      </c>
      <c r="G1635" s="15" t="str">
        <f>IFERROR(CONCATENATE(B1635," ",(VLOOKUP($B1635,'Bron competenties'!$B$1:$C$1978,2,FALSE))),"")</f>
        <v xml:space="preserve">B.06 Systeembouw </v>
      </c>
      <c r="H1635">
        <f t="shared" si="76"/>
        <v>4</v>
      </c>
      <c r="I1635" t="str">
        <f t="shared" si="77"/>
        <v>het omgaan met complexiteit door het ontwikkelen van standaarden en architectuur ter ondersteuning van samenhangende productontwikkeling; het opzetten van systeemeisen voor ontwerp en het identificeren van welke systeemeisen bij welke systeemcomponent behoren</v>
      </c>
    </row>
    <row r="1636" spans="1:9" ht="15" thickBot="1" x14ac:dyDescent="0.4">
      <c r="A1636" s="20" t="s">
        <v>181</v>
      </c>
      <c r="B1636" s="17" t="s">
        <v>84</v>
      </c>
      <c r="C1636" s="13">
        <v>3</v>
      </c>
      <c r="D1636" s="10" t="str">
        <f>IFERROR(VLOOKUP($A1636,VLookup!$B$3:$C$481,2,FALSE),"")</f>
        <v>5.3.4 METADATA/GEGEVENSMANAGEMENT</v>
      </c>
      <c r="E1636" s="14" t="str">
        <f t="shared" si="75"/>
        <v>D.07x3</v>
      </c>
      <c r="F1636" s="14" t="str">
        <f>IFERROR(VLOOKUP(E1636,'Bron competenties'!$A$1:$F$19978,5,FALSE),"")</f>
        <v>het ontwerpen en creëren van data-analysetools om de organisatorische datalevenscyclus te ondersteunen; het verifiëren van de waarheidsgetrouwheid van de data; het verwerken en visualiseren van data-analyseresultaten binnen het domein</v>
      </c>
      <c r="G1636" s="15" t="str">
        <f>IFERROR(CONCATENATE(B1636," ",(VLOOKUP($B1636,'Bron competenties'!$B$1:$C$1978,2,FALSE))),"")</f>
        <v>D.07 Datascience en analytics</v>
      </c>
      <c r="H1636">
        <f t="shared" si="76"/>
        <v>3</v>
      </c>
      <c r="I1636" t="str">
        <f t="shared" si="77"/>
        <v>het ontwerpen en creëren van data-analysetools om de organisatorische datalevenscyclus te ondersteunen; het verifiëren van de waarheidsgetrouwheid van de data; het verwerken en visualiseren van data-analyseresultaten binnen het domein</v>
      </c>
    </row>
    <row r="1637" spans="1:9" ht="15" thickBot="1" x14ac:dyDescent="0.4">
      <c r="A1637" s="20" t="s">
        <v>181</v>
      </c>
      <c r="B1637" s="17" t="s">
        <v>84</v>
      </c>
      <c r="C1637" s="13">
        <v>4</v>
      </c>
      <c r="D1637" s="10" t="str">
        <f>IFERROR(VLOOKUP($A1637,VLookup!$B$3:$C$481,2,FALSE),"")</f>
        <v>5.3.4 METADATA/GEGEVENSMANAGEMENT</v>
      </c>
      <c r="E1637" s="14" t="str">
        <f t="shared" si="75"/>
        <v>D.07x4</v>
      </c>
      <c r="F1637" s="14" t="str">
        <f>IFERROR(VLOOKUP(E1637,'Bron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37" s="15" t="str">
        <f>IFERROR(CONCATENATE(B1637," ",(VLOOKUP($B1637,'Bron competenties'!$B$1:$C$1978,2,FALSE))),"")</f>
        <v>D.07 Datascience en analytics</v>
      </c>
      <c r="H1637">
        <f t="shared" si="76"/>
        <v>4</v>
      </c>
      <c r="I1637"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38" spans="1:9" ht="15" thickBot="1" x14ac:dyDescent="0.4">
      <c r="A1638" s="21" t="s">
        <v>181</v>
      </c>
      <c r="B1638" s="17" t="s">
        <v>78</v>
      </c>
      <c r="C1638" s="13">
        <v>3</v>
      </c>
      <c r="D1638" s="10" t="str">
        <f>IFERROR(VLOOKUP($A1638,VLookup!$B$3:$C$481,2,FALSE),"")</f>
        <v>5.3.4 METADATA/GEGEVENSMANAGEMENT</v>
      </c>
      <c r="E1638" s="14" t="str">
        <f t="shared" si="75"/>
        <v>D.10x3</v>
      </c>
      <c r="F1638" s="14" t="str">
        <f>IFERROR(VLOOKUP(E1638,'Bron competenties'!$A$1:$F$19978,5,FALSE),"")</f>
        <v>het analyseren van bedrijfsprocessen en bijbehorende informatie-eisen en het daarmee voorzien in de meest geschikte informatiestructuur</v>
      </c>
      <c r="G1638" s="15" t="str">
        <f>IFERROR(CONCATENATE(B1638," ",(VLOOKUP($B1638,'Bron competenties'!$B$1:$C$1978,2,FALSE))),"")</f>
        <v xml:space="preserve">D.10 Informatie- en kennismanagement </v>
      </c>
      <c r="H1638">
        <f t="shared" si="76"/>
        <v>3</v>
      </c>
      <c r="I1638" t="str">
        <f t="shared" si="77"/>
        <v>het analyseren van bedrijfsprocessen en bijbehorende informatie-eisen en het daarmee voorzien in de meest geschikte informatiestructuur</v>
      </c>
    </row>
    <row r="1639" spans="1:9" ht="15" thickBot="1" x14ac:dyDescent="0.4">
      <c r="A1639" s="21" t="s">
        <v>181</v>
      </c>
      <c r="B1639" s="17" t="s">
        <v>78</v>
      </c>
      <c r="C1639" s="13">
        <v>4</v>
      </c>
      <c r="D1639" s="10" t="str">
        <f>IFERROR(VLOOKUP($A1639,VLookup!$B$3:$C$481,2,FALSE),"")</f>
        <v>5.3.4 METADATA/GEGEVENSMANAGEMENT</v>
      </c>
      <c r="E1639" s="14" t="str">
        <f t="shared" si="75"/>
        <v>D.10x4</v>
      </c>
      <c r="F1639" s="14" t="str">
        <f>IFERROR(VLOOKUP(E1639,'Bron competenties'!$A$1:$F$19978,5,FALSE),"")</f>
        <v>de juiste informatiestructuur integreren in de organisatie-omgeving</v>
      </c>
      <c r="G1639" s="15" t="str">
        <f>IFERROR(CONCATENATE(B1639," ",(VLOOKUP($B1639,'Bron competenties'!$B$1:$C$1978,2,FALSE))),"")</f>
        <v xml:space="preserve">D.10 Informatie- en kennismanagement </v>
      </c>
      <c r="H1639">
        <f t="shared" si="76"/>
        <v>4</v>
      </c>
      <c r="I1639" t="str">
        <f t="shared" si="77"/>
        <v>de juiste informatiestructuur integreren in de organisatie-omgeving</v>
      </c>
    </row>
    <row r="1640" spans="1:9" ht="15" thickBot="1" x14ac:dyDescent="0.4">
      <c r="A1640" s="21" t="s">
        <v>181</v>
      </c>
      <c r="B1640" s="17" t="s">
        <v>79</v>
      </c>
      <c r="C1640" s="13">
        <v>3</v>
      </c>
      <c r="D1640" s="10" t="str">
        <f>IFERROR(VLOOKUP($A1640,VLookup!$B$3:$C$481,2,FALSE),"")</f>
        <v>5.3.4 METADATA/GEGEVENSMANAGEMENT</v>
      </c>
      <c r="E1640" s="14" t="str">
        <f t="shared" si="75"/>
        <v>D.11x3</v>
      </c>
      <c r="F1640" s="14" t="str">
        <f>IFERROR(VLOOKUP(E1640,'Bron competenties'!$A$1:$F$19978,5,FALSE),"")</f>
        <v>betrouwbare relaties met de klanten creëren en helpen in het identificeren van de klantbehoeften</v>
      </c>
      <c r="G1640" s="15" t="str">
        <f>IFERROR(CONCATENATE(B1640," ",(VLOOKUP($B1640,'Bron competenties'!$B$1:$C$1978,2,FALSE))),"")</f>
        <v xml:space="preserve">D.11 Behoeftemanagement </v>
      </c>
      <c r="H1640">
        <f t="shared" si="76"/>
        <v>3</v>
      </c>
      <c r="I1640" t="str">
        <f t="shared" si="77"/>
        <v>betrouwbare relaties met de klanten creëren en helpen in het identificeren van de klantbehoeften</v>
      </c>
    </row>
    <row r="1641" spans="1:9" ht="15" thickBot="1" x14ac:dyDescent="0.4">
      <c r="A1641" s="21" t="s">
        <v>181</v>
      </c>
      <c r="B1641" s="17" t="s">
        <v>79</v>
      </c>
      <c r="C1641" s="13">
        <v>4</v>
      </c>
      <c r="D1641" s="10" t="str">
        <f>IFERROR(VLOOKUP($A1641,VLookup!$B$3:$C$481,2,FALSE),"")</f>
        <v>5.3.4 METADATA/GEGEVENSMANAGEMENT</v>
      </c>
      <c r="E1641" s="14" t="str">
        <f t="shared" si="75"/>
        <v>D.11x4</v>
      </c>
      <c r="F1641" s="14" t="str">
        <f>IFERROR(VLOOKUP(E1641,'Bron competenties'!$A$1:$F$19978,5,FALSE),"")</f>
        <v>het organiseren en ondersteunen van strategische besluiten van de organisaties, het helpen van organisaties om nieuwe IV-oplossingen te bedenken; het bevorderen van partnerschappen en het creëren van waardeproposities</v>
      </c>
      <c r="G1641" s="15" t="str">
        <f>IFERROR(CONCATENATE(B1641," ",(VLOOKUP($B1641,'Bron competenties'!$B$1:$C$1978,2,FALSE))),"")</f>
        <v xml:space="preserve">D.11 Behoeftemanagement </v>
      </c>
      <c r="H1641">
        <f t="shared" si="76"/>
        <v>4</v>
      </c>
      <c r="I1641" t="str">
        <f t="shared" si="77"/>
        <v>het organiseren en ondersteunen van strategische besluiten van de organisaties, het helpen van organisaties om nieuwe IV-oplossingen te bedenken; het bevorderen van partnerschappen en het creëren van waardeproposities</v>
      </c>
    </row>
    <row r="1642" spans="1:9" ht="15" thickBot="1" x14ac:dyDescent="0.4">
      <c r="A1642" s="21" t="s">
        <v>181</v>
      </c>
      <c r="B1642" s="17" t="s">
        <v>96</v>
      </c>
      <c r="C1642" s="13">
        <v>3</v>
      </c>
      <c r="D1642" s="10" t="str">
        <f>IFERROR(VLOOKUP($A1642,VLookup!$B$3:$C$481,2,FALSE),"")</f>
        <v>5.3.4 METADATA/GEGEVENSMANAGEMENT</v>
      </c>
      <c r="E1642" s="14" t="str">
        <f t="shared" si="75"/>
        <v>E.06x3</v>
      </c>
      <c r="F1642" s="14" t="str">
        <f>IFERROR(VLOOKUP(E1642,'Bron competenties'!$A$1:$F$19978,5,FALSE),"")</f>
        <v>het evalueren van kwaliteitsindicatoren en processen op basis van het kwaliteitsbeleid en indien nodig het voorstellen van herstelacties</v>
      </c>
      <c r="G1642" s="15" t="str">
        <f>IFERROR(CONCATENATE(B1642," ",(VLOOKUP($B1642,'Bron competenties'!$B$1:$C$1978,2,FALSE))),"")</f>
        <v xml:space="preserve">E.06 ICT kwaliteitsmanagement </v>
      </c>
      <c r="H1642">
        <f t="shared" si="76"/>
        <v>3</v>
      </c>
      <c r="I1642" t="str">
        <f t="shared" si="77"/>
        <v>het evalueren van kwaliteitsindicatoren en processen op basis van het kwaliteitsbeleid en indien nodig het voorstellen van herstelacties</v>
      </c>
    </row>
    <row r="1643" spans="1:9" ht="15" thickBot="1" x14ac:dyDescent="0.4">
      <c r="A1643" s="21" t="s">
        <v>181</v>
      </c>
      <c r="B1643" s="17" t="s">
        <v>96</v>
      </c>
      <c r="C1643" s="13">
        <v>4</v>
      </c>
      <c r="D1643" s="10" t="str">
        <f>IFERROR(VLOOKUP($A1643,VLookup!$B$3:$C$481,2,FALSE),"")</f>
        <v>5.3.4 METADATA/GEGEVENSMANAGEMENT</v>
      </c>
      <c r="E1643" s="14" t="str">
        <f t="shared" si="75"/>
        <v>E.06x4</v>
      </c>
      <c r="F1643" s="14" t="str">
        <f>IFERROR(VLOOKUP(E1643,'Bron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43" s="15" t="str">
        <f>IFERROR(CONCATENATE(B1643," ",(VLOOKUP($B1643,'Bron competenties'!$B$1:$C$1978,2,FALSE))),"")</f>
        <v xml:space="preserve">E.06 ICT kwaliteitsmanagement </v>
      </c>
      <c r="H1643">
        <f t="shared" si="76"/>
        <v>4</v>
      </c>
      <c r="I1643"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44" spans="1:9" ht="15" thickBot="1" x14ac:dyDescent="0.4">
      <c r="A1644" s="21" t="s">
        <v>181</v>
      </c>
      <c r="B1644" s="17" t="s">
        <v>81</v>
      </c>
      <c r="C1644" s="13">
        <v>3</v>
      </c>
      <c r="D1644" s="10" t="str">
        <f>IFERROR(VLOOKUP($A1644,VLookup!$B$3:$C$481,2,FALSE),"")</f>
        <v>5.3.4 METADATA/GEGEVENSMANAGEMENT</v>
      </c>
      <c r="E1644" s="14" t="str">
        <f t="shared" si="75"/>
        <v>E.08x3</v>
      </c>
      <c r="F1644" s="14" t="str">
        <f>IFERROR(VLOOKUP(E1644,'Bron competenties'!$A$1:$F$19978,5,FALSE),"")</f>
        <v xml:space="preserve">het evalueren van indicatoren en maatregelen op het gebied van securitymanagement en bepalen of ze aan de normen voldoen; het onderzoeken van inbreuken op de beveiliging en het nemen van correctiemaatregelen </v>
      </c>
      <c r="G1644" s="15" t="str">
        <f>IFERROR(CONCATENATE(B1644," ",(VLOOKUP($B1644,'Bron competenties'!$B$1:$C$1978,2,FALSE))),"")</f>
        <v xml:space="preserve">E.08 Informatiebeveiligingsmanagement </v>
      </c>
      <c r="H1644">
        <f t="shared" si="76"/>
        <v>3</v>
      </c>
      <c r="I1644" t="str">
        <f t="shared" si="77"/>
        <v xml:space="preserve">het evalueren van indicatoren en maatregelen op het gebied van securitymanagement en bepalen of ze aan de normen voldoen; het onderzoeken van inbreuken op de beveiliging en het nemen van correctiemaatregelen </v>
      </c>
    </row>
    <row r="1645" spans="1:9" ht="15" thickBot="1" x14ac:dyDescent="0.4">
      <c r="A1645" s="21" t="s">
        <v>181</v>
      </c>
      <c r="B1645" s="17" t="s">
        <v>81</v>
      </c>
      <c r="C1645" s="13">
        <v>4</v>
      </c>
      <c r="D1645" s="10" t="str">
        <f>IFERROR(VLOOKUP($A1645,VLookup!$B$3:$C$481,2,FALSE),"")</f>
        <v>5.3.4 METADATA/GEGEVENSMANAGEMENT</v>
      </c>
      <c r="E1645" s="14" t="str">
        <f t="shared" si="75"/>
        <v>E.08x4</v>
      </c>
      <c r="F1645" s="14" t="str">
        <f>IFERROR(VLOOKUP(E1645,'Bron competenties'!$A$1:$F$19978,5,FALSE),"")</f>
        <v>het organiseren en borgen dat de integriteit, vertrouwelijkheid en beschikbaarheid van gegevens zijn opgeslagen in de Informatiesystemen en dat ze voldoen aan alle wettelijke vereisten</v>
      </c>
      <c r="G1645" s="15" t="str">
        <f>IFERROR(CONCATENATE(B1645," ",(VLOOKUP($B1645,'Bron competenties'!$B$1:$C$1978,2,FALSE))),"")</f>
        <v xml:space="preserve">E.08 Informatiebeveiligingsmanagement </v>
      </c>
      <c r="H1645">
        <f t="shared" si="76"/>
        <v>4</v>
      </c>
      <c r="I1645" t="str">
        <f t="shared" si="77"/>
        <v>het organiseren en borgen dat de integriteit, vertrouwelijkheid en beschikbaarheid van gegevens zijn opgeslagen in de Informatiesystemen en dat ze voldoen aan alle wettelijke vereisten</v>
      </c>
    </row>
    <row r="1646" spans="1:9" ht="15" thickBot="1" x14ac:dyDescent="0.4">
      <c r="A1646" s="21" t="s">
        <v>181</v>
      </c>
      <c r="B1646" s="20" t="s">
        <v>85</v>
      </c>
      <c r="C1646" s="13">
        <v>9</v>
      </c>
      <c r="D1646" s="10" t="str">
        <f>IFERROR(VLOOKUP($A1646,VLookup!$B$3:$C$481,2,FALSE),"")</f>
        <v>5.3.4 METADATA/GEGEVENSMANAGEMENT</v>
      </c>
      <c r="E1646" s="14" t="str">
        <f t="shared" si="75"/>
        <v>T.01x9</v>
      </c>
      <c r="F1646" s="14" t="str">
        <f>IFERROR(VLOOKUP(E1646,'Bron competenties'!$A$1:$F$19978,5,FALSE),"")</f>
        <v>Toegankelijkheid is van toepassing op het ontwerp van producten, apparaten, services of omgevingen om ervoor te zorgen dat ze voor iedereen bruikbaar zijn, ongeacht hun persoonlijke capaciteiten</v>
      </c>
      <c r="G1646" s="15" t="str">
        <f>IFERROR(CONCATENATE(B1646," ",(VLOOKUP($B1646,'Bron competenties'!$B$1:$C$1978,2,FALSE))),"")</f>
        <v>T.01 Toegankelijkheid</v>
      </c>
      <c r="H1646">
        <f t="shared" si="76"/>
        <v>9</v>
      </c>
      <c r="I1646" t="str">
        <f t="shared" si="77"/>
        <v>Toegankelijkheid is van toepassing op het ontwerp van producten, apparaten, services of omgevingen om ervoor te zorgen dat ze voor iedereen bruikbaar zijn, ongeacht hun persoonlijke capaciteiten</v>
      </c>
    </row>
    <row r="1647" spans="1:9" ht="15" thickBot="1" x14ac:dyDescent="0.4">
      <c r="A1647" s="21" t="s">
        <v>181</v>
      </c>
      <c r="B1647" s="17" t="s">
        <v>86</v>
      </c>
      <c r="C1647" s="13">
        <v>9</v>
      </c>
      <c r="D1647" s="10" t="str">
        <f>IFERROR(VLOOKUP($A1647,VLookup!$B$3:$C$481,2,FALSE),"")</f>
        <v>5.3.4 METADATA/GEGEVENSMANAGEMENT</v>
      </c>
      <c r="E1647" s="14" t="str">
        <f t="shared" si="75"/>
        <v>T.02x9</v>
      </c>
      <c r="F1647" s="14" t="str">
        <f>IFERROR(VLOOKUP(E1647,'Bron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47" s="15" t="str">
        <f>IFERROR(CONCATENATE(B1647," ",(VLOOKUP($B1647,'Bron competenties'!$B$1:$C$1978,2,FALSE))),"")</f>
        <v>T.02 Ethiek</v>
      </c>
      <c r="H1647">
        <f t="shared" si="76"/>
        <v>9</v>
      </c>
      <c r="I1647" t="str">
        <f t="shared" si="77"/>
        <v>Ethiek in ICT behandelt de procedures, waarden en praktijken die ICT en haar gerelateerde disciplines beheersen zonder de integriteit, morele waarden of overtuigingen van een individu, organisatie of de mensheid: professioneel gedrag in de ICT</v>
      </c>
    </row>
    <row r="1648" spans="1:9" ht="15" thickBot="1" x14ac:dyDescent="0.4">
      <c r="A1648" s="21" t="s">
        <v>181</v>
      </c>
      <c r="B1648" s="17" t="s">
        <v>87</v>
      </c>
      <c r="C1648" s="13">
        <v>9</v>
      </c>
      <c r="D1648" s="10" t="str">
        <f>IFERROR(VLOOKUP($A1648,VLookup!$B$3:$C$481,2,FALSE),"")</f>
        <v>5.3.4 METADATA/GEGEVENSMANAGEMENT</v>
      </c>
      <c r="E1648" s="14" t="str">
        <f t="shared" si="75"/>
        <v>T.03x9</v>
      </c>
      <c r="F1648" s="14" t="str">
        <f>IFERROR(VLOOKUP(E1648,'Bron competenties'!$A$1:$F$19978,5,FALSE),"")</f>
        <v>Er zijn veel wetten die direct of indirect relevant zijn voor de ICT-industrie, zoals copyright, naleving van octrooien, voorkomen van plagiaat en bescherming van intellectueel eigendom</v>
      </c>
      <c r="G1648" s="15" t="str">
        <f>IFERROR(CONCATENATE(B1648," ",(VLOOKUP($B1648,'Bron competenties'!$B$1:$C$1978,2,FALSE))),"")</f>
        <v>T.03 Juridische kwesties</v>
      </c>
      <c r="H1648">
        <f t="shared" si="76"/>
        <v>9</v>
      </c>
      <c r="I1648" t="str">
        <f t="shared" si="77"/>
        <v>Er zijn veel wetten die direct of indirect relevant zijn voor de ICT-industrie, zoals copyright, naleving van octrooien, voorkomen van plagiaat en bescherming van intellectueel eigendom</v>
      </c>
    </row>
    <row r="1649" spans="1:9" ht="15" thickBot="1" x14ac:dyDescent="0.4">
      <c r="A1649" s="21" t="s">
        <v>181</v>
      </c>
      <c r="B1649" s="17" t="s">
        <v>88</v>
      </c>
      <c r="C1649" s="13">
        <v>9</v>
      </c>
      <c r="D1649" s="10" t="str">
        <f>IFERROR(VLOOKUP($A1649,VLookup!$B$3:$C$481,2,FALSE),"")</f>
        <v>5.3.4 METADATA/GEGEVENSMANAGEMENT</v>
      </c>
      <c r="E1649" s="14" t="str">
        <f t="shared" si="75"/>
        <v>T.04x9</v>
      </c>
      <c r="F1649" s="14" t="str">
        <f>IFERROR(VLOOKUP(E1649,'Bron competenties'!$A$1:$F$19978,5,FALSE),"")</f>
        <v>Privacy is het vermogen van een organisatie of individu te bepalen welke gegevens met derden kunnen worden gedeeld: bijvoorbeeld de algemene verordening gegevensbescherming (AVG) over gegevensbescherming en privacy voor alle individuen</v>
      </c>
      <c r="G1649" s="15" t="str">
        <f>IFERROR(CONCATENATE(B1649," ",(VLOOKUP($B1649,'Bron competenties'!$B$1:$C$1978,2,FALSE))),"")</f>
        <v>T.04 Privacy</v>
      </c>
      <c r="H1649">
        <f t="shared" si="76"/>
        <v>9</v>
      </c>
      <c r="I1649" t="str">
        <f t="shared" si="77"/>
        <v>Privacy is het vermogen van een organisatie of individu te bepalen welke gegevens met derden kunnen worden gedeeld: bijvoorbeeld de algemene verordening gegevensbescherming (AVG) over gegevensbescherming en privacy voor alle individuen</v>
      </c>
    </row>
    <row r="1650" spans="1:9" ht="15" thickBot="1" x14ac:dyDescent="0.4">
      <c r="A1650" s="21" t="s">
        <v>181</v>
      </c>
      <c r="B1650" s="17" t="s">
        <v>89</v>
      </c>
      <c r="C1650" s="13">
        <v>9</v>
      </c>
      <c r="D1650" s="10" t="str">
        <f>IFERROR(VLOOKUP($A1650,VLookup!$B$3:$C$481,2,FALSE),"")</f>
        <v>5.3.4 METADATA/GEGEVENSMANAGEMENT</v>
      </c>
      <c r="E1650" s="14" t="str">
        <f t="shared" si="75"/>
        <v>T.05x9</v>
      </c>
      <c r="F1650" s="14" t="str">
        <f>IFERROR(VLOOKUP(E1650,'Bron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50" s="15" t="str">
        <f>IFERROR(CONCATENATE(B1650," ",(VLOOKUP($B1650,'Bron competenties'!$B$1:$C$1978,2,FALSE))),"")</f>
        <v>T.05 Beveiliging</v>
      </c>
      <c r="H1650">
        <f t="shared" si="76"/>
        <v>9</v>
      </c>
      <c r="I1650"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51" spans="1:9" ht="15" thickBot="1" x14ac:dyDescent="0.4">
      <c r="A1651" s="21" t="s">
        <v>181</v>
      </c>
      <c r="B1651" s="17" t="s">
        <v>90</v>
      </c>
      <c r="C1651" s="13">
        <v>9</v>
      </c>
      <c r="D1651" s="10" t="str">
        <f>IFERROR(VLOOKUP($A1651,VLookup!$B$3:$C$481,2,FALSE),"")</f>
        <v>5.3.4 METADATA/GEGEVENSMANAGEMENT</v>
      </c>
      <c r="E1651" s="14" t="str">
        <f t="shared" si="75"/>
        <v>T.06x9</v>
      </c>
      <c r="F1651" s="14" t="str">
        <f>IFERROR(VLOOKUP(E1651,'Bron competenties'!$A$1:$F$19978,5,FALSE),"")</f>
        <v>Duurzaamheid staat voor het voldoen aan behoeften zonder de toekomst in gevaar te brengen en kan worden gecategoriseerd als ecologische, sociale of economische duurzaamheid</v>
      </c>
      <c r="G1651" s="15" t="str">
        <f>IFERROR(CONCATENATE(B1651," ",(VLOOKUP($B1651,'Bron competenties'!$B$1:$C$1978,2,FALSE))),"")</f>
        <v>T.06 Duurzaamheid</v>
      </c>
      <c r="H1651">
        <f t="shared" si="76"/>
        <v>9</v>
      </c>
      <c r="I1651" t="str">
        <f t="shared" si="77"/>
        <v>Duurzaamheid staat voor het voldoen aan behoeften zonder de toekomst in gevaar te brengen en kan worden gecategoriseerd als ecologische, sociale of economische duurzaamheid</v>
      </c>
    </row>
    <row r="1652" spans="1:9" ht="15" thickBot="1" x14ac:dyDescent="0.4">
      <c r="A1652" s="21" t="s">
        <v>181</v>
      </c>
      <c r="B1652" s="17" t="s">
        <v>91</v>
      </c>
      <c r="C1652" s="13">
        <v>9</v>
      </c>
      <c r="D1652" s="10" t="str">
        <f>IFERROR(VLOOKUP($A1652,VLookup!$B$3:$C$481,2,FALSE),"")</f>
        <v>5.3.4 METADATA/GEGEVENSMANAGEMENT</v>
      </c>
      <c r="E1652" s="14" t="str">
        <f t="shared" si="75"/>
        <v>T.07x9</v>
      </c>
      <c r="F1652" s="14" t="str">
        <f>IFERROR(VLOOKUP(E1652,'Bron competenties'!$A$1:$F$19978,5,FALSE),"")</f>
        <v>Bruikbaarheid is de kwaliteit van een product, dienst of systeem, zoals ervaren door eindgebruikers, voor specifiek te bereiken doelen, effectief, efficiënt en bevredigend in een vooraf bepaalde context</v>
      </c>
      <c r="G1652" s="15" t="str">
        <f>IFERROR(CONCATENATE(B1652," ",(VLOOKUP($B1652,'Bron competenties'!$B$1:$C$1978,2,FALSE))),"")</f>
        <v>T.07 Bruikbaarheid</v>
      </c>
      <c r="H1652">
        <f t="shared" si="76"/>
        <v>9</v>
      </c>
      <c r="I1652" t="str">
        <f t="shared" si="77"/>
        <v>Bruikbaarheid is de kwaliteit van een product, dienst of systeem, zoals ervaren door eindgebruikers, voor specifiek te bereiken doelen, effectief, efficiënt en bevredigend in een vooraf bepaalde context</v>
      </c>
    </row>
    <row r="1653" spans="1:9" ht="15" thickBot="1" x14ac:dyDescent="0.4">
      <c r="A1653" s="21" t="s">
        <v>182</v>
      </c>
      <c r="B1653" s="17" t="s">
        <v>82</v>
      </c>
      <c r="C1653" s="13">
        <v>4</v>
      </c>
      <c r="D1653" s="10" t="str">
        <f>IFERROR(VLOOKUP($A1653,VLookup!$B$3:$C$481,2,FALSE),"")</f>
        <v>5.3.5 KWALITEITSMANAGEMENT IV</v>
      </c>
      <c r="E1653" s="14" t="str">
        <f t="shared" si="75"/>
        <v>A.01x4</v>
      </c>
      <c r="F1653" s="14" t="str">
        <f>IFERROR(VLOOKUP(E1653,'Bron competenties'!$A$1:$F$19978,5,FALSE),"")</f>
        <v>het organiseren en borgen van de bouw en implementatie van innovatieve IV oplossingen op de lange termijn</v>
      </c>
      <c r="G1653" s="15" t="str">
        <f>IFERROR(CONCATENATE(B1653," ",(VLOOKUP($B1653,'Bron competenties'!$B$1:$C$1978,2,FALSE))),"")</f>
        <v>A.01 Afstemming informatiesysteem en bedrijfsstrategie</v>
      </c>
      <c r="H1653">
        <f t="shared" si="76"/>
        <v>4</v>
      </c>
      <c r="I1653" t="str">
        <f t="shared" si="77"/>
        <v>het organiseren en borgen van de bouw en implementatie van innovatieve IV oplossingen op de lange termijn</v>
      </c>
    </row>
    <row r="1654" spans="1:9" ht="15" thickBot="1" x14ac:dyDescent="0.4">
      <c r="A1654" s="21" t="s">
        <v>182</v>
      </c>
      <c r="B1654" s="17" t="s">
        <v>83</v>
      </c>
      <c r="C1654" s="13">
        <v>4</v>
      </c>
      <c r="D1654" s="10" t="str">
        <f>IFERROR(VLOOKUP($A1654,VLookup!$B$3:$C$481,2,FALSE),"")</f>
        <v>5.3.5 KWALITEITSMANAGEMENT IV</v>
      </c>
      <c r="E1654" s="14" t="str">
        <f t="shared" si="75"/>
        <v>D.02x4</v>
      </c>
      <c r="F1654" s="14" t="str">
        <f>IFERROR(VLOOKUP(E1654,'Bron competenties'!$A$1:$F$19978,5,FALSE),"")</f>
        <v xml:space="preserve">het gebruiken van uiteenlopende specifieke kennis en het zorgen dat daarvan gebruik wordt gemaakt; het autoriseren van externe standaarden en best practices </v>
      </c>
      <c r="G1654" s="15" t="str">
        <f>IFERROR(CONCATENATE(B1654," ",(VLOOKUP($B1654,'Bron competenties'!$B$1:$C$1978,2,FALSE))),"")</f>
        <v xml:space="preserve">D.02 Ontwikkeling ICT-Kwaliteitsstrategie </v>
      </c>
      <c r="H1654">
        <f t="shared" si="76"/>
        <v>4</v>
      </c>
      <c r="I1654" t="str">
        <f t="shared" si="77"/>
        <v xml:space="preserve">het gebruiken van uiteenlopende specifieke kennis en het zorgen dat daarvan gebruik wordt gemaakt; het autoriseren van externe standaarden en best practices </v>
      </c>
    </row>
    <row r="1655" spans="1:9" ht="15" thickBot="1" x14ac:dyDescent="0.4">
      <c r="A1655" s="21" t="s">
        <v>182</v>
      </c>
      <c r="B1655" s="17" t="s">
        <v>128</v>
      </c>
      <c r="C1655" s="13">
        <v>2</v>
      </c>
      <c r="D1655" s="10" t="str">
        <f>IFERROR(VLOOKUP($A1655,VLookup!$B$3:$C$481,2,FALSE),"")</f>
        <v>5.3.5 KWALITEITSMANAGEMENT IV</v>
      </c>
      <c r="E1655" s="14" t="str">
        <f t="shared" si="75"/>
        <v>D.06x2</v>
      </c>
      <c r="F1655" s="14" t="str">
        <f>IFERROR(VLOOKUP(E1655,'Bron competenties'!$A$1:$F$19978,5,FALSE),"")</f>
        <v>het begrijpen en toepassen van digitale marketingtactieken om een geïntegreerd en effectief digitaal marketingplan te ontwikkelen, gebruikmakend van gebieden als search, beeldscherm, e-mail, sociale media en mobiele marketing</v>
      </c>
      <c r="G1655" s="15" t="str">
        <f>IFERROR(CONCATENATE(B1655," ",(VLOOKUP($B1655,'Bron competenties'!$B$1:$C$1978,2,FALSE))),"")</f>
        <v>D.06 Digitale marketing</v>
      </c>
      <c r="H1655">
        <f t="shared" si="76"/>
        <v>2</v>
      </c>
      <c r="I1655" t="str">
        <f t="shared" si="77"/>
        <v>het begrijpen en toepassen van digitale marketingtactieken om een geïntegreerd en effectief digitaal marketingplan te ontwikkelen, gebruikmakend van gebieden als search, beeldscherm, e-mail, sociale media en mobiele marketing</v>
      </c>
    </row>
    <row r="1656" spans="1:9" ht="15" thickBot="1" x14ac:dyDescent="0.4">
      <c r="A1656" s="21" t="s">
        <v>182</v>
      </c>
      <c r="B1656" s="17" t="s">
        <v>128</v>
      </c>
      <c r="C1656" s="13">
        <v>3</v>
      </c>
      <c r="D1656" s="10" t="str">
        <f>IFERROR(VLOOKUP($A1656,VLookup!$B$3:$C$481,2,FALSE),"")</f>
        <v>5.3.5 KWALITEITSMANAGEMENT IV</v>
      </c>
      <c r="E1656" s="14" t="str">
        <f t="shared" si="75"/>
        <v>D.06x3</v>
      </c>
      <c r="F1656" s="14" t="str">
        <f>IFERROR(VLOOKUP(E1656,'Bron competenties'!$A$1:$F$19978,5,FALSE),"")</f>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c r="G1656" s="15" t="str">
        <f>IFERROR(CONCATENATE(B1656," ",(VLOOKUP($B1656,'Bron competenties'!$B$1:$C$1978,2,FALSE))),"")</f>
        <v>D.06 Digitale marketing</v>
      </c>
      <c r="H1656">
        <f t="shared" si="76"/>
        <v>3</v>
      </c>
      <c r="I1656" t="str">
        <f t="shared" si="77"/>
        <v>het gebruiken van analysetools en inschatten van effectiviteit van websites op het gebeid van technische performance en downloadsnelheid; het evalueren van gebruikersbetrokkenheid door het toepassen van een wijde range van analytische rapporten; het kennen van de juridische implicaties van de toegepaste benaderingen</v>
      </c>
    </row>
    <row r="1657" spans="1:9" ht="15" thickBot="1" x14ac:dyDescent="0.4">
      <c r="A1657" s="21" t="s">
        <v>182</v>
      </c>
      <c r="B1657" s="17" t="s">
        <v>128</v>
      </c>
      <c r="C1657" s="13">
        <v>4</v>
      </c>
      <c r="D1657" s="10" t="str">
        <f>IFERROR(VLOOKUP($A1657,VLookup!$B$3:$C$481,2,FALSE),"")</f>
        <v>5.3.5 KWALITEITSMANAGEMENT IV</v>
      </c>
      <c r="E1657" s="14" t="str">
        <f t="shared" si="75"/>
        <v>D.06x4</v>
      </c>
      <c r="F1657" s="14" t="str">
        <f>IFERROR(VLOOKUP(E1657,'Bron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657" s="15" t="str">
        <f>IFERROR(CONCATENATE(B1657," ",(VLOOKUP($B1657,'Bron competenties'!$B$1:$C$1978,2,FALSE))),"")</f>
        <v>D.06 Digitale marketing</v>
      </c>
      <c r="H1657">
        <f t="shared" si="76"/>
        <v>4</v>
      </c>
      <c r="I1657" t="str">
        <f t="shared" si="7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658" spans="1:9" ht="15" thickBot="1" x14ac:dyDescent="0.4">
      <c r="A1658" s="20" t="s">
        <v>182</v>
      </c>
      <c r="B1658" s="17" t="s">
        <v>84</v>
      </c>
      <c r="C1658" s="13">
        <v>3</v>
      </c>
      <c r="D1658" s="10" t="str">
        <f>IFERROR(VLOOKUP($A1658,VLookup!$B$3:$C$481,2,FALSE),"")</f>
        <v>5.3.5 KWALITEITSMANAGEMENT IV</v>
      </c>
      <c r="E1658" s="14" t="str">
        <f t="shared" si="75"/>
        <v>D.07x3</v>
      </c>
      <c r="F1658" s="14" t="str">
        <f>IFERROR(VLOOKUP(E1658,'Bron competenties'!$A$1:$F$19978,5,FALSE),"")</f>
        <v>het ontwerpen en creëren van data-analysetools om de organisatorische datalevenscyclus te ondersteunen; het verifiëren van de waarheidsgetrouwheid van de data; het verwerken en visualiseren van data-analyseresultaten binnen het domein</v>
      </c>
      <c r="G1658" s="15" t="str">
        <f>IFERROR(CONCATENATE(B1658," ",(VLOOKUP($B1658,'Bron competenties'!$B$1:$C$1978,2,FALSE))),"")</f>
        <v>D.07 Datascience en analytics</v>
      </c>
      <c r="H1658">
        <f t="shared" si="76"/>
        <v>3</v>
      </c>
      <c r="I1658" t="str">
        <f t="shared" si="77"/>
        <v>het ontwerpen en creëren van data-analysetools om de organisatorische datalevenscyclus te ondersteunen; het verifiëren van de waarheidsgetrouwheid van de data; het verwerken en visualiseren van data-analyseresultaten binnen het domein</v>
      </c>
    </row>
    <row r="1659" spans="1:9" ht="15" thickBot="1" x14ac:dyDescent="0.4">
      <c r="A1659" s="20" t="s">
        <v>182</v>
      </c>
      <c r="B1659" s="17" t="s">
        <v>84</v>
      </c>
      <c r="C1659" s="13">
        <v>4</v>
      </c>
      <c r="D1659" s="10" t="str">
        <f>IFERROR(VLOOKUP($A1659,VLookup!$B$3:$C$481,2,FALSE),"")</f>
        <v>5.3.5 KWALITEITSMANAGEMENT IV</v>
      </c>
      <c r="E1659" s="14" t="str">
        <f t="shared" si="75"/>
        <v>D.07x4</v>
      </c>
      <c r="F1659" s="14" t="str">
        <f>IFERROR(VLOOKUP(E1659,'Bron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59" s="15" t="str">
        <f>IFERROR(CONCATENATE(B1659," ",(VLOOKUP($B1659,'Bron competenties'!$B$1:$C$1978,2,FALSE))),"")</f>
        <v>D.07 Datascience en analytics</v>
      </c>
      <c r="H1659">
        <f t="shared" si="76"/>
        <v>4</v>
      </c>
      <c r="I1659"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60" spans="1:9" ht="15" thickBot="1" x14ac:dyDescent="0.4">
      <c r="A1660" s="21" t="s">
        <v>182</v>
      </c>
      <c r="B1660" s="17" t="s">
        <v>78</v>
      </c>
      <c r="C1660" s="13">
        <v>3</v>
      </c>
      <c r="D1660" s="10" t="str">
        <f>IFERROR(VLOOKUP($A1660,VLookup!$B$3:$C$481,2,FALSE),"")</f>
        <v>5.3.5 KWALITEITSMANAGEMENT IV</v>
      </c>
      <c r="E1660" s="14" t="str">
        <f t="shared" si="75"/>
        <v>D.10x3</v>
      </c>
      <c r="F1660" s="14" t="str">
        <f>IFERROR(VLOOKUP(E1660,'Bron competenties'!$A$1:$F$19978,5,FALSE),"")</f>
        <v>het analyseren van bedrijfsprocessen en bijbehorende informatie-eisen en het daarmee voorzien in de meest geschikte informatiestructuur</v>
      </c>
      <c r="G1660" s="15" t="str">
        <f>IFERROR(CONCATENATE(B1660," ",(VLOOKUP($B1660,'Bron competenties'!$B$1:$C$1978,2,FALSE))),"")</f>
        <v xml:space="preserve">D.10 Informatie- en kennismanagement </v>
      </c>
      <c r="H1660">
        <f t="shared" si="76"/>
        <v>3</v>
      </c>
      <c r="I1660" t="str">
        <f t="shared" si="77"/>
        <v>het analyseren van bedrijfsprocessen en bijbehorende informatie-eisen en het daarmee voorzien in de meest geschikte informatiestructuur</v>
      </c>
    </row>
    <row r="1661" spans="1:9" ht="15" thickBot="1" x14ac:dyDescent="0.4">
      <c r="A1661" s="21" t="s">
        <v>182</v>
      </c>
      <c r="B1661" s="17" t="s">
        <v>78</v>
      </c>
      <c r="C1661" s="13">
        <v>4</v>
      </c>
      <c r="D1661" s="10" t="str">
        <f>IFERROR(VLOOKUP($A1661,VLookup!$B$3:$C$481,2,FALSE),"")</f>
        <v>5.3.5 KWALITEITSMANAGEMENT IV</v>
      </c>
      <c r="E1661" s="14" t="str">
        <f t="shared" si="75"/>
        <v>D.10x4</v>
      </c>
      <c r="F1661" s="14" t="str">
        <f>IFERROR(VLOOKUP(E1661,'Bron competenties'!$A$1:$F$19978,5,FALSE),"")</f>
        <v>de juiste informatiestructuur integreren in de organisatie-omgeving</v>
      </c>
      <c r="G1661" s="15" t="str">
        <f>IFERROR(CONCATENATE(B1661," ",(VLOOKUP($B1661,'Bron competenties'!$B$1:$C$1978,2,FALSE))),"")</f>
        <v xml:space="preserve">D.10 Informatie- en kennismanagement </v>
      </c>
      <c r="H1661">
        <f t="shared" si="76"/>
        <v>4</v>
      </c>
      <c r="I1661" t="str">
        <f t="shared" si="77"/>
        <v>de juiste informatiestructuur integreren in de organisatie-omgeving</v>
      </c>
    </row>
    <row r="1662" spans="1:9" ht="15" thickBot="1" x14ac:dyDescent="0.4">
      <c r="A1662" s="21" t="s">
        <v>182</v>
      </c>
      <c r="B1662" s="17" t="s">
        <v>79</v>
      </c>
      <c r="C1662" s="13">
        <v>3</v>
      </c>
      <c r="D1662" s="10" t="str">
        <f>IFERROR(VLOOKUP($A1662,VLookup!$B$3:$C$481,2,FALSE),"")</f>
        <v>5.3.5 KWALITEITSMANAGEMENT IV</v>
      </c>
      <c r="E1662" s="14" t="str">
        <f t="shared" si="75"/>
        <v>D.11x3</v>
      </c>
      <c r="F1662" s="14" t="str">
        <f>IFERROR(VLOOKUP(E1662,'Bron competenties'!$A$1:$F$19978,5,FALSE),"")</f>
        <v>betrouwbare relaties met de klanten creëren en helpen in het identificeren van de klantbehoeften</v>
      </c>
      <c r="G1662" s="15" t="str">
        <f>IFERROR(CONCATENATE(B1662," ",(VLOOKUP($B1662,'Bron competenties'!$B$1:$C$1978,2,FALSE))),"")</f>
        <v xml:space="preserve">D.11 Behoeftemanagement </v>
      </c>
      <c r="H1662">
        <f t="shared" si="76"/>
        <v>3</v>
      </c>
      <c r="I1662" t="str">
        <f t="shared" si="77"/>
        <v>betrouwbare relaties met de klanten creëren en helpen in het identificeren van de klantbehoeften</v>
      </c>
    </row>
    <row r="1663" spans="1:9" ht="15" thickBot="1" x14ac:dyDescent="0.4">
      <c r="A1663" s="21" t="s">
        <v>182</v>
      </c>
      <c r="B1663" s="17" t="s">
        <v>79</v>
      </c>
      <c r="C1663" s="13">
        <v>4</v>
      </c>
      <c r="D1663" s="10" t="str">
        <f>IFERROR(VLOOKUP($A1663,VLookup!$B$3:$C$481,2,FALSE),"")</f>
        <v>5.3.5 KWALITEITSMANAGEMENT IV</v>
      </c>
      <c r="E1663" s="14" t="str">
        <f t="shared" si="75"/>
        <v>D.11x4</v>
      </c>
      <c r="F1663" s="14" t="str">
        <f>IFERROR(VLOOKUP(E1663,'Bron competenties'!$A$1:$F$19978,5,FALSE),"")</f>
        <v>het organiseren en ondersteunen van strategische besluiten van de organisaties, het helpen van organisaties om nieuwe IV-oplossingen te bedenken; het bevorderen van partnerschappen en het creëren van waardeproposities</v>
      </c>
      <c r="G1663" s="15" t="str">
        <f>IFERROR(CONCATENATE(B1663," ",(VLOOKUP($B1663,'Bron competenties'!$B$1:$C$1978,2,FALSE))),"")</f>
        <v xml:space="preserve">D.11 Behoeftemanagement </v>
      </c>
      <c r="H1663">
        <f t="shared" si="76"/>
        <v>4</v>
      </c>
      <c r="I1663" t="str">
        <f t="shared" si="77"/>
        <v>het organiseren en ondersteunen van strategische besluiten van de organisaties, het helpen van organisaties om nieuwe IV-oplossingen te bedenken; het bevorderen van partnerschappen en het creëren van waardeproposities</v>
      </c>
    </row>
    <row r="1664" spans="1:9" ht="15" thickBot="1" x14ac:dyDescent="0.4">
      <c r="A1664" s="21" t="s">
        <v>182</v>
      </c>
      <c r="B1664" s="17" t="s">
        <v>108</v>
      </c>
      <c r="C1664" s="13">
        <v>2</v>
      </c>
      <c r="D1664" s="10" t="str">
        <f>IFERROR(VLOOKUP($A1664,VLookup!$B$3:$C$481,2,FALSE),"")</f>
        <v>5.3.5 KWALITEITSMANAGEMENT IV</v>
      </c>
      <c r="E1664" s="14" t="str">
        <f t="shared" si="75"/>
        <v>E.02x2</v>
      </c>
      <c r="F1664" s="14" t="str">
        <f>IFERROR(VLOOKUP(E1664,'Bron competenties'!$A$1:$F$19978,5,FALSE),"")</f>
        <v xml:space="preserve">het begrijpen en toepassen van projectmanagementprincipes, inclusief het toepassen van methodes, hulpmiddelen en processen om eenvoudige projecten te leiden en de kosten en ‘waste’ te minimaliseren </v>
      </c>
      <c r="G1664" s="15" t="str">
        <f>IFERROR(CONCATENATE(B1664," ",(VLOOKUP($B1664,'Bron competenties'!$B$1:$C$1978,2,FALSE))),"")</f>
        <v xml:space="preserve">E.02 Project- en portfoliomanagement </v>
      </c>
      <c r="H1664">
        <f t="shared" si="76"/>
        <v>2</v>
      </c>
      <c r="I1664" t="str">
        <f t="shared" si="77"/>
        <v xml:space="preserve">het begrijpen en toepassen van projectmanagementprincipes, inclusief het toepassen van methodes, hulpmiddelen en processen om eenvoudige projecten te leiden en de kosten en ‘waste’ te minimaliseren </v>
      </c>
    </row>
    <row r="1665" spans="1:9" ht="15" thickBot="1" x14ac:dyDescent="0.4">
      <c r="A1665" s="21" t="s">
        <v>182</v>
      </c>
      <c r="B1665" s="17" t="s">
        <v>108</v>
      </c>
      <c r="C1665" s="13">
        <v>3</v>
      </c>
      <c r="D1665" s="10" t="str">
        <f>IFERROR(VLOOKUP($A1665,VLookup!$B$3:$C$481,2,FALSE),"")</f>
        <v>5.3.5 KWALITEITSMANAGEMENT IV</v>
      </c>
      <c r="E1665" s="14" t="str">
        <f t="shared" si="75"/>
        <v>E.02x3</v>
      </c>
      <c r="F1665" s="14" t="str">
        <f>IFERROR(VLOOKUP(E1665,'Bron competenties'!$A$1:$F$19978,5,FALSE),"")</f>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665" s="15" t="str">
        <f>IFERROR(CONCATENATE(B1665," ",(VLOOKUP($B1665,'Bron competenties'!$B$1:$C$1978,2,FALSE))),"")</f>
        <v xml:space="preserve">E.02 Project- en portfoliomanagement </v>
      </c>
      <c r="H1665">
        <f t="shared" si="76"/>
        <v>3</v>
      </c>
      <c r="I1665" t="str">
        <f t="shared" si="77"/>
        <v>de verantwoordelijkheid nemen voor de eigen activiteiten en die van het projectteam; het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666" spans="1:9" ht="15" thickBot="1" x14ac:dyDescent="0.4">
      <c r="A1666" s="21" t="s">
        <v>182</v>
      </c>
      <c r="B1666" s="17" t="s">
        <v>108</v>
      </c>
      <c r="C1666" s="13">
        <v>4</v>
      </c>
      <c r="D1666" s="10" t="str">
        <f>IFERROR(VLOOKUP($A1666,VLookup!$B$3:$C$481,2,FALSE),"")</f>
        <v>5.3.5 KWALITEITSMANAGEMENT IV</v>
      </c>
      <c r="E1666" s="14" t="str">
        <f t="shared" ref="E1666:E1729" si="78">IFERROR(IF(D1666&lt;&gt;"",CONCATENATE(B1666,"x",C1666),""),"")</f>
        <v>E.02x4</v>
      </c>
      <c r="F1666" s="14" t="str">
        <f>IFERROR(VLOOKUP(E1666,'Bron competenties'!$A$1:$F$19978,5,FALSE),"")</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c r="G1666" s="15" t="str">
        <f>IFERROR(CONCATENATE(B1666," ",(VLOOKUP($B1666,'Bron competenties'!$B$1:$C$1978,2,FALSE))),"")</f>
        <v xml:space="preserve">E.02 Project- en portfoliomanagement </v>
      </c>
      <c r="H1666">
        <f t="shared" ref="H1666:H1729" si="79">IF($G1666="","",C1666)</f>
        <v>4</v>
      </c>
      <c r="I1666" t="str">
        <f t="shared" ref="I1666:I1729" si="80">IF($G1666="","",F1666)</f>
        <v xml:space="preserve">het managen van complexe projecten en/of programma’s, inclusief de interactie met andere projecten en/of programma’s; het beïnvloeden van de project-/ programmastrategie op basis van nieuwe of alternatieve oplossingen waarbij de balans blijft tussen effectiviteit en efficiency; het herzien van regels en het kiezen van standaarden; het nemen van de volledige verantwoordelijk voor de project-/ programmaresultaten inclusief budget en resourcemanagement en het werken voorbij de begrenzing van het project </v>
      </c>
    </row>
    <row r="1667" spans="1:9" ht="15" thickBot="1" x14ac:dyDescent="0.4">
      <c r="A1667" s="21" t="s">
        <v>182</v>
      </c>
      <c r="B1667" s="17" t="s">
        <v>100</v>
      </c>
      <c r="C1667" s="13">
        <v>2</v>
      </c>
      <c r="D1667" s="10" t="str">
        <f>IFERROR(VLOOKUP($A1667,VLookup!$B$3:$C$481,2,FALSE),"")</f>
        <v>5.3.5 KWALITEITSMANAGEMENT IV</v>
      </c>
      <c r="E1667" s="14" t="str">
        <f t="shared" si="78"/>
        <v>E.03x2</v>
      </c>
      <c r="F1667" s="14" t="str">
        <f>IFERROR(VLOOKUP(E1667,'Bron competenties'!$A$1:$F$19978,5,FALSE),"")</f>
        <v>het begrijpen en toepassen van de principes van risicomanagement en het onderzoeken van IV-oplossingen om geïdentificeerde risico’s te mitigeren</v>
      </c>
      <c r="G1667" s="15" t="str">
        <f>IFERROR(CONCATENATE(B1667," ",(VLOOKUP($B1667,'Bron competenties'!$B$1:$C$1978,2,FALSE))),"")</f>
        <v xml:space="preserve">E.03 Risicomanagement </v>
      </c>
      <c r="H1667">
        <f t="shared" si="79"/>
        <v>2</v>
      </c>
      <c r="I1667" t="str">
        <f t="shared" si="80"/>
        <v>het begrijpen en toepassen van de principes van risicomanagement en het onderzoeken van IV-oplossingen om geïdentificeerde risico’s te mitigeren</v>
      </c>
    </row>
    <row r="1668" spans="1:9" ht="15" thickBot="1" x14ac:dyDescent="0.4">
      <c r="A1668" s="21" t="s">
        <v>182</v>
      </c>
      <c r="B1668" s="17" t="s">
        <v>100</v>
      </c>
      <c r="C1668" s="13">
        <v>3</v>
      </c>
      <c r="D1668" s="10" t="str">
        <f>IFERROR(VLOOKUP($A1668,VLookup!$B$3:$C$481,2,FALSE),"")</f>
        <v>5.3.5 KWALITEITSMANAGEMENT IV</v>
      </c>
      <c r="E1668" s="14" t="str">
        <f t="shared" si="78"/>
        <v>E.03x3</v>
      </c>
      <c r="F1668" s="14" t="str">
        <f>IFERROR(VLOOKUP(E1668,'Bron competenties'!$A$1:$F$19978,5,FALSE),"")</f>
        <v>het in staat zijn de juiste acties te ondernemen om de veiligheid te borgen en risicoblootstelling te vermijden; het evalueren, managen en garanderen van de validering van uitzonderingen; het uitvoeren van audits uit op IV-processen en -omgeving</v>
      </c>
      <c r="G1668" s="15" t="str">
        <f>IFERROR(CONCATENATE(B1668," ",(VLOOKUP($B1668,'Bron competenties'!$B$1:$C$1978,2,FALSE))),"")</f>
        <v xml:space="preserve">E.03 Risicomanagement </v>
      </c>
      <c r="H1668">
        <f t="shared" si="79"/>
        <v>3</v>
      </c>
      <c r="I1668" t="str">
        <f t="shared" si="80"/>
        <v>het in staat zijn de juiste acties te ondernemen om de veiligheid te borgen en risicoblootstelling te vermijden; het evalueren, managen en garanderen van de validering van uitzonderingen; het uitvoeren van audits uit op IV-processen en -omgeving</v>
      </c>
    </row>
    <row r="1669" spans="1:9" ht="15" thickBot="1" x14ac:dyDescent="0.4">
      <c r="A1669" s="21" t="s">
        <v>182</v>
      </c>
      <c r="B1669" s="17" t="s">
        <v>100</v>
      </c>
      <c r="C1669" s="13">
        <v>4</v>
      </c>
      <c r="D1669" s="10" t="str">
        <f>IFERROR(VLOOKUP($A1669,VLookup!$B$3:$C$481,2,FALSE),"")</f>
        <v>5.3.5 KWALITEITSMANAGEMENT IV</v>
      </c>
      <c r="E1669" s="14" t="str">
        <f t="shared" si="78"/>
        <v>E.03x4</v>
      </c>
      <c r="F1669" s="14" t="str">
        <f>IFERROR(VLOOKUP(E1669,'Bron competenties'!$A$1:$F$19978,5,FALSE),"")</f>
        <v>het organiseren en borgen van het definiëren en toepasbaar maken van beleid voor risicobeheer door rekening te houden met alle mogelijke beperkingen, waaronder technische, economische en politieke kwesties en daarbij taken te delegeren</v>
      </c>
      <c r="G1669" s="15" t="str">
        <f>IFERROR(CONCATENATE(B1669," ",(VLOOKUP($B1669,'Bron competenties'!$B$1:$C$1978,2,FALSE))),"")</f>
        <v xml:space="preserve">E.03 Risicomanagement </v>
      </c>
      <c r="H1669">
        <f t="shared" si="79"/>
        <v>4</v>
      </c>
      <c r="I1669" t="str">
        <f t="shared" si="80"/>
        <v>het organiseren en borgen van het definiëren en toepasbaar maken van beleid voor risicobeheer door rekening te houden met alle mogelijke beperkingen, waaronder technische, economische en politieke kwesties en daarbij taken te delegeren</v>
      </c>
    </row>
    <row r="1670" spans="1:9" ht="15" thickBot="1" x14ac:dyDescent="0.4">
      <c r="A1670" s="21" t="s">
        <v>182</v>
      </c>
      <c r="B1670" s="17" t="s">
        <v>96</v>
      </c>
      <c r="C1670" s="13">
        <v>2</v>
      </c>
      <c r="D1670" s="10" t="str">
        <f>IFERROR(VLOOKUP($A1670,VLookup!$B$3:$C$481,2,FALSE),"")</f>
        <v>5.3.5 KWALITEITSMANAGEMENT IV</v>
      </c>
      <c r="E1670" s="14" t="str">
        <f t="shared" si="78"/>
        <v>E.06x2</v>
      </c>
      <c r="F1670" s="14" t="str">
        <f>IFERROR(VLOOKUP(E1670,'Bron competenties'!$A$1:$F$19978,5,FALSE),"")</f>
        <v>het communiceren over en het toezicht houden op de toepassing van het kwaliteitsbeleid in de organisatie</v>
      </c>
      <c r="G1670" s="15" t="str">
        <f>IFERROR(CONCATENATE(B1670," ",(VLOOKUP($B1670,'Bron competenties'!$B$1:$C$1978,2,FALSE))),"")</f>
        <v xml:space="preserve">E.06 ICT kwaliteitsmanagement </v>
      </c>
      <c r="H1670">
        <f t="shared" si="79"/>
        <v>2</v>
      </c>
      <c r="I1670" t="str">
        <f t="shared" si="80"/>
        <v>het communiceren over en het toezicht houden op de toepassing van het kwaliteitsbeleid in de organisatie</v>
      </c>
    </row>
    <row r="1671" spans="1:9" ht="15" thickBot="1" x14ac:dyDescent="0.4">
      <c r="A1671" s="21" t="s">
        <v>182</v>
      </c>
      <c r="B1671" s="17" t="s">
        <v>96</v>
      </c>
      <c r="C1671" s="13">
        <v>3</v>
      </c>
      <c r="D1671" s="10" t="str">
        <f>IFERROR(VLOOKUP($A1671,VLookup!$B$3:$C$481,2,FALSE),"")</f>
        <v>5.3.5 KWALITEITSMANAGEMENT IV</v>
      </c>
      <c r="E1671" s="14" t="str">
        <f t="shared" si="78"/>
        <v>E.06x3</v>
      </c>
      <c r="F1671" s="14" t="str">
        <f>IFERROR(VLOOKUP(E1671,'Bron competenties'!$A$1:$F$19978,5,FALSE),"")</f>
        <v>het evalueren van kwaliteitsindicatoren en processen op basis van het kwaliteitsbeleid en indien nodig het voorstellen van herstelacties</v>
      </c>
      <c r="G1671" s="15" t="str">
        <f>IFERROR(CONCATENATE(B1671," ",(VLOOKUP($B1671,'Bron competenties'!$B$1:$C$1978,2,FALSE))),"")</f>
        <v xml:space="preserve">E.06 ICT kwaliteitsmanagement </v>
      </c>
      <c r="H1671">
        <f t="shared" si="79"/>
        <v>3</v>
      </c>
      <c r="I1671" t="str">
        <f t="shared" si="80"/>
        <v>het evalueren van kwaliteitsindicatoren en processen op basis van het kwaliteitsbeleid en indien nodig het voorstellen van herstelacties</v>
      </c>
    </row>
    <row r="1672" spans="1:9" ht="15" thickBot="1" x14ac:dyDescent="0.4">
      <c r="A1672" s="21" t="s">
        <v>182</v>
      </c>
      <c r="B1672" s="17" t="s">
        <v>96</v>
      </c>
      <c r="C1672" s="13">
        <v>4</v>
      </c>
      <c r="D1672" s="10" t="str">
        <f>IFERROR(VLOOKUP($A1672,VLookup!$B$3:$C$481,2,FALSE),"")</f>
        <v>5.3.5 KWALITEITSMANAGEMENT IV</v>
      </c>
      <c r="E1672" s="14" t="str">
        <f t="shared" si="78"/>
        <v>E.06x4</v>
      </c>
      <c r="F1672" s="14" t="str">
        <f>IFERROR(VLOOKUP(E1672,'Bron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72" s="15" t="str">
        <f>IFERROR(CONCATENATE(B1672," ",(VLOOKUP($B1672,'Bron competenties'!$B$1:$C$1978,2,FALSE))),"")</f>
        <v xml:space="preserve">E.06 ICT kwaliteitsmanagement </v>
      </c>
      <c r="H1672">
        <f t="shared" si="79"/>
        <v>4</v>
      </c>
      <c r="I1672" t="str">
        <f t="shared" si="80"/>
        <v>het evalueren en inschatten in hoeverre aan kwaliteitseisen is voldaan en het organiseren en borgen dat het kwaliteitsbeleid wordt geïmplementeerd; het tonen van multifunctioneel leiderschap voor het stellen en overtreffen van kwaliteitsnormen</v>
      </c>
    </row>
    <row r="1673" spans="1:9" ht="15" thickBot="1" x14ac:dyDescent="0.4">
      <c r="A1673" s="21" t="s">
        <v>182</v>
      </c>
      <c r="B1673" s="17" t="s">
        <v>110</v>
      </c>
      <c r="C1673" s="13">
        <v>4</v>
      </c>
      <c r="D1673" s="10" t="str">
        <f>IFERROR(VLOOKUP($A1673,VLookup!$B$3:$C$481,2,FALSE),"")</f>
        <v>5.3.5 KWALITEITSMANAGEMENT IV</v>
      </c>
      <c r="E1673" s="14" t="str">
        <f t="shared" si="78"/>
        <v>E.09x4</v>
      </c>
      <c r="F1673" s="14" t="str">
        <f>IFERROR(VLOOKUP(E1673,'Bron competenties'!$A$1:$F$19978,5,FALSE),"")</f>
        <v>het organiseren en borgen van governancestrategie voor informatiesystemen door relevante processen over de gehele IV-infrastructuur te communiceren, uit te dragen en te beheersen</v>
      </c>
      <c r="G1673" s="15" t="str">
        <f>IFERROR(CONCATENATE(B1673," ",(VLOOKUP($B1673,'Bron competenties'!$B$1:$C$1978,2,FALSE))),"")</f>
        <v xml:space="preserve">E.09 IT-governance </v>
      </c>
      <c r="H1673">
        <f t="shared" si="79"/>
        <v>4</v>
      </c>
      <c r="I1673" t="str">
        <f t="shared" si="80"/>
        <v>het organiseren en borgen van governancestrategie voor informatiesystemen door relevante processen over de gehele IV-infrastructuur te communiceren, uit te dragen en te beheersen</v>
      </c>
    </row>
    <row r="1674" spans="1:9" ht="15" thickBot="1" x14ac:dyDescent="0.4">
      <c r="A1674" s="21" t="s">
        <v>182</v>
      </c>
      <c r="B1674" s="20" t="s">
        <v>85</v>
      </c>
      <c r="C1674" s="13">
        <v>9</v>
      </c>
      <c r="D1674" s="10" t="str">
        <f>IFERROR(VLOOKUP($A1674,VLookup!$B$3:$C$481,2,FALSE),"")</f>
        <v>5.3.5 KWALITEITSMANAGEMENT IV</v>
      </c>
      <c r="E1674" s="14" t="str">
        <f t="shared" si="78"/>
        <v>T.01x9</v>
      </c>
      <c r="F1674" s="14" t="str">
        <f>IFERROR(VLOOKUP(E1674,'Bron competenties'!$A$1:$F$19978,5,FALSE),"")</f>
        <v>Toegankelijkheid is van toepassing op het ontwerp van producten, apparaten, services of omgevingen om ervoor te zorgen dat ze voor iedereen bruikbaar zijn, ongeacht hun persoonlijke capaciteiten</v>
      </c>
      <c r="G1674" s="15" t="str">
        <f>IFERROR(CONCATENATE(B1674," ",(VLOOKUP($B1674,'Bron competenties'!$B$1:$C$1978,2,FALSE))),"")</f>
        <v>T.01 Toegankelijkheid</v>
      </c>
      <c r="H1674">
        <f t="shared" si="79"/>
        <v>9</v>
      </c>
      <c r="I1674" t="str">
        <f t="shared" si="80"/>
        <v>Toegankelijkheid is van toepassing op het ontwerp van producten, apparaten, services of omgevingen om ervoor te zorgen dat ze voor iedereen bruikbaar zijn, ongeacht hun persoonlijke capaciteiten</v>
      </c>
    </row>
    <row r="1675" spans="1:9" ht="15" thickBot="1" x14ac:dyDescent="0.4">
      <c r="A1675" s="21" t="s">
        <v>182</v>
      </c>
      <c r="B1675" s="17" t="s">
        <v>86</v>
      </c>
      <c r="C1675" s="13">
        <v>9</v>
      </c>
      <c r="D1675" s="10" t="str">
        <f>IFERROR(VLOOKUP($A1675,VLookup!$B$3:$C$481,2,FALSE),"")</f>
        <v>5.3.5 KWALITEITSMANAGEMENT IV</v>
      </c>
      <c r="E1675" s="14" t="str">
        <f t="shared" si="78"/>
        <v>T.02x9</v>
      </c>
      <c r="F1675" s="14" t="str">
        <f>IFERROR(VLOOKUP(E1675,'Bron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75" s="15" t="str">
        <f>IFERROR(CONCATENATE(B1675," ",(VLOOKUP($B1675,'Bron competenties'!$B$1:$C$1978,2,FALSE))),"")</f>
        <v>T.02 Ethiek</v>
      </c>
      <c r="H1675">
        <f t="shared" si="79"/>
        <v>9</v>
      </c>
      <c r="I1675" t="str">
        <f t="shared" si="80"/>
        <v>Ethiek in ICT behandelt de procedures, waarden en praktijken die ICT en haar gerelateerde disciplines beheersen zonder de integriteit, morele waarden of overtuigingen van een individu, organisatie of de mensheid: professioneel gedrag in de ICT</v>
      </c>
    </row>
    <row r="1676" spans="1:9" ht="15" thickBot="1" x14ac:dyDescent="0.4">
      <c r="A1676" s="21" t="s">
        <v>182</v>
      </c>
      <c r="B1676" s="17" t="s">
        <v>87</v>
      </c>
      <c r="C1676" s="13">
        <v>9</v>
      </c>
      <c r="D1676" s="10" t="str">
        <f>IFERROR(VLOOKUP($A1676,VLookup!$B$3:$C$481,2,FALSE),"")</f>
        <v>5.3.5 KWALITEITSMANAGEMENT IV</v>
      </c>
      <c r="E1676" s="14" t="str">
        <f t="shared" si="78"/>
        <v>T.03x9</v>
      </c>
      <c r="F1676" s="14" t="str">
        <f>IFERROR(VLOOKUP(E1676,'Bron competenties'!$A$1:$F$19978,5,FALSE),"")</f>
        <v>Er zijn veel wetten die direct of indirect relevant zijn voor de ICT-industrie, zoals copyright, naleving van octrooien, voorkomen van plagiaat en bescherming van intellectueel eigendom</v>
      </c>
      <c r="G1676" s="15" t="str">
        <f>IFERROR(CONCATENATE(B1676," ",(VLOOKUP($B1676,'Bron competenties'!$B$1:$C$1978,2,FALSE))),"")</f>
        <v>T.03 Juridische kwesties</v>
      </c>
      <c r="H1676">
        <f t="shared" si="79"/>
        <v>9</v>
      </c>
      <c r="I1676" t="str">
        <f t="shared" si="80"/>
        <v>Er zijn veel wetten die direct of indirect relevant zijn voor de ICT-industrie, zoals copyright, naleving van octrooien, voorkomen van plagiaat en bescherming van intellectueel eigendom</v>
      </c>
    </row>
    <row r="1677" spans="1:9" ht="15" thickBot="1" x14ac:dyDescent="0.4">
      <c r="A1677" s="21" t="s">
        <v>182</v>
      </c>
      <c r="B1677" s="17" t="s">
        <v>88</v>
      </c>
      <c r="C1677" s="13">
        <v>9</v>
      </c>
      <c r="D1677" s="10" t="str">
        <f>IFERROR(VLOOKUP($A1677,VLookup!$B$3:$C$481,2,FALSE),"")</f>
        <v>5.3.5 KWALITEITSMANAGEMENT IV</v>
      </c>
      <c r="E1677" s="14" t="str">
        <f t="shared" si="78"/>
        <v>T.04x9</v>
      </c>
      <c r="F1677" s="14" t="str">
        <f>IFERROR(VLOOKUP(E1677,'Bron competenties'!$A$1:$F$19978,5,FALSE),"")</f>
        <v>Privacy is het vermogen van een organisatie of individu te bepalen welke gegevens met derden kunnen worden gedeeld: bijvoorbeeld de algemene verordening gegevensbescherming (AVG) over gegevensbescherming en privacy voor alle individuen</v>
      </c>
      <c r="G1677" s="15" t="str">
        <f>IFERROR(CONCATENATE(B1677," ",(VLOOKUP($B1677,'Bron competenties'!$B$1:$C$1978,2,FALSE))),"")</f>
        <v>T.04 Privacy</v>
      </c>
      <c r="H1677">
        <f t="shared" si="79"/>
        <v>9</v>
      </c>
      <c r="I1677" t="str">
        <f t="shared" si="80"/>
        <v>Privacy is het vermogen van een organisatie of individu te bepalen welke gegevens met derden kunnen worden gedeeld: bijvoorbeeld de algemene verordening gegevensbescherming (AVG) over gegevensbescherming en privacy voor alle individuen</v>
      </c>
    </row>
    <row r="1678" spans="1:9" ht="15" thickBot="1" x14ac:dyDescent="0.4">
      <c r="A1678" s="21" t="s">
        <v>182</v>
      </c>
      <c r="B1678" s="17" t="s">
        <v>89</v>
      </c>
      <c r="C1678" s="13">
        <v>9</v>
      </c>
      <c r="D1678" s="10" t="str">
        <f>IFERROR(VLOOKUP($A1678,VLookup!$B$3:$C$481,2,FALSE),"")</f>
        <v>5.3.5 KWALITEITSMANAGEMENT IV</v>
      </c>
      <c r="E1678" s="14" t="str">
        <f t="shared" si="78"/>
        <v>T.05x9</v>
      </c>
      <c r="F1678" s="14" t="str">
        <f>IFERROR(VLOOKUP(E1678,'Bron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78" s="15" t="str">
        <f>IFERROR(CONCATENATE(B1678," ",(VLOOKUP($B1678,'Bron competenties'!$B$1:$C$1978,2,FALSE))),"")</f>
        <v>T.05 Beveiliging</v>
      </c>
      <c r="H1678">
        <f t="shared" si="79"/>
        <v>9</v>
      </c>
      <c r="I1678" t="str">
        <f t="shared" si="80"/>
        <v>Beveiliging omvat (1) informatiebeveiliging: beschermen tegen ongeautoriseerde toegang, gebruik, openbaarmaking, verstoring, wijziging, inzage, inspectie, opname of verwoesting en (2) IT-beveiliging: ongeoorloofde toegang tot computers, netwerken en data voorkomen</v>
      </c>
    </row>
    <row r="1679" spans="1:9" ht="15" thickBot="1" x14ac:dyDescent="0.4">
      <c r="A1679" s="21" t="s">
        <v>182</v>
      </c>
      <c r="B1679" s="17" t="s">
        <v>90</v>
      </c>
      <c r="C1679" s="13">
        <v>9</v>
      </c>
      <c r="D1679" s="10" t="str">
        <f>IFERROR(VLOOKUP($A1679,VLookup!$B$3:$C$481,2,FALSE),"")</f>
        <v>5.3.5 KWALITEITSMANAGEMENT IV</v>
      </c>
      <c r="E1679" s="14" t="str">
        <f t="shared" si="78"/>
        <v>T.06x9</v>
      </c>
      <c r="F1679" s="14" t="str">
        <f>IFERROR(VLOOKUP(E1679,'Bron competenties'!$A$1:$F$19978,5,FALSE),"")</f>
        <v>Duurzaamheid staat voor het voldoen aan behoeften zonder de toekomst in gevaar te brengen en kan worden gecategoriseerd als ecologische, sociale of economische duurzaamheid</v>
      </c>
      <c r="G1679" s="15" t="str">
        <f>IFERROR(CONCATENATE(B1679," ",(VLOOKUP($B1679,'Bron competenties'!$B$1:$C$1978,2,FALSE))),"")</f>
        <v>T.06 Duurzaamheid</v>
      </c>
      <c r="H1679">
        <f t="shared" si="79"/>
        <v>9</v>
      </c>
      <c r="I1679" t="str">
        <f t="shared" si="80"/>
        <v>Duurzaamheid staat voor het voldoen aan behoeften zonder de toekomst in gevaar te brengen en kan worden gecategoriseerd als ecologische, sociale of economische duurzaamheid</v>
      </c>
    </row>
    <row r="1680" spans="1:9" ht="15" thickBot="1" x14ac:dyDescent="0.4">
      <c r="A1680" s="21" t="s">
        <v>182</v>
      </c>
      <c r="B1680" s="17" t="s">
        <v>91</v>
      </c>
      <c r="C1680" s="13">
        <v>9</v>
      </c>
      <c r="D1680" s="10" t="str">
        <f>IFERROR(VLOOKUP($A1680,VLookup!$B$3:$C$481,2,FALSE),"")</f>
        <v>5.3.5 KWALITEITSMANAGEMENT IV</v>
      </c>
      <c r="E1680" s="14" t="str">
        <f t="shared" si="78"/>
        <v>T.07x9</v>
      </c>
      <c r="F1680" s="14" t="str">
        <f>IFERROR(VLOOKUP(E1680,'Bron competenties'!$A$1:$F$19978,5,FALSE),"")</f>
        <v>Bruikbaarheid is de kwaliteit van een product, dienst of systeem, zoals ervaren door eindgebruikers, voor specifiek te bereiken doelen, effectief, efficiënt en bevredigend in een vooraf bepaalde context</v>
      </c>
      <c r="G1680" s="15" t="str">
        <f>IFERROR(CONCATENATE(B1680," ",(VLOOKUP($B1680,'Bron competenties'!$B$1:$C$1978,2,FALSE))),"")</f>
        <v>T.07 Bruikbaarheid</v>
      </c>
      <c r="H1680">
        <f t="shared" si="79"/>
        <v>9</v>
      </c>
      <c r="I1680" t="str">
        <f t="shared" si="80"/>
        <v>Bruikbaarheid is de kwaliteit van een product, dienst of systeem, zoals ervaren door eindgebruikers, voor specifiek te bereiken doelen, effectief, efficiënt en bevredigend in een vooraf bepaalde context</v>
      </c>
    </row>
    <row r="1681" spans="1:9" ht="15" thickBot="1" x14ac:dyDescent="0.4">
      <c r="A1681" s="21" t="s">
        <v>183</v>
      </c>
      <c r="B1681" s="17" t="s">
        <v>82</v>
      </c>
      <c r="C1681" s="13">
        <v>4</v>
      </c>
      <c r="D1681" s="10" t="str">
        <f>IFERROR(VLOOKUP($A1681,VLookup!$B$3:$C$481,2,FALSE),"")</f>
        <v>5.4.1 IT-CONTROL</v>
      </c>
      <c r="E1681" s="14" t="str">
        <f t="shared" si="78"/>
        <v>A.01x4</v>
      </c>
      <c r="F1681" s="14" t="str">
        <f>IFERROR(VLOOKUP(E1681,'Bron competenties'!$A$1:$F$19978,5,FALSE),"")</f>
        <v>het organiseren en borgen van de bouw en implementatie van innovatieve IV oplossingen op de lange termijn</v>
      </c>
      <c r="G1681" s="15" t="str">
        <f>IFERROR(CONCATENATE(B1681," ",(VLOOKUP($B1681,'Bron competenties'!$B$1:$C$1978,2,FALSE))),"")</f>
        <v>A.01 Afstemming informatiesysteem en bedrijfsstrategie</v>
      </c>
      <c r="H1681">
        <f t="shared" si="79"/>
        <v>4</v>
      </c>
      <c r="I1681" t="str">
        <f t="shared" si="80"/>
        <v>het organiseren en borgen van de bouw en implementatie van innovatieve IV oplossingen op de lange termijn</v>
      </c>
    </row>
    <row r="1682" spans="1:9" ht="15" thickBot="1" x14ac:dyDescent="0.4">
      <c r="A1682" s="21" t="s">
        <v>183</v>
      </c>
      <c r="B1682" s="17" t="s">
        <v>109</v>
      </c>
      <c r="C1682" s="13">
        <v>4</v>
      </c>
      <c r="D1682" s="10" t="str">
        <f>IFERROR(VLOOKUP($A1682,VLookup!$B$3:$C$481,2,FALSE),"")</f>
        <v>5.4.1 IT-CONTROL</v>
      </c>
      <c r="E1682" s="14" t="str">
        <f t="shared" si="78"/>
        <v>D.01x4</v>
      </c>
      <c r="F1682" s="14" t="str">
        <f>IFERROR(VLOOKUP(E1682,'Bron competenties'!$A$1:$F$19978,5,FALSE),"")</f>
        <v>het gebruikmaken van specifieke kennis en van externe standaarden en best practices</v>
      </c>
      <c r="G1682" s="15" t="str">
        <f>IFERROR(CONCATENATE(B1682," ",(VLOOKUP($B1682,'Bron competenties'!$B$1:$C$1978,2,FALSE))),"")</f>
        <v xml:space="preserve">D.01 Strategieontwikkeling informatiebeveiliging </v>
      </c>
      <c r="H1682">
        <f t="shared" si="79"/>
        <v>4</v>
      </c>
      <c r="I1682" t="str">
        <f t="shared" si="80"/>
        <v>het gebruikmaken van specifieke kennis en van externe standaarden en best practices</v>
      </c>
    </row>
    <row r="1683" spans="1:9" ht="15" thickBot="1" x14ac:dyDescent="0.4">
      <c r="A1683" s="21" t="s">
        <v>183</v>
      </c>
      <c r="B1683" s="17" t="s">
        <v>83</v>
      </c>
      <c r="C1683" s="13">
        <v>4</v>
      </c>
      <c r="D1683" s="10" t="str">
        <f>IFERROR(VLOOKUP($A1683,VLookup!$B$3:$C$481,2,FALSE),"")</f>
        <v>5.4.1 IT-CONTROL</v>
      </c>
      <c r="E1683" s="14" t="str">
        <f t="shared" si="78"/>
        <v>D.02x4</v>
      </c>
      <c r="F1683" s="14" t="str">
        <f>IFERROR(VLOOKUP(E1683,'Bron competenties'!$A$1:$F$19978,5,FALSE),"")</f>
        <v xml:space="preserve">het gebruiken van uiteenlopende specifieke kennis en het zorgen dat daarvan gebruik wordt gemaakt; het autoriseren van externe standaarden en best practices </v>
      </c>
      <c r="G1683" s="15" t="str">
        <f>IFERROR(CONCATENATE(B1683," ",(VLOOKUP($B1683,'Bron competenties'!$B$1:$C$1978,2,FALSE))),"")</f>
        <v xml:space="preserve">D.02 Ontwikkeling ICT-Kwaliteitsstrategie </v>
      </c>
      <c r="H1683">
        <f t="shared" si="79"/>
        <v>4</v>
      </c>
      <c r="I1683" t="str">
        <f t="shared" si="80"/>
        <v xml:space="preserve">het gebruiken van uiteenlopende specifieke kennis en het zorgen dat daarvan gebruik wordt gemaakt; het autoriseren van externe standaarden en best practices </v>
      </c>
    </row>
    <row r="1684" spans="1:9" ht="15" thickBot="1" x14ac:dyDescent="0.4">
      <c r="A1684" s="21" t="s">
        <v>183</v>
      </c>
      <c r="B1684" s="17" t="s">
        <v>78</v>
      </c>
      <c r="C1684" s="13">
        <v>3</v>
      </c>
      <c r="D1684" s="10" t="str">
        <f>IFERROR(VLOOKUP($A1684,VLookup!$B$3:$C$481,2,FALSE),"")</f>
        <v>5.4.1 IT-CONTROL</v>
      </c>
      <c r="E1684" s="14" t="str">
        <f t="shared" si="78"/>
        <v>D.10x3</v>
      </c>
      <c r="F1684" s="14" t="str">
        <f>IFERROR(VLOOKUP(E1684,'Bron competenties'!$A$1:$F$19978,5,FALSE),"")</f>
        <v>het analyseren van bedrijfsprocessen en bijbehorende informatie-eisen en het daarmee voorzien in de meest geschikte informatiestructuur</v>
      </c>
      <c r="G1684" s="15" t="str">
        <f>IFERROR(CONCATENATE(B1684," ",(VLOOKUP($B1684,'Bron competenties'!$B$1:$C$1978,2,FALSE))),"")</f>
        <v xml:space="preserve">D.10 Informatie- en kennismanagement </v>
      </c>
      <c r="H1684">
        <f t="shared" si="79"/>
        <v>3</v>
      </c>
      <c r="I1684" t="str">
        <f t="shared" si="80"/>
        <v>het analyseren van bedrijfsprocessen en bijbehorende informatie-eisen en het daarmee voorzien in de meest geschikte informatiestructuur</v>
      </c>
    </row>
    <row r="1685" spans="1:9" ht="15" thickBot="1" x14ac:dyDescent="0.4">
      <c r="A1685" s="21" t="s">
        <v>183</v>
      </c>
      <c r="B1685" s="17" t="s">
        <v>78</v>
      </c>
      <c r="C1685" s="13">
        <v>4</v>
      </c>
      <c r="D1685" s="10" t="str">
        <f>IFERROR(VLOOKUP($A1685,VLookup!$B$3:$C$481,2,FALSE),"")</f>
        <v>5.4.1 IT-CONTROL</v>
      </c>
      <c r="E1685" s="14" t="str">
        <f t="shared" si="78"/>
        <v>D.10x4</v>
      </c>
      <c r="F1685" s="14" t="str">
        <f>IFERROR(VLOOKUP(E1685,'Bron competenties'!$A$1:$F$19978,5,FALSE),"")</f>
        <v>de juiste informatiestructuur integreren in de organisatie-omgeving</v>
      </c>
      <c r="G1685" s="15" t="str">
        <f>IFERROR(CONCATENATE(B1685," ",(VLOOKUP($B1685,'Bron competenties'!$B$1:$C$1978,2,FALSE))),"")</f>
        <v xml:space="preserve">D.10 Informatie- en kennismanagement </v>
      </c>
      <c r="H1685">
        <f t="shared" si="79"/>
        <v>4</v>
      </c>
      <c r="I1685" t="str">
        <f t="shared" si="80"/>
        <v>de juiste informatiestructuur integreren in de organisatie-omgeving</v>
      </c>
    </row>
    <row r="1686" spans="1:9" ht="15" thickBot="1" x14ac:dyDescent="0.4">
      <c r="A1686" s="21" t="s">
        <v>183</v>
      </c>
      <c r="B1686" s="17" t="s">
        <v>110</v>
      </c>
      <c r="C1686" s="13">
        <v>4</v>
      </c>
      <c r="D1686" s="10" t="str">
        <f>IFERROR(VLOOKUP($A1686,VLookup!$B$3:$C$481,2,FALSE),"")</f>
        <v>5.4.1 IT-CONTROL</v>
      </c>
      <c r="E1686" s="14" t="str">
        <f t="shared" si="78"/>
        <v>E.09x4</v>
      </c>
      <c r="F1686" s="14" t="str">
        <f>IFERROR(VLOOKUP(E1686,'Bron competenties'!$A$1:$F$19978,5,FALSE),"")</f>
        <v>het organiseren en borgen van governancestrategie voor informatiesystemen door relevante processen over de gehele IV-infrastructuur te communiceren, uit te dragen en te beheersen</v>
      </c>
      <c r="G1686" s="15" t="str">
        <f>IFERROR(CONCATENATE(B1686," ",(VLOOKUP($B1686,'Bron competenties'!$B$1:$C$1978,2,FALSE))),"")</f>
        <v xml:space="preserve">E.09 IT-governance </v>
      </c>
      <c r="H1686">
        <f t="shared" si="79"/>
        <v>4</v>
      </c>
      <c r="I1686" t="str">
        <f t="shared" si="80"/>
        <v>het organiseren en borgen van governancestrategie voor informatiesystemen door relevante processen over de gehele IV-infrastructuur te communiceren, uit te dragen en te beheersen</v>
      </c>
    </row>
    <row r="1687" spans="1:9" ht="15" thickBot="1" x14ac:dyDescent="0.4">
      <c r="A1687" s="21" t="s">
        <v>183</v>
      </c>
      <c r="B1687" s="20" t="s">
        <v>85</v>
      </c>
      <c r="C1687" s="13">
        <v>9</v>
      </c>
      <c r="D1687" s="10" t="str">
        <f>IFERROR(VLOOKUP($A1687,VLookup!$B$3:$C$481,2,FALSE),"")</f>
        <v>5.4.1 IT-CONTROL</v>
      </c>
      <c r="E1687" s="14" t="str">
        <f t="shared" si="78"/>
        <v>T.01x9</v>
      </c>
      <c r="F1687" s="14" t="str">
        <f>IFERROR(VLOOKUP(E1687,'Bron competenties'!$A$1:$F$19978,5,FALSE),"")</f>
        <v>Toegankelijkheid is van toepassing op het ontwerp van producten, apparaten, services of omgevingen om ervoor te zorgen dat ze voor iedereen bruikbaar zijn, ongeacht hun persoonlijke capaciteiten</v>
      </c>
      <c r="G1687" s="15" t="str">
        <f>IFERROR(CONCATENATE(B1687," ",(VLOOKUP($B1687,'Bron competenties'!$B$1:$C$1978,2,FALSE))),"")</f>
        <v>T.01 Toegankelijkheid</v>
      </c>
      <c r="H1687">
        <f t="shared" si="79"/>
        <v>9</v>
      </c>
      <c r="I1687" t="str">
        <f t="shared" si="80"/>
        <v>Toegankelijkheid is van toepassing op het ontwerp van producten, apparaten, services of omgevingen om ervoor te zorgen dat ze voor iedereen bruikbaar zijn, ongeacht hun persoonlijke capaciteiten</v>
      </c>
    </row>
    <row r="1688" spans="1:9" ht="15" thickBot="1" x14ac:dyDescent="0.4">
      <c r="A1688" s="21" t="s">
        <v>183</v>
      </c>
      <c r="B1688" s="17" t="s">
        <v>86</v>
      </c>
      <c r="C1688" s="13">
        <v>9</v>
      </c>
      <c r="D1688" s="10" t="str">
        <f>IFERROR(VLOOKUP($A1688,VLookup!$B$3:$C$481,2,FALSE),"")</f>
        <v>5.4.1 IT-CONTROL</v>
      </c>
      <c r="E1688" s="14" t="str">
        <f t="shared" si="78"/>
        <v>T.02x9</v>
      </c>
      <c r="F1688" s="14" t="str">
        <f>IFERROR(VLOOKUP(E1688,'Bron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88" s="15" t="str">
        <f>IFERROR(CONCATENATE(B1688," ",(VLOOKUP($B1688,'Bron competenties'!$B$1:$C$1978,2,FALSE))),"")</f>
        <v>T.02 Ethiek</v>
      </c>
      <c r="H1688">
        <f t="shared" si="79"/>
        <v>9</v>
      </c>
      <c r="I1688" t="str">
        <f t="shared" si="80"/>
        <v>Ethiek in ICT behandelt de procedures, waarden en praktijken die ICT en haar gerelateerde disciplines beheersen zonder de integriteit, morele waarden of overtuigingen van een individu, organisatie of de mensheid: professioneel gedrag in de ICT</v>
      </c>
    </row>
    <row r="1689" spans="1:9" ht="15" thickBot="1" x14ac:dyDescent="0.4">
      <c r="A1689" s="21" t="s">
        <v>183</v>
      </c>
      <c r="B1689" s="17" t="s">
        <v>87</v>
      </c>
      <c r="C1689" s="13">
        <v>9</v>
      </c>
      <c r="D1689" s="10" t="str">
        <f>IFERROR(VLOOKUP($A1689,VLookup!$B$3:$C$481,2,FALSE),"")</f>
        <v>5.4.1 IT-CONTROL</v>
      </c>
      <c r="E1689" s="14" t="str">
        <f t="shared" si="78"/>
        <v>T.03x9</v>
      </c>
      <c r="F1689" s="14" t="str">
        <f>IFERROR(VLOOKUP(E1689,'Bron competenties'!$A$1:$F$19978,5,FALSE),"")</f>
        <v>Er zijn veel wetten die direct of indirect relevant zijn voor de ICT-industrie, zoals copyright, naleving van octrooien, voorkomen van plagiaat en bescherming van intellectueel eigendom</v>
      </c>
      <c r="G1689" s="15" t="str">
        <f>IFERROR(CONCATENATE(B1689," ",(VLOOKUP($B1689,'Bron competenties'!$B$1:$C$1978,2,FALSE))),"")</f>
        <v>T.03 Juridische kwesties</v>
      </c>
      <c r="H1689">
        <f t="shared" si="79"/>
        <v>9</v>
      </c>
      <c r="I1689" t="str">
        <f t="shared" si="80"/>
        <v>Er zijn veel wetten die direct of indirect relevant zijn voor de ICT-industrie, zoals copyright, naleving van octrooien, voorkomen van plagiaat en bescherming van intellectueel eigendom</v>
      </c>
    </row>
    <row r="1690" spans="1:9" ht="15" thickBot="1" x14ac:dyDescent="0.4">
      <c r="A1690" s="21" t="s">
        <v>183</v>
      </c>
      <c r="B1690" s="17" t="s">
        <v>88</v>
      </c>
      <c r="C1690" s="13">
        <v>9</v>
      </c>
      <c r="D1690" s="10" t="str">
        <f>IFERROR(VLOOKUP($A1690,VLookup!$B$3:$C$481,2,FALSE),"")</f>
        <v>5.4.1 IT-CONTROL</v>
      </c>
      <c r="E1690" s="14" t="str">
        <f t="shared" si="78"/>
        <v>T.04x9</v>
      </c>
      <c r="F1690" s="14" t="str">
        <f>IFERROR(VLOOKUP(E1690,'Bron competenties'!$A$1:$F$19978,5,FALSE),"")</f>
        <v>Privacy is het vermogen van een organisatie of individu te bepalen welke gegevens met derden kunnen worden gedeeld: bijvoorbeeld de algemene verordening gegevensbescherming (AVG) over gegevensbescherming en privacy voor alle individuen</v>
      </c>
      <c r="G1690" s="15" t="str">
        <f>IFERROR(CONCATENATE(B1690," ",(VLOOKUP($B1690,'Bron competenties'!$B$1:$C$1978,2,FALSE))),"")</f>
        <v>T.04 Privacy</v>
      </c>
      <c r="H1690">
        <f t="shared" si="79"/>
        <v>9</v>
      </c>
      <c r="I1690" t="str">
        <f t="shared" si="80"/>
        <v>Privacy is het vermogen van een organisatie of individu te bepalen welke gegevens met derden kunnen worden gedeeld: bijvoorbeeld de algemene verordening gegevensbescherming (AVG) over gegevensbescherming en privacy voor alle individuen</v>
      </c>
    </row>
    <row r="1691" spans="1:9" ht="15" thickBot="1" x14ac:dyDescent="0.4">
      <c r="A1691" s="21" t="s">
        <v>183</v>
      </c>
      <c r="B1691" s="17" t="s">
        <v>89</v>
      </c>
      <c r="C1691" s="13">
        <v>9</v>
      </c>
      <c r="D1691" s="10" t="str">
        <f>IFERROR(VLOOKUP($A1691,VLookup!$B$3:$C$481,2,FALSE),"")</f>
        <v>5.4.1 IT-CONTROL</v>
      </c>
      <c r="E1691" s="14" t="str">
        <f t="shared" si="78"/>
        <v>T.05x9</v>
      </c>
      <c r="F1691" s="14" t="str">
        <f>IFERROR(VLOOKUP(E1691,'Bron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91" s="15" t="str">
        <f>IFERROR(CONCATENATE(B1691," ",(VLOOKUP($B1691,'Bron competenties'!$B$1:$C$1978,2,FALSE))),"")</f>
        <v>T.05 Beveiliging</v>
      </c>
      <c r="H1691">
        <f t="shared" si="79"/>
        <v>9</v>
      </c>
      <c r="I1691" t="str">
        <f t="shared" si="80"/>
        <v>Beveiliging omvat (1) informatiebeveiliging: beschermen tegen ongeautoriseerde toegang, gebruik, openbaarmaking, verstoring, wijziging, inzage, inspectie, opname of verwoesting en (2) IT-beveiliging: ongeoorloofde toegang tot computers, netwerken en data voorkomen</v>
      </c>
    </row>
    <row r="1692" spans="1:9" ht="15" thickBot="1" x14ac:dyDescent="0.4">
      <c r="A1692" s="21" t="s">
        <v>183</v>
      </c>
      <c r="B1692" s="17" t="s">
        <v>90</v>
      </c>
      <c r="C1692" s="13">
        <v>9</v>
      </c>
      <c r="D1692" s="10" t="str">
        <f>IFERROR(VLOOKUP($A1692,VLookup!$B$3:$C$481,2,FALSE),"")</f>
        <v>5.4.1 IT-CONTROL</v>
      </c>
      <c r="E1692" s="14" t="str">
        <f t="shared" si="78"/>
        <v>T.06x9</v>
      </c>
      <c r="F1692" s="14" t="str">
        <f>IFERROR(VLOOKUP(E1692,'Bron competenties'!$A$1:$F$19978,5,FALSE),"")</f>
        <v>Duurzaamheid staat voor het voldoen aan behoeften zonder de toekomst in gevaar te brengen en kan worden gecategoriseerd als ecologische, sociale of economische duurzaamheid</v>
      </c>
      <c r="G1692" s="15" t="str">
        <f>IFERROR(CONCATENATE(B1692," ",(VLOOKUP($B1692,'Bron competenties'!$B$1:$C$1978,2,FALSE))),"")</f>
        <v>T.06 Duurzaamheid</v>
      </c>
      <c r="H1692">
        <f t="shared" si="79"/>
        <v>9</v>
      </c>
      <c r="I1692" t="str">
        <f t="shared" si="80"/>
        <v>Duurzaamheid staat voor het voldoen aan behoeften zonder de toekomst in gevaar te brengen en kan worden gecategoriseerd als ecologische, sociale of economische duurzaamheid</v>
      </c>
    </row>
    <row r="1693" spans="1:9" ht="15" thickBot="1" x14ac:dyDescent="0.4">
      <c r="A1693" s="21" t="s">
        <v>183</v>
      </c>
      <c r="B1693" s="17" t="s">
        <v>91</v>
      </c>
      <c r="C1693" s="13">
        <v>9</v>
      </c>
      <c r="D1693" s="10" t="str">
        <f>IFERROR(VLOOKUP($A1693,VLookup!$B$3:$C$481,2,FALSE),"")</f>
        <v>5.4.1 IT-CONTROL</v>
      </c>
      <c r="E1693" s="14" t="str">
        <f t="shared" si="78"/>
        <v>T.07x9</v>
      </c>
      <c r="F1693" s="14" t="str">
        <f>IFERROR(VLOOKUP(E1693,'Bron competenties'!$A$1:$F$19978,5,FALSE),"")</f>
        <v>Bruikbaarheid is de kwaliteit van een product, dienst of systeem, zoals ervaren door eindgebruikers, voor specifiek te bereiken doelen, effectief, efficiënt en bevredigend in een vooraf bepaalde context</v>
      </c>
      <c r="G1693" s="15" t="str">
        <f>IFERROR(CONCATENATE(B1693," ",(VLOOKUP($B1693,'Bron competenties'!$B$1:$C$1978,2,FALSE))),"")</f>
        <v>T.07 Bruikbaarheid</v>
      </c>
      <c r="H1693">
        <f t="shared" si="79"/>
        <v>9</v>
      </c>
      <c r="I1693" t="str">
        <f t="shared" si="80"/>
        <v>Bruikbaarheid is de kwaliteit van een product, dienst of systeem, zoals ervaren door eindgebruikers, voor specifiek te bereiken doelen, effectief, efficiënt en bevredigend in een vooraf bepaalde context</v>
      </c>
    </row>
    <row r="1694" spans="1:9" ht="15" thickBot="1" x14ac:dyDescent="0.4">
      <c r="D1694" s="10" t="str">
        <f>IFERROR(VLOOKUP($A1694,VLookup!$B$3:$C$481,2,FALSE),"")</f>
        <v/>
      </c>
      <c r="E1694" s="14" t="str">
        <f t="shared" si="78"/>
        <v/>
      </c>
      <c r="F1694" s="14" t="str">
        <f>IFERROR(VLOOKUP(E1694,'Bron competenties'!$A$1:$F$19978,5,FALSE),"")</f>
        <v/>
      </c>
      <c r="G1694" s="15" t="str">
        <f>IFERROR(CONCATENATE(B1694," ",(VLOOKUP($B1694,'Bron competenties'!$B$1:$C$1978,2,FALSE))),"")</f>
        <v/>
      </c>
      <c r="H1694" t="str">
        <f t="shared" si="79"/>
        <v/>
      </c>
      <c r="I1694" t="str">
        <f t="shared" si="80"/>
        <v/>
      </c>
    </row>
    <row r="1695" spans="1:9" ht="15" thickBot="1" x14ac:dyDescent="0.4">
      <c r="D1695" s="10" t="str">
        <f>IFERROR(VLOOKUP($A1695,VLookup!$B$3:$C$481,2,FALSE),"")</f>
        <v/>
      </c>
      <c r="E1695" s="14" t="str">
        <f t="shared" si="78"/>
        <v/>
      </c>
      <c r="F1695" s="14" t="str">
        <f>IFERROR(VLOOKUP(E1695,'Bron competenties'!$A$1:$F$19978,5,FALSE),"")</f>
        <v/>
      </c>
      <c r="G1695" s="15" t="str">
        <f>IFERROR(CONCATENATE(B1695," ",(VLOOKUP($B1695,'Bron competenties'!$B$1:$C$1978,2,FALSE))),"")</f>
        <v/>
      </c>
      <c r="H1695" t="str">
        <f t="shared" si="79"/>
        <v/>
      </c>
      <c r="I1695" t="str">
        <f t="shared" si="80"/>
        <v/>
      </c>
    </row>
    <row r="1696" spans="1:9" ht="15" thickBot="1" x14ac:dyDescent="0.4">
      <c r="D1696" s="10" t="str">
        <f>IFERROR(VLOOKUP($A1696,VLookup!$B$3:$C$481,2,FALSE),"")</f>
        <v/>
      </c>
      <c r="E1696" s="14" t="str">
        <f t="shared" si="78"/>
        <v/>
      </c>
      <c r="F1696" s="14" t="str">
        <f>IFERROR(VLOOKUP(E1696,'Bron competenties'!$A$1:$F$19978,5,FALSE),"")</f>
        <v/>
      </c>
      <c r="G1696" s="15" t="str">
        <f>IFERROR(CONCATENATE(B1696," ",(VLOOKUP($B1696,'Bron competenties'!$B$1:$C$1978,2,FALSE))),"")</f>
        <v/>
      </c>
      <c r="H1696" t="str">
        <f t="shared" si="79"/>
        <v/>
      </c>
      <c r="I1696" t="str">
        <f t="shared" si="80"/>
        <v/>
      </c>
    </row>
    <row r="1697" spans="4:9" ht="15" thickBot="1" x14ac:dyDescent="0.4">
      <c r="D1697" s="10" t="str">
        <f>IFERROR(VLOOKUP($A1697,VLookup!$B$3:$C$481,2,FALSE),"")</f>
        <v/>
      </c>
      <c r="E1697" s="14" t="str">
        <f t="shared" si="78"/>
        <v/>
      </c>
      <c r="F1697" s="14" t="str">
        <f>IFERROR(VLOOKUP(E1697,'Bron competenties'!$A$1:$F$19978,5,FALSE),"")</f>
        <v/>
      </c>
      <c r="G1697" s="15" t="str">
        <f>IFERROR(CONCATENATE(B1697," ",(VLOOKUP($B1697,'Bron competenties'!$B$1:$C$1978,2,FALSE))),"")</f>
        <v/>
      </c>
      <c r="H1697" t="str">
        <f t="shared" si="79"/>
        <v/>
      </c>
      <c r="I1697" t="str">
        <f t="shared" si="80"/>
        <v/>
      </c>
    </row>
    <row r="1698" spans="4:9" ht="15" thickBot="1" x14ac:dyDescent="0.4">
      <c r="D1698" s="10" t="str">
        <f>IFERROR(VLOOKUP($A1698,VLookup!$B$3:$C$481,2,FALSE),"")</f>
        <v/>
      </c>
      <c r="E1698" s="14" t="str">
        <f t="shared" si="78"/>
        <v/>
      </c>
      <c r="F1698" s="14" t="str">
        <f>IFERROR(VLOOKUP(E1698,'Bron competenties'!$A$1:$F$19978,5,FALSE),"")</f>
        <v/>
      </c>
      <c r="G1698" s="15" t="str">
        <f>IFERROR(CONCATENATE(B1698," ",(VLOOKUP($B1698,'Bron competenties'!$B$1:$C$1978,2,FALSE))),"")</f>
        <v/>
      </c>
      <c r="H1698" t="str">
        <f t="shared" si="79"/>
        <v/>
      </c>
      <c r="I1698" t="str">
        <f t="shared" si="80"/>
        <v/>
      </c>
    </row>
    <row r="1699" spans="4:9" ht="15" thickBot="1" x14ac:dyDescent="0.4">
      <c r="D1699" s="10" t="str">
        <f>IFERROR(VLOOKUP($A1699,VLookup!$B$3:$C$481,2,FALSE),"")</f>
        <v/>
      </c>
      <c r="E1699" s="14" t="str">
        <f t="shared" si="78"/>
        <v/>
      </c>
      <c r="F1699" s="14" t="str">
        <f>IFERROR(VLOOKUP(E1699,'Bron competenties'!$A$1:$F$19978,5,FALSE),"")</f>
        <v/>
      </c>
      <c r="G1699" s="15" t="str">
        <f>IFERROR(CONCATENATE(B1699," ",(VLOOKUP($B1699,'Bron competenties'!$B$1:$C$1978,2,FALSE))),"")</f>
        <v/>
      </c>
      <c r="H1699" t="str">
        <f t="shared" si="79"/>
        <v/>
      </c>
      <c r="I1699" t="str">
        <f t="shared" si="80"/>
        <v/>
      </c>
    </row>
    <row r="1700" spans="4:9" ht="15" thickBot="1" x14ac:dyDescent="0.4">
      <c r="D1700" s="10" t="str">
        <f>IFERROR(VLOOKUP($A1700,VLookup!$B$3:$C$481,2,FALSE),"")</f>
        <v/>
      </c>
      <c r="E1700" s="14" t="str">
        <f t="shared" si="78"/>
        <v/>
      </c>
      <c r="F1700" s="14" t="str">
        <f>IFERROR(VLOOKUP(E1700,'Bron competenties'!$A$1:$F$19978,5,FALSE),"")</f>
        <v/>
      </c>
      <c r="G1700" s="15" t="str">
        <f>IFERROR(CONCATENATE(B1700," ",(VLOOKUP($B1700,'Bron competenties'!$B$1:$C$1978,2,FALSE))),"")</f>
        <v/>
      </c>
      <c r="H1700" t="str">
        <f t="shared" si="79"/>
        <v/>
      </c>
      <c r="I1700" t="str">
        <f t="shared" si="80"/>
        <v/>
      </c>
    </row>
    <row r="1701" spans="4:9" ht="15" thickBot="1" x14ac:dyDescent="0.4">
      <c r="D1701" s="10" t="str">
        <f>IFERROR(VLOOKUP($A1701,VLookup!$B$3:$C$481,2,FALSE),"")</f>
        <v/>
      </c>
      <c r="E1701" s="14" t="str">
        <f t="shared" si="78"/>
        <v/>
      </c>
      <c r="F1701" s="14" t="str">
        <f>IFERROR(VLOOKUP(E1701,'Bron competenties'!$A$1:$F$19978,5,FALSE),"")</f>
        <v/>
      </c>
      <c r="G1701" s="15" t="str">
        <f>IFERROR(CONCATENATE(B1701," ",(VLOOKUP($B1701,'Bron competenties'!$B$1:$C$1978,2,FALSE))),"")</f>
        <v/>
      </c>
      <c r="H1701" t="str">
        <f t="shared" si="79"/>
        <v/>
      </c>
      <c r="I1701" t="str">
        <f t="shared" si="80"/>
        <v/>
      </c>
    </row>
    <row r="1702" spans="4:9" ht="15" thickBot="1" x14ac:dyDescent="0.4">
      <c r="D1702" s="10" t="str">
        <f>IFERROR(VLOOKUP($A1702,VLookup!$B$3:$C$481,2,FALSE),"")</f>
        <v/>
      </c>
      <c r="E1702" s="14" t="str">
        <f t="shared" si="78"/>
        <v/>
      </c>
      <c r="F1702" s="14" t="str">
        <f>IFERROR(VLOOKUP(E1702,'Bron competenties'!$A$1:$F$19978,5,FALSE),"")</f>
        <v/>
      </c>
      <c r="G1702" s="15" t="str">
        <f>IFERROR(CONCATENATE(B1702," ",(VLOOKUP($B1702,'Bron competenties'!$B$1:$C$1978,2,FALSE))),"")</f>
        <v/>
      </c>
      <c r="H1702" t="str">
        <f t="shared" si="79"/>
        <v/>
      </c>
      <c r="I1702" t="str">
        <f t="shared" si="80"/>
        <v/>
      </c>
    </row>
    <row r="1703" spans="4:9" ht="15" thickBot="1" x14ac:dyDescent="0.4">
      <c r="D1703" s="10" t="str">
        <f>IFERROR(VLOOKUP($A1703,VLookup!$B$3:$C$481,2,FALSE),"")</f>
        <v/>
      </c>
      <c r="E1703" s="14" t="str">
        <f t="shared" si="78"/>
        <v/>
      </c>
      <c r="F1703" s="14" t="str">
        <f>IFERROR(VLOOKUP(E1703,'Bron competenties'!$A$1:$F$19978,5,FALSE),"")</f>
        <v/>
      </c>
      <c r="G1703" s="15" t="str">
        <f>IFERROR(CONCATENATE(B1703," ",(VLOOKUP($B1703,'Bron competenties'!$B$1:$C$1978,2,FALSE))),"")</f>
        <v/>
      </c>
      <c r="H1703" t="str">
        <f t="shared" si="79"/>
        <v/>
      </c>
      <c r="I1703" t="str">
        <f t="shared" si="80"/>
        <v/>
      </c>
    </row>
    <row r="1704" spans="4:9" ht="15" thickBot="1" x14ac:dyDescent="0.4">
      <c r="D1704" s="10" t="str">
        <f>IFERROR(VLOOKUP($A1704,VLookup!$B$3:$C$481,2,FALSE),"")</f>
        <v/>
      </c>
      <c r="E1704" s="14" t="str">
        <f t="shared" si="78"/>
        <v/>
      </c>
      <c r="F1704" s="14" t="str">
        <f>IFERROR(VLOOKUP(E1704,'Bron competenties'!$A$1:$F$19978,5,FALSE),"")</f>
        <v/>
      </c>
      <c r="G1704" s="15" t="str">
        <f>IFERROR(CONCATENATE(B1704," ",(VLOOKUP($B1704,'Bron competenties'!$B$1:$C$1978,2,FALSE))),"")</f>
        <v/>
      </c>
      <c r="H1704" t="str">
        <f t="shared" si="79"/>
        <v/>
      </c>
      <c r="I1704" t="str">
        <f t="shared" si="80"/>
        <v/>
      </c>
    </row>
    <row r="1705" spans="4:9" ht="15" thickBot="1" x14ac:dyDescent="0.4">
      <c r="D1705" s="10" t="str">
        <f>IFERROR(VLOOKUP($A1705,VLookup!$B$3:$C$481,2,FALSE),"")</f>
        <v/>
      </c>
      <c r="E1705" s="14" t="str">
        <f t="shared" si="78"/>
        <v/>
      </c>
      <c r="F1705" s="14" t="str">
        <f>IFERROR(VLOOKUP(E1705,'Bron competenties'!$A$1:$F$19978,5,FALSE),"")</f>
        <v/>
      </c>
      <c r="G1705" s="15" t="str">
        <f>IFERROR(CONCATENATE(B1705," ",(VLOOKUP($B1705,'Bron competenties'!$B$1:$C$1978,2,FALSE))),"")</f>
        <v/>
      </c>
      <c r="H1705" t="str">
        <f t="shared" si="79"/>
        <v/>
      </c>
      <c r="I1705" t="str">
        <f t="shared" si="80"/>
        <v/>
      </c>
    </row>
    <row r="1706" spans="4:9" ht="15" thickBot="1" x14ac:dyDescent="0.4">
      <c r="D1706" s="10" t="str">
        <f>IFERROR(VLOOKUP($A1706,VLookup!$B$3:$C$481,2,FALSE),"")</f>
        <v/>
      </c>
      <c r="E1706" s="14" t="str">
        <f t="shared" si="78"/>
        <v/>
      </c>
      <c r="F1706" s="14" t="str">
        <f>IFERROR(VLOOKUP(E1706,'Bron competenties'!$A$1:$F$19978,5,FALSE),"")</f>
        <v/>
      </c>
      <c r="G1706" s="15" t="str">
        <f>IFERROR(CONCATENATE(B1706," ",(VLOOKUP($B1706,'Bron competenties'!$B$1:$C$1978,2,FALSE))),"")</f>
        <v/>
      </c>
      <c r="H1706" t="str">
        <f t="shared" si="79"/>
        <v/>
      </c>
      <c r="I1706" t="str">
        <f t="shared" si="80"/>
        <v/>
      </c>
    </row>
    <row r="1707" spans="4:9" ht="15" thickBot="1" x14ac:dyDescent="0.4">
      <c r="D1707" s="10" t="str">
        <f>IFERROR(VLOOKUP($A1707,VLookup!$B$3:$C$481,2,FALSE),"")</f>
        <v/>
      </c>
      <c r="E1707" s="14" t="str">
        <f t="shared" si="78"/>
        <v/>
      </c>
      <c r="F1707" s="14" t="str">
        <f>IFERROR(VLOOKUP(E1707,'Bron competenties'!$A$1:$F$19978,5,FALSE),"")</f>
        <v/>
      </c>
      <c r="G1707" s="15" t="str">
        <f>IFERROR(CONCATENATE(B1707," ",(VLOOKUP($B1707,'Bron competenties'!$B$1:$C$1978,2,FALSE))),"")</f>
        <v/>
      </c>
      <c r="H1707" t="str">
        <f t="shared" si="79"/>
        <v/>
      </c>
      <c r="I1707" t="str">
        <f t="shared" si="80"/>
        <v/>
      </c>
    </row>
    <row r="1708" spans="4:9" ht="15" thickBot="1" x14ac:dyDescent="0.4">
      <c r="D1708" s="10" t="str">
        <f>IFERROR(VLOOKUP($A1708,VLookup!$B$3:$C$481,2,FALSE),"")</f>
        <v/>
      </c>
      <c r="E1708" s="14" t="str">
        <f t="shared" si="78"/>
        <v/>
      </c>
      <c r="F1708" s="14" t="str">
        <f>IFERROR(VLOOKUP(E1708,'Bron competenties'!$A$1:$F$19978,5,FALSE),"")</f>
        <v/>
      </c>
      <c r="G1708" s="15" t="str">
        <f>IFERROR(CONCATENATE(B1708," ",(VLOOKUP($B1708,'Bron competenties'!$B$1:$C$1978,2,FALSE))),"")</f>
        <v/>
      </c>
      <c r="H1708" t="str">
        <f t="shared" si="79"/>
        <v/>
      </c>
      <c r="I1708" t="str">
        <f t="shared" si="80"/>
        <v/>
      </c>
    </row>
    <row r="1709" spans="4:9" ht="15" thickBot="1" x14ac:dyDescent="0.4">
      <c r="D1709" s="10" t="str">
        <f>IFERROR(VLOOKUP($A1709,VLookup!$B$3:$C$481,2,FALSE),"")</f>
        <v/>
      </c>
      <c r="E1709" s="14" t="str">
        <f t="shared" si="78"/>
        <v/>
      </c>
      <c r="F1709" s="14" t="str">
        <f>IFERROR(VLOOKUP(E1709,'Bron competenties'!$A$1:$F$19978,5,FALSE),"")</f>
        <v/>
      </c>
      <c r="G1709" s="15" t="str">
        <f>IFERROR(CONCATENATE(B1709," ",(VLOOKUP($B1709,'Bron competenties'!$B$1:$C$1978,2,FALSE))),"")</f>
        <v/>
      </c>
      <c r="H1709" t="str">
        <f t="shared" si="79"/>
        <v/>
      </c>
      <c r="I1709" t="str">
        <f t="shared" si="80"/>
        <v/>
      </c>
    </row>
    <row r="1710" spans="4:9" ht="15" thickBot="1" x14ac:dyDescent="0.4">
      <c r="D1710" s="10" t="str">
        <f>IFERROR(VLOOKUP($A1710,VLookup!$B$3:$C$481,2,FALSE),"")</f>
        <v/>
      </c>
      <c r="E1710" s="14" t="str">
        <f t="shared" si="78"/>
        <v/>
      </c>
      <c r="F1710" s="14" t="str">
        <f>IFERROR(VLOOKUP(E1710,'Bron competenties'!$A$1:$F$19978,5,FALSE),"")</f>
        <v/>
      </c>
      <c r="G1710" s="15" t="str">
        <f>IFERROR(CONCATENATE(B1710," ",(VLOOKUP($B1710,'Bron competenties'!$B$1:$C$1978,2,FALSE))),"")</f>
        <v/>
      </c>
      <c r="H1710" t="str">
        <f t="shared" si="79"/>
        <v/>
      </c>
      <c r="I1710" t="str">
        <f t="shared" si="80"/>
        <v/>
      </c>
    </row>
    <row r="1711" spans="4:9" ht="15" thickBot="1" x14ac:dyDescent="0.4">
      <c r="D1711" s="10" t="str">
        <f>IFERROR(VLOOKUP($A1711,VLookup!$B$3:$C$481,2,FALSE),"")</f>
        <v/>
      </c>
      <c r="E1711" s="14" t="str">
        <f t="shared" si="78"/>
        <v/>
      </c>
      <c r="F1711" s="14" t="str">
        <f>IFERROR(VLOOKUP(E1711,'Bron competenties'!$A$1:$F$19978,5,FALSE),"")</f>
        <v/>
      </c>
      <c r="G1711" s="15" t="str">
        <f>IFERROR(CONCATENATE(B1711," ",(VLOOKUP($B1711,'Bron competenties'!$B$1:$C$1978,2,FALSE))),"")</f>
        <v/>
      </c>
      <c r="H1711" t="str">
        <f t="shared" si="79"/>
        <v/>
      </c>
      <c r="I1711" t="str">
        <f t="shared" si="80"/>
        <v/>
      </c>
    </row>
    <row r="1712" spans="4:9" ht="15" thickBot="1" x14ac:dyDescent="0.4">
      <c r="D1712" s="10" t="str">
        <f>IFERROR(VLOOKUP($A1712,VLookup!$B$3:$C$481,2,FALSE),"")</f>
        <v/>
      </c>
      <c r="E1712" s="14" t="str">
        <f t="shared" si="78"/>
        <v/>
      </c>
      <c r="F1712" s="14" t="str">
        <f>IFERROR(VLOOKUP(E1712,'Bron competenties'!$A$1:$F$19978,5,FALSE),"")</f>
        <v/>
      </c>
      <c r="G1712" s="15" t="str">
        <f>IFERROR(CONCATENATE(B1712," ",(VLOOKUP($B1712,'Bron competenties'!$B$1:$C$1978,2,FALSE))),"")</f>
        <v/>
      </c>
      <c r="H1712" t="str">
        <f t="shared" si="79"/>
        <v/>
      </c>
      <c r="I1712" t="str">
        <f t="shared" si="80"/>
        <v/>
      </c>
    </row>
    <row r="1713" spans="4:9" ht="15" thickBot="1" x14ac:dyDescent="0.4">
      <c r="D1713" s="10" t="str">
        <f>IFERROR(VLOOKUP($A1713,VLookup!$B$3:$C$481,2,FALSE),"")</f>
        <v/>
      </c>
      <c r="E1713" s="14" t="str">
        <f t="shared" si="78"/>
        <v/>
      </c>
      <c r="F1713" s="14" t="str">
        <f>IFERROR(VLOOKUP(E1713,'Bron competenties'!$A$1:$F$19978,5,FALSE),"")</f>
        <v/>
      </c>
      <c r="G1713" s="15" t="str">
        <f>IFERROR(CONCATENATE(B1713," ",(VLOOKUP($B1713,'Bron competenties'!$B$1:$C$1978,2,FALSE))),"")</f>
        <v/>
      </c>
      <c r="H1713" t="str">
        <f t="shared" si="79"/>
        <v/>
      </c>
      <c r="I1713" t="str">
        <f t="shared" si="80"/>
        <v/>
      </c>
    </row>
    <row r="1714" spans="4:9" ht="15" thickBot="1" x14ac:dyDescent="0.4">
      <c r="D1714" s="10" t="str">
        <f>IFERROR(VLOOKUP($A1714,VLookup!$B$3:$C$481,2,FALSE),"")</f>
        <v/>
      </c>
      <c r="E1714" s="14" t="str">
        <f t="shared" si="78"/>
        <v/>
      </c>
      <c r="F1714" s="14" t="str">
        <f>IFERROR(VLOOKUP(E1714,'Bron competenties'!$A$1:$F$19978,5,FALSE),"")</f>
        <v/>
      </c>
      <c r="G1714" s="15" t="str">
        <f>IFERROR(CONCATENATE(B1714," ",(VLOOKUP($B1714,'Bron competenties'!$B$1:$C$1978,2,FALSE))),"")</f>
        <v/>
      </c>
      <c r="H1714" t="str">
        <f t="shared" si="79"/>
        <v/>
      </c>
      <c r="I1714" t="str">
        <f t="shared" si="80"/>
        <v/>
      </c>
    </row>
    <row r="1715" spans="4:9" ht="15" thickBot="1" x14ac:dyDescent="0.4">
      <c r="D1715" s="10" t="str">
        <f>IFERROR(VLOOKUP($A1715,VLookup!$B$3:$C$481,2,FALSE),"")</f>
        <v/>
      </c>
      <c r="E1715" s="14" t="str">
        <f t="shared" si="78"/>
        <v/>
      </c>
      <c r="F1715" s="14" t="str">
        <f>IFERROR(VLOOKUP(E1715,'Bron competenties'!$A$1:$F$19978,5,FALSE),"")</f>
        <v/>
      </c>
      <c r="G1715" s="15" t="str">
        <f>IFERROR(CONCATENATE(B1715," ",(VLOOKUP($B1715,'Bron competenties'!$B$1:$C$1978,2,FALSE))),"")</f>
        <v/>
      </c>
      <c r="H1715" t="str">
        <f t="shared" si="79"/>
        <v/>
      </c>
      <c r="I1715" t="str">
        <f t="shared" si="80"/>
        <v/>
      </c>
    </row>
    <row r="1716" spans="4:9" ht="15" thickBot="1" x14ac:dyDescent="0.4">
      <c r="D1716" s="10" t="str">
        <f>IFERROR(VLOOKUP($A1716,VLookup!$B$3:$C$481,2,FALSE),"")</f>
        <v/>
      </c>
      <c r="E1716" s="14" t="str">
        <f t="shared" si="78"/>
        <v/>
      </c>
      <c r="F1716" s="14" t="str">
        <f>IFERROR(VLOOKUP(E1716,'Bron competenties'!$A$1:$F$19978,5,FALSE),"")</f>
        <v/>
      </c>
      <c r="G1716" s="15" t="str">
        <f>IFERROR(CONCATENATE(B1716," ",(VLOOKUP($B1716,'Bron competenties'!$B$1:$C$1978,2,FALSE))),"")</f>
        <v/>
      </c>
      <c r="H1716" t="str">
        <f t="shared" si="79"/>
        <v/>
      </c>
      <c r="I1716" t="str">
        <f t="shared" si="80"/>
        <v/>
      </c>
    </row>
    <row r="1717" spans="4:9" ht="15" thickBot="1" x14ac:dyDescent="0.4">
      <c r="D1717" s="10" t="str">
        <f>IFERROR(VLOOKUP($A1717,VLookup!$B$3:$C$481,2,FALSE),"")</f>
        <v/>
      </c>
      <c r="E1717" s="14" t="str">
        <f t="shared" si="78"/>
        <v/>
      </c>
      <c r="F1717" s="14" t="str">
        <f>IFERROR(VLOOKUP(E1717,'Bron competenties'!$A$1:$F$19978,5,FALSE),"")</f>
        <v/>
      </c>
      <c r="G1717" s="15" t="str">
        <f>IFERROR(CONCATENATE(B1717," ",(VLOOKUP($B1717,'Bron competenties'!$B$1:$C$1978,2,FALSE))),"")</f>
        <v/>
      </c>
      <c r="H1717" t="str">
        <f t="shared" si="79"/>
        <v/>
      </c>
      <c r="I1717" t="str">
        <f t="shared" si="80"/>
        <v/>
      </c>
    </row>
    <row r="1718" spans="4:9" ht="15" thickBot="1" x14ac:dyDescent="0.4">
      <c r="D1718" s="10" t="str">
        <f>IFERROR(VLOOKUP($A1718,VLookup!$B$3:$C$481,2,FALSE),"")</f>
        <v/>
      </c>
      <c r="E1718" s="14" t="str">
        <f t="shared" si="78"/>
        <v/>
      </c>
      <c r="F1718" s="14" t="str">
        <f>IFERROR(VLOOKUP(E1718,'Bron competenties'!$A$1:$F$19978,5,FALSE),"")</f>
        <v/>
      </c>
      <c r="G1718" s="15" t="str">
        <f>IFERROR(CONCATENATE(B1718," ",(VLOOKUP($B1718,'Bron competenties'!$B$1:$C$1978,2,FALSE))),"")</f>
        <v/>
      </c>
      <c r="H1718" t="str">
        <f t="shared" si="79"/>
        <v/>
      </c>
      <c r="I1718" t="str">
        <f t="shared" si="80"/>
        <v/>
      </c>
    </row>
    <row r="1719" spans="4:9" ht="15" thickBot="1" x14ac:dyDescent="0.4">
      <c r="D1719" s="10" t="str">
        <f>IFERROR(VLOOKUP($A1719,VLookup!$B$3:$C$481,2,FALSE),"")</f>
        <v/>
      </c>
      <c r="E1719" s="14" t="str">
        <f t="shared" si="78"/>
        <v/>
      </c>
      <c r="F1719" s="14" t="str">
        <f>IFERROR(VLOOKUP(E1719,'Bron competenties'!$A$1:$F$19978,5,FALSE),"")</f>
        <v/>
      </c>
      <c r="G1719" s="15" t="str">
        <f>IFERROR(CONCATENATE(B1719," ",(VLOOKUP($B1719,'Bron competenties'!$B$1:$C$1978,2,FALSE))),"")</f>
        <v/>
      </c>
      <c r="H1719" t="str">
        <f t="shared" si="79"/>
        <v/>
      </c>
      <c r="I1719" t="str">
        <f t="shared" si="80"/>
        <v/>
      </c>
    </row>
    <row r="1720" spans="4:9" ht="15" thickBot="1" x14ac:dyDescent="0.4">
      <c r="D1720" s="10" t="str">
        <f>IFERROR(VLOOKUP($A1720,VLookup!$B$3:$C$481,2,FALSE),"")</f>
        <v/>
      </c>
      <c r="E1720" s="14" t="str">
        <f t="shared" si="78"/>
        <v/>
      </c>
      <c r="F1720" s="14" t="str">
        <f>IFERROR(VLOOKUP(E1720,'Bron competenties'!$A$1:$F$19978,5,FALSE),"")</f>
        <v/>
      </c>
      <c r="G1720" s="15" t="str">
        <f>IFERROR(CONCATENATE(B1720," ",(VLOOKUP($B1720,'Bron competenties'!$B$1:$C$1978,2,FALSE))),"")</f>
        <v/>
      </c>
      <c r="H1720" t="str">
        <f t="shared" si="79"/>
        <v/>
      </c>
      <c r="I1720" t="str">
        <f t="shared" si="80"/>
        <v/>
      </c>
    </row>
    <row r="1721" spans="4:9" ht="15" thickBot="1" x14ac:dyDescent="0.4">
      <c r="D1721" s="10" t="str">
        <f>IFERROR(VLOOKUP($A1721,VLookup!$B$3:$C$481,2,FALSE),"")</f>
        <v/>
      </c>
      <c r="E1721" s="14" t="str">
        <f t="shared" si="78"/>
        <v/>
      </c>
      <c r="F1721" s="14" t="str">
        <f>IFERROR(VLOOKUP(E1721,'Bron competenties'!$A$1:$F$19978,5,FALSE),"")</f>
        <v/>
      </c>
      <c r="G1721" s="15" t="str">
        <f>IFERROR(CONCATENATE(B1721," ",(VLOOKUP($B1721,'Bron competenties'!$B$1:$C$1978,2,FALSE))),"")</f>
        <v/>
      </c>
      <c r="H1721" t="str">
        <f t="shared" si="79"/>
        <v/>
      </c>
      <c r="I1721" t="str">
        <f t="shared" si="80"/>
        <v/>
      </c>
    </row>
    <row r="1722" spans="4:9" ht="15" thickBot="1" x14ac:dyDescent="0.4">
      <c r="D1722" s="10" t="str">
        <f>IFERROR(VLOOKUP($A1722,VLookup!$B$3:$C$481,2,FALSE),"")</f>
        <v/>
      </c>
      <c r="E1722" s="14" t="str">
        <f t="shared" si="78"/>
        <v/>
      </c>
      <c r="F1722" s="14" t="str">
        <f>IFERROR(VLOOKUP(E1722,'Bron competenties'!$A$1:$F$19978,5,FALSE),"")</f>
        <v/>
      </c>
      <c r="G1722" s="15" t="str">
        <f>IFERROR(CONCATENATE(B1722," ",(VLOOKUP($B1722,'Bron competenties'!$B$1:$C$1978,2,FALSE))),"")</f>
        <v/>
      </c>
      <c r="H1722" t="str">
        <f t="shared" si="79"/>
        <v/>
      </c>
      <c r="I1722" t="str">
        <f t="shared" si="80"/>
        <v/>
      </c>
    </row>
    <row r="1723" spans="4:9" ht="15" thickBot="1" x14ac:dyDescent="0.4">
      <c r="D1723" s="10" t="str">
        <f>IFERROR(VLOOKUP($A1723,VLookup!$B$3:$C$481,2,FALSE),"")</f>
        <v/>
      </c>
      <c r="E1723" s="14" t="str">
        <f t="shared" si="78"/>
        <v/>
      </c>
      <c r="F1723" s="14" t="str">
        <f>IFERROR(VLOOKUP(E1723,'Bron competenties'!$A$1:$F$19978,5,FALSE),"")</f>
        <v/>
      </c>
      <c r="G1723" s="15" t="str">
        <f>IFERROR(CONCATENATE(B1723," ",(VLOOKUP($B1723,'Bron competenties'!$B$1:$C$1978,2,FALSE))),"")</f>
        <v/>
      </c>
      <c r="H1723" t="str">
        <f t="shared" si="79"/>
        <v/>
      </c>
      <c r="I1723" t="str">
        <f t="shared" si="80"/>
        <v/>
      </c>
    </row>
    <row r="1724" spans="4:9" ht="15" thickBot="1" x14ac:dyDescent="0.4">
      <c r="D1724" s="10" t="str">
        <f>IFERROR(VLOOKUP($A1724,VLookup!$B$3:$C$481,2,FALSE),"")</f>
        <v/>
      </c>
      <c r="E1724" s="14" t="str">
        <f t="shared" si="78"/>
        <v/>
      </c>
      <c r="F1724" s="14" t="str">
        <f>IFERROR(VLOOKUP(E1724,'Bron competenties'!$A$1:$F$19978,5,FALSE),"")</f>
        <v/>
      </c>
      <c r="G1724" s="15" t="str">
        <f>IFERROR(CONCATENATE(B1724," ",(VLOOKUP($B1724,'Bron competenties'!$B$1:$C$1978,2,FALSE))),"")</f>
        <v/>
      </c>
      <c r="H1724" t="str">
        <f t="shared" si="79"/>
        <v/>
      </c>
      <c r="I1724" t="str">
        <f t="shared" si="80"/>
        <v/>
      </c>
    </row>
    <row r="1725" spans="4:9" ht="15" thickBot="1" x14ac:dyDescent="0.4">
      <c r="D1725" s="10" t="str">
        <f>IFERROR(VLOOKUP($A1725,VLookup!$B$3:$C$481,2,FALSE),"")</f>
        <v/>
      </c>
      <c r="E1725" s="14" t="str">
        <f t="shared" si="78"/>
        <v/>
      </c>
      <c r="F1725" s="14" t="str">
        <f>IFERROR(VLOOKUP(E1725,'Bron competenties'!$A$1:$F$19978,5,FALSE),"")</f>
        <v/>
      </c>
      <c r="G1725" s="15" t="str">
        <f>IFERROR(CONCATENATE(B1725," ",(VLOOKUP($B1725,'Bron competenties'!$B$1:$C$1978,2,FALSE))),"")</f>
        <v/>
      </c>
      <c r="H1725" t="str">
        <f t="shared" si="79"/>
        <v/>
      </c>
      <c r="I1725" t="str">
        <f t="shared" si="80"/>
        <v/>
      </c>
    </row>
    <row r="1726" spans="4:9" ht="15" thickBot="1" x14ac:dyDescent="0.4">
      <c r="D1726" s="10" t="str">
        <f>IFERROR(VLOOKUP($A1726,VLookup!$B$3:$C$481,2,FALSE),"")</f>
        <v/>
      </c>
      <c r="E1726" s="14" t="str">
        <f t="shared" si="78"/>
        <v/>
      </c>
      <c r="F1726" s="14" t="str">
        <f>IFERROR(VLOOKUP(E1726,'Bron competenties'!$A$1:$F$19978,5,FALSE),"")</f>
        <v/>
      </c>
      <c r="G1726" s="15" t="str">
        <f>IFERROR(CONCATENATE(B1726," ",(VLOOKUP($B1726,'Bron competenties'!$B$1:$C$1978,2,FALSE))),"")</f>
        <v/>
      </c>
      <c r="H1726" t="str">
        <f t="shared" si="79"/>
        <v/>
      </c>
      <c r="I1726" t="str">
        <f t="shared" si="80"/>
        <v/>
      </c>
    </row>
    <row r="1727" spans="4:9" ht="15" thickBot="1" x14ac:dyDescent="0.4">
      <c r="D1727" s="10" t="str">
        <f>IFERROR(VLOOKUP($A1727,VLookup!$B$3:$C$481,2,FALSE),"")</f>
        <v/>
      </c>
      <c r="E1727" s="14" t="str">
        <f t="shared" si="78"/>
        <v/>
      </c>
      <c r="F1727" s="14" t="str">
        <f>IFERROR(VLOOKUP(E1727,'Bron competenties'!$A$1:$F$19978,5,FALSE),"")</f>
        <v/>
      </c>
      <c r="G1727" s="15" t="str">
        <f>IFERROR(CONCATENATE(B1727," ",(VLOOKUP($B1727,'Bron competenties'!$B$1:$C$1978,2,FALSE))),"")</f>
        <v/>
      </c>
      <c r="H1727" t="str">
        <f t="shared" si="79"/>
        <v/>
      </c>
      <c r="I1727" t="str">
        <f t="shared" si="80"/>
        <v/>
      </c>
    </row>
    <row r="1728" spans="4:9" ht="15" thickBot="1" x14ac:dyDescent="0.4">
      <c r="D1728" s="10" t="str">
        <f>IFERROR(VLOOKUP($A1728,VLookup!$B$3:$C$481,2,FALSE),"")</f>
        <v/>
      </c>
      <c r="E1728" s="14" t="str">
        <f t="shared" si="78"/>
        <v/>
      </c>
      <c r="F1728" s="14" t="str">
        <f>IFERROR(VLOOKUP(E1728,'Bron competenties'!$A$1:$F$19978,5,FALSE),"")</f>
        <v/>
      </c>
      <c r="G1728" s="15" t="str">
        <f>IFERROR(CONCATENATE(B1728," ",(VLOOKUP($B1728,'Bron competenties'!$B$1:$C$1978,2,FALSE))),"")</f>
        <v/>
      </c>
      <c r="H1728" t="str">
        <f t="shared" si="79"/>
        <v/>
      </c>
      <c r="I1728" t="str">
        <f t="shared" si="80"/>
        <v/>
      </c>
    </row>
    <row r="1729" spans="4:9" ht="15" thickBot="1" x14ac:dyDescent="0.4">
      <c r="D1729" s="10" t="str">
        <f>IFERROR(VLOOKUP($A1729,VLookup!$B$3:$C$481,2,FALSE),"")</f>
        <v/>
      </c>
      <c r="E1729" s="14" t="str">
        <f t="shared" si="78"/>
        <v/>
      </c>
      <c r="F1729" s="14" t="str">
        <f>IFERROR(VLOOKUP(E1729,'Bron competenties'!$A$1:$F$19978,5,FALSE),"")</f>
        <v/>
      </c>
      <c r="G1729" s="15" t="str">
        <f>IFERROR(CONCATENATE(B1729," ",(VLOOKUP($B1729,'Bron competenties'!$B$1:$C$1978,2,FALSE))),"")</f>
        <v/>
      </c>
      <c r="H1729" t="str">
        <f t="shared" si="79"/>
        <v/>
      </c>
      <c r="I1729" t="str">
        <f t="shared" si="80"/>
        <v/>
      </c>
    </row>
    <row r="1730" spans="4:9" ht="15" thickBot="1" x14ac:dyDescent="0.4">
      <c r="D1730" s="10" t="str">
        <f>IFERROR(VLOOKUP($A1730,VLookup!$B$3:$C$481,2,FALSE),"")</f>
        <v/>
      </c>
      <c r="E1730" s="14" t="str">
        <f t="shared" ref="E1730:E1769" si="81">IFERROR(IF(D1730&lt;&gt;"",CONCATENATE(B1730,"x",C1730),""),"")</f>
        <v/>
      </c>
      <c r="F1730" s="14" t="str">
        <f>IFERROR(VLOOKUP(E1730,'Bron competenties'!$A$1:$F$19978,5,FALSE),"")</f>
        <v/>
      </c>
      <c r="G1730" s="15" t="str">
        <f>IFERROR(CONCATENATE(B1730," ",(VLOOKUP($B1730,'Bron competenties'!$B$1:$C$1978,2,FALSE))),"")</f>
        <v/>
      </c>
      <c r="H1730" t="str">
        <f t="shared" ref="H1730:H1769" si="82">IF($G1730="","",C1730)</f>
        <v/>
      </c>
      <c r="I1730" t="str">
        <f t="shared" ref="I1730:I1769" si="83">IF($G1730="","",F1730)</f>
        <v/>
      </c>
    </row>
    <row r="1731" spans="4:9" ht="15" thickBot="1" x14ac:dyDescent="0.4">
      <c r="D1731" s="10" t="str">
        <f>IFERROR(VLOOKUP($A1731,VLookup!$B$3:$C$481,2,FALSE),"")</f>
        <v/>
      </c>
      <c r="E1731" s="14" t="str">
        <f t="shared" si="81"/>
        <v/>
      </c>
      <c r="F1731" s="14" t="str">
        <f>IFERROR(VLOOKUP(E1731,'Bron competenties'!$A$1:$F$19978,5,FALSE),"")</f>
        <v/>
      </c>
      <c r="G1731" s="15" t="str">
        <f>IFERROR(CONCATENATE(B1731," ",(VLOOKUP($B1731,'Bron competenties'!$B$1:$C$1978,2,FALSE))),"")</f>
        <v/>
      </c>
      <c r="H1731" t="str">
        <f t="shared" si="82"/>
        <v/>
      </c>
      <c r="I1731" t="str">
        <f t="shared" si="83"/>
        <v/>
      </c>
    </row>
    <row r="1732" spans="4:9" ht="15" thickBot="1" x14ac:dyDescent="0.4">
      <c r="D1732" s="10" t="str">
        <f>IFERROR(VLOOKUP($A1732,VLookup!$B$3:$C$481,2,FALSE),"")</f>
        <v/>
      </c>
      <c r="E1732" s="14" t="str">
        <f t="shared" si="81"/>
        <v/>
      </c>
      <c r="F1732" s="14" t="str">
        <f>IFERROR(VLOOKUP(E1732,'Bron competenties'!$A$1:$F$19978,5,FALSE),"")</f>
        <v/>
      </c>
      <c r="G1732" s="15" t="str">
        <f>IFERROR(CONCATENATE(B1732," ",(VLOOKUP($B1732,'Bron competenties'!$B$1:$C$1978,2,FALSE))),"")</f>
        <v/>
      </c>
      <c r="H1732" t="str">
        <f t="shared" si="82"/>
        <v/>
      </c>
      <c r="I1732" t="str">
        <f t="shared" si="83"/>
        <v/>
      </c>
    </row>
    <row r="1733" spans="4:9" ht="15" thickBot="1" x14ac:dyDescent="0.4">
      <c r="D1733" s="10" t="str">
        <f>IFERROR(VLOOKUP($A1733,VLookup!$B$3:$C$481,2,FALSE),"")</f>
        <v/>
      </c>
      <c r="E1733" s="14" t="str">
        <f t="shared" si="81"/>
        <v/>
      </c>
      <c r="F1733" s="14" t="str">
        <f>IFERROR(VLOOKUP(E1733,'Bron competenties'!$A$1:$F$19978,5,FALSE),"")</f>
        <v/>
      </c>
      <c r="G1733" s="15" t="str">
        <f>IFERROR(CONCATENATE(B1733," ",(VLOOKUP($B1733,'Bron competenties'!$B$1:$C$1978,2,FALSE))),"")</f>
        <v/>
      </c>
      <c r="H1733" t="str">
        <f t="shared" si="82"/>
        <v/>
      </c>
      <c r="I1733" t="str">
        <f t="shared" si="83"/>
        <v/>
      </c>
    </row>
    <row r="1734" spans="4:9" ht="15" thickBot="1" x14ac:dyDescent="0.4">
      <c r="D1734" s="10" t="str">
        <f>IFERROR(VLOOKUP($A1734,VLookup!$B$3:$C$481,2,FALSE),"")</f>
        <v/>
      </c>
      <c r="E1734" s="14" t="str">
        <f t="shared" si="81"/>
        <v/>
      </c>
      <c r="F1734" s="14" t="str">
        <f>IFERROR(VLOOKUP(E1734,'Bron competenties'!$A$1:$F$19978,5,FALSE),"")</f>
        <v/>
      </c>
      <c r="G1734" s="15" t="str">
        <f>IFERROR(CONCATENATE(B1734," ",(VLOOKUP($B1734,'Bron competenties'!$B$1:$C$1978,2,FALSE))),"")</f>
        <v/>
      </c>
      <c r="H1734" t="str">
        <f t="shared" si="82"/>
        <v/>
      </c>
      <c r="I1734" t="str">
        <f t="shared" si="83"/>
        <v/>
      </c>
    </row>
    <row r="1735" spans="4:9" ht="15" thickBot="1" x14ac:dyDescent="0.4">
      <c r="D1735" s="10" t="str">
        <f>IFERROR(VLOOKUP($A1735,VLookup!$B$3:$C$481,2,FALSE),"")</f>
        <v/>
      </c>
      <c r="E1735" s="14" t="str">
        <f t="shared" si="81"/>
        <v/>
      </c>
      <c r="F1735" s="14" t="str">
        <f>IFERROR(VLOOKUP(E1735,'Bron competenties'!$A$1:$F$19978,5,FALSE),"")</f>
        <v/>
      </c>
      <c r="G1735" s="15" t="str">
        <f>IFERROR(CONCATENATE(B1735," ",(VLOOKUP($B1735,'Bron competenties'!$B$1:$C$1978,2,FALSE))),"")</f>
        <v/>
      </c>
      <c r="H1735" t="str">
        <f t="shared" si="82"/>
        <v/>
      </c>
      <c r="I1735" t="str">
        <f t="shared" si="83"/>
        <v/>
      </c>
    </row>
    <row r="1736" spans="4:9" ht="15" thickBot="1" x14ac:dyDescent="0.4">
      <c r="D1736" s="10" t="str">
        <f>IFERROR(VLOOKUP($A1736,VLookup!$B$3:$C$481,2,FALSE),"")</f>
        <v/>
      </c>
      <c r="E1736" s="14" t="str">
        <f t="shared" si="81"/>
        <v/>
      </c>
      <c r="F1736" s="14" t="str">
        <f>IFERROR(VLOOKUP(E1736,'Bron competenties'!$A$1:$F$19978,5,FALSE),"")</f>
        <v/>
      </c>
      <c r="G1736" s="15" t="str">
        <f>IFERROR(CONCATENATE(B1736," ",(VLOOKUP($B1736,'Bron competenties'!$B$1:$C$1978,2,FALSE))),"")</f>
        <v/>
      </c>
      <c r="H1736" t="str">
        <f t="shared" si="82"/>
        <v/>
      </c>
      <c r="I1736" t="str">
        <f t="shared" si="83"/>
        <v/>
      </c>
    </row>
    <row r="1737" spans="4:9" ht="15" thickBot="1" x14ac:dyDescent="0.4">
      <c r="D1737" s="10" t="str">
        <f>IFERROR(VLOOKUP($A1737,VLookup!$B$3:$C$481,2,FALSE),"")</f>
        <v/>
      </c>
      <c r="E1737" s="14" t="str">
        <f t="shared" si="81"/>
        <v/>
      </c>
      <c r="F1737" s="14" t="str">
        <f>IFERROR(VLOOKUP(E1737,'Bron competenties'!$A$1:$F$19978,5,FALSE),"")</f>
        <v/>
      </c>
      <c r="G1737" s="15" t="str">
        <f>IFERROR(CONCATENATE(B1737," ",(VLOOKUP($B1737,'Bron competenties'!$B$1:$C$1978,2,FALSE))),"")</f>
        <v/>
      </c>
      <c r="H1737" t="str">
        <f t="shared" si="82"/>
        <v/>
      </c>
      <c r="I1737" t="str">
        <f t="shared" si="83"/>
        <v/>
      </c>
    </row>
    <row r="1738" spans="4:9" ht="15" thickBot="1" x14ac:dyDescent="0.4">
      <c r="D1738" s="10" t="str">
        <f>IFERROR(VLOOKUP($A1738,VLookup!$B$3:$C$481,2,FALSE),"")</f>
        <v/>
      </c>
      <c r="E1738" s="14" t="str">
        <f t="shared" si="81"/>
        <v/>
      </c>
      <c r="F1738" s="14" t="str">
        <f>IFERROR(VLOOKUP(E1738,'Bron competenties'!$A$1:$F$19978,5,FALSE),"")</f>
        <v/>
      </c>
      <c r="G1738" s="15" t="str">
        <f>IFERROR(CONCATENATE(B1738," ",(VLOOKUP($B1738,'Bron competenties'!$B$1:$C$1978,2,FALSE))),"")</f>
        <v/>
      </c>
      <c r="H1738" t="str">
        <f t="shared" si="82"/>
        <v/>
      </c>
      <c r="I1738" t="str">
        <f t="shared" si="83"/>
        <v/>
      </c>
    </row>
    <row r="1739" spans="4:9" ht="15" thickBot="1" x14ac:dyDescent="0.4">
      <c r="D1739" s="10" t="str">
        <f>IFERROR(VLOOKUP($A1739,VLookup!$B$3:$C$481,2,FALSE),"")</f>
        <v/>
      </c>
      <c r="E1739" s="14" t="str">
        <f t="shared" si="81"/>
        <v/>
      </c>
      <c r="F1739" s="14" t="str">
        <f>IFERROR(VLOOKUP(E1739,'Bron competenties'!$A$1:$F$19978,5,FALSE),"")</f>
        <v/>
      </c>
      <c r="G1739" s="15" t="str">
        <f>IFERROR(CONCATENATE(B1739," ",(VLOOKUP($B1739,'Bron competenties'!$B$1:$C$1978,2,FALSE))),"")</f>
        <v/>
      </c>
      <c r="H1739" t="str">
        <f t="shared" si="82"/>
        <v/>
      </c>
      <c r="I1739" t="str">
        <f t="shared" si="83"/>
        <v/>
      </c>
    </row>
    <row r="1740" spans="4:9" ht="15" thickBot="1" x14ac:dyDescent="0.4">
      <c r="D1740" s="10" t="str">
        <f>IFERROR(VLOOKUP($A1740,VLookup!$B$3:$C$481,2,FALSE),"")</f>
        <v/>
      </c>
      <c r="E1740" s="14" t="str">
        <f t="shared" si="81"/>
        <v/>
      </c>
      <c r="F1740" s="14" t="str">
        <f>IFERROR(VLOOKUP(E1740,'Bron competenties'!$A$1:$F$19978,5,FALSE),"")</f>
        <v/>
      </c>
      <c r="G1740" s="15" t="str">
        <f>IFERROR(CONCATENATE(B1740," ",(VLOOKUP($B1740,'Bron competenties'!$B$1:$C$1978,2,FALSE))),"")</f>
        <v/>
      </c>
      <c r="H1740" t="str">
        <f t="shared" si="82"/>
        <v/>
      </c>
      <c r="I1740" t="str">
        <f t="shared" si="83"/>
        <v/>
      </c>
    </row>
    <row r="1741" spans="4:9" ht="15" thickBot="1" x14ac:dyDescent="0.4">
      <c r="D1741" s="10" t="str">
        <f>IFERROR(VLOOKUP($A1741,VLookup!$B$3:$C$481,2,FALSE),"")</f>
        <v/>
      </c>
      <c r="E1741" s="14" t="str">
        <f t="shared" si="81"/>
        <v/>
      </c>
      <c r="F1741" s="14" t="str">
        <f>IFERROR(VLOOKUP(E1741,'Bron competenties'!$A$1:$F$19978,5,FALSE),"")</f>
        <v/>
      </c>
      <c r="G1741" s="15" t="str">
        <f>IFERROR(CONCATENATE(B1741," ",(VLOOKUP($B1741,'Bron competenties'!$B$1:$C$1978,2,FALSE))),"")</f>
        <v/>
      </c>
      <c r="H1741" t="str">
        <f t="shared" si="82"/>
        <v/>
      </c>
      <c r="I1741" t="str">
        <f t="shared" si="83"/>
        <v/>
      </c>
    </row>
    <row r="1742" spans="4:9" ht="15" thickBot="1" x14ac:dyDescent="0.4">
      <c r="D1742" s="10" t="str">
        <f>IFERROR(VLOOKUP($A1742,VLookup!$B$3:$C$481,2,FALSE),"")</f>
        <v/>
      </c>
      <c r="E1742" s="14" t="str">
        <f t="shared" si="81"/>
        <v/>
      </c>
      <c r="F1742" s="14" t="str">
        <f>IFERROR(VLOOKUP(E1742,'Bron competenties'!$A$1:$F$19978,5,FALSE),"")</f>
        <v/>
      </c>
      <c r="G1742" s="15" t="str">
        <f>IFERROR(CONCATENATE(B1742," ",(VLOOKUP($B1742,'Bron competenties'!$B$1:$C$1978,2,FALSE))),"")</f>
        <v/>
      </c>
      <c r="H1742" t="str">
        <f t="shared" si="82"/>
        <v/>
      </c>
      <c r="I1742" t="str">
        <f t="shared" si="83"/>
        <v/>
      </c>
    </row>
    <row r="1743" spans="4:9" ht="15" thickBot="1" x14ac:dyDescent="0.4">
      <c r="D1743" s="10" t="str">
        <f>IFERROR(VLOOKUP($A1743,VLookup!$B$3:$C$481,2,FALSE),"")</f>
        <v/>
      </c>
      <c r="E1743" s="14" t="str">
        <f t="shared" si="81"/>
        <v/>
      </c>
      <c r="F1743" s="14" t="str">
        <f>IFERROR(VLOOKUP(E1743,'Bron competenties'!$A$1:$F$19978,5,FALSE),"")</f>
        <v/>
      </c>
      <c r="G1743" s="15" t="str">
        <f>IFERROR(CONCATENATE(B1743," ",(VLOOKUP($B1743,'Bron competenties'!$B$1:$C$1978,2,FALSE))),"")</f>
        <v/>
      </c>
      <c r="H1743" t="str">
        <f t="shared" si="82"/>
        <v/>
      </c>
      <c r="I1743" t="str">
        <f t="shared" si="83"/>
        <v/>
      </c>
    </row>
    <row r="1744" spans="4:9" ht="15" thickBot="1" x14ac:dyDescent="0.4">
      <c r="D1744" s="10" t="str">
        <f>IFERROR(VLOOKUP($A1744,VLookup!$B$3:$C$481,2,FALSE),"")</f>
        <v/>
      </c>
      <c r="E1744" s="14" t="str">
        <f t="shared" si="81"/>
        <v/>
      </c>
      <c r="F1744" s="14" t="str">
        <f>IFERROR(VLOOKUP(E1744,'Bron competenties'!$A$1:$F$19978,5,FALSE),"")</f>
        <v/>
      </c>
      <c r="G1744" s="15" t="str">
        <f>IFERROR(CONCATENATE(B1744," ",(VLOOKUP($B1744,'Bron competenties'!$B$1:$C$1978,2,FALSE))),"")</f>
        <v/>
      </c>
      <c r="H1744" t="str">
        <f t="shared" si="82"/>
        <v/>
      </c>
      <c r="I1744" t="str">
        <f t="shared" si="83"/>
        <v/>
      </c>
    </row>
    <row r="1745" spans="4:9" ht="15" thickBot="1" x14ac:dyDescent="0.4">
      <c r="D1745" s="10" t="str">
        <f>IFERROR(VLOOKUP($A1745,VLookup!$B$3:$C$481,2,FALSE),"")</f>
        <v/>
      </c>
      <c r="E1745" s="14" t="str">
        <f t="shared" si="81"/>
        <v/>
      </c>
      <c r="F1745" s="14" t="str">
        <f>IFERROR(VLOOKUP(E1745,'Bron competenties'!$A$1:$F$19978,5,FALSE),"")</f>
        <v/>
      </c>
      <c r="G1745" s="15" t="str">
        <f>IFERROR(CONCATENATE(B1745," ",(VLOOKUP($B1745,'Bron competenties'!$B$1:$C$1978,2,FALSE))),"")</f>
        <v/>
      </c>
      <c r="H1745" t="str">
        <f t="shared" si="82"/>
        <v/>
      </c>
      <c r="I1745" t="str">
        <f t="shared" si="83"/>
        <v/>
      </c>
    </row>
    <row r="1746" spans="4:9" ht="15" thickBot="1" x14ac:dyDescent="0.4">
      <c r="D1746" s="10" t="str">
        <f>IFERROR(VLOOKUP($A1746,VLookup!$B$3:$C$481,2,FALSE),"")</f>
        <v/>
      </c>
      <c r="E1746" s="14" t="str">
        <f t="shared" si="81"/>
        <v/>
      </c>
      <c r="F1746" s="14" t="str">
        <f>IFERROR(VLOOKUP(E1746,'Bron competenties'!$A$1:$F$19978,5,FALSE),"")</f>
        <v/>
      </c>
      <c r="G1746" s="15" t="str">
        <f>IFERROR(CONCATENATE(B1746," ",(VLOOKUP($B1746,'Bron competenties'!$B$1:$C$1978,2,FALSE))),"")</f>
        <v/>
      </c>
      <c r="H1746" t="str">
        <f t="shared" si="82"/>
        <v/>
      </c>
      <c r="I1746" t="str">
        <f t="shared" si="83"/>
        <v/>
      </c>
    </row>
    <row r="1747" spans="4:9" ht="15" thickBot="1" x14ac:dyDescent="0.4">
      <c r="D1747" s="10" t="str">
        <f>IFERROR(VLOOKUP($A1747,VLookup!$B$3:$C$481,2,FALSE),"")</f>
        <v/>
      </c>
      <c r="E1747" s="14" t="str">
        <f t="shared" si="81"/>
        <v/>
      </c>
      <c r="F1747" s="14" t="str">
        <f>IFERROR(VLOOKUP(E1747,'Bron competenties'!$A$1:$F$19978,5,FALSE),"")</f>
        <v/>
      </c>
      <c r="G1747" s="15" t="str">
        <f>IFERROR(CONCATENATE(B1747," ",(VLOOKUP($B1747,'Bron competenties'!$B$1:$C$1978,2,FALSE))),"")</f>
        <v/>
      </c>
      <c r="H1747" t="str">
        <f t="shared" si="82"/>
        <v/>
      </c>
      <c r="I1747" t="str">
        <f t="shared" si="83"/>
        <v/>
      </c>
    </row>
    <row r="1748" spans="4:9" ht="15" thickBot="1" x14ac:dyDescent="0.4">
      <c r="D1748" s="10" t="str">
        <f>IFERROR(VLOOKUP($A1748,VLookup!$B$3:$C$481,2,FALSE),"")</f>
        <v/>
      </c>
      <c r="E1748" s="14" t="str">
        <f t="shared" si="81"/>
        <v/>
      </c>
      <c r="F1748" s="14" t="str">
        <f>IFERROR(VLOOKUP(E1748,'Bron competenties'!$A$1:$F$19978,5,FALSE),"")</f>
        <v/>
      </c>
      <c r="G1748" s="15" t="str">
        <f>IFERROR(CONCATENATE(B1748," ",(VLOOKUP($B1748,'Bron competenties'!$B$1:$C$1978,2,FALSE))),"")</f>
        <v/>
      </c>
      <c r="H1748" t="str">
        <f t="shared" si="82"/>
        <v/>
      </c>
      <c r="I1748" t="str">
        <f t="shared" si="83"/>
        <v/>
      </c>
    </row>
    <row r="1749" spans="4:9" ht="15" thickBot="1" x14ac:dyDescent="0.4">
      <c r="D1749" s="10" t="str">
        <f>IFERROR(VLOOKUP($A1749,VLookup!$B$3:$C$481,2,FALSE),"")</f>
        <v/>
      </c>
      <c r="E1749" s="14" t="str">
        <f t="shared" si="81"/>
        <v/>
      </c>
      <c r="F1749" s="14" t="str">
        <f>IFERROR(VLOOKUP(E1749,'Bron competenties'!$A$1:$F$19978,5,FALSE),"")</f>
        <v/>
      </c>
      <c r="G1749" s="15" t="str">
        <f>IFERROR(CONCATENATE(B1749," ",(VLOOKUP($B1749,'Bron competenties'!$B$1:$C$1978,2,FALSE))),"")</f>
        <v/>
      </c>
      <c r="H1749" t="str">
        <f t="shared" si="82"/>
        <v/>
      </c>
      <c r="I1749" t="str">
        <f t="shared" si="83"/>
        <v/>
      </c>
    </row>
    <row r="1750" spans="4:9" ht="15" thickBot="1" x14ac:dyDescent="0.4">
      <c r="D1750" s="10" t="str">
        <f>IFERROR(VLOOKUP($A1750,VLookup!$B$3:$C$481,2,FALSE),"")</f>
        <v/>
      </c>
      <c r="E1750" s="14" t="str">
        <f t="shared" si="81"/>
        <v/>
      </c>
      <c r="F1750" s="14" t="str">
        <f>IFERROR(VLOOKUP(E1750,'Bron competenties'!$A$1:$F$19978,5,FALSE),"")</f>
        <v/>
      </c>
      <c r="G1750" s="15" t="str">
        <f>IFERROR(CONCATENATE(B1750," ",(VLOOKUP($B1750,'Bron competenties'!$B$1:$C$1978,2,FALSE))),"")</f>
        <v/>
      </c>
      <c r="H1750" t="str">
        <f t="shared" si="82"/>
        <v/>
      </c>
      <c r="I1750" t="str">
        <f t="shared" si="83"/>
        <v/>
      </c>
    </row>
    <row r="1751" spans="4:9" ht="15" thickBot="1" x14ac:dyDescent="0.4">
      <c r="D1751" s="10" t="str">
        <f>IFERROR(VLOOKUP($A1751,VLookup!$B$3:$C$481,2,FALSE),"")</f>
        <v/>
      </c>
      <c r="E1751" s="14" t="str">
        <f t="shared" si="81"/>
        <v/>
      </c>
      <c r="F1751" s="14" t="str">
        <f>IFERROR(VLOOKUP(E1751,'Bron competenties'!$A$1:$F$19978,5,FALSE),"")</f>
        <v/>
      </c>
      <c r="G1751" s="15" t="str">
        <f>IFERROR(CONCATENATE(B1751," ",(VLOOKUP($B1751,'Bron competenties'!$B$1:$C$1978,2,FALSE))),"")</f>
        <v/>
      </c>
      <c r="H1751" t="str">
        <f t="shared" si="82"/>
        <v/>
      </c>
      <c r="I1751" t="str">
        <f t="shared" si="83"/>
        <v/>
      </c>
    </row>
    <row r="1752" spans="4:9" ht="15" thickBot="1" x14ac:dyDescent="0.4">
      <c r="D1752" s="10" t="str">
        <f>IFERROR(VLOOKUP($A1752,VLookup!$B$3:$C$481,2,FALSE),"")</f>
        <v/>
      </c>
      <c r="E1752" s="14" t="str">
        <f t="shared" si="81"/>
        <v/>
      </c>
      <c r="F1752" s="14" t="str">
        <f>IFERROR(VLOOKUP(E1752,'Bron competenties'!$A$1:$F$19978,5,FALSE),"")</f>
        <v/>
      </c>
      <c r="G1752" s="15" t="str">
        <f>IFERROR(CONCATENATE(B1752," ",(VLOOKUP($B1752,'Bron competenties'!$B$1:$C$1978,2,FALSE))),"")</f>
        <v/>
      </c>
      <c r="H1752" t="str">
        <f t="shared" si="82"/>
        <v/>
      </c>
      <c r="I1752" t="str">
        <f t="shared" si="83"/>
        <v/>
      </c>
    </row>
    <row r="1753" spans="4:9" ht="15" thickBot="1" x14ac:dyDescent="0.4">
      <c r="D1753" s="10" t="str">
        <f>IFERROR(VLOOKUP($A1753,VLookup!$B$3:$C$481,2,FALSE),"")</f>
        <v/>
      </c>
      <c r="E1753" s="14" t="str">
        <f t="shared" si="81"/>
        <v/>
      </c>
      <c r="F1753" s="14" t="str">
        <f>IFERROR(VLOOKUP(E1753,'Bron competenties'!$A$1:$F$19978,5,FALSE),"")</f>
        <v/>
      </c>
      <c r="G1753" s="15" t="str">
        <f>IFERROR(CONCATENATE(B1753," ",(VLOOKUP($B1753,'Bron competenties'!$B$1:$C$1978,2,FALSE))),"")</f>
        <v/>
      </c>
      <c r="H1753" t="str">
        <f t="shared" si="82"/>
        <v/>
      </c>
      <c r="I1753" t="str">
        <f t="shared" si="83"/>
        <v/>
      </c>
    </row>
    <row r="1754" spans="4:9" ht="15" thickBot="1" x14ac:dyDescent="0.4">
      <c r="D1754" s="10" t="str">
        <f>IFERROR(VLOOKUP($A1754,VLookup!$B$3:$C$481,2,FALSE),"")</f>
        <v/>
      </c>
      <c r="E1754" s="14" t="str">
        <f t="shared" si="81"/>
        <v/>
      </c>
      <c r="F1754" s="14" t="str">
        <f>IFERROR(VLOOKUP(E1754,'Bron competenties'!$A$1:$F$19978,5,FALSE),"")</f>
        <v/>
      </c>
      <c r="G1754" s="15" t="str">
        <f>IFERROR(CONCATENATE(B1754," ",(VLOOKUP($B1754,'Bron competenties'!$B$1:$C$1978,2,FALSE))),"")</f>
        <v/>
      </c>
      <c r="H1754" t="str">
        <f t="shared" si="82"/>
        <v/>
      </c>
      <c r="I1754" t="str">
        <f t="shared" si="83"/>
        <v/>
      </c>
    </row>
    <row r="1755" spans="4:9" ht="15" thickBot="1" x14ac:dyDescent="0.4">
      <c r="D1755" s="10" t="str">
        <f>IFERROR(VLOOKUP($A1755,VLookup!$B$3:$C$481,2,FALSE),"")</f>
        <v/>
      </c>
      <c r="E1755" s="14" t="str">
        <f t="shared" si="81"/>
        <v/>
      </c>
      <c r="F1755" s="14" t="str">
        <f>IFERROR(VLOOKUP(E1755,'Bron competenties'!$A$1:$F$19978,5,FALSE),"")</f>
        <v/>
      </c>
      <c r="G1755" s="15" t="str">
        <f>IFERROR(CONCATENATE(B1755," ",(VLOOKUP($B1755,'Bron competenties'!$B$1:$C$1978,2,FALSE))),"")</f>
        <v/>
      </c>
      <c r="H1755" t="str">
        <f t="shared" si="82"/>
        <v/>
      </c>
      <c r="I1755" t="str">
        <f t="shared" si="83"/>
        <v/>
      </c>
    </row>
    <row r="1756" spans="4:9" ht="15" thickBot="1" x14ac:dyDescent="0.4">
      <c r="D1756" s="10" t="str">
        <f>IFERROR(VLOOKUP($A1756,VLookup!$B$3:$C$481,2,FALSE),"")</f>
        <v/>
      </c>
      <c r="E1756" s="14" t="str">
        <f t="shared" si="81"/>
        <v/>
      </c>
      <c r="F1756" s="14" t="str">
        <f>IFERROR(VLOOKUP(E1756,'Bron competenties'!$A$1:$F$19978,5,FALSE),"")</f>
        <v/>
      </c>
      <c r="G1756" s="15" t="str">
        <f>IFERROR(CONCATENATE(B1756," ",(VLOOKUP($B1756,'Bron competenties'!$B$1:$C$1978,2,FALSE))),"")</f>
        <v/>
      </c>
      <c r="H1756" t="str">
        <f t="shared" si="82"/>
        <v/>
      </c>
      <c r="I1756" t="str">
        <f t="shared" si="83"/>
        <v/>
      </c>
    </row>
    <row r="1757" spans="4:9" ht="15" thickBot="1" x14ac:dyDescent="0.4">
      <c r="D1757" s="10" t="str">
        <f>IFERROR(VLOOKUP($A1757,VLookup!$B$3:$C$481,2,FALSE),"")</f>
        <v/>
      </c>
      <c r="E1757" s="14" t="str">
        <f t="shared" si="81"/>
        <v/>
      </c>
      <c r="F1757" s="14" t="str">
        <f>IFERROR(VLOOKUP(E1757,'Bron competenties'!$A$1:$F$19978,5,FALSE),"")</f>
        <v/>
      </c>
      <c r="G1757" s="15" t="str">
        <f>IFERROR(CONCATENATE(B1757," ",(VLOOKUP($B1757,'Bron competenties'!$B$1:$C$1978,2,FALSE))),"")</f>
        <v/>
      </c>
      <c r="H1757" t="str">
        <f t="shared" si="82"/>
        <v/>
      </c>
      <c r="I1757" t="str">
        <f t="shared" si="83"/>
        <v/>
      </c>
    </row>
    <row r="1758" spans="4:9" ht="15" thickBot="1" x14ac:dyDescent="0.4">
      <c r="D1758" s="10" t="str">
        <f>IFERROR(VLOOKUP($A1758,VLookup!$B$3:$C$481,2,FALSE),"")</f>
        <v/>
      </c>
      <c r="E1758" s="14" t="str">
        <f t="shared" si="81"/>
        <v/>
      </c>
      <c r="F1758" s="14" t="str">
        <f>IFERROR(VLOOKUP(E1758,'Bron competenties'!$A$1:$F$19978,5,FALSE),"")</f>
        <v/>
      </c>
      <c r="G1758" s="15" t="str">
        <f>IFERROR(CONCATENATE(B1758," ",(VLOOKUP($B1758,'Bron competenties'!$B$1:$C$1978,2,FALSE))),"")</f>
        <v/>
      </c>
      <c r="H1758" t="str">
        <f t="shared" si="82"/>
        <v/>
      </c>
      <c r="I1758" t="str">
        <f t="shared" si="83"/>
        <v/>
      </c>
    </row>
    <row r="1759" spans="4:9" ht="15" thickBot="1" x14ac:dyDescent="0.4">
      <c r="D1759" s="10" t="str">
        <f>IFERROR(VLOOKUP($A1759,VLookup!$B$3:$C$481,2,FALSE),"")</f>
        <v/>
      </c>
      <c r="E1759" s="14" t="str">
        <f t="shared" si="81"/>
        <v/>
      </c>
      <c r="F1759" s="14" t="str">
        <f>IFERROR(VLOOKUP(E1759,'Bron competenties'!$A$1:$F$19978,5,FALSE),"")</f>
        <v/>
      </c>
      <c r="G1759" s="15" t="str">
        <f>IFERROR(CONCATENATE(B1759," ",(VLOOKUP($B1759,'Bron competenties'!$B$1:$C$1978,2,FALSE))),"")</f>
        <v/>
      </c>
      <c r="H1759" t="str">
        <f t="shared" si="82"/>
        <v/>
      </c>
      <c r="I1759" t="str">
        <f t="shared" si="83"/>
        <v/>
      </c>
    </row>
    <row r="1760" spans="4:9" ht="15" thickBot="1" x14ac:dyDescent="0.4">
      <c r="D1760" s="10" t="str">
        <f>IFERROR(VLOOKUP($A1760,VLookup!$B$3:$C$481,2,FALSE),"")</f>
        <v/>
      </c>
      <c r="E1760" s="14" t="str">
        <f t="shared" si="81"/>
        <v/>
      </c>
      <c r="F1760" s="14" t="str">
        <f>IFERROR(VLOOKUP(E1760,'Bron competenties'!$A$1:$F$19978,5,FALSE),"")</f>
        <v/>
      </c>
      <c r="G1760" s="15" t="str">
        <f>IFERROR(CONCATENATE(B1760," ",(VLOOKUP($B1760,'Bron competenties'!$B$1:$C$1978,2,FALSE))),"")</f>
        <v/>
      </c>
      <c r="H1760" t="str">
        <f t="shared" si="82"/>
        <v/>
      </c>
      <c r="I1760" t="str">
        <f t="shared" si="83"/>
        <v/>
      </c>
    </row>
    <row r="1761" spans="4:9" ht="15" thickBot="1" x14ac:dyDescent="0.4">
      <c r="D1761" s="10" t="str">
        <f>IFERROR(VLOOKUP($A1761,VLookup!$B$3:$C$481,2,FALSE),"")</f>
        <v/>
      </c>
      <c r="E1761" s="14" t="str">
        <f t="shared" si="81"/>
        <v/>
      </c>
      <c r="F1761" s="14" t="str">
        <f>IFERROR(VLOOKUP(E1761,'Bron competenties'!$A$1:$F$19978,5,FALSE),"")</f>
        <v/>
      </c>
      <c r="G1761" s="15" t="str">
        <f>IFERROR(CONCATENATE(B1761," ",(VLOOKUP($B1761,'Bron competenties'!$B$1:$C$1978,2,FALSE))),"")</f>
        <v/>
      </c>
      <c r="H1761" t="str">
        <f t="shared" si="82"/>
        <v/>
      </c>
      <c r="I1761" t="str">
        <f t="shared" si="83"/>
        <v/>
      </c>
    </row>
    <row r="1762" spans="4:9" ht="15" thickBot="1" x14ac:dyDescent="0.4">
      <c r="D1762" s="10" t="str">
        <f>IFERROR(VLOOKUP($A1762,VLookup!$B$3:$C$481,2,FALSE),"")</f>
        <v/>
      </c>
      <c r="E1762" s="14" t="str">
        <f t="shared" si="81"/>
        <v/>
      </c>
      <c r="F1762" s="14" t="str">
        <f>IFERROR(VLOOKUP(E1762,'Bron competenties'!$A$1:$F$19978,5,FALSE),"")</f>
        <v/>
      </c>
      <c r="G1762" s="15" t="str">
        <f>IFERROR(CONCATENATE(B1762," ",(VLOOKUP($B1762,'Bron competenties'!$B$1:$C$1978,2,FALSE))),"")</f>
        <v/>
      </c>
      <c r="H1762" t="str">
        <f t="shared" si="82"/>
        <v/>
      </c>
      <c r="I1762" t="str">
        <f t="shared" si="83"/>
        <v/>
      </c>
    </row>
    <row r="1763" spans="4:9" ht="15" thickBot="1" x14ac:dyDescent="0.4">
      <c r="D1763" s="10" t="str">
        <f>IFERROR(VLOOKUP($A1763,VLookup!$B$3:$C$481,2,FALSE),"")</f>
        <v/>
      </c>
      <c r="E1763" s="14" t="str">
        <f t="shared" si="81"/>
        <v/>
      </c>
      <c r="F1763" s="14" t="str">
        <f>IFERROR(VLOOKUP(E1763,'Bron competenties'!$A$1:$F$19978,5,FALSE),"")</f>
        <v/>
      </c>
      <c r="G1763" s="15" t="str">
        <f>IFERROR(CONCATENATE(B1763," ",(VLOOKUP($B1763,'Bron competenties'!$B$1:$C$1978,2,FALSE))),"")</f>
        <v/>
      </c>
      <c r="H1763" t="str">
        <f t="shared" si="82"/>
        <v/>
      </c>
      <c r="I1763" t="str">
        <f t="shared" si="83"/>
        <v/>
      </c>
    </row>
    <row r="1764" spans="4:9" ht="15" thickBot="1" x14ac:dyDescent="0.4">
      <c r="D1764" s="10" t="str">
        <f>IFERROR(VLOOKUP($A1764,VLookup!$B$3:$C$481,2,FALSE),"")</f>
        <v/>
      </c>
      <c r="E1764" s="14" t="str">
        <f t="shared" si="81"/>
        <v/>
      </c>
      <c r="F1764" s="14" t="str">
        <f>IFERROR(VLOOKUP(E1764,'Bron competenties'!$A$1:$F$19978,5,FALSE),"")</f>
        <v/>
      </c>
      <c r="G1764" s="15" t="str">
        <f>IFERROR(CONCATENATE(B1764," ",(VLOOKUP($B1764,'Bron competenties'!$B$1:$C$1978,2,FALSE))),"")</f>
        <v/>
      </c>
      <c r="H1764" t="str">
        <f t="shared" si="82"/>
        <v/>
      </c>
      <c r="I1764" t="str">
        <f t="shared" si="83"/>
        <v/>
      </c>
    </row>
    <row r="1765" spans="4:9" ht="15" thickBot="1" x14ac:dyDescent="0.4">
      <c r="D1765" s="10" t="str">
        <f>IFERROR(VLOOKUP($A1765,VLookup!$B$3:$C$481,2,FALSE),"")</f>
        <v/>
      </c>
      <c r="E1765" s="14" t="str">
        <f t="shared" si="81"/>
        <v/>
      </c>
      <c r="F1765" s="14" t="str">
        <f>IFERROR(VLOOKUP(E1765,'Bron competenties'!$A$1:$F$19978,5,FALSE),"")</f>
        <v/>
      </c>
      <c r="G1765" s="15" t="str">
        <f>IFERROR(CONCATENATE(B1765," ",(VLOOKUP($B1765,'Bron competenties'!$B$1:$C$1978,2,FALSE))),"")</f>
        <v/>
      </c>
      <c r="H1765" t="str">
        <f t="shared" si="82"/>
        <v/>
      </c>
      <c r="I1765" t="str">
        <f t="shared" si="83"/>
        <v/>
      </c>
    </row>
    <row r="1766" spans="4:9" ht="15" thickBot="1" x14ac:dyDescent="0.4">
      <c r="D1766" s="10" t="str">
        <f>IFERROR(VLOOKUP($A1766,VLookup!$B$3:$C$481,2,FALSE),"")</f>
        <v/>
      </c>
      <c r="E1766" s="14" t="str">
        <f t="shared" si="81"/>
        <v/>
      </c>
      <c r="F1766" s="14" t="str">
        <f>IFERROR(VLOOKUP(E1766,'Bron competenties'!$A$1:$F$19978,5,FALSE),"")</f>
        <v/>
      </c>
      <c r="G1766" s="15" t="str">
        <f>IFERROR(CONCATENATE(B1766," ",(VLOOKUP($B1766,'Bron competenties'!$B$1:$C$1978,2,FALSE))),"")</f>
        <v/>
      </c>
      <c r="H1766" t="str">
        <f t="shared" si="82"/>
        <v/>
      </c>
      <c r="I1766" t="str">
        <f t="shared" si="83"/>
        <v/>
      </c>
    </row>
    <row r="1767" spans="4:9" ht="15" thickBot="1" x14ac:dyDescent="0.4">
      <c r="D1767" s="10" t="str">
        <f>IFERROR(VLOOKUP($A1767,VLookup!$B$3:$C$481,2,FALSE),"")</f>
        <v/>
      </c>
      <c r="E1767" s="14" t="str">
        <f t="shared" si="81"/>
        <v/>
      </c>
      <c r="F1767" s="14" t="str">
        <f>IFERROR(VLOOKUP(E1767,'Bron competenties'!$A$1:$F$19978,5,FALSE),"")</f>
        <v/>
      </c>
      <c r="G1767" s="15" t="str">
        <f>IFERROR(CONCATENATE(B1767," ",(VLOOKUP($B1767,'Bron competenties'!$B$1:$C$1978,2,FALSE))),"")</f>
        <v/>
      </c>
      <c r="H1767" t="str">
        <f t="shared" si="82"/>
        <v/>
      </c>
      <c r="I1767" t="str">
        <f t="shared" si="83"/>
        <v/>
      </c>
    </row>
    <row r="1768" spans="4:9" ht="15" thickBot="1" x14ac:dyDescent="0.4">
      <c r="D1768" s="10" t="str">
        <f>IFERROR(VLOOKUP($A1768,VLookup!$B$3:$C$481,2,FALSE),"")</f>
        <v/>
      </c>
      <c r="E1768" s="14" t="str">
        <f t="shared" si="81"/>
        <v/>
      </c>
      <c r="F1768" s="14" t="str">
        <f>IFERROR(VLOOKUP(E1768,'Bron competenties'!$A$1:$F$19978,5,FALSE),"")</f>
        <v/>
      </c>
      <c r="G1768" s="15" t="str">
        <f>IFERROR(CONCATENATE(B1768," ",(VLOOKUP($B1768,'Bron competenties'!$B$1:$C$1978,2,FALSE))),"")</f>
        <v/>
      </c>
      <c r="H1768" t="str">
        <f t="shared" si="82"/>
        <v/>
      </c>
      <c r="I1768" t="str">
        <f t="shared" si="83"/>
        <v/>
      </c>
    </row>
    <row r="1769" spans="4:9" x14ac:dyDescent="0.35">
      <c r="D1769" s="10" t="str">
        <f>IFERROR(VLOOKUP($A1769,VLookup!$B$3:$C$481,2,FALSE),"")</f>
        <v/>
      </c>
      <c r="E1769" s="14" t="str">
        <f t="shared" si="81"/>
        <v/>
      </c>
      <c r="F1769" s="14" t="str">
        <f>IFERROR(VLOOKUP(E1769,'Bron competenties'!$A$1:$F$19978,5,FALSE),"")</f>
        <v/>
      </c>
      <c r="G1769" s="15" t="str">
        <f>IFERROR(CONCATENATE(B1769," ",(VLOOKUP($B1769,'Bron competenties'!$B$1:$C$1978,2,FALSE))),"")</f>
        <v/>
      </c>
      <c r="H1769" t="str">
        <f t="shared" si="82"/>
        <v/>
      </c>
      <c r="I1769" t="str">
        <f t="shared" si="83"/>
        <v/>
      </c>
    </row>
  </sheetData>
  <autoFilter ref="A1:J1769" xr:uid="{00000000-0009-0000-0000-000006000000}">
    <sortState xmlns:xlrd2="http://schemas.microsoft.com/office/spreadsheetml/2017/richdata2" ref="A2:J1769">
      <sortCondition ref="A1:A1612"/>
    </sortState>
  </autoFilter>
  <sortState xmlns:xlrd2="http://schemas.microsoft.com/office/spreadsheetml/2017/richdata2" ref="A2:I1769">
    <sortCondition ref="A2:A1769"/>
    <sortCondition ref="B2:B1769"/>
    <sortCondition ref="C2:C1769"/>
  </sortState>
  <phoneticPr fontId="43" type="noConversion"/>
  <pageMargins left="0.7" right="0.7" top="0.75" bottom="0.75" header="0.3" footer="0.3"/>
  <pageSetup paperSize="9" orientation="portrait" r:id="rId1"/>
  <headerFooter>
    <oddFooter>&amp;L_x000D_&amp;1#&amp;"Calibri"&amp;10&amp;K000000 Intern gebruik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12"/>
  <sheetViews>
    <sheetView topLeftCell="B52" workbookViewId="0">
      <selection activeCell="C6" sqref="C6"/>
    </sheetView>
  </sheetViews>
  <sheetFormatPr defaultColWidth="9.1796875" defaultRowHeight="14.5" x14ac:dyDescent="0.35"/>
  <cols>
    <col min="1" max="1" width="0" hidden="1" customWidth="1"/>
    <col min="2" max="2" width="6.26953125" style="132" customWidth="1"/>
    <col min="3" max="3" width="38" style="144" customWidth="1"/>
    <col min="4" max="4" width="4.26953125" style="133" customWidth="1"/>
    <col min="5" max="5" width="77.1796875" style="133" customWidth="1"/>
    <col min="6" max="16384" width="9.1796875" style="133"/>
  </cols>
  <sheetData>
    <row r="1" spans="1:5" s="123" customFormat="1" x14ac:dyDescent="0.35">
      <c r="A1" s="5" t="s">
        <v>72</v>
      </c>
      <c r="B1" s="120" t="s">
        <v>70</v>
      </c>
      <c r="C1" s="145" t="s">
        <v>74</v>
      </c>
      <c r="D1" s="121" t="s">
        <v>71</v>
      </c>
      <c r="E1" s="122" t="s">
        <v>541</v>
      </c>
    </row>
    <row r="2" spans="1:5" customFormat="1" x14ac:dyDescent="0.35">
      <c r="A2" t="str">
        <f t="shared" ref="A2:A65" si="0">IF(B2&lt;&gt;"",CONCATENATE(B2,"x",D2),"")</f>
        <v>A.01x1</v>
      </c>
      <c r="B2" t="s">
        <v>82</v>
      </c>
      <c r="C2" s="25" t="s">
        <v>542</v>
      </c>
      <c r="D2">
        <v>1</v>
      </c>
      <c r="E2" s="26"/>
    </row>
    <row r="3" spans="1:5" customFormat="1" x14ac:dyDescent="0.35">
      <c r="A3" t="str">
        <f t="shared" si="0"/>
        <v>A.01x2</v>
      </c>
      <c r="B3" t="s">
        <v>82</v>
      </c>
      <c r="C3" s="25" t="s">
        <v>542</v>
      </c>
      <c r="D3">
        <v>2</v>
      </c>
      <c r="E3" s="26"/>
    </row>
    <row r="4" spans="1:5" customFormat="1" x14ac:dyDescent="0.35">
      <c r="A4" t="str">
        <f t="shared" si="0"/>
        <v>A.01x3</v>
      </c>
      <c r="B4" t="s">
        <v>82</v>
      </c>
      <c r="C4" s="25" t="s">
        <v>542</v>
      </c>
      <c r="D4">
        <v>3</v>
      </c>
      <c r="E4" s="26"/>
    </row>
    <row r="5" spans="1:5" s="123" customFormat="1" ht="25.5" customHeight="1" x14ac:dyDescent="0.35">
      <c r="A5" t="str">
        <f t="shared" si="0"/>
        <v>A.01x4</v>
      </c>
      <c r="B5" s="124" t="s">
        <v>82</v>
      </c>
      <c r="C5" s="146" t="s">
        <v>542</v>
      </c>
      <c r="D5" s="123">
        <v>4</v>
      </c>
      <c r="E5" s="125" t="s">
        <v>543</v>
      </c>
    </row>
    <row r="6" spans="1:5" customFormat="1" x14ac:dyDescent="0.35">
      <c r="A6" t="str">
        <f t="shared" si="0"/>
        <v>A.01x5</v>
      </c>
      <c r="B6" t="s">
        <v>82</v>
      </c>
      <c r="C6" s="25" t="s">
        <v>542</v>
      </c>
      <c r="D6">
        <v>5</v>
      </c>
      <c r="E6" s="26"/>
    </row>
    <row r="7" spans="1:5" customFormat="1" x14ac:dyDescent="0.35">
      <c r="A7" t="str">
        <f t="shared" si="0"/>
        <v>A.02x1</v>
      </c>
      <c r="B7" t="s">
        <v>133</v>
      </c>
      <c r="C7" s="25" t="s">
        <v>544</v>
      </c>
      <c r="D7">
        <v>1</v>
      </c>
      <c r="E7" s="26"/>
    </row>
    <row r="8" spans="1:5" customFormat="1" x14ac:dyDescent="0.35">
      <c r="A8" t="str">
        <f t="shared" si="0"/>
        <v>A.02x2</v>
      </c>
      <c r="B8" t="s">
        <v>133</v>
      </c>
      <c r="C8" s="25" t="s">
        <v>544</v>
      </c>
      <c r="D8">
        <v>2</v>
      </c>
      <c r="E8" s="26"/>
    </row>
    <row r="9" spans="1:5" s="127" customFormat="1" x14ac:dyDescent="0.35">
      <c r="A9" t="str">
        <f t="shared" si="0"/>
        <v>A.02x3</v>
      </c>
      <c r="B9" s="126" t="s">
        <v>133</v>
      </c>
      <c r="C9" s="147" t="s">
        <v>544</v>
      </c>
      <c r="D9" s="127">
        <v>3</v>
      </c>
      <c r="E9" s="128" t="s">
        <v>545</v>
      </c>
    </row>
    <row r="10" spans="1:5" s="130" customFormat="1" ht="24" x14ac:dyDescent="0.35">
      <c r="A10" t="str">
        <f t="shared" si="0"/>
        <v>A.02x4</v>
      </c>
      <c r="B10" s="129" t="s">
        <v>133</v>
      </c>
      <c r="C10" s="148" t="s">
        <v>544</v>
      </c>
      <c r="D10" s="130">
        <v>4</v>
      </c>
      <c r="E10" s="131" t="s">
        <v>765</v>
      </c>
    </row>
    <row r="11" spans="1:5" customFormat="1" x14ac:dyDescent="0.35">
      <c r="A11" t="str">
        <f t="shared" si="0"/>
        <v>A.02x5</v>
      </c>
      <c r="B11" t="s">
        <v>133</v>
      </c>
      <c r="C11" s="25" t="s">
        <v>544</v>
      </c>
      <c r="D11">
        <v>5</v>
      </c>
      <c r="E11" s="26"/>
    </row>
    <row r="12" spans="1:5" customFormat="1" x14ac:dyDescent="0.35">
      <c r="A12" t="str">
        <f t="shared" si="0"/>
        <v>A.03x1</v>
      </c>
      <c r="B12" t="s">
        <v>115</v>
      </c>
      <c r="C12" s="25" t="s">
        <v>546</v>
      </c>
      <c r="D12">
        <v>1</v>
      </c>
      <c r="E12" s="26"/>
    </row>
    <row r="13" spans="1:5" customFormat="1" x14ac:dyDescent="0.35">
      <c r="A13" t="str">
        <f t="shared" si="0"/>
        <v>A.03x2</v>
      </c>
      <c r="B13" t="s">
        <v>115</v>
      </c>
      <c r="C13" s="25" t="s">
        <v>546</v>
      </c>
      <c r="D13">
        <v>2</v>
      </c>
      <c r="E13" s="26"/>
    </row>
    <row r="14" spans="1:5" s="127" customFormat="1" x14ac:dyDescent="0.35">
      <c r="A14" t="str">
        <f t="shared" si="0"/>
        <v>A.03x3</v>
      </c>
      <c r="B14" s="126" t="s">
        <v>115</v>
      </c>
      <c r="C14" s="147" t="s">
        <v>546</v>
      </c>
      <c r="D14" s="127">
        <v>3</v>
      </c>
      <c r="E14" s="128" t="s">
        <v>770</v>
      </c>
    </row>
    <row r="15" spans="1:5" s="130" customFormat="1" ht="26.25" customHeight="1" x14ac:dyDescent="0.35">
      <c r="A15" t="str">
        <f t="shared" si="0"/>
        <v>A.03x4</v>
      </c>
      <c r="B15" s="129" t="s">
        <v>115</v>
      </c>
      <c r="C15" s="148" t="s">
        <v>546</v>
      </c>
      <c r="D15" s="130">
        <v>4</v>
      </c>
      <c r="E15" s="131" t="s">
        <v>771</v>
      </c>
    </row>
    <row r="16" spans="1:5" customFormat="1" x14ac:dyDescent="0.35">
      <c r="A16" t="str">
        <f t="shared" si="0"/>
        <v>A.03x5</v>
      </c>
      <c r="B16" t="s">
        <v>115</v>
      </c>
      <c r="C16" s="25" t="s">
        <v>546</v>
      </c>
      <c r="D16">
        <v>5</v>
      </c>
      <c r="E16" s="26"/>
    </row>
    <row r="17" spans="1:5" customFormat="1" x14ac:dyDescent="0.35">
      <c r="A17" t="str">
        <f t="shared" si="0"/>
        <v>A.04x1</v>
      </c>
      <c r="B17" t="s">
        <v>106</v>
      </c>
      <c r="C17" s="25" t="s">
        <v>547</v>
      </c>
      <c r="D17">
        <v>1</v>
      </c>
      <c r="E17" s="26"/>
    </row>
    <row r="18" spans="1:5" s="127" customFormat="1" ht="16.5" customHeight="1" x14ac:dyDescent="0.35">
      <c r="A18" t="str">
        <f t="shared" si="0"/>
        <v>A.04x2</v>
      </c>
      <c r="B18" s="126" t="s">
        <v>106</v>
      </c>
      <c r="C18" s="147" t="s">
        <v>547</v>
      </c>
      <c r="D18" s="127">
        <v>2</v>
      </c>
      <c r="E18" s="128" t="s">
        <v>772</v>
      </c>
    </row>
    <row r="19" spans="1:5" ht="27" customHeight="1" x14ac:dyDescent="0.35">
      <c r="A19" t="str">
        <f t="shared" si="0"/>
        <v>A.04x3</v>
      </c>
      <c r="B19" s="132" t="s">
        <v>106</v>
      </c>
      <c r="C19" s="149" t="s">
        <v>547</v>
      </c>
      <c r="D19" s="133">
        <v>3</v>
      </c>
      <c r="E19" s="134" t="s">
        <v>767</v>
      </c>
    </row>
    <row r="20" spans="1:5" s="130" customFormat="1" ht="17.25" customHeight="1" x14ac:dyDescent="0.35">
      <c r="A20" t="str">
        <f t="shared" si="0"/>
        <v>A.04x4</v>
      </c>
      <c r="B20" s="129" t="s">
        <v>106</v>
      </c>
      <c r="C20" s="148" t="s">
        <v>547</v>
      </c>
      <c r="D20" s="130">
        <v>4</v>
      </c>
      <c r="E20" s="131" t="s">
        <v>548</v>
      </c>
    </row>
    <row r="21" spans="1:5" customFormat="1" x14ac:dyDescent="0.35">
      <c r="A21" t="str">
        <f t="shared" si="0"/>
        <v>A.04x5</v>
      </c>
      <c r="B21" t="s">
        <v>106</v>
      </c>
      <c r="C21" s="25" t="s">
        <v>547</v>
      </c>
      <c r="D21">
        <v>5</v>
      </c>
      <c r="E21" s="26"/>
    </row>
    <row r="22" spans="1:5" customFormat="1" x14ac:dyDescent="0.35">
      <c r="A22" t="str">
        <f t="shared" si="0"/>
        <v>A.05x1</v>
      </c>
      <c r="B22" t="s">
        <v>76</v>
      </c>
      <c r="C22" s="25" t="s">
        <v>549</v>
      </c>
      <c r="D22">
        <v>1</v>
      </c>
      <c r="E22" s="26"/>
    </row>
    <row r="23" spans="1:5" customFormat="1" x14ac:dyDescent="0.35">
      <c r="A23" t="str">
        <f t="shared" si="0"/>
        <v>A.05x2</v>
      </c>
      <c r="B23" t="s">
        <v>76</v>
      </c>
      <c r="C23" s="25" t="s">
        <v>549</v>
      </c>
      <c r="D23">
        <v>2</v>
      </c>
      <c r="E23" s="26"/>
    </row>
    <row r="24" spans="1:5" s="127" customFormat="1" ht="39.75" customHeight="1" x14ac:dyDescent="0.35">
      <c r="A24" t="str">
        <f t="shared" si="0"/>
        <v>A.05x3</v>
      </c>
      <c r="B24" s="126" t="s">
        <v>76</v>
      </c>
      <c r="C24" s="147" t="s">
        <v>549</v>
      </c>
      <c r="D24" s="127">
        <v>3</v>
      </c>
      <c r="E24" s="128" t="s">
        <v>773</v>
      </c>
    </row>
    <row r="25" spans="1:5" s="130" customFormat="1" ht="35.5" x14ac:dyDescent="0.35">
      <c r="A25" t="str">
        <f t="shared" si="0"/>
        <v>A.05x4</v>
      </c>
      <c r="B25" s="129" t="s">
        <v>76</v>
      </c>
      <c r="C25" s="148" t="s">
        <v>549</v>
      </c>
      <c r="D25" s="130">
        <v>4</v>
      </c>
      <c r="E25" s="131" t="s">
        <v>774</v>
      </c>
    </row>
    <row r="26" spans="1:5" customFormat="1" x14ac:dyDescent="0.35">
      <c r="A26" t="str">
        <f t="shared" si="0"/>
        <v>A.05x5</v>
      </c>
      <c r="B26" t="s">
        <v>76</v>
      </c>
      <c r="C26" s="25" t="s">
        <v>549</v>
      </c>
      <c r="D26">
        <v>5</v>
      </c>
      <c r="E26" s="26"/>
    </row>
    <row r="27" spans="1:5" s="127" customFormat="1" ht="28.5" customHeight="1" x14ac:dyDescent="0.35">
      <c r="A27" t="str">
        <f t="shared" si="0"/>
        <v>A.06x1</v>
      </c>
      <c r="B27" s="126" t="s">
        <v>93</v>
      </c>
      <c r="C27" s="147" t="s">
        <v>550</v>
      </c>
      <c r="D27" s="127">
        <v>1</v>
      </c>
      <c r="E27" s="128" t="s">
        <v>551</v>
      </c>
    </row>
    <row r="28" spans="1:5" x14ac:dyDescent="0.35">
      <c r="A28" t="str">
        <f t="shared" si="0"/>
        <v>A.06x2</v>
      </c>
      <c r="B28" s="132" t="s">
        <v>93</v>
      </c>
      <c r="C28" s="149" t="s">
        <v>550</v>
      </c>
      <c r="D28" s="133">
        <v>2</v>
      </c>
      <c r="E28" s="134" t="s">
        <v>552</v>
      </c>
    </row>
    <row r="29" spans="1:5" s="130" customFormat="1" ht="39" customHeight="1" x14ac:dyDescent="0.35">
      <c r="A29" t="str">
        <f t="shared" si="0"/>
        <v>A.06x3</v>
      </c>
      <c r="B29" s="129" t="s">
        <v>93</v>
      </c>
      <c r="C29" s="148" t="s">
        <v>550</v>
      </c>
      <c r="D29" s="130">
        <v>3</v>
      </c>
      <c r="E29" s="131" t="s">
        <v>553</v>
      </c>
    </row>
    <row r="30" spans="1:5" customFormat="1" x14ac:dyDescent="0.35">
      <c r="A30" t="str">
        <f t="shared" si="0"/>
        <v>A.06x4</v>
      </c>
      <c r="B30" t="s">
        <v>93</v>
      </c>
      <c r="C30" s="25" t="s">
        <v>550</v>
      </c>
      <c r="D30">
        <v>4</v>
      </c>
      <c r="E30" s="26"/>
    </row>
    <row r="31" spans="1:5" customFormat="1" x14ac:dyDescent="0.35">
      <c r="A31" t="str">
        <f t="shared" si="0"/>
        <v>A.06x5</v>
      </c>
      <c r="B31" t="s">
        <v>93</v>
      </c>
      <c r="C31" s="25" t="s">
        <v>550</v>
      </c>
      <c r="D31">
        <v>5</v>
      </c>
      <c r="E31" s="26"/>
    </row>
    <row r="32" spans="1:5" customFormat="1" x14ac:dyDescent="0.35">
      <c r="A32" t="str">
        <f t="shared" si="0"/>
        <v>A.07x1</v>
      </c>
      <c r="B32" t="s">
        <v>102</v>
      </c>
      <c r="C32" s="25" t="s">
        <v>554</v>
      </c>
      <c r="D32">
        <v>1</v>
      </c>
      <c r="E32" s="26"/>
    </row>
    <row r="33" spans="1:5" customFormat="1" x14ac:dyDescent="0.35">
      <c r="A33" t="str">
        <f t="shared" si="0"/>
        <v>A.07x2</v>
      </c>
      <c r="B33" t="s">
        <v>102</v>
      </c>
      <c r="C33" s="25" t="s">
        <v>554</v>
      </c>
      <c r="D33">
        <v>2</v>
      </c>
      <c r="E33" s="27"/>
    </row>
    <row r="34" spans="1:5" customFormat="1" x14ac:dyDescent="0.35">
      <c r="A34" t="str">
        <f t="shared" si="0"/>
        <v>A.07x3</v>
      </c>
      <c r="B34" t="s">
        <v>102</v>
      </c>
      <c r="C34" s="25" t="s">
        <v>554</v>
      </c>
      <c r="D34">
        <v>3</v>
      </c>
      <c r="E34" s="27"/>
    </row>
    <row r="35" spans="1:5" s="123" customFormat="1" ht="49.5" customHeight="1" x14ac:dyDescent="0.35">
      <c r="A35" t="str">
        <f t="shared" si="0"/>
        <v>A.07x4</v>
      </c>
      <c r="B35" s="124" t="s">
        <v>102</v>
      </c>
      <c r="C35" s="146" t="s">
        <v>554</v>
      </c>
      <c r="D35" s="123">
        <v>4</v>
      </c>
      <c r="E35" s="125" t="s">
        <v>768</v>
      </c>
    </row>
    <row r="36" spans="1:5" customFormat="1" x14ac:dyDescent="0.35">
      <c r="A36" t="str">
        <f t="shared" si="0"/>
        <v>A.07x5</v>
      </c>
      <c r="B36" t="s">
        <v>102</v>
      </c>
      <c r="C36" s="25" t="s">
        <v>554</v>
      </c>
      <c r="D36">
        <v>5</v>
      </c>
      <c r="E36" s="26"/>
    </row>
    <row r="37" spans="1:5" customFormat="1" x14ac:dyDescent="0.35">
      <c r="A37" t="str">
        <f t="shared" si="0"/>
        <v>A.08x1</v>
      </c>
      <c r="B37" t="s">
        <v>101</v>
      </c>
      <c r="C37" s="25" t="s">
        <v>555</v>
      </c>
      <c r="D37">
        <v>1</v>
      </c>
      <c r="E37" s="26"/>
    </row>
    <row r="38" spans="1:5" customFormat="1" x14ac:dyDescent="0.35">
      <c r="A38" t="str">
        <f t="shared" si="0"/>
        <v>A.08x2</v>
      </c>
      <c r="B38" t="s">
        <v>101</v>
      </c>
      <c r="C38" s="25" t="s">
        <v>555</v>
      </c>
      <c r="D38">
        <v>2</v>
      </c>
      <c r="E38" s="26"/>
    </row>
    <row r="39" spans="1:5" s="127" customFormat="1" ht="27" customHeight="1" x14ac:dyDescent="0.35">
      <c r="A39" t="str">
        <f t="shared" si="0"/>
        <v>A.08x3</v>
      </c>
      <c r="B39" s="126" t="s">
        <v>101</v>
      </c>
      <c r="C39" s="147" t="s">
        <v>555</v>
      </c>
      <c r="D39" s="127">
        <v>3</v>
      </c>
      <c r="E39" s="128" t="s">
        <v>775</v>
      </c>
    </row>
    <row r="40" spans="1:5" s="130" customFormat="1" ht="24" x14ac:dyDescent="0.35">
      <c r="A40" t="str">
        <f t="shared" si="0"/>
        <v>A.08x4</v>
      </c>
      <c r="B40" s="129" t="s">
        <v>101</v>
      </c>
      <c r="C40" s="148" t="s">
        <v>555</v>
      </c>
      <c r="D40" s="130">
        <v>4</v>
      </c>
      <c r="E40" s="131" t="s">
        <v>556</v>
      </c>
    </row>
    <row r="41" spans="1:5" customFormat="1" x14ac:dyDescent="0.35">
      <c r="A41" t="str">
        <f t="shared" si="0"/>
        <v>A.08x5</v>
      </c>
      <c r="B41" t="s">
        <v>101</v>
      </c>
      <c r="C41" s="25" t="s">
        <v>555</v>
      </c>
      <c r="D41">
        <v>5</v>
      </c>
      <c r="E41" s="26"/>
    </row>
    <row r="42" spans="1:5" customFormat="1" x14ac:dyDescent="0.35">
      <c r="A42" t="str">
        <f t="shared" si="0"/>
        <v>A.09x1</v>
      </c>
      <c r="B42" t="s">
        <v>103</v>
      </c>
      <c r="C42" s="25" t="s">
        <v>557</v>
      </c>
      <c r="D42">
        <v>1</v>
      </c>
      <c r="E42" s="26"/>
    </row>
    <row r="43" spans="1:5" customFormat="1" x14ac:dyDescent="0.35">
      <c r="A43" t="str">
        <f t="shared" si="0"/>
        <v>A.09x2</v>
      </c>
      <c r="B43" t="s">
        <v>103</v>
      </c>
      <c r="C43" s="25" t="s">
        <v>557</v>
      </c>
      <c r="D43">
        <v>2</v>
      </c>
      <c r="E43" s="26"/>
    </row>
    <row r="44" spans="1:5" customFormat="1" x14ac:dyDescent="0.35">
      <c r="A44" t="str">
        <f t="shared" si="0"/>
        <v>A.09x3</v>
      </c>
      <c r="B44" t="s">
        <v>103</v>
      </c>
      <c r="C44" s="25" t="s">
        <v>557</v>
      </c>
      <c r="D44">
        <v>3</v>
      </c>
      <c r="E44" s="26"/>
    </row>
    <row r="45" spans="1:5" s="123" customFormat="1" ht="27.75" customHeight="1" x14ac:dyDescent="0.35">
      <c r="A45" t="str">
        <f t="shared" si="0"/>
        <v>A.09x4</v>
      </c>
      <c r="B45" s="124" t="s">
        <v>103</v>
      </c>
      <c r="C45" s="146" t="s">
        <v>557</v>
      </c>
      <c r="D45" s="123">
        <v>4</v>
      </c>
      <c r="E45" s="125" t="s">
        <v>776</v>
      </c>
    </row>
    <row r="46" spans="1:5" customFormat="1" x14ac:dyDescent="0.35">
      <c r="A46" t="str">
        <f t="shared" si="0"/>
        <v>A.09x5</v>
      </c>
      <c r="B46" t="s">
        <v>103</v>
      </c>
      <c r="C46" s="25" t="s">
        <v>557</v>
      </c>
      <c r="D46">
        <v>5</v>
      </c>
      <c r="E46" s="26"/>
    </row>
    <row r="47" spans="1:5" customFormat="1" x14ac:dyDescent="0.35">
      <c r="A47" t="str">
        <f t="shared" si="0"/>
        <v>A.10x1</v>
      </c>
      <c r="B47" s="3" t="s">
        <v>77</v>
      </c>
      <c r="C47" s="28" t="s">
        <v>558</v>
      </c>
      <c r="D47" s="3">
        <v>1</v>
      </c>
      <c r="E47" s="26"/>
    </row>
    <row r="48" spans="1:5" s="127" customFormat="1" ht="27" customHeight="1" x14ac:dyDescent="0.35">
      <c r="A48" t="str">
        <f t="shared" si="0"/>
        <v>A.10x2</v>
      </c>
      <c r="B48" s="135" t="s">
        <v>77</v>
      </c>
      <c r="C48" s="150" t="s">
        <v>558</v>
      </c>
      <c r="D48" s="136">
        <v>2</v>
      </c>
      <c r="E48" s="128" t="s">
        <v>559</v>
      </c>
    </row>
    <row r="49" spans="1:5" ht="40.5" customHeight="1" x14ac:dyDescent="0.35">
      <c r="A49" t="str">
        <f t="shared" si="0"/>
        <v>A.10x3</v>
      </c>
      <c r="B49" s="137" t="s">
        <v>77</v>
      </c>
      <c r="C49" s="151" t="s">
        <v>558</v>
      </c>
      <c r="D49" s="138">
        <v>3</v>
      </c>
      <c r="E49" s="134" t="s">
        <v>777</v>
      </c>
    </row>
    <row r="50" spans="1:5" s="130" customFormat="1" ht="27" customHeight="1" x14ac:dyDescent="0.35">
      <c r="A50" t="str">
        <f t="shared" si="0"/>
        <v>A.10x4</v>
      </c>
      <c r="B50" s="139" t="s">
        <v>77</v>
      </c>
      <c r="C50" s="152" t="s">
        <v>558</v>
      </c>
      <c r="D50" s="140">
        <v>4</v>
      </c>
      <c r="E50" s="131" t="s">
        <v>778</v>
      </c>
    </row>
    <row r="51" spans="1:5" customFormat="1" x14ac:dyDescent="0.35">
      <c r="A51" t="str">
        <f t="shared" si="0"/>
        <v>A.10x5</v>
      </c>
      <c r="B51" s="3" t="s">
        <v>77</v>
      </c>
      <c r="C51" s="28" t="s">
        <v>558</v>
      </c>
      <c r="D51" s="3">
        <v>5</v>
      </c>
      <c r="E51" s="26"/>
    </row>
    <row r="52" spans="1:5" s="127" customFormat="1" x14ac:dyDescent="0.35">
      <c r="A52" t="str">
        <f t="shared" si="0"/>
        <v>B.01x1</v>
      </c>
      <c r="B52" s="126" t="s">
        <v>121</v>
      </c>
      <c r="C52" s="147" t="s">
        <v>560</v>
      </c>
      <c r="D52" s="127">
        <v>1</v>
      </c>
      <c r="E52" s="128" t="s">
        <v>561</v>
      </c>
    </row>
    <row r="53" spans="1:5" x14ac:dyDescent="0.35">
      <c r="A53" t="str">
        <f t="shared" si="0"/>
        <v>B.01x2</v>
      </c>
      <c r="B53" s="132" t="s">
        <v>121</v>
      </c>
      <c r="C53" s="149" t="s">
        <v>560</v>
      </c>
      <c r="D53" s="133">
        <v>2</v>
      </c>
      <c r="E53" s="134" t="s">
        <v>562</v>
      </c>
    </row>
    <row r="54" spans="1:5" s="130" customFormat="1" ht="51" customHeight="1" x14ac:dyDescent="0.35">
      <c r="A54" t="str">
        <f t="shared" si="0"/>
        <v>B.01x3</v>
      </c>
      <c r="B54" s="129" t="s">
        <v>121</v>
      </c>
      <c r="C54" s="148" t="s">
        <v>560</v>
      </c>
      <c r="D54" s="130">
        <v>3</v>
      </c>
      <c r="E54" s="131" t="s">
        <v>563</v>
      </c>
    </row>
    <row r="55" spans="1:5" customFormat="1" x14ac:dyDescent="0.35">
      <c r="A55" t="str">
        <f t="shared" si="0"/>
        <v>B.01x4</v>
      </c>
      <c r="B55" t="s">
        <v>121</v>
      </c>
      <c r="C55" s="25" t="s">
        <v>560</v>
      </c>
      <c r="D55">
        <v>4</v>
      </c>
      <c r="E55" s="26"/>
    </row>
    <row r="56" spans="1:5" customFormat="1" x14ac:dyDescent="0.35">
      <c r="A56" t="str">
        <f t="shared" si="0"/>
        <v>B.01x5</v>
      </c>
      <c r="B56" t="s">
        <v>121</v>
      </c>
      <c r="C56" s="25" t="s">
        <v>560</v>
      </c>
      <c r="D56">
        <v>5</v>
      </c>
      <c r="E56" s="26"/>
    </row>
    <row r="57" spans="1:5" customFormat="1" x14ac:dyDescent="0.35">
      <c r="A57" t="str">
        <f t="shared" si="0"/>
        <v>B.02x1</v>
      </c>
      <c r="B57" t="s">
        <v>98</v>
      </c>
      <c r="C57" s="25" t="s">
        <v>564</v>
      </c>
      <c r="D57">
        <v>1</v>
      </c>
      <c r="E57" s="26"/>
    </row>
    <row r="58" spans="1:5" s="127" customFormat="1" ht="39.75" customHeight="1" x14ac:dyDescent="0.35">
      <c r="A58" t="str">
        <f t="shared" si="0"/>
        <v>B.02x2</v>
      </c>
      <c r="B58" s="126" t="s">
        <v>98</v>
      </c>
      <c r="C58" s="147" t="s">
        <v>564</v>
      </c>
      <c r="D58" s="127">
        <v>2</v>
      </c>
      <c r="E58" s="128" t="s">
        <v>779</v>
      </c>
    </row>
    <row r="59" spans="1:5" ht="40.5" customHeight="1" x14ac:dyDescent="0.35">
      <c r="A59" t="str">
        <f t="shared" si="0"/>
        <v>B.02x3</v>
      </c>
      <c r="B59" s="132" t="s">
        <v>98</v>
      </c>
      <c r="C59" s="149" t="s">
        <v>564</v>
      </c>
      <c r="D59" s="133">
        <v>3</v>
      </c>
      <c r="E59" s="134" t="s">
        <v>565</v>
      </c>
    </row>
    <row r="60" spans="1:5" s="130" customFormat="1" ht="39" customHeight="1" x14ac:dyDescent="0.35">
      <c r="A60" t="str">
        <f t="shared" si="0"/>
        <v>B.02x4</v>
      </c>
      <c r="B60" s="129" t="s">
        <v>98</v>
      </c>
      <c r="C60" s="148" t="s">
        <v>564</v>
      </c>
      <c r="D60" s="130">
        <v>4</v>
      </c>
      <c r="E60" s="131" t="s">
        <v>780</v>
      </c>
    </row>
    <row r="61" spans="1:5" customFormat="1" ht="3.75" customHeight="1" x14ac:dyDescent="0.35">
      <c r="A61" t="str">
        <f t="shared" si="0"/>
        <v>B.02x5</v>
      </c>
      <c r="B61" t="s">
        <v>98</v>
      </c>
      <c r="C61" s="153" t="s">
        <v>564</v>
      </c>
      <c r="D61">
        <v>5</v>
      </c>
      <c r="E61" s="26"/>
    </row>
    <row r="62" spans="1:5" s="127" customFormat="1" x14ac:dyDescent="0.35">
      <c r="A62" t="str">
        <f t="shared" si="0"/>
        <v>B.03x1</v>
      </c>
      <c r="B62" s="126" t="s">
        <v>94</v>
      </c>
      <c r="C62" s="147" t="s">
        <v>566</v>
      </c>
      <c r="D62" s="127">
        <v>1</v>
      </c>
      <c r="E62" s="128" t="s">
        <v>567</v>
      </c>
    </row>
    <row r="63" spans="1:5" ht="38.25" customHeight="1" x14ac:dyDescent="0.35">
      <c r="A63" t="str">
        <f t="shared" si="0"/>
        <v>B.03x2</v>
      </c>
      <c r="B63" s="132" t="s">
        <v>94</v>
      </c>
      <c r="C63" s="149" t="s">
        <v>566</v>
      </c>
      <c r="D63" s="133">
        <v>2</v>
      </c>
      <c r="E63" s="134" t="s">
        <v>568</v>
      </c>
    </row>
    <row r="64" spans="1:5" ht="62.25" customHeight="1" x14ac:dyDescent="0.35">
      <c r="A64" t="str">
        <f t="shared" si="0"/>
        <v>B.03x3</v>
      </c>
      <c r="B64" s="132" t="s">
        <v>94</v>
      </c>
      <c r="C64" s="149" t="s">
        <v>566</v>
      </c>
      <c r="D64" s="133">
        <v>3</v>
      </c>
      <c r="E64" s="134" t="s">
        <v>781</v>
      </c>
    </row>
    <row r="65" spans="1:5" s="130" customFormat="1" ht="39.75" customHeight="1" x14ac:dyDescent="0.35">
      <c r="A65" t="str">
        <f t="shared" si="0"/>
        <v>B.03x4</v>
      </c>
      <c r="B65" s="129" t="s">
        <v>94</v>
      </c>
      <c r="C65" s="148" t="s">
        <v>566</v>
      </c>
      <c r="D65" s="130">
        <v>4</v>
      </c>
      <c r="E65" s="131" t="s">
        <v>782</v>
      </c>
    </row>
    <row r="66" spans="1:5" customFormat="1" x14ac:dyDescent="0.35">
      <c r="A66" t="str">
        <f t="shared" ref="A66:A129" si="1">IF(B66&lt;&gt;"",CONCATENATE(B66,"x",D66),"")</f>
        <v>B.03x5</v>
      </c>
      <c r="B66" t="s">
        <v>94</v>
      </c>
      <c r="C66" s="25" t="s">
        <v>566</v>
      </c>
      <c r="D66">
        <v>5</v>
      </c>
      <c r="E66" s="26"/>
    </row>
    <row r="67" spans="1:5" s="127" customFormat="1" ht="28.5" customHeight="1" x14ac:dyDescent="0.35">
      <c r="A67" t="str">
        <f t="shared" si="1"/>
        <v>B.04x1</v>
      </c>
      <c r="B67" s="126" t="s">
        <v>125</v>
      </c>
      <c r="C67" s="147" t="s">
        <v>569</v>
      </c>
      <c r="D67" s="127">
        <v>1</v>
      </c>
      <c r="E67" s="128" t="s">
        <v>570</v>
      </c>
    </row>
    <row r="68" spans="1:5" ht="41.25" customHeight="1" x14ac:dyDescent="0.35">
      <c r="A68" t="str">
        <f t="shared" si="1"/>
        <v>B.04x2</v>
      </c>
      <c r="B68" s="132" t="s">
        <v>125</v>
      </c>
      <c r="C68" s="149" t="s">
        <v>569</v>
      </c>
      <c r="D68" s="133">
        <v>2</v>
      </c>
      <c r="E68" s="134" t="s">
        <v>783</v>
      </c>
    </row>
    <row r="69" spans="1:5" s="130" customFormat="1" ht="49.5" customHeight="1" x14ac:dyDescent="0.35">
      <c r="A69" t="str">
        <f t="shared" si="1"/>
        <v>B.04x3</v>
      </c>
      <c r="B69" s="129" t="s">
        <v>125</v>
      </c>
      <c r="C69" s="148" t="s">
        <v>569</v>
      </c>
      <c r="D69" s="130">
        <v>3</v>
      </c>
      <c r="E69" s="131" t="s">
        <v>571</v>
      </c>
    </row>
    <row r="70" spans="1:5" customFormat="1" x14ac:dyDescent="0.35">
      <c r="A70" t="str">
        <f t="shared" si="1"/>
        <v>B.04x4</v>
      </c>
      <c r="B70" t="s">
        <v>125</v>
      </c>
      <c r="C70" s="25" t="s">
        <v>569</v>
      </c>
      <c r="D70">
        <v>4</v>
      </c>
      <c r="E70" s="26"/>
    </row>
    <row r="71" spans="1:5" customFormat="1" x14ac:dyDescent="0.35">
      <c r="A71" t="str">
        <f t="shared" si="1"/>
        <v>B.04x5</v>
      </c>
      <c r="B71" t="s">
        <v>125</v>
      </c>
      <c r="C71" s="25" t="s">
        <v>569</v>
      </c>
      <c r="D71">
        <v>5</v>
      </c>
      <c r="E71" s="26"/>
    </row>
    <row r="72" spans="1:5" s="127" customFormat="1" ht="27.75" customHeight="1" x14ac:dyDescent="0.35">
      <c r="A72" t="str">
        <f t="shared" si="1"/>
        <v>B.05x1</v>
      </c>
      <c r="B72" s="126" t="s">
        <v>95</v>
      </c>
      <c r="C72" s="147" t="s">
        <v>572</v>
      </c>
      <c r="D72" s="127">
        <v>1</v>
      </c>
      <c r="E72" s="128" t="s">
        <v>784</v>
      </c>
    </row>
    <row r="73" spans="1:5" x14ac:dyDescent="0.35">
      <c r="A73" t="str">
        <f t="shared" si="1"/>
        <v>B.05x2</v>
      </c>
      <c r="B73" s="132" t="s">
        <v>95</v>
      </c>
      <c r="C73" s="149" t="s">
        <v>572</v>
      </c>
      <c r="D73" s="133">
        <v>2</v>
      </c>
      <c r="E73" s="134" t="s">
        <v>785</v>
      </c>
    </row>
    <row r="74" spans="1:5" s="130" customFormat="1" x14ac:dyDescent="0.35">
      <c r="A74" t="str">
        <f t="shared" si="1"/>
        <v>B.05x3</v>
      </c>
      <c r="B74" s="129" t="s">
        <v>95</v>
      </c>
      <c r="C74" s="148" t="s">
        <v>572</v>
      </c>
      <c r="D74" s="130">
        <v>3</v>
      </c>
      <c r="E74" s="131" t="s">
        <v>573</v>
      </c>
    </row>
    <row r="75" spans="1:5" customFormat="1" x14ac:dyDescent="0.35">
      <c r="A75" t="str">
        <f t="shared" si="1"/>
        <v>B.05x4</v>
      </c>
      <c r="B75" t="s">
        <v>95</v>
      </c>
      <c r="C75" s="25" t="s">
        <v>572</v>
      </c>
      <c r="D75">
        <v>4</v>
      </c>
      <c r="E75" s="26"/>
    </row>
    <row r="76" spans="1:5" customFormat="1" x14ac:dyDescent="0.35">
      <c r="A76" t="str">
        <f t="shared" si="1"/>
        <v>B.05x5</v>
      </c>
      <c r="B76" t="s">
        <v>95</v>
      </c>
      <c r="C76" s="25" t="s">
        <v>572</v>
      </c>
      <c r="D76">
        <v>5</v>
      </c>
      <c r="E76" s="26"/>
    </row>
    <row r="77" spans="1:5" customFormat="1" x14ac:dyDescent="0.35">
      <c r="A77" t="str">
        <f t="shared" si="1"/>
        <v>B.06x1</v>
      </c>
      <c r="B77" t="s">
        <v>123</v>
      </c>
      <c r="C77" s="25" t="s">
        <v>574</v>
      </c>
      <c r="D77">
        <v>1</v>
      </c>
      <c r="E77" s="26"/>
    </row>
    <row r="78" spans="1:5" customFormat="1" x14ac:dyDescent="0.35">
      <c r="A78" t="str">
        <f t="shared" si="1"/>
        <v>B.06x2</v>
      </c>
      <c r="B78" t="s">
        <v>123</v>
      </c>
      <c r="C78" s="25" t="s">
        <v>574</v>
      </c>
      <c r="D78">
        <v>2</v>
      </c>
      <c r="E78" s="26"/>
    </row>
    <row r="79" spans="1:5" s="127" customFormat="1" ht="51" customHeight="1" x14ac:dyDescent="0.35">
      <c r="A79" t="str">
        <f t="shared" si="1"/>
        <v>B.06x3</v>
      </c>
      <c r="B79" s="126" t="s">
        <v>123</v>
      </c>
      <c r="C79" s="147" t="s">
        <v>574</v>
      </c>
      <c r="D79" s="127">
        <v>3</v>
      </c>
      <c r="E79" s="128" t="s">
        <v>786</v>
      </c>
    </row>
    <row r="80" spans="1:5" s="130" customFormat="1" ht="49.5" customHeight="1" x14ac:dyDescent="0.35">
      <c r="A80" t="str">
        <f t="shared" si="1"/>
        <v>B.06x4</v>
      </c>
      <c r="B80" s="129" t="s">
        <v>123</v>
      </c>
      <c r="C80" s="148" t="s">
        <v>574</v>
      </c>
      <c r="D80" s="130">
        <v>4</v>
      </c>
      <c r="E80" s="131" t="s">
        <v>843</v>
      </c>
    </row>
    <row r="81" spans="1:5" customFormat="1" x14ac:dyDescent="0.35">
      <c r="A81" t="str">
        <f t="shared" si="1"/>
        <v>B.06x5</v>
      </c>
      <c r="B81" t="s">
        <v>123</v>
      </c>
      <c r="C81" s="25" t="s">
        <v>574</v>
      </c>
      <c r="D81">
        <v>5</v>
      </c>
      <c r="E81" s="26"/>
    </row>
    <row r="82" spans="1:5" s="127" customFormat="1" ht="37.5" customHeight="1" x14ac:dyDescent="0.35">
      <c r="A82" t="str">
        <f t="shared" si="1"/>
        <v>C.01x1</v>
      </c>
      <c r="B82" s="126" t="s">
        <v>137</v>
      </c>
      <c r="C82" s="147" t="s">
        <v>575</v>
      </c>
      <c r="D82" s="127">
        <v>1</v>
      </c>
      <c r="E82" s="128" t="s">
        <v>787</v>
      </c>
    </row>
    <row r="83" spans="1:5" ht="60.75" customHeight="1" x14ac:dyDescent="0.35">
      <c r="A83" t="str">
        <f t="shared" si="1"/>
        <v>C.01x2</v>
      </c>
      <c r="B83" s="132" t="s">
        <v>137</v>
      </c>
      <c r="C83" s="149" t="s">
        <v>575</v>
      </c>
      <c r="D83" s="133">
        <v>2</v>
      </c>
      <c r="E83" s="134" t="s">
        <v>788</v>
      </c>
    </row>
    <row r="84" spans="1:5" s="130" customFormat="1" ht="50.25" customHeight="1" x14ac:dyDescent="0.35">
      <c r="A84" t="str">
        <f t="shared" si="1"/>
        <v>C.01x3</v>
      </c>
      <c r="B84" s="129" t="s">
        <v>137</v>
      </c>
      <c r="C84" s="148" t="s">
        <v>575</v>
      </c>
      <c r="D84" s="130">
        <v>3</v>
      </c>
      <c r="E84" s="131" t="s">
        <v>823</v>
      </c>
    </row>
    <row r="85" spans="1:5" customFormat="1" x14ac:dyDescent="0.35">
      <c r="A85" t="str">
        <f t="shared" si="1"/>
        <v>C.01x4</v>
      </c>
      <c r="B85" t="s">
        <v>137</v>
      </c>
      <c r="C85" s="25" t="s">
        <v>575</v>
      </c>
      <c r="D85">
        <v>4</v>
      </c>
      <c r="E85" s="26"/>
    </row>
    <row r="86" spans="1:5" customFormat="1" x14ac:dyDescent="0.35">
      <c r="A86" t="str">
        <f t="shared" si="1"/>
        <v>C.01x5</v>
      </c>
      <c r="B86" t="s">
        <v>137</v>
      </c>
      <c r="C86" s="25" t="s">
        <v>575</v>
      </c>
      <c r="D86">
        <v>5</v>
      </c>
      <c r="E86" s="26"/>
    </row>
    <row r="87" spans="1:5" customFormat="1" ht="2.25" customHeight="1" x14ac:dyDescent="0.35">
      <c r="A87" t="str">
        <f t="shared" si="1"/>
        <v>C.02x1</v>
      </c>
      <c r="B87" t="s">
        <v>135</v>
      </c>
      <c r="C87" s="153" t="s">
        <v>576</v>
      </c>
      <c r="D87">
        <v>1</v>
      </c>
      <c r="E87" s="26"/>
    </row>
    <row r="88" spans="1:5" s="127" customFormat="1" ht="39.75" customHeight="1" x14ac:dyDescent="0.35">
      <c r="A88" t="str">
        <f t="shared" si="1"/>
        <v>C.02x2</v>
      </c>
      <c r="B88" s="126" t="s">
        <v>135</v>
      </c>
      <c r="C88" s="147" t="s">
        <v>576</v>
      </c>
      <c r="D88" s="127">
        <v>2</v>
      </c>
      <c r="E88" s="128" t="s">
        <v>824</v>
      </c>
    </row>
    <row r="89" spans="1:5" s="130" customFormat="1" ht="38.25" customHeight="1" x14ac:dyDescent="0.35">
      <c r="A89" t="str">
        <f t="shared" si="1"/>
        <v>C.02x3</v>
      </c>
      <c r="B89" s="129" t="s">
        <v>135</v>
      </c>
      <c r="C89" s="148" t="s">
        <v>576</v>
      </c>
      <c r="D89" s="130">
        <v>3</v>
      </c>
      <c r="E89" s="131" t="s">
        <v>789</v>
      </c>
    </row>
    <row r="90" spans="1:5" customFormat="1" x14ac:dyDescent="0.35">
      <c r="A90" t="str">
        <f t="shared" si="1"/>
        <v>C.02x4</v>
      </c>
      <c r="B90" t="s">
        <v>135</v>
      </c>
      <c r="C90" s="25" t="s">
        <v>576</v>
      </c>
      <c r="D90">
        <v>4</v>
      </c>
      <c r="E90" s="26"/>
    </row>
    <row r="91" spans="1:5" customFormat="1" x14ac:dyDescent="0.35">
      <c r="A91" t="str">
        <f t="shared" si="1"/>
        <v>C.02x5</v>
      </c>
      <c r="B91" t="s">
        <v>135</v>
      </c>
      <c r="C91" s="25" t="s">
        <v>576</v>
      </c>
      <c r="D91">
        <v>5</v>
      </c>
      <c r="E91" s="26"/>
    </row>
    <row r="92" spans="1:5" s="127" customFormat="1" x14ac:dyDescent="0.35">
      <c r="A92" t="str">
        <f t="shared" si="1"/>
        <v>C.03x1</v>
      </c>
      <c r="B92" s="126" t="s">
        <v>131</v>
      </c>
      <c r="C92" s="147" t="s">
        <v>577</v>
      </c>
      <c r="D92" s="127">
        <v>1</v>
      </c>
      <c r="E92" s="128" t="s">
        <v>578</v>
      </c>
    </row>
    <row r="93" spans="1:5" ht="30.75" customHeight="1" x14ac:dyDescent="0.35">
      <c r="A93" t="str">
        <f t="shared" si="1"/>
        <v>C.03x2</v>
      </c>
      <c r="B93" s="132" t="s">
        <v>131</v>
      </c>
      <c r="C93" s="149" t="s">
        <v>577</v>
      </c>
      <c r="D93" s="133">
        <v>2</v>
      </c>
      <c r="E93" s="134" t="s">
        <v>790</v>
      </c>
    </row>
    <row r="94" spans="1:5" s="130" customFormat="1" ht="39" customHeight="1" x14ac:dyDescent="0.35">
      <c r="A94" t="str">
        <f t="shared" si="1"/>
        <v>C.03x3</v>
      </c>
      <c r="B94" s="129" t="s">
        <v>131</v>
      </c>
      <c r="C94" s="148" t="s">
        <v>577</v>
      </c>
      <c r="D94" s="130">
        <v>3</v>
      </c>
      <c r="E94" s="131" t="s">
        <v>791</v>
      </c>
    </row>
    <row r="95" spans="1:5" customFormat="1" x14ac:dyDescent="0.35">
      <c r="A95" t="str">
        <f t="shared" si="1"/>
        <v>C.03x4</v>
      </c>
      <c r="B95" t="s">
        <v>131</v>
      </c>
      <c r="C95" s="25" t="s">
        <v>577</v>
      </c>
      <c r="D95">
        <v>4</v>
      </c>
      <c r="E95" s="26"/>
    </row>
    <row r="96" spans="1:5" customFormat="1" x14ac:dyDescent="0.35">
      <c r="A96" t="str">
        <f t="shared" si="1"/>
        <v>C.03x5</v>
      </c>
      <c r="B96" t="s">
        <v>131</v>
      </c>
      <c r="C96" s="25" t="s">
        <v>577</v>
      </c>
      <c r="D96">
        <v>5</v>
      </c>
      <c r="E96" s="26"/>
    </row>
    <row r="97" spans="1:5" customFormat="1" ht="3.75" customHeight="1" x14ac:dyDescent="0.35">
      <c r="A97" t="str">
        <f t="shared" si="1"/>
        <v>C.04x1</v>
      </c>
      <c r="B97" t="s">
        <v>122</v>
      </c>
      <c r="C97" s="153" t="s">
        <v>579</v>
      </c>
      <c r="D97">
        <v>1</v>
      </c>
      <c r="E97" s="26"/>
    </row>
    <row r="98" spans="1:5" s="127" customFormat="1" ht="27.75" customHeight="1" x14ac:dyDescent="0.35">
      <c r="A98" t="str">
        <f t="shared" si="1"/>
        <v>C.04x2</v>
      </c>
      <c r="B98" s="126" t="s">
        <v>122</v>
      </c>
      <c r="C98" s="147" t="s">
        <v>579</v>
      </c>
      <c r="D98" s="127">
        <v>2</v>
      </c>
      <c r="E98" s="128" t="s">
        <v>792</v>
      </c>
    </row>
    <row r="99" spans="1:5" ht="87.75" customHeight="1" x14ac:dyDescent="0.35">
      <c r="A99" t="str">
        <f t="shared" si="1"/>
        <v>C.04x3</v>
      </c>
      <c r="B99" s="132" t="s">
        <v>122</v>
      </c>
      <c r="C99" s="149" t="s">
        <v>579</v>
      </c>
      <c r="D99" s="133">
        <v>3</v>
      </c>
      <c r="E99" s="134" t="s">
        <v>793</v>
      </c>
    </row>
    <row r="100" spans="1:5" s="130" customFormat="1" ht="75.75" customHeight="1" x14ac:dyDescent="0.35">
      <c r="A100" t="str">
        <f t="shared" si="1"/>
        <v>C.04x4</v>
      </c>
      <c r="B100" s="129" t="s">
        <v>122</v>
      </c>
      <c r="C100" s="148" t="s">
        <v>579</v>
      </c>
      <c r="D100" s="130">
        <v>4</v>
      </c>
      <c r="E100" s="131" t="s">
        <v>794</v>
      </c>
    </row>
    <row r="101" spans="1:5" customFormat="1" ht="3" customHeight="1" x14ac:dyDescent="0.35">
      <c r="A101" t="str">
        <f t="shared" si="1"/>
        <v>C.04x5</v>
      </c>
      <c r="B101" t="s">
        <v>122</v>
      </c>
      <c r="C101" s="153" t="s">
        <v>579</v>
      </c>
      <c r="D101">
        <v>5</v>
      </c>
      <c r="E101" s="26"/>
    </row>
    <row r="102" spans="1:5" s="127" customFormat="1" x14ac:dyDescent="0.35">
      <c r="A102" t="str">
        <f t="shared" si="1"/>
        <v>C.05x1</v>
      </c>
      <c r="B102" s="135" t="s">
        <v>132</v>
      </c>
      <c r="C102" s="150" t="s">
        <v>580</v>
      </c>
      <c r="D102" s="136">
        <v>1</v>
      </c>
      <c r="E102" s="128" t="s">
        <v>581</v>
      </c>
    </row>
    <row r="103" spans="1:5" ht="30" customHeight="1" x14ac:dyDescent="0.35">
      <c r="A103" t="str">
        <f t="shared" si="1"/>
        <v>C.05x2</v>
      </c>
      <c r="B103" s="137" t="s">
        <v>132</v>
      </c>
      <c r="C103" s="151" t="s">
        <v>580</v>
      </c>
      <c r="D103" s="138">
        <v>2</v>
      </c>
      <c r="E103" s="134" t="s">
        <v>795</v>
      </c>
    </row>
    <row r="104" spans="1:5" s="130" customFormat="1" ht="39.75" customHeight="1" x14ac:dyDescent="0.35">
      <c r="A104" t="str">
        <f t="shared" si="1"/>
        <v>C.05x3</v>
      </c>
      <c r="B104" s="139" t="s">
        <v>132</v>
      </c>
      <c r="C104" s="152" t="s">
        <v>580</v>
      </c>
      <c r="D104" s="140">
        <v>3</v>
      </c>
      <c r="E104" s="131" t="s">
        <v>796</v>
      </c>
    </row>
    <row r="105" spans="1:5" customFormat="1" x14ac:dyDescent="0.35">
      <c r="A105" t="str">
        <f t="shared" si="1"/>
        <v>C.05x4</v>
      </c>
      <c r="B105" s="3" t="s">
        <v>132</v>
      </c>
      <c r="C105" s="28" t="s">
        <v>580</v>
      </c>
      <c r="D105" s="3">
        <v>4</v>
      </c>
      <c r="E105" s="26"/>
    </row>
    <row r="106" spans="1:5" customFormat="1" x14ac:dyDescent="0.35">
      <c r="A106" t="str">
        <f t="shared" si="1"/>
        <v>C.05x5</v>
      </c>
      <c r="B106" s="3" t="s">
        <v>132</v>
      </c>
      <c r="C106" s="28" t="s">
        <v>580</v>
      </c>
      <c r="D106" s="3">
        <v>5</v>
      </c>
      <c r="E106" s="26"/>
    </row>
    <row r="107" spans="1:5" customFormat="1" x14ac:dyDescent="0.35">
      <c r="A107" t="str">
        <f t="shared" si="1"/>
        <v>D.01x1</v>
      </c>
      <c r="B107" t="s">
        <v>109</v>
      </c>
      <c r="C107" s="25" t="s">
        <v>582</v>
      </c>
      <c r="D107">
        <v>1</v>
      </c>
      <c r="E107" s="26"/>
    </row>
    <row r="108" spans="1:5" customFormat="1" x14ac:dyDescent="0.35">
      <c r="A108" t="str">
        <f t="shared" si="1"/>
        <v>D.01x2</v>
      </c>
      <c r="B108" t="s">
        <v>109</v>
      </c>
      <c r="C108" s="25" t="s">
        <v>582</v>
      </c>
      <c r="D108">
        <v>2</v>
      </c>
      <c r="E108" s="26"/>
    </row>
    <row r="109" spans="1:5" customFormat="1" x14ac:dyDescent="0.35">
      <c r="A109" t="str">
        <f t="shared" si="1"/>
        <v>D.01x3</v>
      </c>
      <c r="B109" t="s">
        <v>109</v>
      </c>
      <c r="C109" s="25" t="s">
        <v>582</v>
      </c>
      <c r="D109">
        <v>3</v>
      </c>
      <c r="E109" s="26"/>
    </row>
    <row r="110" spans="1:5" s="123" customFormat="1" x14ac:dyDescent="0.35">
      <c r="A110" t="str">
        <f t="shared" si="1"/>
        <v>D.01x4</v>
      </c>
      <c r="B110" s="124" t="s">
        <v>109</v>
      </c>
      <c r="C110" s="146" t="s">
        <v>582</v>
      </c>
      <c r="D110" s="123">
        <v>4</v>
      </c>
      <c r="E110" s="125" t="s">
        <v>769</v>
      </c>
    </row>
    <row r="111" spans="1:5" customFormat="1" x14ac:dyDescent="0.35">
      <c r="A111" t="str">
        <f t="shared" si="1"/>
        <v>D.01x5</v>
      </c>
      <c r="B111" t="s">
        <v>109</v>
      </c>
      <c r="C111" s="25" t="s">
        <v>582</v>
      </c>
      <c r="D111">
        <v>5</v>
      </c>
      <c r="E111" s="26"/>
    </row>
    <row r="112" spans="1:5" customFormat="1" x14ac:dyDescent="0.35">
      <c r="A112" t="str">
        <f t="shared" si="1"/>
        <v>D.02x1</v>
      </c>
      <c r="B112" t="s">
        <v>83</v>
      </c>
      <c r="C112" s="25" t="s">
        <v>583</v>
      </c>
      <c r="D112">
        <v>1</v>
      </c>
      <c r="E112" s="26"/>
    </row>
    <row r="113" spans="1:5" customFormat="1" x14ac:dyDescent="0.35">
      <c r="A113" t="str">
        <f t="shared" si="1"/>
        <v>D.02x2</v>
      </c>
      <c r="B113" t="s">
        <v>83</v>
      </c>
      <c r="C113" s="25" t="s">
        <v>583</v>
      </c>
      <c r="D113">
        <v>2</v>
      </c>
      <c r="E113" s="26"/>
    </row>
    <row r="114" spans="1:5" customFormat="1" x14ac:dyDescent="0.35">
      <c r="A114" t="str">
        <f t="shared" si="1"/>
        <v>D.02x3</v>
      </c>
      <c r="B114" t="s">
        <v>83</v>
      </c>
      <c r="C114" s="25" t="s">
        <v>583</v>
      </c>
      <c r="D114">
        <v>3</v>
      </c>
      <c r="E114" s="26"/>
    </row>
    <row r="115" spans="1:5" s="123" customFormat="1" ht="29.25" customHeight="1" x14ac:dyDescent="0.35">
      <c r="A115" t="str">
        <f t="shared" si="1"/>
        <v>D.02x4</v>
      </c>
      <c r="B115" s="124" t="s">
        <v>83</v>
      </c>
      <c r="C115" s="146" t="s">
        <v>583</v>
      </c>
      <c r="D115" s="123">
        <v>4</v>
      </c>
      <c r="E115" s="125" t="s">
        <v>797</v>
      </c>
    </row>
    <row r="116" spans="1:5" customFormat="1" x14ac:dyDescent="0.35">
      <c r="A116" t="str">
        <f t="shared" si="1"/>
        <v>D.02x5</v>
      </c>
      <c r="B116" t="s">
        <v>83</v>
      </c>
      <c r="C116" s="25" t="s">
        <v>583</v>
      </c>
      <c r="D116">
        <v>5</v>
      </c>
      <c r="E116" s="26"/>
    </row>
    <row r="117" spans="1:5" customFormat="1" x14ac:dyDescent="0.35">
      <c r="A117" t="str">
        <f t="shared" si="1"/>
        <v>D.03x1</v>
      </c>
      <c r="B117" t="s">
        <v>147</v>
      </c>
      <c r="C117" s="25" t="s">
        <v>584</v>
      </c>
      <c r="D117">
        <v>1</v>
      </c>
      <c r="E117" s="26"/>
    </row>
    <row r="118" spans="1:5" s="127" customFormat="1" ht="41.25" customHeight="1" x14ac:dyDescent="0.35">
      <c r="A118" t="str">
        <f t="shared" si="1"/>
        <v>D.03x2</v>
      </c>
      <c r="B118" s="126" t="s">
        <v>147</v>
      </c>
      <c r="C118" s="147" t="s">
        <v>584</v>
      </c>
      <c r="D118" s="127">
        <v>2</v>
      </c>
      <c r="E118" s="128" t="s">
        <v>798</v>
      </c>
    </row>
    <row r="119" spans="1:5" ht="63" customHeight="1" x14ac:dyDescent="0.35">
      <c r="A119" t="str">
        <f t="shared" si="1"/>
        <v>D.03x3</v>
      </c>
      <c r="B119" s="132" t="s">
        <v>147</v>
      </c>
      <c r="C119" s="149" t="s">
        <v>584</v>
      </c>
      <c r="D119" s="133">
        <v>3</v>
      </c>
      <c r="E119" s="134" t="s">
        <v>585</v>
      </c>
    </row>
    <row r="120" spans="1:5" s="130" customFormat="1" ht="39.75" customHeight="1" x14ac:dyDescent="0.35">
      <c r="A120" t="str">
        <f t="shared" si="1"/>
        <v>D.03x4</v>
      </c>
      <c r="B120" s="129" t="s">
        <v>147</v>
      </c>
      <c r="C120" s="148" t="s">
        <v>584</v>
      </c>
      <c r="D120" s="130">
        <v>4</v>
      </c>
      <c r="E120" s="131" t="s">
        <v>799</v>
      </c>
    </row>
    <row r="121" spans="1:5" customFormat="1" x14ac:dyDescent="0.35">
      <c r="A121" t="str">
        <f t="shared" si="1"/>
        <v>D.03x5</v>
      </c>
      <c r="B121" t="s">
        <v>147</v>
      </c>
      <c r="C121" s="25" t="s">
        <v>584</v>
      </c>
      <c r="D121">
        <v>5</v>
      </c>
      <c r="E121" s="26"/>
    </row>
    <row r="122" spans="1:5" customFormat="1" x14ac:dyDescent="0.35">
      <c r="A122" t="str">
        <f t="shared" si="1"/>
        <v>D.04x1</v>
      </c>
      <c r="B122" t="s">
        <v>116</v>
      </c>
      <c r="C122" s="25" t="s">
        <v>586</v>
      </c>
      <c r="D122">
        <v>1</v>
      </c>
      <c r="E122" s="26"/>
    </row>
    <row r="123" spans="1:5" customFormat="1" x14ac:dyDescent="0.35">
      <c r="A123" t="str">
        <f t="shared" si="1"/>
        <v>D.04x2</v>
      </c>
      <c r="B123" t="s">
        <v>116</v>
      </c>
      <c r="C123" s="25" t="s">
        <v>586</v>
      </c>
      <c r="D123">
        <v>2</v>
      </c>
      <c r="E123" s="26"/>
    </row>
    <row r="124" spans="1:5" s="127" customFormat="1" ht="52.5" customHeight="1" x14ac:dyDescent="0.35">
      <c r="A124" t="str">
        <f t="shared" si="1"/>
        <v>D.04x3</v>
      </c>
      <c r="B124" s="126" t="s">
        <v>116</v>
      </c>
      <c r="C124" s="147" t="s">
        <v>586</v>
      </c>
      <c r="D124" s="127">
        <v>3</v>
      </c>
      <c r="E124" s="128" t="s">
        <v>825</v>
      </c>
    </row>
    <row r="125" spans="1:5" s="130" customFormat="1" ht="42" customHeight="1" x14ac:dyDescent="0.35">
      <c r="A125" t="str">
        <f t="shared" si="1"/>
        <v>D.04x4</v>
      </c>
      <c r="B125" s="129" t="s">
        <v>116</v>
      </c>
      <c r="C125" s="148" t="s">
        <v>586</v>
      </c>
      <c r="D125" s="130">
        <v>4</v>
      </c>
      <c r="E125" s="131" t="s">
        <v>826</v>
      </c>
    </row>
    <row r="126" spans="1:5" customFormat="1" x14ac:dyDescent="0.35">
      <c r="A126" t="str">
        <f t="shared" si="1"/>
        <v>D.04x5</v>
      </c>
      <c r="B126" t="s">
        <v>116</v>
      </c>
      <c r="C126" s="25" t="s">
        <v>586</v>
      </c>
      <c r="D126">
        <v>5</v>
      </c>
      <c r="E126" s="26"/>
    </row>
    <row r="127" spans="1:5" s="127" customFormat="1" ht="29.25" customHeight="1" x14ac:dyDescent="0.35">
      <c r="A127" t="str">
        <f t="shared" si="1"/>
        <v>D.05x2</v>
      </c>
      <c r="B127" s="126" t="s">
        <v>112</v>
      </c>
      <c r="C127" s="147" t="s">
        <v>587</v>
      </c>
      <c r="D127" s="127">
        <v>2</v>
      </c>
      <c r="E127" s="128" t="s">
        <v>588</v>
      </c>
    </row>
    <row r="128" spans="1:5" ht="49.5" customHeight="1" x14ac:dyDescent="0.35">
      <c r="A128" t="str">
        <f t="shared" si="1"/>
        <v>D.05x3</v>
      </c>
      <c r="B128" s="132" t="s">
        <v>112</v>
      </c>
      <c r="C128" s="149" t="s">
        <v>587</v>
      </c>
      <c r="D128" s="133">
        <v>3</v>
      </c>
      <c r="E128" s="134" t="s">
        <v>801</v>
      </c>
    </row>
    <row r="129" spans="1:5" s="130" customFormat="1" ht="38.25" customHeight="1" x14ac:dyDescent="0.35">
      <c r="A129" t="str">
        <f t="shared" si="1"/>
        <v>D.05x4</v>
      </c>
      <c r="B129" s="129" t="s">
        <v>112</v>
      </c>
      <c r="C129" s="148" t="s">
        <v>587</v>
      </c>
      <c r="D129" s="130">
        <v>4</v>
      </c>
      <c r="E129" s="131" t="s">
        <v>800</v>
      </c>
    </row>
    <row r="130" spans="1:5" customFormat="1" x14ac:dyDescent="0.35">
      <c r="A130" t="str">
        <f t="shared" ref="A130:A193" si="2">IF(B130&lt;&gt;"",CONCATENATE(B130,"x",D130),"")</f>
        <v>D.05x5</v>
      </c>
      <c r="B130" t="s">
        <v>112</v>
      </c>
      <c r="C130" s="25" t="s">
        <v>587</v>
      </c>
      <c r="D130">
        <v>5</v>
      </c>
      <c r="E130" s="26"/>
    </row>
    <row r="131" spans="1:5" customFormat="1" x14ac:dyDescent="0.35">
      <c r="A131" t="str">
        <f t="shared" si="2"/>
        <v>D.05x1</v>
      </c>
      <c r="B131" t="s">
        <v>112</v>
      </c>
      <c r="C131" s="25" t="s">
        <v>587</v>
      </c>
      <c r="D131">
        <v>1</v>
      </c>
      <c r="E131" s="26"/>
    </row>
    <row r="132" spans="1:5" s="127" customFormat="1" ht="39.75" customHeight="1" x14ac:dyDescent="0.35">
      <c r="A132" t="str">
        <f t="shared" si="2"/>
        <v>D.06x2</v>
      </c>
      <c r="B132" s="126" t="s">
        <v>128</v>
      </c>
      <c r="C132" s="147" t="s">
        <v>589</v>
      </c>
      <c r="D132" s="127">
        <v>2</v>
      </c>
      <c r="E132" s="128" t="s">
        <v>590</v>
      </c>
    </row>
    <row r="133" spans="1:5" ht="51.75" customHeight="1" x14ac:dyDescent="0.35">
      <c r="A133" t="str">
        <f t="shared" si="2"/>
        <v>D.06x3</v>
      </c>
      <c r="B133" s="132" t="s">
        <v>128</v>
      </c>
      <c r="C133" s="149" t="s">
        <v>589</v>
      </c>
      <c r="D133" s="133">
        <v>3</v>
      </c>
      <c r="E133" s="134" t="s">
        <v>802</v>
      </c>
    </row>
    <row r="134" spans="1:5" s="130" customFormat="1" ht="52.5" customHeight="1" x14ac:dyDescent="0.35">
      <c r="A134" t="str">
        <f t="shared" si="2"/>
        <v>D.06x4</v>
      </c>
      <c r="B134" s="129" t="s">
        <v>128</v>
      </c>
      <c r="C134" s="148" t="s">
        <v>589</v>
      </c>
      <c r="D134" s="130">
        <v>4</v>
      </c>
      <c r="E134" s="131" t="s">
        <v>803</v>
      </c>
    </row>
    <row r="135" spans="1:5" customFormat="1" x14ac:dyDescent="0.35">
      <c r="A135" t="str">
        <f t="shared" si="2"/>
        <v>D.06x5</v>
      </c>
      <c r="B135" t="s">
        <v>128</v>
      </c>
      <c r="C135" s="25" t="s">
        <v>589</v>
      </c>
      <c r="D135">
        <v>5</v>
      </c>
      <c r="E135" s="26"/>
    </row>
    <row r="136" spans="1:5" customFormat="1" x14ac:dyDescent="0.35">
      <c r="A136" t="str">
        <f t="shared" si="2"/>
        <v>D.07x1</v>
      </c>
      <c r="B136" t="s">
        <v>84</v>
      </c>
      <c r="C136" s="25" t="s">
        <v>591</v>
      </c>
      <c r="D136">
        <v>1</v>
      </c>
      <c r="E136" s="26"/>
    </row>
    <row r="137" spans="1:5" s="127" customFormat="1" ht="27" customHeight="1" x14ac:dyDescent="0.35">
      <c r="A137" t="str">
        <f t="shared" si="2"/>
        <v>D.07x2</v>
      </c>
      <c r="B137" s="135" t="s">
        <v>84</v>
      </c>
      <c r="C137" s="150" t="s">
        <v>591</v>
      </c>
      <c r="D137" s="136">
        <v>2</v>
      </c>
      <c r="E137" s="128" t="s">
        <v>804</v>
      </c>
    </row>
    <row r="138" spans="1:5" ht="35.5" x14ac:dyDescent="0.35">
      <c r="A138" t="str">
        <f t="shared" si="2"/>
        <v>D.07x3</v>
      </c>
      <c r="B138" s="137" t="s">
        <v>84</v>
      </c>
      <c r="C138" s="151" t="s">
        <v>591</v>
      </c>
      <c r="D138" s="138">
        <v>3</v>
      </c>
      <c r="E138" s="134" t="s">
        <v>805</v>
      </c>
    </row>
    <row r="139" spans="1:5" ht="58.5" x14ac:dyDescent="0.35">
      <c r="A139" t="str">
        <f t="shared" si="2"/>
        <v>D.07x4</v>
      </c>
      <c r="B139" s="137" t="s">
        <v>84</v>
      </c>
      <c r="C139" s="151" t="s">
        <v>591</v>
      </c>
      <c r="D139" s="138">
        <v>4</v>
      </c>
      <c r="E139" s="134" t="s">
        <v>806</v>
      </c>
    </row>
    <row r="140" spans="1:5" s="130" customFormat="1" ht="39" customHeight="1" x14ac:dyDescent="0.35">
      <c r="A140" t="str">
        <f t="shared" si="2"/>
        <v>D.07x5</v>
      </c>
      <c r="B140" s="139" t="s">
        <v>84</v>
      </c>
      <c r="C140" s="152" t="s">
        <v>591</v>
      </c>
      <c r="D140" s="140">
        <v>5</v>
      </c>
      <c r="E140" s="131" t="s">
        <v>807</v>
      </c>
    </row>
    <row r="141" spans="1:5" customFormat="1" x14ac:dyDescent="0.35">
      <c r="A141" t="str">
        <f t="shared" si="2"/>
        <v>D.08x1</v>
      </c>
      <c r="B141" t="s">
        <v>117</v>
      </c>
      <c r="C141" s="25" t="s">
        <v>592</v>
      </c>
      <c r="D141">
        <v>1</v>
      </c>
      <c r="E141" s="26"/>
    </row>
    <row r="142" spans="1:5" s="127" customFormat="1" ht="18" customHeight="1" x14ac:dyDescent="0.35">
      <c r="A142" t="str">
        <f t="shared" si="2"/>
        <v>D.08x2</v>
      </c>
      <c r="B142" s="126" t="s">
        <v>117</v>
      </c>
      <c r="C142" s="147" t="s">
        <v>592</v>
      </c>
      <c r="D142" s="127">
        <v>2</v>
      </c>
      <c r="E142" s="128" t="s">
        <v>808</v>
      </c>
    </row>
    <row r="143" spans="1:5" ht="38.25" customHeight="1" x14ac:dyDescent="0.35">
      <c r="A143" t="str">
        <f t="shared" si="2"/>
        <v>D.08x3</v>
      </c>
      <c r="B143" s="132" t="s">
        <v>117</v>
      </c>
      <c r="C143" s="149" t="s">
        <v>592</v>
      </c>
      <c r="D143" s="133">
        <v>3</v>
      </c>
      <c r="E143" s="134" t="s">
        <v>809</v>
      </c>
    </row>
    <row r="144" spans="1:5" s="130" customFormat="1" ht="27.75" customHeight="1" x14ac:dyDescent="0.35">
      <c r="A144" t="str">
        <f t="shared" si="2"/>
        <v>D.08x4</v>
      </c>
      <c r="B144" s="129" t="s">
        <v>117</v>
      </c>
      <c r="C144" s="148" t="s">
        <v>592</v>
      </c>
      <c r="D144" s="130">
        <v>4</v>
      </c>
      <c r="E144" s="131" t="s">
        <v>593</v>
      </c>
    </row>
    <row r="145" spans="1:5" customFormat="1" x14ac:dyDescent="0.35">
      <c r="A145" t="str">
        <f t="shared" si="2"/>
        <v>D.08x5</v>
      </c>
      <c r="B145" t="s">
        <v>117</v>
      </c>
      <c r="C145" s="25" t="s">
        <v>592</v>
      </c>
      <c r="D145">
        <v>5</v>
      </c>
      <c r="E145" s="26"/>
    </row>
    <row r="146" spans="1:5" customFormat="1" ht="4.5" customHeight="1" x14ac:dyDescent="0.35">
      <c r="A146" t="str">
        <f t="shared" si="2"/>
        <v>D.09x1</v>
      </c>
      <c r="B146" t="s">
        <v>166</v>
      </c>
      <c r="C146" s="153" t="s">
        <v>594</v>
      </c>
      <c r="D146">
        <v>1</v>
      </c>
      <c r="E146" s="26"/>
    </row>
    <row r="147" spans="1:5" s="127" customFormat="1" ht="27" customHeight="1" x14ac:dyDescent="0.35">
      <c r="A147" t="str">
        <f t="shared" si="2"/>
        <v>D.09x2</v>
      </c>
      <c r="B147" s="126" t="s">
        <v>166</v>
      </c>
      <c r="C147" s="147" t="s">
        <v>594</v>
      </c>
      <c r="D147" s="127">
        <v>2</v>
      </c>
      <c r="E147" s="128" t="s">
        <v>595</v>
      </c>
    </row>
    <row r="148" spans="1:5" x14ac:dyDescent="0.35">
      <c r="A148" t="str">
        <f t="shared" si="2"/>
        <v>D.09x3</v>
      </c>
      <c r="B148" s="132" t="s">
        <v>166</v>
      </c>
      <c r="C148" s="149" t="s">
        <v>594</v>
      </c>
      <c r="D148" s="133">
        <v>3</v>
      </c>
      <c r="E148" s="134" t="s">
        <v>596</v>
      </c>
    </row>
    <row r="149" spans="1:5" s="130" customFormat="1" ht="31.5" customHeight="1" x14ac:dyDescent="0.35">
      <c r="A149" t="str">
        <f t="shared" si="2"/>
        <v>D.09x4</v>
      </c>
      <c r="B149" s="129" t="s">
        <v>166</v>
      </c>
      <c r="C149" s="148" t="s">
        <v>594</v>
      </c>
      <c r="D149" s="130">
        <v>4</v>
      </c>
      <c r="E149" s="131" t="s">
        <v>597</v>
      </c>
    </row>
    <row r="150" spans="1:5" customFormat="1" x14ac:dyDescent="0.35">
      <c r="A150" t="str">
        <f t="shared" si="2"/>
        <v>D.09x5</v>
      </c>
      <c r="B150" t="s">
        <v>166</v>
      </c>
      <c r="C150" s="25" t="s">
        <v>594</v>
      </c>
      <c r="D150">
        <v>5</v>
      </c>
      <c r="E150" s="26"/>
    </row>
    <row r="151" spans="1:5" customFormat="1" x14ac:dyDescent="0.35">
      <c r="A151" t="str">
        <f t="shared" si="2"/>
        <v>D.10x1</v>
      </c>
      <c r="B151" t="s">
        <v>78</v>
      </c>
      <c r="C151" s="25" t="s">
        <v>598</v>
      </c>
      <c r="D151">
        <v>1</v>
      </c>
      <c r="E151" s="26"/>
    </row>
    <row r="152" spans="1:5" customFormat="1" x14ac:dyDescent="0.35">
      <c r="A152" t="str">
        <f t="shared" si="2"/>
        <v>D.10x2</v>
      </c>
      <c r="B152" t="s">
        <v>78</v>
      </c>
      <c r="C152" s="25" t="s">
        <v>598</v>
      </c>
      <c r="D152">
        <v>2</v>
      </c>
      <c r="E152" s="26"/>
    </row>
    <row r="153" spans="1:5" s="127" customFormat="1" ht="28.5" customHeight="1" x14ac:dyDescent="0.35">
      <c r="A153" t="str">
        <f t="shared" si="2"/>
        <v>D.10x3</v>
      </c>
      <c r="B153" s="126" t="s">
        <v>78</v>
      </c>
      <c r="C153" s="147" t="s">
        <v>598</v>
      </c>
      <c r="D153" s="127">
        <v>3</v>
      </c>
      <c r="E153" s="128" t="s">
        <v>599</v>
      </c>
    </row>
    <row r="154" spans="1:5" s="130" customFormat="1" x14ac:dyDescent="0.35">
      <c r="A154" t="str">
        <f t="shared" si="2"/>
        <v>D.10x4</v>
      </c>
      <c r="B154" s="129" t="s">
        <v>78</v>
      </c>
      <c r="C154" s="148" t="s">
        <v>598</v>
      </c>
      <c r="D154" s="130">
        <v>4</v>
      </c>
      <c r="E154" s="131" t="s">
        <v>810</v>
      </c>
    </row>
    <row r="155" spans="1:5" customFormat="1" x14ac:dyDescent="0.35">
      <c r="A155" t="str">
        <f t="shared" si="2"/>
        <v>D.10x5</v>
      </c>
      <c r="B155" t="s">
        <v>78</v>
      </c>
      <c r="C155" s="25" t="s">
        <v>598</v>
      </c>
      <c r="D155">
        <v>5</v>
      </c>
      <c r="E155" s="26"/>
    </row>
    <row r="156" spans="1:5" customFormat="1" x14ac:dyDescent="0.35">
      <c r="A156" t="str">
        <f t="shared" si="2"/>
        <v>D.11x1</v>
      </c>
      <c r="B156" t="s">
        <v>79</v>
      </c>
      <c r="C156" s="25" t="s">
        <v>600</v>
      </c>
      <c r="D156">
        <v>1</v>
      </c>
      <c r="E156" s="26"/>
    </row>
    <row r="157" spans="1:5" customFormat="1" x14ac:dyDescent="0.35">
      <c r="A157" t="str">
        <f t="shared" si="2"/>
        <v>D.11x2</v>
      </c>
      <c r="B157" t="s">
        <v>79</v>
      </c>
      <c r="C157" s="25" t="s">
        <v>600</v>
      </c>
      <c r="D157">
        <v>2</v>
      </c>
      <c r="E157" s="26"/>
    </row>
    <row r="158" spans="1:5" s="127" customFormat="1" ht="28.5" customHeight="1" x14ac:dyDescent="0.35">
      <c r="A158" t="str">
        <f t="shared" si="2"/>
        <v>D.11x3</v>
      </c>
      <c r="B158" s="126" t="s">
        <v>79</v>
      </c>
      <c r="C158" s="147" t="s">
        <v>600</v>
      </c>
      <c r="D158" s="127">
        <v>3</v>
      </c>
      <c r="E158" s="128" t="s">
        <v>601</v>
      </c>
    </row>
    <row r="159" spans="1:5" s="130" customFormat="1" ht="40.5" customHeight="1" x14ac:dyDescent="0.35">
      <c r="A159" t="str">
        <f t="shared" si="2"/>
        <v>D.11x4</v>
      </c>
      <c r="B159" s="129" t="s">
        <v>79</v>
      </c>
      <c r="C159" s="148" t="s">
        <v>600</v>
      </c>
      <c r="D159" s="130">
        <v>4</v>
      </c>
      <c r="E159" s="131" t="s">
        <v>811</v>
      </c>
    </row>
    <row r="160" spans="1:5" customFormat="1" x14ac:dyDescent="0.35">
      <c r="A160" t="str">
        <f t="shared" si="2"/>
        <v>D.11x5</v>
      </c>
      <c r="B160" t="s">
        <v>79</v>
      </c>
      <c r="C160" s="25" t="s">
        <v>600</v>
      </c>
      <c r="D160">
        <v>5</v>
      </c>
      <c r="E160" s="26"/>
    </row>
    <row r="161" spans="1:5" customFormat="1" x14ac:dyDescent="0.35">
      <c r="A161" t="str">
        <f t="shared" si="2"/>
        <v>E.01x1</v>
      </c>
      <c r="B161" t="s">
        <v>118</v>
      </c>
      <c r="C161" s="25" t="s">
        <v>602</v>
      </c>
      <c r="D161">
        <v>1</v>
      </c>
      <c r="E161" s="26"/>
    </row>
    <row r="162" spans="1:5" customFormat="1" x14ac:dyDescent="0.35">
      <c r="A162" t="str">
        <f t="shared" si="2"/>
        <v>E.01x2</v>
      </c>
      <c r="B162" t="s">
        <v>118</v>
      </c>
      <c r="C162" s="25" t="s">
        <v>602</v>
      </c>
      <c r="D162">
        <v>2</v>
      </c>
      <c r="E162" s="26"/>
    </row>
    <row r="163" spans="1:5" s="127" customFormat="1" ht="42" customHeight="1" x14ac:dyDescent="0.35">
      <c r="A163" t="str">
        <f t="shared" si="2"/>
        <v>E.01x3</v>
      </c>
      <c r="B163" s="126" t="s">
        <v>118</v>
      </c>
      <c r="C163" s="147" t="s">
        <v>602</v>
      </c>
      <c r="D163" s="127">
        <v>3</v>
      </c>
      <c r="E163" s="128" t="s">
        <v>766</v>
      </c>
    </row>
    <row r="164" spans="1:5" s="130" customFormat="1" ht="40.5" customHeight="1" x14ac:dyDescent="0.35">
      <c r="A164" t="str">
        <f t="shared" si="2"/>
        <v>E.01x4</v>
      </c>
      <c r="B164" s="129" t="s">
        <v>118</v>
      </c>
      <c r="C164" s="148" t="s">
        <v>602</v>
      </c>
      <c r="D164" s="130">
        <v>4</v>
      </c>
      <c r="E164" s="131" t="s">
        <v>812</v>
      </c>
    </row>
    <row r="165" spans="1:5" customFormat="1" x14ac:dyDescent="0.35">
      <c r="A165" t="str">
        <f t="shared" si="2"/>
        <v>E.01x5</v>
      </c>
      <c r="B165" t="s">
        <v>118</v>
      </c>
      <c r="C165" s="25" t="s">
        <v>602</v>
      </c>
      <c r="D165">
        <v>5</v>
      </c>
      <c r="E165" s="26"/>
    </row>
    <row r="166" spans="1:5" customFormat="1" x14ac:dyDescent="0.35">
      <c r="A166" t="str">
        <f t="shared" si="2"/>
        <v>E.02x1</v>
      </c>
      <c r="B166" t="s">
        <v>108</v>
      </c>
      <c r="C166" s="25" t="s">
        <v>603</v>
      </c>
      <c r="D166">
        <v>1</v>
      </c>
      <c r="E166" s="26"/>
    </row>
    <row r="167" spans="1:5" s="127" customFormat="1" ht="39.75" customHeight="1" x14ac:dyDescent="0.35">
      <c r="A167" t="str">
        <f t="shared" si="2"/>
        <v>E.02x2</v>
      </c>
      <c r="B167" s="126" t="s">
        <v>108</v>
      </c>
      <c r="C167" s="147" t="s">
        <v>603</v>
      </c>
      <c r="D167" s="127">
        <v>2</v>
      </c>
      <c r="E167" s="128" t="s">
        <v>827</v>
      </c>
    </row>
    <row r="168" spans="1:5" ht="61.5" customHeight="1" x14ac:dyDescent="0.35">
      <c r="A168" t="str">
        <f t="shared" si="2"/>
        <v>E.02x3</v>
      </c>
      <c r="B168" s="132" t="s">
        <v>108</v>
      </c>
      <c r="C168" s="149" t="s">
        <v>603</v>
      </c>
      <c r="D168" s="133">
        <v>3</v>
      </c>
      <c r="E168" s="134" t="s">
        <v>813</v>
      </c>
    </row>
    <row r="169" spans="1:5" s="130" customFormat="1" ht="86.25" customHeight="1" x14ac:dyDescent="0.35">
      <c r="A169" t="str">
        <f t="shared" si="2"/>
        <v>E.02x4</v>
      </c>
      <c r="B169" s="129" t="s">
        <v>108</v>
      </c>
      <c r="C169" s="148" t="s">
        <v>603</v>
      </c>
      <c r="D169" s="130">
        <v>4</v>
      </c>
      <c r="E169" s="131" t="s">
        <v>814</v>
      </c>
    </row>
    <row r="170" spans="1:5" customFormat="1" x14ac:dyDescent="0.35">
      <c r="A170" t="str">
        <f t="shared" si="2"/>
        <v>E.02x5</v>
      </c>
      <c r="B170" t="s">
        <v>108</v>
      </c>
      <c r="C170" s="25" t="s">
        <v>603</v>
      </c>
      <c r="D170">
        <v>5</v>
      </c>
      <c r="E170" s="26"/>
    </row>
    <row r="171" spans="1:5" customFormat="1" x14ac:dyDescent="0.35">
      <c r="A171" t="str">
        <f t="shared" si="2"/>
        <v>E.03x1</v>
      </c>
      <c r="B171" t="s">
        <v>100</v>
      </c>
      <c r="C171" s="25" t="s">
        <v>604</v>
      </c>
      <c r="D171">
        <v>1</v>
      </c>
      <c r="E171" s="26"/>
    </row>
    <row r="172" spans="1:5" s="127" customFormat="1" ht="30.75" customHeight="1" x14ac:dyDescent="0.35">
      <c r="A172" t="str">
        <f t="shared" si="2"/>
        <v>E.03x2</v>
      </c>
      <c r="B172" s="126" t="s">
        <v>100</v>
      </c>
      <c r="C172" s="147" t="s">
        <v>604</v>
      </c>
      <c r="D172" s="127">
        <v>2</v>
      </c>
      <c r="E172" s="128" t="s">
        <v>605</v>
      </c>
    </row>
    <row r="173" spans="1:5" ht="49.5" customHeight="1" x14ac:dyDescent="0.35">
      <c r="A173" t="str">
        <f t="shared" si="2"/>
        <v>E.03x3</v>
      </c>
      <c r="B173" s="132" t="s">
        <v>100</v>
      </c>
      <c r="C173" s="149" t="s">
        <v>604</v>
      </c>
      <c r="D173" s="133">
        <v>3</v>
      </c>
      <c r="E173" s="134" t="s">
        <v>815</v>
      </c>
    </row>
    <row r="174" spans="1:5" s="130" customFormat="1" ht="40.5" customHeight="1" x14ac:dyDescent="0.35">
      <c r="A174" t="str">
        <f t="shared" si="2"/>
        <v>E.03x4</v>
      </c>
      <c r="B174" s="129" t="s">
        <v>100</v>
      </c>
      <c r="C174" s="148" t="s">
        <v>604</v>
      </c>
      <c r="D174" s="130">
        <v>4</v>
      </c>
      <c r="E174" s="131" t="s">
        <v>606</v>
      </c>
    </row>
    <row r="175" spans="1:5" customFormat="1" x14ac:dyDescent="0.35">
      <c r="A175" t="str">
        <f t="shared" si="2"/>
        <v>E.03x5</v>
      </c>
      <c r="B175" t="s">
        <v>100</v>
      </c>
      <c r="C175" s="25" t="s">
        <v>604</v>
      </c>
      <c r="D175">
        <v>5</v>
      </c>
      <c r="E175" s="26"/>
    </row>
    <row r="176" spans="1:5" customFormat="1" x14ac:dyDescent="0.35">
      <c r="A176" t="str">
        <f t="shared" si="2"/>
        <v>E.04x1</v>
      </c>
      <c r="B176" t="s">
        <v>119</v>
      </c>
      <c r="C176" s="25" t="s">
        <v>607</v>
      </c>
      <c r="D176">
        <v>1</v>
      </c>
      <c r="E176" s="26"/>
    </row>
    <row r="177" spans="1:5" customFormat="1" x14ac:dyDescent="0.35">
      <c r="A177" t="str">
        <f t="shared" si="2"/>
        <v>E.04x2</v>
      </c>
      <c r="B177" t="s">
        <v>119</v>
      </c>
      <c r="C177" s="25" t="s">
        <v>607</v>
      </c>
      <c r="D177">
        <v>2</v>
      </c>
      <c r="E177" s="26"/>
    </row>
    <row r="178" spans="1:5" s="127" customFormat="1" ht="30" customHeight="1" x14ac:dyDescent="0.35">
      <c r="A178" t="str">
        <f t="shared" si="2"/>
        <v>E.04x3</v>
      </c>
      <c r="B178" s="126" t="s">
        <v>119</v>
      </c>
      <c r="C178" s="147" t="s">
        <v>607</v>
      </c>
      <c r="D178" s="127">
        <v>3</v>
      </c>
      <c r="E178" s="128" t="s">
        <v>608</v>
      </c>
    </row>
    <row r="179" spans="1:5" s="130" customFormat="1" ht="35.5" x14ac:dyDescent="0.35">
      <c r="A179" t="str">
        <f t="shared" si="2"/>
        <v>E.04x4</v>
      </c>
      <c r="B179" s="129" t="s">
        <v>119</v>
      </c>
      <c r="C179" s="148" t="s">
        <v>607</v>
      </c>
      <c r="D179" s="154">
        <v>4</v>
      </c>
      <c r="E179" s="131" t="s">
        <v>816</v>
      </c>
    </row>
    <row r="180" spans="1:5" customFormat="1" x14ac:dyDescent="0.35">
      <c r="A180" t="str">
        <f t="shared" si="2"/>
        <v>E.04x5</v>
      </c>
      <c r="B180" t="s">
        <v>119</v>
      </c>
      <c r="C180" s="25" t="s">
        <v>607</v>
      </c>
      <c r="D180">
        <v>5</v>
      </c>
      <c r="E180" s="26"/>
    </row>
    <row r="181" spans="1:5" customFormat="1" x14ac:dyDescent="0.35">
      <c r="A181" t="str">
        <f t="shared" si="2"/>
        <v>E.05x1</v>
      </c>
      <c r="B181" t="s">
        <v>80</v>
      </c>
      <c r="C181" s="25" t="s">
        <v>609</v>
      </c>
      <c r="D181">
        <v>1</v>
      </c>
      <c r="E181" s="26"/>
    </row>
    <row r="182" spans="1:5" customFormat="1" x14ac:dyDescent="0.35">
      <c r="A182" t="str">
        <f t="shared" si="2"/>
        <v>E.05x2</v>
      </c>
      <c r="B182" t="s">
        <v>80</v>
      </c>
      <c r="C182" s="25" t="s">
        <v>609</v>
      </c>
      <c r="D182">
        <v>2</v>
      </c>
      <c r="E182" s="26"/>
    </row>
    <row r="183" spans="1:5" s="127" customFormat="1" ht="41.25" customHeight="1" x14ac:dyDescent="0.35">
      <c r="A183" t="str">
        <f t="shared" si="2"/>
        <v>E.05x3</v>
      </c>
      <c r="B183" s="126" t="s">
        <v>80</v>
      </c>
      <c r="C183" s="147" t="s">
        <v>609</v>
      </c>
      <c r="D183" s="127">
        <v>3</v>
      </c>
      <c r="E183" s="128" t="s">
        <v>828</v>
      </c>
    </row>
    <row r="184" spans="1:5" s="130" customFormat="1" ht="39.75" customHeight="1" x14ac:dyDescent="0.35">
      <c r="A184" t="str">
        <f t="shared" si="2"/>
        <v>E.05x4</v>
      </c>
      <c r="B184" s="129" t="s">
        <v>80</v>
      </c>
      <c r="C184" s="148" t="s">
        <v>609</v>
      </c>
      <c r="D184" s="130">
        <v>4</v>
      </c>
      <c r="E184" s="131" t="s">
        <v>610</v>
      </c>
    </row>
    <row r="185" spans="1:5" customFormat="1" x14ac:dyDescent="0.35">
      <c r="A185" t="str">
        <f t="shared" si="2"/>
        <v>E.05x5</v>
      </c>
      <c r="B185" t="s">
        <v>80</v>
      </c>
      <c r="C185" s="25" t="s">
        <v>609</v>
      </c>
      <c r="D185">
        <v>5</v>
      </c>
      <c r="E185" s="26"/>
    </row>
    <row r="186" spans="1:5" customFormat="1" ht="6" customHeight="1" x14ac:dyDescent="0.35">
      <c r="A186" s="3" t="str">
        <f t="shared" si="2"/>
        <v>E.06x1</v>
      </c>
      <c r="B186" t="s">
        <v>96</v>
      </c>
      <c r="C186" s="153" t="s">
        <v>611</v>
      </c>
      <c r="D186">
        <v>1</v>
      </c>
      <c r="E186" s="26"/>
    </row>
    <row r="187" spans="1:5" s="127" customFormat="1" ht="28.5" customHeight="1" x14ac:dyDescent="0.35">
      <c r="A187" s="3" t="str">
        <f t="shared" si="2"/>
        <v>E.06x2</v>
      </c>
      <c r="B187" s="126" t="s">
        <v>96</v>
      </c>
      <c r="C187" s="147" t="s">
        <v>611</v>
      </c>
      <c r="D187" s="127">
        <v>2</v>
      </c>
      <c r="E187" s="128" t="s">
        <v>612</v>
      </c>
    </row>
    <row r="188" spans="1:5" ht="27.75" customHeight="1" x14ac:dyDescent="0.35">
      <c r="A188" s="3" t="str">
        <f t="shared" si="2"/>
        <v>E.06x3</v>
      </c>
      <c r="B188" s="132" t="s">
        <v>96</v>
      </c>
      <c r="C188" s="149" t="s">
        <v>611</v>
      </c>
      <c r="D188" s="133">
        <v>3</v>
      </c>
      <c r="E188" s="134" t="s">
        <v>613</v>
      </c>
    </row>
    <row r="189" spans="1:5" s="130" customFormat="1" ht="40.5" customHeight="1" x14ac:dyDescent="0.35">
      <c r="A189" s="3" t="str">
        <f t="shared" si="2"/>
        <v>E.06x4</v>
      </c>
      <c r="B189" s="129" t="s">
        <v>96</v>
      </c>
      <c r="C189" s="148" t="s">
        <v>611</v>
      </c>
      <c r="D189" s="130">
        <v>4</v>
      </c>
      <c r="E189" s="131" t="s">
        <v>614</v>
      </c>
    </row>
    <row r="190" spans="1:5" customFormat="1" x14ac:dyDescent="0.35">
      <c r="A190" s="3" t="str">
        <f t="shared" si="2"/>
        <v>E.06x5</v>
      </c>
      <c r="B190" t="s">
        <v>96</v>
      </c>
      <c r="C190" s="25" t="s">
        <v>611</v>
      </c>
      <c r="D190">
        <v>5</v>
      </c>
      <c r="E190" s="26"/>
    </row>
    <row r="191" spans="1:5" customFormat="1" x14ac:dyDescent="0.35">
      <c r="A191" s="3" t="str">
        <f t="shared" si="2"/>
        <v>E.07x1</v>
      </c>
      <c r="B191" t="s">
        <v>138</v>
      </c>
      <c r="C191" s="25" t="s">
        <v>716</v>
      </c>
      <c r="D191">
        <v>1</v>
      </c>
      <c r="E191" s="26"/>
    </row>
    <row r="192" spans="1:5" customFormat="1" x14ac:dyDescent="0.35">
      <c r="A192" s="3" t="str">
        <f t="shared" si="2"/>
        <v>E.07x2</v>
      </c>
      <c r="B192" t="s">
        <v>138</v>
      </c>
      <c r="C192" s="25" t="s">
        <v>716</v>
      </c>
      <c r="D192">
        <v>2</v>
      </c>
      <c r="E192" s="26"/>
    </row>
    <row r="193" spans="1:5" s="127" customFormat="1" ht="28.5" customHeight="1" x14ac:dyDescent="0.35">
      <c r="A193" s="3" t="str">
        <f t="shared" si="2"/>
        <v>E.07x3</v>
      </c>
      <c r="B193" s="126" t="s">
        <v>138</v>
      </c>
      <c r="C193" s="147" t="s">
        <v>716</v>
      </c>
      <c r="D193" s="127">
        <v>3</v>
      </c>
      <c r="E193" s="128" t="s">
        <v>817</v>
      </c>
    </row>
    <row r="194" spans="1:5" s="130" customFormat="1" ht="27" customHeight="1" x14ac:dyDescent="0.35">
      <c r="A194" s="3" t="str">
        <f t="shared" ref="A194:A212" si="3">IF(B194&lt;&gt;"",CONCATENATE(B194,"x",D194),"")</f>
        <v>E.07x4</v>
      </c>
      <c r="B194" s="129" t="s">
        <v>138</v>
      </c>
      <c r="C194" s="148" t="s">
        <v>716</v>
      </c>
      <c r="D194" s="130">
        <v>4</v>
      </c>
      <c r="E194" s="131" t="s">
        <v>818</v>
      </c>
    </row>
    <row r="195" spans="1:5" customFormat="1" x14ac:dyDescent="0.35">
      <c r="A195" s="3" t="str">
        <f t="shared" si="3"/>
        <v>E.07x5</v>
      </c>
      <c r="B195" t="s">
        <v>138</v>
      </c>
      <c r="C195" s="25" t="s">
        <v>716</v>
      </c>
      <c r="D195">
        <v>5</v>
      </c>
      <c r="E195" s="26"/>
    </row>
    <row r="196" spans="1:5" customFormat="1" ht="3" customHeight="1" x14ac:dyDescent="0.35">
      <c r="A196" s="3" t="str">
        <f t="shared" si="3"/>
        <v>E.08x1</v>
      </c>
      <c r="B196" t="s">
        <v>81</v>
      </c>
      <c r="C196" s="153" t="s">
        <v>615</v>
      </c>
      <c r="D196">
        <v>1</v>
      </c>
      <c r="E196" s="26"/>
    </row>
    <row r="197" spans="1:5" s="127" customFormat="1" ht="28.5" customHeight="1" x14ac:dyDescent="0.35">
      <c r="A197" s="3" t="str">
        <f t="shared" si="3"/>
        <v>E.08x2</v>
      </c>
      <c r="B197" s="126" t="s">
        <v>81</v>
      </c>
      <c r="C197" s="147" t="s">
        <v>615</v>
      </c>
      <c r="D197" s="127">
        <v>2</v>
      </c>
      <c r="E197" s="128" t="s">
        <v>616</v>
      </c>
    </row>
    <row r="198" spans="1:5" ht="40.5" customHeight="1" x14ac:dyDescent="0.35">
      <c r="A198" s="3" t="str">
        <f t="shared" si="3"/>
        <v>E.08x3</v>
      </c>
      <c r="B198" s="132" t="s">
        <v>81</v>
      </c>
      <c r="C198" s="149" t="s">
        <v>615</v>
      </c>
      <c r="D198" s="133">
        <v>3</v>
      </c>
      <c r="E198" s="134" t="s">
        <v>819</v>
      </c>
    </row>
    <row r="199" spans="1:5" s="130" customFormat="1" ht="40.5" customHeight="1" x14ac:dyDescent="0.35">
      <c r="A199" s="3" t="str">
        <f t="shared" si="3"/>
        <v>E.08x4</v>
      </c>
      <c r="B199" s="129" t="s">
        <v>81</v>
      </c>
      <c r="C199" s="148" t="s">
        <v>615</v>
      </c>
      <c r="D199" s="130">
        <v>4</v>
      </c>
      <c r="E199" s="131" t="s">
        <v>617</v>
      </c>
    </row>
    <row r="200" spans="1:5" customFormat="1" x14ac:dyDescent="0.35">
      <c r="A200" s="3" t="str">
        <f t="shared" si="3"/>
        <v>E.08x5</v>
      </c>
      <c r="B200" t="s">
        <v>81</v>
      </c>
      <c r="C200" s="25" t="s">
        <v>615</v>
      </c>
      <c r="D200">
        <v>5</v>
      </c>
      <c r="E200" s="26"/>
    </row>
    <row r="201" spans="1:5" customFormat="1" x14ac:dyDescent="0.35">
      <c r="A201" s="3" t="str">
        <f t="shared" si="3"/>
        <v>E.09x1</v>
      </c>
      <c r="B201" t="s">
        <v>110</v>
      </c>
      <c r="C201" s="25" t="s">
        <v>618</v>
      </c>
      <c r="D201">
        <v>1</v>
      </c>
      <c r="E201" s="26"/>
    </row>
    <row r="202" spans="1:5" customFormat="1" x14ac:dyDescent="0.35">
      <c r="A202" s="3" t="str">
        <f t="shared" si="3"/>
        <v>E.09x2</v>
      </c>
      <c r="B202" t="s">
        <v>110</v>
      </c>
      <c r="C202" s="25" t="s">
        <v>618</v>
      </c>
      <c r="D202">
        <v>2</v>
      </c>
      <c r="E202" s="26"/>
    </row>
    <row r="203" spans="1:5" customFormat="1" x14ac:dyDescent="0.35">
      <c r="A203" s="3" t="str">
        <f t="shared" si="3"/>
        <v>E.09x3</v>
      </c>
      <c r="B203" t="s">
        <v>110</v>
      </c>
      <c r="C203" s="25" t="s">
        <v>618</v>
      </c>
      <c r="D203">
        <v>3</v>
      </c>
      <c r="E203" s="26"/>
    </row>
    <row r="204" spans="1:5" s="123" customFormat="1" ht="40.5" customHeight="1" x14ac:dyDescent="0.35">
      <c r="A204" s="3" t="str">
        <f t="shared" si="3"/>
        <v>E.09x4</v>
      </c>
      <c r="B204" s="124" t="s">
        <v>110</v>
      </c>
      <c r="C204" s="146" t="s">
        <v>618</v>
      </c>
      <c r="D204" s="123">
        <v>4</v>
      </c>
      <c r="E204" s="125" t="s">
        <v>820</v>
      </c>
    </row>
    <row r="205" spans="1:5" customFormat="1" x14ac:dyDescent="0.35">
      <c r="A205" s="3" t="str">
        <f t="shared" si="3"/>
        <v>E.09x5</v>
      </c>
      <c r="B205" t="s">
        <v>110</v>
      </c>
      <c r="C205" s="25" t="s">
        <v>618</v>
      </c>
      <c r="D205">
        <v>5</v>
      </c>
      <c r="E205" s="26"/>
    </row>
    <row r="206" spans="1:5" s="127" customFormat="1" ht="41.25" customHeight="1" x14ac:dyDescent="0.35">
      <c r="A206" s="3" t="str">
        <f t="shared" si="3"/>
        <v>T.01x9</v>
      </c>
      <c r="B206" s="135" t="s">
        <v>85</v>
      </c>
      <c r="C206" s="150" t="s">
        <v>619</v>
      </c>
      <c r="D206" s="136">
        <v>9</v>
      </c>
      <c r="E206" s="128" t="s">
        <v>620</v>
      </c>
    </row>
    <row r="207" spans="1:5" ht="52.5" customHeight="1" x14ac:dyDescent="0.35">
      <c r="A207" s="3" t="str">
        <f t="shared" si="3"/>
        <v>T.02x9</v>
      </c>
      <c r="B207" s="137" t="s">
        <v>86</v>
      </c>
      <c r="C207" s="151" t="s">
        <v>621</v>
      </c>
      <c r="D207" s="138">
        <v>9</v>
      </c>
      <c r="E207" s="134" t="s">
        <v>622</v>
      </c>
    </row>
    <row r="208" spans="1:5" ht="41.25" customHeight="1" x14ac:dyDescent="0.35">
      <c r="A208" s="3" t="str">
        <f t="shared" si="3"/>
        <v>T.03x9</v>
      </c>
      <c r="B208" s="137" t="s">
        <v>87</v>
      </c>
      <c r="C208" s="151" t="s">
        <v>623</v>
      </c>
      <c r="D208" s="138">
        <v>9</v>
      </c>
      <c r="E208" s="134" t="s">
        <v>821</v>
      </c>
    </row>
    <row r="209" spans="1:5" ht="35.5" x14ac:dyDescent="0.35">
      <c r="A209" s="3" t="str">
        <f t="shared" si="3"/>
        <v>T.04x9</v>
      </c>
      <c r="B209" s="137" t="s">
        <v>88</v>
      </c>
      <c r="C209" s="151" t="s">
        <v>624</v>
      </c>
      <c r="D209" s="138">
        <v>9</v>
      </c>
      <c r="E209" s="134" t="s">
        <v>686</v>
      </c>
    </row>
    <row r="210" spans="1:5" ht="54" customHeight="1" x14ac:dyDescent="0.35">
      <c r="A210" s="3" t="str">
        <f t="shared" si="3"/>
        <v>T.05x9</v>
      </c>
      <c r="B210" s="137" t="s">
        <v>89</v>
      </c>
      <c r="C210" s="151" t="s">
        <v>625</v>
      </c>
      <c r="D210" s="138">
        <v>9</v>
      </c>
      <c r="E210" s="134" t="s">
        <v>626</v>
      </c>
    </row>
    <row r="211" spans="1:5" ht="42" customHeight="1" x14ac:dyDescent="0.35">
      <c r="A211" s="3" t="str">
        <f t="shared" si="3"/>
        <v>T.06x9</v>
      </c>
      <c r="B211" s="137" t="s">
        <v>90</v>
      </c>
      <c r="C211" s="151" t="s">
        <v>627</v>
      </c>
      <c r="D211" s="138">
        <v>9</v>
      </c>
      <c r="E211" s="134" t="s">
        <v>822</v>
      </c>
    </row>
    <row r="212" spans="1:5" ht="40.5" customHeight="1" x14ac:dyDescent="0.35">
      <c r="A212" s="3" t="str">
        <f t="shared" si="3"/>
        <v>T.07x9</v>
      </c>
      <c r="B212" s="137" t="s">
        <v>91</v>
      </c>
      <c r="C212" s="151" t="s">
        <v>628</v>
      </c>
      <c r="D212" s="138">
        <v>9</v>
      </c>
      <c r="E212" s="134" t="s">
        <v>629</v>
      </c>
    </row>
  </sheetData>
  <autoFilter ref="A1:E212" xr:uid="{00000000-0001-0000-0800-000000000000}"/>
  <pageMargins left="0.7" right="0.7" top="0.75" bottom="0.75" header="0.3" footer="0.3"/>
  <pageSetup paperSize="9" orientation="landscape" r:id="rId1"/>
  <headerFooter>
    <oddFooter>&amp;L_x000D_&amp;1#&amp;"Calibri"&amp;10&amp;K000000 Intern gebruik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pageSetUpPr fitToPage="1"/>
  </sheetPr>
  <dimension ref="A1:O1118"/>
  <sheetViews>
    <sheetView showGridLines="0" workbookViewId="0">
      <selection activeCell="B4" sqref="B4"/>
    </sheetView>
  </sheetViews>
  <sheetFormatPr defaultRowHeight="14.5" x14ac:dyDescent="0.35"/>
  <cols>
    <col min="1" max="1" width="35.7265625" style="30" customWidth="1"/>
    <col min="2" max="2" width="35.7265625" style="103" customWidth="1"/>
    <col min="3" max="3" width="5.7265625" style="30" customWidth="1"/>
    <col min="4" max="4" width="35.7265625" style="30" customWidth="1"/>
    <col min="5" max="5" width="35.7265625" style="103" customWidth="1"/>
    <col min="7" max="7" width="35.7265625" style="37" customWidth="1"/>
    <col min="8" max="8" width="3.7265625" style="38" customWidth="1"/>
    <col min="9" max="9" width="35.7265625" style="37" customWidth="1"/>
    <col min="10" max="10" width="9.1796875" style="30"/>
    <col min="11" max="11" width="34.7265625" hidden="1" customWidth="1"/>
    <col min="12" max="15" width="9.1796875" hidden="1" customWidth="1"/>
    <col min="16" max="26" width="0" hidden="1" customWidth="1"/>
  </cols>
  <sheetData>
    <row r="1" spans="1:13" s="36" customFormat="1" ht="45" customHeight="1" x14ac:dyDescent="0.35">
      <c r="A1" s="240" t="s">
        <v>0</v>
      </c>
      <c r="B1" s="111" t="s">
        <v>4</v>
      </c>
      <c r="C1" s="35"/>
      <c r="D1" s="240" t="s">
        <v>0</v>
      </c>
      <c r="E1" s="111" t="s">
        <v>7</v>
      </c>
      <c r="G1" s="264" t="str">
        <f>$E1</f>
        <v>1.1.6 ENTERPRISE ARCHITECTUUR</v>
      </c>
      <c r="H1" s="264"/>
      <c r="I1" s="264"/>
      <c r="J1" s="34"/>
    </row>
    <row r="2" spans="1:13" x14ac:dyDescent="0.35">
      <c r="A2" s="106"/>
      <c r="B2" s="107" t="s">
        <v>717</v>
      </c>
      <c r="D2" s="33"/>
      <c r="E2" s="105" t="s">
        <v>717</v>
      </c>
    </row>
    <row r="3" spans="1:13" ht="34" x14ac:dyDescent="0.4">
      <c r="A3" s="108" t="s">
        <v>74</v>
      </c>
      <c r="B3" s="109" t="s">
        <v>721</v>
      </c>
      <c r="D3" s="89" t="s">
        <v>730</v>
      </c>
      <c r="E3" s="104" t="s">
        <v>721</v>
      </c>
      <c r="G3" s="112" t="s">
        <v>750</v>
      </c>
      <c r="I3" s="81" t="s">
        <v>650</v>
      </c>
    </row>
    <row r="4" spans="1:13" ht="29" x14ac:dyDescent="0.35">
      <c r="A4" s="76" t="s">
        <v>645</v>
      </c>
      <c r="B4" s="99">
        <v>3.5</v>
      </c>
      <c r="D4" s="76" t="s">
        <v>658</v>
      </c>
      <c r="E4" s="99">
        <v>4</v>
      </c>
      <c r="G4" s="37" t="str">
        <f t="shared" ref="G4:G44" si="0">_xlfn.IFNA(VLOOKUP($D4,$A:$A,1,FALSE),"")</f>
        <v/>
      </c>
      <c r="I4" s="37" t="str">
        <f>IF($M4=1,"",$M4)</f>
        <v>A.01 Afstemming informatiesysteem en bedrijfsstrategie</v>
      </c>
      <c r="K4" t="str">
        <f t="shared" ref="K4:K39" si="1">_xlfn.IFNA(VLOOKUP($D4,$A:$A,1,FALSE),D4)</f>
        <v>A.01 Afstemming informatiesysteem en bedrijfsstrategie</v>
      </c>
      <c r="M4" t="str">
        <f t="shared" ref="M4:M39" si="2">_xlfn.IFNA(MATCH(G4,K4,0),K4)</f>
        <v>A.01 Afstemming informatiesysteem en bedrijfsstrategie</v>
      </c>
    </row>
    <row r="5" spans="1:13" x14ac:dyDescent="0.35">
      <c r="A5" s="77" t="s">
        <v>632</v>
      </c>
      <c r="B5" s="100">
        <v>2</v>
      </c>
      <c r="D5" s="77" t="s">
        <v>657</v>
      </c>
      <c r="E5" s="100">
        <v>3.5</v>
      </c>
      <c r="G5" s="37" t="str">
        <f t="shared" si="0"/>
        <v/>
      </c>
      <c r="I5" s="37" t="str">
        <f t="shared" ref="I5:I39" si="3">IF($M5=1,"",$M5)</f>
        <v xml:space="preserve">A.03 Ontwikkelen van bedrijfsplannen </v>
      </c>
      <c r="K5" t="str">
        <f t="shared" si="1"/>
        <v xml:space="preserve">A.03 Ontwikkelen van bedrijfsplannen </v>
      </c>
      <c r="M5" t="str">
        <f t="shared" si="2"/>
        <v xml:space="preserve">A.03 Ontwikkelen van bedrijfsplannen </v>
      </c>
    </row>
    <row r="6" spans="1:13" ht="29" x14ac:dyDescent="0.35">
      <c r="A6" s="77" t="s">
        <v>646</v>
      </c>
      <c r="B6" s="100">
        <v>4</v>
      </c>
      <c r="D6" s="77" t="s">
        <v>645</v>
      </c>
      <c r="E6" s="100">
        <v>3.5</v>
      </c>
      <c r="G6" s="37" t="str">
        <f t="shared" si="0"/>
        <v xml:space="preserve">A.05 Ontwerpen van Architectuur </v>
      </c>
      <c r="I6" s="37" t="str">
        <f t="shared" si="3"/>
        <v/>
      </c>
      <c r="K6" t="str">
        <f t="shared" si="1"/>
        <v xml:space="preserve">A.05 Ontwerpen van Architectuur </v>
      </c>
      <c r="M6">
        <f t="shared" si="2"/>
        <v>1</v>
      </c>
    </row>
    <row r="7" spans="1:13" ht="29" x14ac:dyDescent="0.35">
      <c r="A7" s="77" t="s">
        <v>648</v>
      </c>
      <c r="B7" s="100">
        <v>4</v>
      </c>
      <c r="D7" s="77" t="s">
        <v>646</v>
      </c>
      <c r="E7" s="100">
        <v>4</v>
      </c>
      <c r="G7" s="37" t="str">
        <f t="shared" si="0"/>
        <v xml:space="preserve">A.07 Monitoren technologische ontwikkelingen </v>
      </c>
      <c r="I7" s="37" t="str">
        <f t="shared" si="3"/>
        <v/>
      </c>
      <c r="K7" t="str">
        <f t="shared" si="1"/>
        <v xml:space="preserve">A.07 Monitoren technologische ontwikkelingen </v>
      </c>
      <c r="M7">
        <f t="shared" si="2"/>
        <v>1</v>
      </c>
    </row>
    <row r="8" spans="1:13" x14ac:dyDescent="0.35">
      <c r="A8" s="77" t="s">
        <v>634</v>
      </c>
      <c r="B8" s="100">
        <v>3</v>
      </c>
      <c r="D8" s="77" t="s">
        <v>634</v>
      </c>
      <c r="E8" s="100">
        <v>2.5</v>
      </c>
      <c r="G8" s="37" t="str">
        <f t="shared" si="0"/>
        <v xml:space="preserve">B.02 Systeemintegratie </v>
      </c>
      <c r="I8" s="37" t="str">
        <f t="shared" si="3"/>
        <v/>
      </c>
      <c r="K8" t="str">
        <f t="shared" si="1"/>
        <v xml:space="preserve">B.02 Systeemintegratie </v>
      </c>
      <c r="M8">
        <f t="shared" si="2"/>
        <v>1</v>
      </c>
    </row>
    <row r="9" spans="1:13" x14ac:dyDescent="0.35">
      <c r="A9" s="77" t="s">
        <v>656</v>
      </c>
      <c r="B9" s="100">
        <v>3.5</v>
      </c>
      <c r="D9" s="77" t="s">
        <v>656</v>
      </c>
      <c r="E9" s="100">
        <v>3.5</v>
      </c>
      <c r="G9" s="37" t="str">
        <f t="shared" si="0"/>
        <v xml:space="preserve">B.06 Systeembouw </v>
      </c>
      <c r="I9" s="37" t="str">
        <f t="shared" si="3"/>
        <v/>
      </c>
      <c r="K9" t="str">
        <f t="shared" si="1"/>
        <v xml:space="preserve">B.06 Systeembouw </v>
      </c>
      <c r="M9">
        <f t="shared" si="2"/>
        <v>1</v>
      </c>
    </row>
    <row r="10" spans="1:13" x14ac:dyDescent="0.35">
      <c r="A10" s="77" t="s">
        <v>654</v>
      </c>
      <c r="B10" s="100">
        <v>3.5</v>
      </c>
      <c r="D10" s="77" t="s">
        <v>654</v>
      </c>
      <c r="E10" s="100">
        <v>3.5</v>
      </c>
      <c r="G10" s="37" t="str">
        <f t="shared" si="0"/>
        <v xml:space="preserve">D.10 Informatie- en kennismanagement </v>
      </c>
      <c r="I10" s="37" t="str">
        <f t="shared" si="3"/>
        <v/>
      </c>
      <c r="K10" t="str">
        <f t="shared" si="1"/>
        <v xml:space="preserve">D.10 Informatie- en kennismanagement </v>
      </c>
      <c r="M10">
        <f t="shared" si="2"/>
        <v>1</v>
      </c>
    </row>
    <row r="11" spans="1:13" x14ac:dyDescent="0.35">
      <c r="A11" s="77" t="s">
        <v>644</v>
      </c>
      <c r="B11" s="100">
        <v>3</v>
      </c>
      <c r="D11" s="77" t="s">
        <v>655</v>
      </c>
      <c r="E11" s="100">
        <v>3.5</v>
      </c>
      <c r="G11" s="37" t="str">
        <f t="shared" si="0"/>
        <v/>
      </c>
      <c r="I11" s="37" t="str">
        <f t="shared" si="3"/>
        <v xml:space="preserve">D.11 Behoeftemanagement </v>
      </c>
      <c r="K11" t="str">
        <f t="shared" si="1"/>
        <v xml:space="preserve">D.11 Behoeftemanagement </v>
      </c>
      <c r="M11" t="str">
        <f t="shared" si="2"/>
        <v xml:space="preserve">D.11 Behoeftemanagement </v>
      </c>
    </row>
    <row r="12" spans="1:13" x14ac:dyDescent="0.35">
      <c r="A12" s="77" t="s">
        <v>636</v>
      </c>
      <c r="B12" s="100">
        <v>9</v>
      </c>
      <c r="D12" s="77" t="s">
        <v>649</v>
      </c>
      <c r="E12" s="100">
        <v>3</v>
      </c>
      <c r="G12" s="37" t="str">
        <f t="shared" si="0"/>
        <v/>
      </c>
      <c r="I12" s="37" t="str">
        <f t="shared" si="3"/>
        <v xml:space="preserve">E.06 ICT kwaliteitsmanagement </v>
      </c>
      <c r="K12" t="str">
        <f t="shared" si="1"/>
        <v xml:space="preserve">E.06 ICT kwaliteitsmanagement </v>
      </c>
      <c r="M12" t="str">
        <f t="shared" si="2"/>
        <v xml:space="preserve">E.06 ICT kwaliteitsmanagement </v>
      </c>
    </row>
    <row r="13" spans="1:13" ht="29" x14ac:dyDescent="0.35">
      <c r="A13" s="77" t="s">
        <v>637</v>
      </c>
      <c r="B13" s="100">
        <v>9</v>
      </c>
      <c r="D13" s="77" t="s">
        <v>840</v>
      </c>
      <c r="E13" s="100">
        <v>3.5</v>
      </c>
      <c r="G13" s="37" t="str">
        <f t="shared" si="0"/>
        <v/>
      </c>
      <c r="I13" s="37" t="str">
        <f t="shared" si="3"/>
        <v>E.07 Management van veranderingen in bedrijfsprocessen</v>
      </c>
      <c r="K13" t="str">
        <f t="shared" si="1"/>
        <v>E.07 Management van veranderingen in bedrijfsprocessen</v>
      </c>
      <c r="M13" t="str">
        <f t="shared" si="2"/>
        <v>E.07 Management van veranderingen in bedrijfsprocessen</v>
      </c>
    </row>
    <row r="14" spans="1:13" x14ac:dyDescent="0.35">
      <c r="A14" s="77" t="s">
        <v>638</v>
      </c>
      <c r="B14" s="100">
        <v>9</v>
      </c>
      <c r="D14" s="77" t="s">
        <v>644</v>
      </c>
      <c r="E14" s="100">
        <v>3.5</v>
      </c>
      <c r="G14" s="37" t="str">
        <f t="shared" si="0"/>
        <v xml:space="preserve">E.08 Informatiebeveiligingsmanagement </v>
      </c>
      <c r="I14" s="37" t="str">
        <f t="shared" si="3"/>
        <v/>
      </c>
      <c r="K14" t="str">
        <f t="shared" si="1"/>
        <v xml:space="preserve">E.08 Informatiebeveiligingsmanagement </v>
      </c>
      <c r="M14">
        <f t="shared" si="2"/>
        <v>1</v>
      </c>
    </row>
    <row r="15" spans="1:13" x14ac:dyDescent="0.35">
      <c r="A15" s="77" t="s">
        <v>639</v>
      </c>
      <c r="B15" s="100">
        <v>9</v>
      </c>
      <c r="D15" s="77" t="s">
        <v>680</v>
      </c>
      <c r="E15" s="100">
        <v>4</v>
      </c>
      <c r="G15" s="37" t="str">
        <f t="shared" si="0"/>
        <v/>
      </c>
      <c r="I15" s="37" t="str">
        <f t="shared" si="3"/>
        <v xml:space="preserve">E.09 IT-governance </v>
      </c>
      <c r="K15" t="str">
        <f t="shared" si="1"/>
        <v xml:space="preserve">E.09 IT-governance </v>
      </c>
      <c r="M15" t="str">
        <f t="shared" si="2"/>
        <v xml:space="preserve">E.09 IT-governance </v>
      </c>
    </row>
    <row r="16" spans="1:13" x14ac:dyDescent="0.35">
      <c r="A16" s="77" t="s">
        <v>640</v>
      </c>
      <c r="B16" s="100">
        <v>9</v>
      </c>
      <c r="D16" s="77" t="s">
        <v>636</v>
      </c>
      <c r="E16" s="100">
        <v>9</v>
      </c>
      <c r="G16" s="37" t="str">
        <f t="shared" si="0"/>
        <v>T.01 Toegankelijkheid</v>
      </c>
      <c r="I16" s="37" t="str">
        <f t="shared" si="3"/>
        <v/>
      </c>
      <c r="K16" t="str">
        <f t="shared" si="1"/>
        <v>T.01 Toegankelijkheid</v>
      </c>
      <c r="M16">
        <f t="shared" si="2"/>
        <v>1</v>
      </c>
    </row>
    <row r="17" spans="1:13" x14ac:dyDescent="0.35">
      <c r="A17" s="77" t="s">
        <v>641</v>
      </c>
      <c r="B17" s="100">
        <v>9</v>
      </c>
      <c r="D17" s="77" t="s">
        <v>637</v>
      </c>
      <c r="E17" s="100">
        <v>9</v>
      </c>
      <c r="G17" s="37" t="str">
        <f t="shared" si="0"/>
        <v>T.02 Ethiek</v>
      </c>
      <c r="I17" s="37" t="str">
        <f t="shared" si="3"/>
        <v/>
      </c>
      <c r="K17" t="str">
        <f t="shared" si="1"/>
        <v>T.02 Ethiek</v>
      </c>
      <c r="M17">
        <f t="shared" si="2"/>
        <v>1</v>
      </c>
    </row>
    <row r="18" spans="1:13" x14ac:dyDescent="0.35">
      <c r="A18" s="78" t="s">
        <v>642</v>
      </c>
      <c r="B18" s="101">
        <v>9</v>
      </c>
      <c r="D18" s="77" t="s">
        <v>638</v>
      </c>
      <c r="E18" s="100">
        <v>9</v>
      </c>
      <c r="G18" s="37" t="str">
        <f t="shared" si="0"/>
        <v>T.03 Juridische kwesties</v>
      </c>
      <c r="I18" s="37" t="str">
        <f t="shared" si="3"/>
        <v/>
      </c>
      <c r="K18" t="str">
        <f t="shared" si="1"/>
        <v>T.03 Juridische kwesties</v>
      </c>
      <c r="M18">
        <f t="shared" si="2"/>
        <v>1</v>
      </c>
    </row>
    <row r="19" spans="1:13" x14ac:dyDescent="0.35">
      <c r="A19"/>
      <c r="B19"/>
      <c r="D19" s="77" t="s">
        <v>639</v>
      </c>
      <c r="E19" s="100">
        <v>9</v>
      </c>
      <c r="G19" s="37" t="str">
        <f t="shared" si="0"/>
        <v>T.04 Privacy</v>
      </c>
      <c r="I19" s="37" t="str">
        <f t="shared" si="3"/>
        <v/>
      </c>
      <c r="K19" t="str">
        <f t="shared" si="1"/>
        <v>T.04 Privacy</v>
      </c>
      <c r="M19">
        <f t="shared" si="2"/>
        <v>1</v>
      </c>
    </row>
    <row r="20" spans="1:13" x14ac:dyDescent="0.35">
      <c r="A20"/>
      <c r="B20"/>
      <c r="D20" s="77" t="s">
        <v>640</v>
      </c>
      <c r="E20" s="100">
        <v>9</v>
      </c>
      <c r="G20" s="37" t="str">
        <f t="shared" si="0"/>
        <v>T.05 Beveiliging</v>
      </c>
      <c r="I20" s="37" t="str">
        <f t="shared" si="3"/>
        <v/>
      </c>
      <c r="K20" t="str">
        <f t="shared" si="1"/>
        <v>T.05 Beveiliging</v>
      </c>
      <c r="M20">
        <f t="shared" si="2"/>
        <v>1</v>
      </c>
    </row>
    <row r="21" spans="1:13" x14ac:dyDescent="0.35">
      <c r="A21"/>
      <c r="B21"/>
      <c r="D21" s="77" t="s">
        <v>641</v>
      </c>
      <c r="E21" s="100">
        <v>9</v>
      </c>
      <c r="G21" s="37" t="str">
        <f t="shared" si="0"/>
        <v>T.06 Duurzaamheid</v>
      </c>
      <c r="I21" s="37" t="str">
        <f t="shared" si="3"/>
        <v/>
      </c>
      <c r="K21" t="str">
        <f t="shared" si="1"/>
        <v>T.06 Duurzaamheid</v>
      </c>
      <c r="M21">
        <f t="shared" si="2"/>
        <v>1</v>
      </c>
    </row>
    <row r="22" spans="1:13" x14ac:dyDescent="0.35">
      <c r="A22"/>
      <c r="B22"/>
      <c r="D22" s="78" t="s">
        <v>642</v>
      </c>
      <c r="E22" s="101">
        <v>9</v>
      </c>
      <c r="G22" s="37" t="str">
        <f t="shared" si="0"/>
        <v>T.07 Bruikbaarheid</v>
      </c>
      <c r="I22" s="37" t="str">
        <f t="shared" si="3"/>
        <v/>
      </c>
      <c r="K22" t="str">
        <f t="shared" si="1"/>
        <v>T.07 Bruikbaarheid</v>
      </c>
      <c r="M22">
        <f t="shared" si="2"/>
        <v>1</v>
      </c>
    </row>
    <row r="23" spans="1:13" x14ac:dyDescent="0.35">
      <c r="A23"/>
      <c r="B23"/>
      <c r="D23"/>
      <c r="E23"/>
      <c r="G23" s="37" t="str">
        <f t="shared" si="0"/>
        <v/>
      </c>
      <c r="I23" s="37">
        <f t="shared" si="3"/>
        <v>0</v>
      </c>
      <c r="K23">
        <f t="shared" si="1"/>
        <v>0</v>
      </c>
      <c r="M23">
        <f t="shared" si="2"/>
        <v>0</v>
      </c>
    </row>
    <row r="24" spans="1:13" x14ac:dyDescent="0.35">
      <c r="A24"/>
      <c r="B24"/>
      <c r="D24"/>
      <c r="E24"/>
      <c r="G24" s="37" t="str">
        <f t="shared" si="0"/>
        <v/>
      </c>
      <c r="I24" s="37">
        <f t="shared" si="3"/>
        <v>0</v>
      </c>
      <c r="K24">
        <f t="shared" si="1"/>
        <v>0</v>
      </c>
      <c r="M24">
        <f t="shared" si="2"/>
        <v>0</v>
      </c>
    </row>
    <row r="25" spans="1:13" x14ac:dyDescent="0.35">
      <c r="A25"/>
      <c r="B25"/>
      <c r="D25"/>
      <c r="E25"/>
      <c r="G25" s="37" t="str">
        <f t="shared" si="0"/>
        <v/>
      </c>
      <c r="I25" s="37">
        <f t="shared" si="3"/>
        <v>0</v>
      </c>
      <c r="K25">
        <f t="shared" si="1"/>
        <v>0</v>
      </c>
      <c r="M25">
        <f t="shared" si="2"/>
        <v>0</v>
      </c>
    </row>
    <row r="26" spans="1:13" x14ac:dyDescent="0.35">
      <c r="A26"/>
      <c r="B26"/>
      <c r="D26"/>
      <c r="E26"/>
      <c r="G26" s="37" t="str">
        <f t="shared" si="0"/>
        <v/>
      </c>
      <c r="I26" s="37">
        <f t="shared" si="3"/>
        <v>0</v>
      </c>
      <c r="K26">
        <f t="shared" si="1"/>
        <v>0</v>
      </c>
      <c r="M26">
        <f t="shared" si="2"/>
        <v>0</v>
      </c>
    </row>
    <row r="27" spans="1:13" x14ac:dyDescent="0.35">
      <c r="A27"/>
      <c r="B27"/>
      <c r="D27"/>
      <c r="E27"/>
      <c r="G27" s="37" t="str">
        <f t="shared" si="0"/>
        <v/>
      </c>
      <c r="I27" s="37">
        <f t="shared" si="3"/>
        <v>0</v>
      </c>
      <c r="K27">
        <f t="shared" si="1"/>
        <v>0</v>
      </c>
      <c r="M27">
        <f t="shared" si="2"/>
        <v>0</v>
      </c>
    </row>
    <row r="28" spans="1:13" x14ac:dyDescent="0.35">
      <c r="A28"/>
      <c r="B28"/>
      <c r="D28"/>
      <c r="E28"/>
      <c r="G28" s="37" t="str">
        <f t="shared" si="0"/>
        <v/>
      </c>
      <c r="I28" s="37">
        <f t="shared" si="3"/>
        <v>0</v>
      </c>
      <c r="K28">
        <f t="shared" si="1"/>
        <v>0</v>
      </c>
      <c r="M28">
        <f t="shared" si="2"/>
        <v>0</v>
      </c>
    </row>
    <row r="29" spans="1:13" x14ac:dyDescent="0.35">
      <c r="A29"/>
      <c r="B29"/>
      <c r="D29"/>
      <c r="E29"/>
      <c r="G29" s="37" t="str">
        <f t="shared" si="0"/>
        <v/>
      </c>
      <c r="I29" s="37">
        <f t="shared" si="3"/>
        <v>0</v>
      </c>
      <c r="K29">
        <f t="shared" si="1"/>
        <v>0</v>
      </c>
      <c r="M29">
        <f t="shared" si="2"/>
        <v>0</v>
      </c>
    </row>
    <row r="30" spans="1:13" x14ac:dyDescent="0.35">
      <c r="A30"/>
      <c r="B30"/>
      <c r="D30"/>
      <c r="E30"/>
      <c r="G30" s="37" t="str">
        <f t="shared" si="0"/>
        <v/>
      </c>
      <c r="I30" s="37">
        <f t="shared" si="3"/>
        <v>0</v>
      </c>
      <c r="K30">
        <f t="shared" si="1"/>
        <v>0</v>
      </c>
      <c r="M30">
        <f t="shared" si="2"/>
        <v>0</v>
      </c>
    </row>
    <row r="31" spans="1:13" x14ac:dyDescent="0.35">
      <c r="A31"/>
      <c r="B31"/>
      <c r="D31"/>
      <c r="E31"/>
      <c r="G31" s="37" t="str">
        <f t="shared" si="0"/>
        <v/>
      </c>
      <c r="I31" s="37">
        <f t="shared" si="3"/>
        <v>0</v>
      </c>
      <c r="K31">
        <f t="shared" si="1"/>
        <v>0</v>
      </c>
      <c r="M31">
        <f t="shared" si="2"/>
        <v>0</v>
      </c>
    </row>
    <row r="32" spans="1:13" x14ac:dyDescent="0.35">
      <c r="A32"/>
      <c r="B32"/>
      <c r="D32"/>
      <c r="E32"/>
      <c r="G32" s="37" t="str">
        <f t="shared" si="0"/>
        <v/>
      </c>
      <c r="I32" s="37">
        <f t="shared" si="3"/>
        <v>0</v>
      </c>
      <c r="K32">
        <f t="shared" si="1"/>
        <v>0</v>
      </c>
      <c r="M32">
        <f t="shared" si="2"/>
        <v>0</v>
      </c>
    </row>
    <row r="33" spans="1:13" x14ac:dyDescent="0.35">
      <c r="A33"/>
      <c r="B33"/>
      <c r="D33"/>
      <c r="E33"/>
      <c r="G33" s="37" t="str">
        <f t="shared" si="0"/>
        <v/>
      </c>
      <c r="I33" s="37">
        <f t="shared" si="3"/>
        <v>0</v>
      </c>
      <c r="K33">
        <f t="shared" si="1"/>
        <v>0</v>
      </c>
      <c r="M33">
        <f t="shared" si="2"/>
        <v>0</v>
      </c>
    </row>
    <row r="34" spans="1:13" x14ac:dyDescent="0.35">
      <c r="A34"/>
      <c r="B34"/>
      <c r="D34"/>
      <c r="E34"/>
      <c r="G34" s="37" t="str">
        <f t="shared" si="0"/>
        <v/>
      </c>
      <c r="I34" s="37">
        <f t="shared" si="3"/>
        <v>0</v>
      </c>
      <c r="K34">
        <f t="shared" si="1"/>
        <v>0</v>
      </c>
      <c r="M34">
        <f t="shared" si="2"/>
        <v>0</v>
      </c>
    </row>
    <row r="35" spans="1:13" x14ac:dyDescent="0.35">
      <c r="A35"/>
      <c r="B35"/>
      <c r="D35"/>
      <c r="E35"/>
      <c r="G35" s="37" t="str">
        <f t="shared" si="0"/>
        <v/>
      </c>
      <c r="I35" s="37">
        <f t="shared" si="3"/>
        <v>0</v>
      </c>
      <c r="K35">
        <f t="shared" si="1"/>
        <v>0</v>
      </c>
      <c r="M35">
        <f t="shared" si="2"/>
        <v>0</v>
      </c>
    </row>
    <row r="36" spans="1:13" x14ac:dyDescent="0.35">
      <c r="A36"/>
      <c r="B36"/>
      <c r="D36"/>
      <c r="E36"/>
      <c r="G36" s="37" t="str">
        <f t="shared" si="0"/>
        <v/>
      </c>
      <c r="I36" s="37">
        <f t="shared" si="3"/>
        <v>0</v>
      </c>
      <c r="K36">
        <f t="shared" si="1"/>
        <v>0</v>
      </c>
      <c r="M36">
        <f t="shared" si="2"/>
        <v>0</v>
      </c>
    </row>
    <row r="37" spans="1:13" x14ac:dyDescent="0.35">
      <c r="A37"/>
      <c r="B37"/>
      <c r="D37"/>
      <c r="E37"/>
      <c r="G37" s="37" t="str">
        <f t="shared" si="0"/>
        <v/>
      </c>
      <c r="I37" s="37">
        <f t="shared" si="3"/>
        <v>0</v>
      </c>
      <c r="K37">
        <f t="shared" si="1"/>
        <v>0</v>
      </c>
      <c r="M37">
        <f t="shared" si="2"/>
        <v>0</v>
      </c>
    </row>
    <row r="38" spans="1:13" x14ac:dyDescent="0.35">
      <c r="A38"/>
      <c r="B38"/>
      <c r="D38"/>
      <c r="E38"/>
      <c r="G38" s="37" t="str">
        <f t="shared" si="0"/>
        <v/>
      </c>
      <c r="I38" s="37">
        <f t="shared" si="3"/>
        <v>0</v>
      </c>
      <c r="K38">
        <f t="shared" si="1"/>
        <v>0</v>
      </c>
      <c r="M38">
        <f t="shared" si="2"/>
        <v>0</v>
      </c>
    </row>
    <row r="39" spans="1:13" x14ac:dyDescent="0.35">
      <c r="A39"/>
      <c r="B39"/>
      <c r="D39"/>
      <c r="E39"/>
      <c r="G39" s="37" t="str">
        <f t="shared" si="0"/>
        <v/>
      </c>
      <c r="I39" s="37">
        <f t="shared" si="3"/>
        <v>0</v>
      </c>
      <c r="K39">
        <f t="shared" si="1"/>
        <v>0</v>
      </c>
      <c r="M39">
        <f t="shared" si="2"/>
        <v>0</v>
      </c>
    </row>
    <row r="40" spans="1:13" x14ac:dyDescent="0.35">
      <c r="A40"/>
      <c r="B40"/>
      <c r="D40"/>
      <c r="E40"/>
      <c r="G40" s="37" t="str">
        <f t="shared" si="0"/>
        <v/>
      </c>
    </row>
    <row r="41" spans="1:13" x14ac:dyDescent="0.35">
      <c r="A41"/>
      <c r="B41"/>
      <c r="D41"/>
      <c r="E41"/>
      <c r="G41" s="37" t="str">
        <f t="shared" si="0"/>
        <v/>
      </c>
    </row>
    <row r="42" spans="1:13" x14ac:dyDescent="0.35">
      <c r="A42"/>
      <c r="B42"/>
      <c r="D42"/>
      <c r="E42"/>
      <c r="G42" s="37" t="str">
        <f t="shared" si="0"/>
        <v/>
      </c>
    </row>
    <row r="43" spans="1:13" x14ac:dyDescent="0.35">
      <c r="A43"/>
      <c r="B43"/>
      <c r="D43"/>
      <c r="E43"/>
      <c r="G43" s="37" t="str">
        <f t="shared" si="0"/>
        <v/>
      </c>
    </row>
    <row r="44" spans="1:13" x14ac:dyDescent="0.35">
      <c r="A44"/>
      <c r="B44"/>
      <c r="D44"/>
      <c r="E44"/>
      <c r="G44" s="37" t="str">
        <f t="shared" si="0"/>
        <v/>
      </c>
    </row>
    <row r="45" spans="1:13" x14ac:dyDescent="0.35">
      <c r="A45"/>
      <c r="B45"/>
      <c r="D45"/>
      <c r="E45"/>
    </row>
    <row r="46" spans="1:13" x14ac:dyDescent="0.35">
      <c r="A46"/>
      <c r="B46"/>
      <c r="D46"/>
      <c r="E46"/>
    </row>
    <row r="47" spans="1:13" x14ac:dyDescent="0.35">
      <c r="A47"/>
      <c r="B47"/>
      <c r="D47"/>
      <c r="E47"/>
    </row>
    <row r="48" spans="1:13" x14ac:dyDescent="0.35">
      <c r="A48"/>
      <c r="B48"/>
      <c r="D48"/>
      <c r="E48"/>
    </row>
    <row r="49" spans="1:5" x14ac:dyDescent="0.35">
      <c r="A49"/>
      <c r="B49"/>
      <c r="D49"/>
      <c r="E49"/>
    </row>
    <row r="50" spans="1:5" x14ac:dyDescent="0.35">
      <c r="A50"/>
      <c r="B50"/>
      <c r="D50"/>
      <c r="E50"/>
    </row>
    <row r="51" spans="1:5" x14ac:dyDescent="0.35">
      <c r="A51"/>
      <c r="B51"/>
      <c r="D51"/>
      <c r="E51"/>
    </row>
    <row r="52" spans="1:5" x14ac:dyDescent="0.35">
      <c r="A52"/>
      <c r="B52"/>
      <c r="D52"/>
      <c r="E52"/>
    </row>
    <row r="53" spans="1:5" x14ac:dyDescent="0.35">
      <c r="A53"/>
      <c r="B53"/>
      <c r="D53"/>
      <c r="E53"/>
    </row>
    <row r="54" spans="1:5" x14ac:dyDescent="0.35">
      <c r="A54"/>
      <c r="B54" s="102"/>
      <c r="D54"/>
      <c r="E54" s="102"/>
    </row>
    <row r="55" spans="1:5" x14ac:dyDescent="0.35">
      <c r="A55"/>
      <c r="B55" s="102"/>
      <c r="D55"/>
      <c r="E55" s="102"/>
    </row>
    <row r="56" spans="1:5" x14ac:dyDescent="0.35">
      <c r="A56"/>
      <c r="B56" s="102"/>
      <c r="D56"/>
      <c r="E56" s="102"/>
    </row>
    <row r="57" spans="1:5" x14ac:dyDescent="0.35">
      <c r="A57"/>
      <c r="B57" s="102"/>
      <c r="D57"/>
      <c r="E57" s="102"/>
    </row>
    <row r="58" spans="1:5" x14ac:dyDescent="0.35">
      <c r="A58"/>
      <c r="B58" s="102"/>
      <c r="D58"/>
      <c r="E58" s="102"/>
    </row>
    <row r="59" spans="1:5" x14ac:dyDescent="0.35">
      <c r="A59"/>
      <c r="B59" s="102"/>
      <c r="D59"/>
      <c r="E59" s="102"/>
    </row>
    <row r="60" spans="1:5" x14ac:dyDescent="0.35">
      <c r="A60"/>
      <c r="B60" s="102"/>
      <c r="D60"/>
      <c r="E60" s="102"/>
    </row>
    <row r="61" spans="1:5" x14ac:dyDescent="0.35">
      <c r="A61"/>
      <c r="B61" s="102"/>
      <c r="D61"/>
      <c r="E61" s="102"/>
    </row>
    <row r="62" spans="1:5" x14ac:dyDescent="0.35">
      <c r="A62"/>
      <c r="B62" s="102"/>
      <c r="D62"/>
      <c r="E62" s="102"/>
    </row>
    <row r="63" spans="1:5" x14ac:dyDescent="0.35">
      <c r="A63"/>
      <c r="B63" s="102"/>
      <c r="D63"/>
      <c r="E63" s="102"/>
    </row>
    <row r="64" spans="1:5" x14ac:dyDescent="0.35">
      <c r="A64"/>
      <c r="B64" s="102"/>
      <c r="D64"/>
      <c r="E64" s="102"/>
    </row>
    <row r="65" spans="1:5" x14ac:dyDescent="0.35">
      <c r="A65"/>
      <c r="B65" s="102"/>
      <c r="D65"/>
      <c r="E65" s="102"/>
    </row>
    <row r="66" spans="1:5" x14ac:dyDescent="0.35">
      <c r="A66"/>
      <c r="B66" s="102"/>
      <c r="D66"/>
      <c r="E66" s="102"/>
    </row>
    <row r="67" spans="1:5" x14ac:dyDescent="0.35">
      <c r="A67"/>
      <c r="B67" s="102"/>
      <c r="D67"/>
      <c r="E67" s="102"/>
    </row>
    <row r="68" spans="1:5" x14ac:dyDescent="0.35">
      <c r="A68"/>
      <c r="B68" s="102"/>
      <c r="D68"/>
      <c r="E68" s="102"/>
    </row>
    <row r="69" spans="1:5" x14ac:dyDescent="0.35">
      <c r="A69"/>
      <c r="B69" s="102"/>
      <c r="D69"/>
      <c r="E69" s="102"/>
    </row>
    <row r="70" spans="1:5" x14ac:dyDescent="0.35">
      <c r="A70"/>
      <c r="B70" s="102"/>
      <c r="D70"/>
      <c r="E70" s="102"/>
    </row>
    <row r="71" spans="1:5" x14ac:dyDescent="0.35">
      <c r="A71"/>
      <c r="B71" s="102"/>
      <c r="D71"/>
      <c r="E71" s="102"/>
    </row>
    <row r="72" spans="1:5" x14ac:dyDescent="0.35">
      <c r="A72"/>
      <c r="B72" s="102"/>
      <c r="D72"/>
      <c r="E72" s="102"/>
    </row>
    <row r="73" spans="1:5" x14ac:dyDescent="0.35">
      <c r="A73"/>
      <c r="B73" s="102"/>
      <c r="D73"/>
      <c r="E73" s="102"/>
    </row>
    <row r="74" spans="1:5" x14ac:dyDescent="0.35">
      <c r="A74"/>
      <c r="B74" s="102"/>
      <c r="D74"/>
      <c r="E74" s="102"/>
    </row>
    <row r="75" spans="1:5" x14ac:dyDescent="0.35">
      <c r="A75"/>
      <c r="B75" s="102"/>
      <c r="D75"/>
      <c r="E75" s="102"/>
    </row>
    <row r="76" spans="1:5" x14ac:dyDescent="0.35">
      <c r="A76"/>
      <c r="B76" s="102"/>
      <c r="D76"/>
      <c r="E76" s="102"/>
    </row>
    <row r="77" spans="1:5" x14ac:dyDescent="0.35">
      <c r="A77"/>
      <c r="B77" s="102"/>
      <c r="D77"/>
      <c r="E77" s="102"/>
    </row>
    <row r="78" spans="1:5" x14ac:dyDescent="0.35">
      <c r="A78"/>
      <c r="B78" s="102"/>
      <c r="D78"/>
      <c r="E78" s="102"/>
    </row>
    <row r="79" spans="1:5" x14ac:dyDescent="0.35">
      <c r="A79"/>
      <c r="B79" s="102"/>
      <c r="D79"/>
      <c r="E79" s="102"/>
    </row>
    <row r="80" spans="1:5" x14ac:dyDescent="0.35">
      <c r="A80"/>
      <c r="B80" s="102"/>
      <c r="D80"/>
      <c r="E80" s="102"/>
    </row>
    <row r="81" spans="1:5" x14ac:dyDescent="0.35">
      <c r="A81"/>
      <c r="B81" s="102"/>
      <c r="D81"/>
      <c r="E81" s="102"/>
    </row>
    <row r="82" spans="1:5" x14ac:dyDescent="0.35">
      <c r="A82"/>
      <c r="B82" s="102"/>
      <c r="D82"/>
      <c r="E82" s="102"/>
    </row>
    <row r="83" spans="1:5" x14ac:dyDescent="0.35">
      <c r="A83"/>
      <c r="B83" s="102"/>
      <c r="D83"/>
      <c r="E83" s="102"/>
    </row>
    <row r="84" spans="1:5" x14ac:dyDescent="0.35">
      <c r="A84"/>
      <c r="B84" s="102"/>
      <c r="D84"/>
      <c r="E84" s="102"/>
    </row>
    <row r="85" spans="1:5" x14ac:dyDescent="0.35">
      <c r="A85"/>
      <c r="B85" s="102"/>
      <c r="D85"/>
      <c r="E85" s="102"/>
    </row>
    <row r="86" spans="1:5" x14ac:dyDescent="0.35">
      <c r="A86"/>
      <c r="B86" s="102"/>
      <c r="D86"/>
      <c r="E86" s="102"/>
    </row>
    <row r="87" spans="1:5" x14ac:dyDescent="0.35">
      <c r="A87"/>
      <c r="B87" s="102"/>
      <c r="D87"/>
      <c r="E87" s="102"/>
    </row>
    <row r="88" spans="1:5" x14ac:dyDescent="0.35">
      <c r="A88"/>
      <c r="B88" s="102"/>
      <c r="D88"/>
      <c r="E88" s="102"/>
    </row>
    <row r="89" spans="1:5" x14ac:dyDescent="0.35">
      <c r="A89"/>
      <c r="B89" s="102"/>
      <c r="D89"/>
      <c r="E89" s="102"/>
    </row>
    <row r="90" spans="1:5" x14ac:dyDescent="0.35">
      <c r="A90"/>
      <c r="B90" s="102"/>
      <c r="D90"/>
      <c r="E90" s="102"/>
    </row>
    <row r="91" spans="1:5" x14ac:dyDescent="0.35">
      <c r="A91"/>
      <c r="B91" s="102"/>
      <c r="D91"/>
      <c r="E91" s="102"/>
    </row>
    <row r="92" spans="1:5" x14ac:dyDescent="0.35">
      <c r="A92"/>
      <c r="B92" s="102"/>
      <c r="D92"/>
      <c r="E92" s="102"/>
    </row>
    <row r="93" spans="1:5" x14ac:dyDescent="0.35">
      <c r="A93"/>
      <c r="B93" s="102"/>
      <c r="D93"/>
      <c r="E93" s="102"/>
    </row>
    <row r="94" spans="1:5" x14ac:dyDescent="0.35">
      <c r="A94"/>
      <c r="B94" s="102"/>
      <c r="D94"/>
      <c r="E94" s="102"/>
    </row>
    <row r="95" spans="1:5" x14ac:dyDescent="0.35">
      <c r="A95"/>
      <c r="B95" s="102"/>
      <c r="D95"/>
      <c r="E95" s="102"/>
    </row>
    <row r="96" spans="1:5" x14ac:dyDescent="0.35">
      <c r="A96"/>
      <c r="B96" s="102"/>
      <c r="D96"/>
      <c r="E96" s="102"/>
    </row>
    <row r="97" spans="1:5" x14ac:dyDescent="0.35">
      <c r="A97"/>
      <c r="B97" s="102"/>
      <c r="D97"/>
      <c r="E97" s="102"/>
    </row>
    <row r="98" spans="1:5" x14ac:dyDescent="0.35">
      <c r="A98"/>
      <c r="B98" s="102"/>
      <c r="D98"/>
      <c r="E98" s="102"/>
    </row>
    <row r="99" spans="1:5" x14ac:dyDescent="0.35">
      <c r="A99"/>
      <c r="B99" s="102"/>
      <c r="D99"/>
      <c r="E99" s="102"/>
    </row>
    <row r="100" spans="1:5" x14ac:dyDescent="0.35">
      <c r="A100"/>
      <c r="B100" s="102"/>
      <c r="D100"/>
      <c r="E100" s="102"/>
    </row>
    <row r="101" spans="1:5" x14ac:dyDescent="0.35">
      <c r="A101"/>
      <c r="B101" s="102"/>
      <c r="D101"/>
      <c r="E101" s="102"/>
    </row>
    <row r="102" spans="1:5" x14ac:dyDescent="0.35">
      <c r="A102"/>
      <c r="B102" s="102"/>
      <c r="D102"/>
      <c r="E102" s="102"/>
    </row>
    <row r="103" spans="1:5" x14ac:dyDescent="0.35">
      <c r="A103"/>
      <c r="B103" s="102"/>
      <c r="D103"/>
      <c r="E103" s="102"/>
    </row>
    <row r="104" spans="1:5" x14ac:dyDescent="0.35">
      <c r="A104"/>
      <c r="B104" s="102"/>
      <c r="D104"/>
      <c r="E104" s="102"/>
    </row>
    <row r="105" spans="1:5" x14ac:dyDescent="0.35">
      <c r="A105"/>
      <c r="B105" s="102"/>
      <c r="D105"/>
      <c r="E105" s="102"/>
    </row>
    <row r="106" spans="1:5" x14ac:dyDescent="0.35">
      <c r="A106"/>
      <c r="B106" s="102"/>
      <c r="D106"/>
      <c r="E106" s="102"/>
    </row>
    <row r="107" spans="1:5" x14ac:dyDescent="0.35">
      <c r="A107"/>
      <c r="B107" s="102"/>
      <c r="D107"/>
      <c r="E107" s="102"/>
    </row>
    <row r="108" spans="1:5" x14ac:dyDescent="0.35">
      <c r="A108"/>
      <c r="B108" s="102"/>
      <c r="D108"/>
      <c r="E108" s="102"/>
    </row>
    <row r="109" spans="1:5" x14ac:dyDescent="0.35">
      <c r="A109"/>
      <c r="B109" s="102"/>
      <c r="D109"/>
      <c r="E109" s="102"/>
    </row>
    <row r="110" spans="1:5" x14ac:dyDescent="0.35">
      <c r="A110"/>
      <c r="B110" s="102"/>
      <c r="D110"/>
      <c r="E110" s="102"/>
    </row>
    <row r="111" spans="1:5" x14ac:dyDescent="0.35">
      <c r="A111"/>
      <c r="B111" s="102"/>
      <c r="D111"/>
      <c r="E111" s="102"/>
    </row>
    <row r="112" spans="1:5" x14ac:dyDescent="0.35">
      <c r="A112"/>
      <c r="B112" s="102"/>
      <c r="D112"/>
      <c r="E112" s="102"/>
    </row>
    <row r="113" spans="1:5" x14ac:dyDescent="0.35">
      <c r="A113"/>
      <c r="B113" s="102"/>
      <c r="D113"/>
      <c r="E113" s="102"/>
    </row>
    <row r="114" spans="1:5" x14ac:dyDescent="0.35">
      <c r="A114"/>
      <c r="B114" s="102"/>
      <c r="D114"/>
      <c r="E114" s="102"/>
    </row>
    <row r="115" spans="1:5" x14ac:dyDescent="0.35">
      <c r="A115"/>
      <c r="B115" s="102"/>
      <c r="D115"/>
      <c r="E115" s="102"/>
    </row>
    <row r="116" spans="1:5" x14ac:dyDescent="0.35">
      <c r="A116"/>
      <c r="B116" s="102"/>
      <c r="D116"/>
      <c r="E116" s="102"/>
    </row>
    <row r="117" spans="1:5" x14ac:dyDescent="0.35">
      <c r="A117"/>
      <c r="B117" s="102"/>
      <c r="D117"/>
      <c r="E117" s="102"/>
    </row>
    <row r="118" spans="1:5" x14ac:dyDescent="0.35">
      <c r="A118"/>
      <c r="B118" s="102"/>
      <c r="D118"/>
      <c r="E118" s="102"/>
    </row>
    <row r="119" spans="1:5" x14ac:dyDescent="0.35">
      <c r="A119"/>
      <c r="B119" s="102"/>
      <c r="D119"/>
      <c r="E119" s="102"/>
    </row>
    <row r="120" spans="1:5" x14ac:dyDescent="0.35">
      <c r="A120"/>
      <c r="B120" s="102"/>
      <c r="D120"/>
      <c r="E120" s="102"/>
    </row>
    <row r="121" spans="1:5" x14ac:dyDescent="0.35">
      <c r="A121"/>
      <c r="B121" s="102"/>
      <c r="D121"/>
      <c r="E121" s="102"/>
    </row>
    <row r="122" spans="1:5" x14ac:dyDescent="0.35">
      <c r="A122"/>
      <c r="B122" s="102"/>
      <c r="D122"/>
      <c r="E122" s="102"/>
    </row>
    <row r="123" spans="1:5" x14ac:dyDescent="0.35">
      <c r="A123"/>
      <c r="B123" s="102"/>
      <c r="D123"/>
      <c r="E123" s="102"/>
    </row>
    <row r="124" spans="1:5" x14ac:dyDescent="0.35">
      <c r="A124"/>
      <c r="B124" s="102"/>
      <c r="D124"/>
      <c r="E124" s="102"/>
    </row>
    <row r="125" spans="1:5" x14ac:dyDescent="0.35">
      <c r="A125"/>
      <c r="B125" s="102"/>
      <c r="D125"/>
      <c r="E125" s="102"/>
    </row>
    <row r="126" spans="1:5" x14ac:dyDescent="0.35">
      <c r="A126"/>
      <c r="B126" s="102"/>
      <c r="D126"/>
      <c r="E126" s="102"/>
    </row>
    <row r="127" spans="1:5" x14ac:dyDescent="0.35">
      <c r="A127"/>
      <c r="B127" s="102"/>
      <c r="D127"/>
      <c r="E127" s="102"/>
    </row>
    <row r="128" spans="1:5" x14ac:dyDescent="0.35">
      <c r="A128"/>
      <c r="B128" s="102"/>
      <c r="D128"/>
      <c r="E128" s="102"/>
    </row>
    <row r="129" spans="1:5" x14ac:dyDescent="0.35">
      <c r="A129"/>
      <c r="B129" s="102"/>
      <c r="D129"/>
      <c r="E129" s="102"/>
    </row>
    <row r="130" spans="1:5" x14ac:dyDescent="0.35">
      <c r="A130"/>
      <c r="B130" s="102"/>
      <c r="D130"/>
      <c r="E130" s="102"/>
    </row>
    <row r="131" spans="1:5" x14ac:dyDescent="0.35">
      <c r="A131"/>
      <c r="B131" s="102"/>
      <c r="D131"/>
      <c r="E131" s="102"/>
    </row>
    <row r="132" spans="1:5" x14ac:dyDescent="0.35">
      <c r="A132"/>
      <c r="B132" s="102"/>
      <c r="D132"/>
      <c r="E132" s="102"/>
    </row>
    <row r="133" spans="1:5" x14ac:dyDescent="0.35">
      <c r="A133"/>
      <c r="B133" s="102"/>
      <c r="D133"/>
      <c r="E133" s="102"/>
    </row>
    <row r="134" spans="1:5" x14ac:dyDescent="0.35">
      <c r="A134"/>
      <c r="B134" s="102"/>
      <c r="D134"/>
      <c r="E134" s="102"/>
    </row>
    <row r="135" spans="1:5" x14ac:dyDescent="0.35">
      <c r="A135"/>
      <c r="B135" s="102"/>
      <c r="D135"/>
      <c r="E135" s="102"/>
    </row>
    <row r="136" spans="1:5" x14ac:dyDescent="0.35">
      <c r="A136"/>
      <c r="B136" s="102"/>
      <c r="D136"/>
      <c r="E136" s="102"/>
    </row>
    <row r="137" spans="1:5" x14ac:dyDescent="0.35">
      <c r="A137"/>
      <c r="B137" s="102"/>
      <c r="D137"/>
      <c r="E137" s="102"/>
    </row>
    <row r="138" spans="1:5" x14ac:dyDescent="0.35">
      <c r="A138"/>
      <c r="B138" s="102"/>
      <c r="D138"/>
      <c r="E138" s="102"/>
    </row>
    <row r="139" spans="1:5" x14ac:dyDescent="0.35">
      <c r="A139"/>
      <c r="B139" s="102"/>
      <c r="D139"/>
      <c r="E139" s="102"/>
    </row>
    <row r="140" spans="1:5" x14ac:dyDescent="0.35">
      <c r="A140"/>
      <c r="B140" s="102"/>
      <c r="D140"/>
      <c r="E140" s="102"/>
    </row>
    <row r="141" spans="1:5" x14ac:dyDescent="0.35">
      <c r="A141"/>
      <c r="B141" s="102"/>
      <c r="D141"/>
      <c r="E141" s="102"/>
    </row>
    <row r="142" spans="1:5" x14ac:dyDescent="0.35">
      <c r="A142"/>
      <c r="B142" s="102"/>
      <c r="D142"/>
      <c r="E142" s="102"/>
    </row>
    <row r="143" spans="1:5" x14ac:dyDescent="0.35">
      <c r="A143"/>
      <c r="B143" s="102"/>
      <c r="D143"/>
      <c r="E143" s="102"/>
    </row>
    <row r="144" spans="1:5" x14ac:dyDescent="0.35">
      <c r="A144"/>
      <c r="B144" s="102"/>
      <c r="D144"/>
      <c r="E144" s="102"/>
    </row>
    <row r="145" spans="1:5" x14ac:dyDescent="0.35">
      <c r="A145"/>
      <c r="B145" s="102"/>
      <c r="D145"/>
      <c r="E145" s="102"/>
    </row>
    <row r="146" spans="1:5" x14ac:dyDescent="0.35">
      <c r="A146"/>
      <c r="B146" s="102"/>
      <c r="D146"/>
      <c r="E146" s="102"/>
    </row>
    <row r="147" spans="1:5" x14ac:dyDescent="0.35">
      <c r="A147"/>
      <c r="B147" s="102"/>
      <c r="D147"/>
      <c r="E147" s="102"/>
    </row>
    <row r="148" spans="1:5" x14ac:dyDescent="0.35">
      <c r="A148"/>
      <c r="B148" s="102"/>
      <c r="D148"/>
      <c r="E148" s="102"/>
    </row>
    <row r="149" spans="1:5" x14ac:dyDescent="0.35">
      <c r="A149"/>
      <c r="B149" s="102"/>
      <c r="D149"/>
      <c r="E149" s="102"/>
    </row>
    <row r="150" spans="1:5" x14ac:dyDescent="0.35">
      <c r="A150"/>
      <c r="B150" s="102"/>
      <c r="D150"/>
      <c r="E150" s="102"/>
    </row>
    <row r="151" spans="1:5" x14ac:dyDescent="0.35">
      <c r="A151"/>
      <c r="B151" s="102"/>
      <c r="D151"/>
      <c r="E151" s="102"/>
    </row>
    <row r="152" spans="1:5" x14ac:dyDescent="0.35">
      <c r="A152"/>
      <c r="B152" s="102"/>
      <c r="D152"/>
      <c r="E152" s="102"/>
    </row>
    <row r="153" spans="1:5" x14ac:dyDescent="0.35">
      <c r="A153"/>
      <c r="B153" s="102"/>
      <c r="D153"/>
      <c r="E153" s="102"/>
    </row>
    <row r="154" spans="1:5" x14ac:dyDescent="0.35">
      <c r="A154"/>
      <c r="B154" s="102"/>
      <c r="D154"/>
      <c r="E154" s="102"/>
    </row>
    <row r="155" spans="1:5" x14ac:dyDescent="0.35">
      <c r="A155"/>
      <c r="B155" s="102"/>
      <c r="D155"/>
      <c r="E155" s="102"/>
    </row>
    <row r="156" spans="1:5" x14ac:dyDescent="0.35">
      <c r="A156"/>
      <c r="B156" s="102"/>
      <c r="D156"/>
      <c r="E156" s="102"/>
    </row>
    <row r="157" spans="1:5" x14ac:dyDescent="0.35">
      <c r="A157"/>
      <c r="B157" s="102"/>
      <c r="D157"/>
      <c r="E157" s="102"/>
    </row>
    <row r="158" spans="1:5" x14ac:dyDescent="0.35">
      <c r="A158"/>
      <c r="B158" s="102"/>
      <c r="D158"/>
      <c r="E158" s="102"/>
    </row>
    <row r="159" spans="1:5" x14ac:dyDescent="0.35">
      <c r="A159"/>
      <c r="B159" s="102"/>
      <c r="D159"/>
      <c r="E159" s="102"/>
    </row>
    <row r="160" spans="1:5" x14ac:dyDescent="0.35">
      <c r="A160"/>
      <c r="B160" s="102"/>
      <c r="D160"/>
      <c r="E160" s="102"/>
    </row>
    <row r="161" spans="1:5" x14ac:dyDescent="0.35">
      <c r="A161"/>
      <c r="B161" s="102"/>
      <c r="D161"/>
      <c r="E161" s="102"/>
    </row>
    <row r="162" spans="1:5" x14ac:dyDescent="0.35">
      <c r="A162"/>
      <c r="B162" s="102"/>
      <c r="D162"/>
      <c r="E162" s="102"/>
    </row>
    <row r="163" spans="1:5" x14ac:dyDescent="0.35">
      <c r="A163"/>
      <c r="B163" s="102"/>
      <c r="D163"/>
      <c r="E163" s="102"/>
    </row>
    <row r="164" spans="1:5" x14ac:dyDescent="0.35">
      <c r="A164"/>
      <c r="B164" s="102"/>
      <c r="D164"/>
      <c r="E164" s="102"/>
    </row>
    <row r="165" spans="1:5" x14ac:dyDescent="0.35">
      <c r="A165"/>
      <c r="B165" s="102"/>
      <c r="D165"/>
      <c r="E165" s="102"/>
    </row>
    <row r="166" spans="1:5" x14ac:dyDescent="0.35">
      <c r="A166"/>
      <c r="B166" s="102"/>
      <c r="D166"/>
      <c r="E166" s="102"/>
    </row>
    <row r="167" spans="1:5" x14ac:dyDescent="0.35">
      <c r="A167"/>
      <c r="B167" s="102"/>
      <c r="D167"/>
      <c r="E167" s="102"/>
    </row>
    <row r="168" spans="1:5" x14ac:dyDescent="0.35">
      <c r="A168"/>
      <c r="B168" s="102"/>
      <c r="D168"/>
      <c r="E168" s="102"/>
    </row>
    <row r="169" spans="1:5" x14ac:dyDescent="0.35">
      <c r="A169"/>
      <c r="B169" s="102"/>
      <c r="D169"/>
      <c r="E169" s="102"/>
    </row>
    <row r="170" spans="1:5" x14ac:dyDescent="0.35">
      <c r="A170"/>
      <c r="B170" s="102"/>
      <c r="D170"/>
      <c r="E170" s="102"/>
    </row>
    <row r="171" spans="1:5" x14ac:dyDescent="0.35">
      <c r="A171"/>
      <c r="B171" s="102"/>
      <c r="D171"/>
      <c r="E171" s="102"/>
    </row>
    <row r="172" spans="1:5" x14ac:dyDescent="0.35">
      <c r="A172"/>
      <c r="B172" s="102"/>
      <c r="D172"/>
      <c r="E172" s="102"/>
    </row>
    <row r="173" spans="1:5" x14ac:dyDescent="0.35">
      <c r="A173"/>
      <c r="B173" s="102"/>
      <c r="D173"/>
      <c r="E173" s="102"/>
    </row>
    <row r="174" spans="1:5" x14ac:dyDescent="0.35">
      <c r="A174"/>
      <c r="B174" s="102"/>
      <c r="D174"/>
      <c r="E174" s="102"/>
    </row>
    <row r="175" spans="1:5" x14ac:dyDescent="0.35">
      <c r="A175"/>
      <c r="B175" s="102"/>
      <c r="D175"/>
      <c r="E175" s="102"/>
    </row>
    <row r="176" spans="1:5" x14ac:dyDescent="0.35">
      <c r="A176"/>
      <c r="B176" s="102"/>
      <c r="D176"/>
      <c r="E176" s="102"/>
    </row>
    <row r="177" spans="1:5" x14ac:dyDescent="0.35">
      <c r="A177"/>
      <c r="B177" s="102"/>
      <c r="D177"/>
      <c r="E177" s="102"/>
    </row>
    <row r="178" spans="1:5" x14ac:dyDescent="0.35">
      <c r="A178"/>
      <c r="B178" s="102"/>
      <c r="D178"/>
      <c r="E178" s="102"/>
    </row>
    <row r="179" spans="1:5" x14ac:dyDescent="0.35">
      <c r="A179"/>
      <c r="B179" s="102"/>
      <c r="D179"/>
      <c r="E179" s="102"/>
    </row>
    <row r="180" spans="1:5" x14ac:dyDescent="0.35">
      <c r="A180"/>
      <c r="B180" s="102"/>
      <c r="D180"/>
      <c r="E180" s="102"/>
    </row>
    <row r="181" spans="1:5" x14ac:dyDescent="0.35">
      <c r="A181"/>
      <c r="B181" s="102"/>
      <c r="D181"/>
      <c r="E181" s="102"/>
    </row>
    <row r="182" spans="1:5" x14ac:dyDescent="0.35">
      <c r="A182"/>
      <c r="B182" s="102"/>
      <c r="D182"/>
      <c r="E182" s="102"/>
    </row>
    <row r="183" spans="1:5" x14ac:dyDescent="0.35">
      <c r="A183"/>
      <c r="B183" s="102"/>
      <c r="D183"/>
      <c r="E183" s="102"/>
    </row>
    <row r="184" spans="1:5" x14ac:dyDescent="0.35">
      <c r="A184"/>
      <c r="B184" s="102"/>
      <c r="D184"/>
      <c r="E184" s="102"/>
    </row>
    <row r="185" spans="1:5" x14ac:dyDescent="0.35">
      <c r="A185"/>
      <c r="B185" s="102"/>
      <c r="D185"/>
      <c r="E185" s="102"/>
    </row>
    <row r="186" spans="1:5" x14ac:dyDescent="0.35">
      <c r="A186"/>
      <c r="B186" s="102"/>
      <c r="D186"/>
      <c r="E186" s="102"/>
    </row>
    <row r="187" spans="1:5" x14ac:dyDescent="0.35">
      <c r="A187"/>
      <c r="B187" s="102"/>
      <c r="D187"/>
      <c r="E187" s="102"/>
    </row>
    <row r="188" spans="1:5" x14ac:dyDescent="0.35">
      <c r="A188"/>
      <c r="B188" s="102"/>
      <c r="D188"/>
      <c r="E188" s="102"/>
    </row>
    <row r="189" spans="1:5" x14ac:dyDescent="0.35">
      <c r="A189"/>
      <c r="B189" s="102"/>
      <c r="D189"/>
      <c r="E189" s="102"/>
    </row>
    <row r="190" spans="1:5" x14ac:dyDescent="0.35">
      <c r="A190"/>
      <c r="B190" s="102"/>
      <c r="D190"/>
      <c r="E190" s="102"/>
    </row>
    <row r="191" spans="1:5" x14ac:dyDescent="0.35">
      <c r="A191"/>
      <c r="B191" s="102"/>
      <c r="D191"/>
      <c r="E191" s="102"/>
    </row>
    <row r="192" spans="1:5" x14ac:dyDescent="0.35">
      <c r="A192"/>
      <c r="B192" s="102"/>
      <c r="D192"/>
      <c r="E192" s="102"/>
    </row>
    <row r="193" spans="1:5" x14ac:dyDescent="0.35">
      <c r="A193"/>
      <c r="B193" s="102"/>
      <c r="D193"/>
      <c r="E193" s="102"/>
    </row>
    <row r="194" spans="1:5" x14ac:dyDescent="0.35">
      <c r="A194"/>
      <c r="B194" s="102"/>
      <c r="D194"/>
      <c r="E194" s="102"/>
    </row>
    <row r="195" spans="1:5" x14ac:dyDescent="0.35">
      <c r="A195"/>
      <c r="B195" s="102"/>
      <c r="D195"/>
      <c r="E195" s="102"/>
    </row>
    <row r="196" spans="1:5" x14ac:dyDescent="0.35">
      <c r="A196"/>
      <c r="B196" s="102"/>
      <c r="D196"/>
      <c r="E196" s="102"/>
    </row>
    <row r="197" spans="1:5" x14ac:dyDescent="0.35">
      <c r="A197"/>
      <c r="B197" s="102"/>
      <c r="D197"/>
      <c r="E197" s="102"/>
    </row>
    <row r="198" spans="1:5" x14ac:dyDescent="0.35">
      <c r="A198"/>
      <c r="B198" s="102"/>
      <c r="D198"/>
      <c r="E198" s="102"/>
    </row>
    <row r="199" spans="1:5" x14ac:dyDescent="0.35">
      <c r="A199"/>
      <c r="B199" s="102"/>
      <c r="D199"/>
      <c r="E199" s="102"/>
    </row>
    <row r="200" spans="1:5" x14ac:dyDescent="0.35">
      <c r="A200"/>
      <c r="B200" s="102"/>
      <c r="D200"/>
      <c r="E200" s="102"/>
    </row>
    <row r="201" spans="1:5" x14ac:dyDescent="0.35">
      <c r="A201"/>
      <c r="B201" s="102"/>
      <c r="D201"/>
      <c r="E201" s="102"/>
    </row>
    <row r="202" spans="1:5" x14ac:dyDescent="0.35">
      <c r="A202"/>
      <c r="B202" s="102"/>
      <c r="D202"/>
      <c r="E202" s="102"/>
    </row>
    <row r="203" spans="1:5" x14ac:dyDescent="0.35">
      <c r="A203"/>
      <c r="B203" s="102"/>
      <c r="D203"/>
      <c r="E203" s="102"/>
    </row>
    <row r="204" spans="1:5" x14ac:dyDescent="0.35">
      <c r="A204"/>
      <c r="B204" s="102"/>
      <c r="D204"/>
      <c r="E204" s="102"/>
    </row>
    <row r="205" spans="1:5" x14ac:dyDescent="0.35">
      <c r="A205"/>
      <c r="B205" s="102"/>
      <c r="D205"/>
      <c r="E205" s="102"/>
    </row>
    <row r="206" spans="1:5" x14ac:dyDescent="0.35">
      <c r="A206"/>
      <c r="B206" s="102"/>
      <c r="D206"/>
      <c r="E206" s="102"/>
    </row>
    <row r="207" spans="1:5" x14ac:dyDescent="0.35">
      <c r="A207"/>
      <c r="B207" s="102"/>
      <c r="D207"/>
      <c r="E207" s="102"/>
    </row>
    <row r="208" spans="1:5" x14ac:dyDescent="0.35">
      <c r="A208"/>
      <c r="B208" s="102"/>
      <c r="D208"/>
      <c r="E208" s="102"/>
    </row>
    <row r="209" spans="1:5" x14ac:dyDescent="0.35">
      <c r="A209"/>
      <c r="B209" s="102"/>
      <c r="D209"/>
      <c r="E209" s="102"/>
    </row>
    <row r="210" spans="1:5" x14ac:dyDescent="0.35">
      <c r="A210"/>
      <c r="B210" s="102"/>
      <c r="D210"/>
      <c r="E210" s="102"/>
    </row>
    <row r="211" spans="1:5" x14ac:dyDescent="0.35">
      <c r="A211"/>
      <c r="B211" s="102"/>
      <c r="D211"/>
      <c r="E211" s="102"/>
    </row>
    <row r="212" spans="1:5" x14ac:dyDescent="0.35">
      <c r="A212"/>
      <c r="B212" s="102"/>
      <c r="D212"/>
      <c r="E212" s="102"/>
    </row>
    <row r="213" spans="1:5" x14ac:dyDescent="0.35">
      <c r="A213"/>
      <c r="B213" s="102"/>
      <c r="D213"/>
      <c r="E213" s="102"/>
    </row>
    <row r="214" spans="1:5" x14ac:dyDescent="0.35">
      <c r="A214"/>
      <c r="B214" s="102"/>
      <c r="D214"/>
      <c r="E214" s="102"/>
    </row>
    <row r="215" spans="1:5" x14ac:dyDescent="0.35">
      <c r="A215"/>
      <c r="B215" s="102"/>
      <c r="D215"/>
      <c r="E215" s="102"/>
    </row>
    <row r="216" spans="1:5" x14ac:dyDescent="0.35">
      <c r="A216"/>
      <c r="B216" s="102"/>
      <c r="D216"/>
      <c r="E216" s="102"/>
    </row>
    <row r="217" spans="1:5" x14ac:dyDescent="0.35">
      <c r="A217"/>
      <c r="B217" s="102"/>
      <c r="D217"/>
      <c r="E217" s="102"/>
    </row>
    <row r="218" spans="1:5" x14ac:dyDescent="0.35">
      <c r="A218"/>
      <c r="B218" s="102"/>
      <c r="D218"/>
      <c r="E218" s="102"/>
    </row>
    <row r="219" spans="1:5" x14ac:dyDescent="0.35">
      <c r="A219"/>
      <c r="B219" s="102"/>
      <c r="D219"/>
      <c r="E219" s="102"/>
    </row>
    <row r="220" spans="1:5" x14ac:dyDescent="0.35">
      <c r="A220"/>
      <c r="B220" s="102"/>
      <c r="D220"/>
      <c r="E220" s="102"/>
    </row>
    <row r="221" spans="1:5" x14ac:dyDescent="0.35">
      <c r="A221"/>
      <c r="B221" s="102"/>
      <c r="D221"/>
      <c r="E221" s="102"/>
    </row>
    <row r="222" spans="1:5" x14ac:dyDescent="0.35">
      <c r="A222"/>
      <c r="B222" s="102"/>
      <c r="D222"/>
      <c r="E222" s="102"/>
    </row>
    <row r="223" spans="1:5" x14ac:dyDescent="0.35">
      <c r="A223"/>
      <c r="B223" s="102"/>
      <c r="D223"/>
      <c r="E223" s="102"/>
    </row>
    <row r="224" spans="1:5" x14ac:dyDescent="0.35">
      <c r="A224"/>
      <c r="B224" s="102"/>
      <c r="D224"/>
      <c r="E224" s="102"/>
    </row>
    <row r="225" spans="1:5" x14ac:dyDescent="0.35">
      <c r="A225"/>
      <c r="B225" s="102"/>
      <c r="D225"/>
      <c r="E225" s="102"/>
    </row>
    <row r="226" spans="1:5" x14ac:dyDescent="0.35">
      <c r="A226"/>
      <c r="B226" s="102"/>
      <c r="D226"/>
      <c r="E226" s="102"/>
    </row>
    <row r="227" spans="1:5" x14ac:dyDescent="0.35">
      <c r="A227"/>
      <c r="B227" s="102"/>
      <c r="D227"/>
      <c r="E227" s="102"/>
    </row>
    <row r="228" spans="1:5" x14ac:dyDescent="0.35">
      <c r="A228"/>
      <c r="B228" s="102"/>
      <c r="D228"/>
      <c r="E228" s="102"/>
    </row>
    <row r="229" spans="1:5" x14ac:dyDescent="0.35">
      <c r="A229"/>
      <c r="B229" s="102"/>
      <c r="D229"/>
      <c r="E229" s="102"/>
    </row>
    <row r="230" spans="1:5" x14ac:dyDescent="0.35">
      <c r="A230"/>
      <c r="B230" s="102"/>
      <c r="D230"/>
      <c r="E230" s="102"/>
    </row>
    <row r="231" spans="1:5" x14ac:dyDescent="0.35">
      <c r="A231"/>
      <c r="B231" s="102"/>
      <c r="D231"/>
      <c r="E231" s="102"/>
    </row>
    <row r="232" spans="1:5" x14ac:dyDescent="0.35">
      <c r="A232"/>
      <c r="B232" s="102"/>
      <c r="D232"/>
      <c r="E232" s="102"/>
    </row>
    <row r="233" spans="1:5" x14ac:dyDescent="0.35">
      <c r="A233"/>
      <c r="B233" s="102"/>
      <c r="D233"/>
      <c r="E233" s="102"/>
    </row>
    <row r="234" spans="1:5" x14ac:dyDescent="0.35">
      <c r="A234"/>
      <c r="B234" s="102"/>
      <c r="D234"/>
      <c r="E234" s="102"/>
    </row>
    <row r="235" spans="1:5" x14ac:dyDescent="0.35">
      <c r="A235"/>
      <c r="B235" s="102"/>
      <c r="D235"/>
      <c r="E235" s="102"/>
    </row>
    <row r="236" spans="1:5" x14ac:dyDescent="0.35">
      <c r="A236"/>
      <c r="B236" s="102"/>
      <c r="D236"/>
      <c r="E236" s="102"/>
    </row>
    <row r="237" spans="1:5" x14ac:dyDescent="0.35">
      <c r="A237"/>
      <c r="B237" s="102"/>
      <c r="D237"/>
      <c r="E237" s="102"/>
    </row>
    <row r="238" spans="1:5" x14ac:dyDescent="0.35">
      <c r="A238"/>
      <c r="B238" s="102"/>
      <c r="D238"/>
      <c r="E238" s="102"/>
    </row>
    <row r="239" spans="1:5" x14ac:dyDescent="0.35">
      <c r="A239"/>
      <c r="B239" s="102"/>
      <c r="D239"/>
      <c r="E239" s="102"/>
    </row>
    <row r="240" spans="1:5" x14ac:dyDescent="0.35">
      <c r="A240"/>
      <c r="B240" s="102"/>
      <c r="D240"/>
      <c r="E240" s="102"/>
    </row>
    <row r="241" spans="1:5" x14ac:dyDescent="0.35">
      <c r="A241"/>
      <c r="B241" s="102"/>
      <c r="D241"/>
      <c r="E241" s="102"/>
    </row>
    <row r="242" spans="1:5" x14ac:dyDescent="0.35">
      <c r="A242"/>
      <c r="B242" s="102"/>
      <c r="D242"/>
      <c r="E242" s="102"/>
    </row>
    <row r="243" spans="1:5" x14ac:dyDescent="0.35">
      <c r="A243"/>
      <c r="B243" s="102"/>
      <c r="D243"/>
      <c r="E243" s="102"/>
    </row>
    <row r="244" spans="1:5" x14ac:dyDescent="0.35">
      <c r="A244"/>
      <c r="B244" s="102"/>
      <c r="D244"/>
      <c r="E244" s="102"/>
    </row>
    <row r="245" spans="1:5" x14ac:dyDescent="0.35">
      <c r="A245"/>
      <c r="B245" s="102"/>
      <c r="D245"/>
      <c r="E245" s="102"/>
    </row>
    <row r="246" spans="1:5" x14ac:dyDescent="0.35">
      <c r="A246"/>
      <c r="B246" s="102"/>
      <c r="D246"/>
      <c r="E246" s="102"/>
    </row>
    <row r="247" spans="1:5" x14ac:dyDescent="0.35">
      <c r="A247"/>
      <c r="B247" s="102"/>
      <c r="D247"/>
      <c r="E247" s="102"/>
    </row>
    <row r="248" spans="1:5" x14ac:dyDescent="0.35">
      <c r="A248"/>
      <c r="B248" s="102"/>
      <c r="D248"/>
      <c r="E248" s="102"/>
    </row>
    <row r="249" spans="1:5" x14ac:dyDescent="0.35">
      <c r="A249"/>
      <c r="B249" s="102"/>
      <c r="D249"/>
      <c r="E249" s="102"/>
    </row>
    <row r="250" spans="1:5" x14ac:dyDescent="0.35">
      <c r="A250"/>
      <c r="B250" s="102"/>
      <c r="D250"/>
      <c r="E250" s="102"/>
    </row>
    <row r="251" spans="1:5" x14ac:dyDescent="0.35">
      <c r="A251"/>
      <c r="B251" s="102"/>
      <c r="D251"/>
      <c r="E251" s="102"/>
    </row>
    <row r="252" spans="1:5" x14ac:dyDescent="0.35">
      <c r="A252"/>
      <c r="B252" s="102"/>
      <c r="D252"/>
      <c r="E252" s="102"/>
    </row>
    <row r="253" spans="1:5" x14ac:dyDescent="0.35">
      <c r="A253"/>
      <c r="B253" s="102"/>
      <c r="D253"/>
      <c r="E253" s="102"/>
    </row>
    <row r="254" spans="1:5" x14ac:dyDescent="0.35">
      <c r="A254"/>
      <c r="B254" s="102"/>
      <c r="D254"/>
      <c r="E254" s="102"/>
    </row>
    <row r="255" spans="1:5" x14ac:dyDescent="0.35">
      <c r="A255"/>
      <c r="B255" s="102"/>
      <c r="D255"/>
      <c r="E255" s="102"/>
    </row>
    <row r="256" spans="1:5" x14ac:dyDescent="0.35">
      <c r="A256"/>
      <c r="B256" s="102"/>
      <c r="D256"/>
      <c r="E256" s="102"/>
    </row>
    <row r="257" spans="1:5" x14ac:dyDescent="0.35">
      <c r="A257"/>
      <c r="B257" s="102"/>
      <c r="D257"/>
      <c r="E257" s="102"/>
    </row>
    <row r="258" spans="1:5" x14ac:dyDescent="0.35">
      <c r="A258"/>
      <c r="B258" s="102"/>
      <c r="D258"/>
      <c r="E258" s="102"/>
    </row>
    <row r="259" spans="1:5" x14ac:dyDescent="0.35">
      <c r="A259"/>
      <c r="B259" s="102"/>
      <c r="D259"/>
      <c r="E259" s="102"/>
    </row>
    <row r="260" spans="1:5" x14ac:dyDescent="0.35">
      <c r="A260"/>
      <c r="B260" s="102"/>
      <c r="D260"/>
      <c r="E260" s="102"/>
    </row>
    <row r="261" spans="1:5" x14ac:dyDescent="0.35">
      <c r="A261"/>
      <c r="B261" s="102"/>
      <c r="D261"/>
      <c r="E261" s="102"/>
    </row>
    <row r="262" spans="1:5" x14ac:dyDescent="0.35">
      <c r="A262"/>
      <c r="B262" s="102"/>
      <c r="D262"/>
      <c r="E262" s="102"/>
    </row>
    <row r="263" spans="1:5" x14ac:dyDescent="0.35">
      <c r="A263"/>
      <c r="B263" s="102"/>
      <c r="D263"/>
      <c r="E263" s="102"/>
    </row>
    <row r="264" spans="1:5" x14ac:dyDescent="0.35">
      <c r="A264"/>
      <c r="B264" s="102"/>
      <c r="D264"/>
      <c r="E264" s="102"/>
    </row>
    <row r="265" spans="1:5" x14ac:dyDescent="0.35">
      <c r="A265"/>
      <c r="B265" s="102"/>
      <c r="D265"/>
      <c r="E265" s="102"/>
    </row>
    <row r="266" spans="1:5" x14ac:dyDescent="0.35">
      <c r="A266"/>
      <c r="B266" s="102"/>
      <c r="D266"/>
      <c r="E266" s="102"/>
    </row>
    <row r="267" spans="1:5" x14ac:dyDescent="0.35">
      <c r="A267"/>
      <c r="B267" s="102"/>
      <c r="D267"/>
      <c r="E267" s="102"/>
    </row>
    <row r="268" spans="1:5" x14ac:dyDescent="0.35">
      <c r="A268"/>
      <c r="B268" s="102"/>
      <c r="D268"/>
      <c r="E268" s="102"/>
    </row>
    <row r="269" spans="1:5" x14ac:dyDescent="0.35">
      <c r="A269"/>
      <c r="B269" s="102"/>
      <c r="D269"/>
      <c r="E269" s="102"/>
    </row>
    <row r="270" spans="1:5" x14ac:dyDescent="0.35">
      <c r="A270"/>
      <c r="B270" s="102"/>
      <c r="D270"/>
      <c r="E270" s="102"/>
    </row>
    <row r="271" spans="1:5" x14ac:dyDescent="0.35">
      <c r="A271"/>
      <c r="B271" s="102"/>
      <c r="D271"/>
      <c r="E271" s="102"/>
    </row>
    <row r="272" spans="1:5" x14ac:dyDescent="0.35">
      <c r="A272"/>
      <c r="B272" s="102"/>
      <c r="D272"/>
      <c r="E272" s="102"/>
    </row>
    <row r="273" spans="1:5" x14ac:dyDescent="0.35">
      <c r="A273"/>
      <c r="B273" s="102"/>
      <c r="D273"/>
      <c r="E273" s="102"/>
    </row>
    <row r="274" spans="1:5" x14ac:dyDescent="0.35">
      <c r="A274"/>
      <c r="B274" s="102"/>
      <c r="D274"/>
      <c r="E274" s="102"/>
    </row>
    <row r="275" spans="1:5" x14ac:dyDescent="0.35">
      <c r="A275"/>
      <c r="B275" s="102"/>
      <c r="D275"/>
      <c r="E275" s="102"/>
    </row>
    <row r="276" spans="1:5" x14ac:dyDescent="0.35">
      <c r="A276"/>
      <c r="B276" s="102"/>
      <c r="D276"/>
      <c r="E276" s="102"/>
    </row>
    <row r="277" spans="1:5" x14ac:dyDescent="0.35">
      <c r="A277"/>
      <c r="B277" s="102"/>
      <c r="D277"/>
      <c r="E277" s="102"/>
    </row>
    <row r="278" spans="1:5" x14ac:dyDescent="0.35">
      <c r="A278"/>
      <c r="B278" s="102"/>
      <c r="D278"/>
      <c r="E278" s="102"/>
    </row>
    <row r="279" spans="1:5" x14ac:dyDescent="0.35">
      <c r="A279"/>
      <c r="B279" s="102"/>
      <c r="D279"/>
      <c r="E279" s="102"/>
    </row>
    <row r="280" spans="1:5" x14ac:dyDescent="0.35">
      <c r="A280"/>
      <c r="B280" s="102"/>
      <c r="D280"/>
      <c r="E280" s="102"/>
    </row>
    <row r="281" spans="1:5" x14ac:dyDescent="0.35">
      <c r="A281"/>
      <c r="B281" s="102"/>
      <c r="D281"/>
      <c r="E281" s="102"/>
    </row>
    <row r="282" spans="1:5" x14ac:dyDescent="0.35">
      <c r="A282"/>
      <c r="B282" s="102"/>
      <c r="D282"/>
      <c r="E282" s="102"/>
    </row>
    <row r="283" spans="1:5" x14ac:dyDescent="0.35">
      <c r="A283"/>
      <c r="B283" s="102"/>
      <c r="D283"/>
      <c r="E283" s="102"/>
    </row>
    <row r="284" spans="1:5" x14ac:dyDescent="0.35">
      <c r="A284"/>
      <c r="B284" s="102"/>
      <c r="D284"/>
      <c r="E284" s="102"/>
    </row>
    <row r="285" spans="1:5" x14ac:dyDescent="0.35">
      <c r="A285"/>
      <c r="B285" s="102"/>
      <c r="D285"/>
      <c r="E285" s="102"/>
    </row>
    <row r="286" spans="1:5" x14ac:dyDescent="0.35">
      <c r="A286"/>
      <c r="B286" s="102"/>
      <c r="D286"/>
      <c r="E286" s="102"/>
    </row>
    <row r="287" spans="1:5" x14ac:dyDescent="0.35">
      <c r="A287"/>
      <c r="B287" s="102"/>
      <c r="D287"/>
      <c r="E287" s="102"/>
    </row>
    <row r="288" spans="1:5" x14ac:dyDescent="0.35">
      <c r="A288"/>
      <c r="B288" s="102"/>
      <c r="D288"/>
      <c r="E288" s="102"/>
    </row>
    <row r="289" spans="1:5" x14ac:dyDescent="0.35">
      <c r="A289"/>
      <c r="B289" s="102"/>
      <c r="D289"/>
      <c r="E289" s="102"/>
    </row>
    <row r="290" spans="1:5" x14ac:dyDescent="0.35">
      <c r="A290"/>
      <c r="B290" s="102"/>
      <c r="D290"/>
      <c r="E290" s="102"/>
    </row>
    <row r="291" spans="1:5" x14ac:dyDescent="0.35">
      <c r="A291"/>
      <c r="B291" s="102"/>
      <c r="D291"/>
      <c r="E291" s="102"/>
    </row>
    <row r="292" spans="1:5" x14ac:dyDescent="0.35">
      <c r="A292"/>
      <c r="B292" s="102"/>
      <c r="D292"/>
      <c r="E292" s="102"/>
    </row>
    <row r="293" spans="1:5" x14ac:dyDescent="0.35">
      <c r="A293"/>
      <c r="B293" s="102"/>
      <c r="D293"/>
      <c r="E293" s="102"/>
    </row>
    <row r="294" spans="1:5" x14ac:dyDescent="0.35">
      <c r="A294"/>
      <c r="B294" s="102"/>
      <c r="D294"/>
      <c r="E294" s="102"/>
    </row>
    <row r="295" spans="1:5" x14ac:dyDescent="0.35">
      <c r="A295"/>
      <c r="B295" s="102"/>
      <c r="D295"/>
      <c r="E295" s="102"/>
    </row>
    <row r="296" spans="1:5" x14ac:dyDescent="0.35">
      <c r="A296"/>
      <c r="B296" s="102"/>
      <c r="D296"/>
      <c r="E296" s="102"/>
    </row>
    <row r="297" spans="1:5" x14ac:dyDescent="0.35">
      <c r="A297"/>
      <c r="B297" s="102"/>
      <c r="D297"/>
      <c r="E297" s="102"/>
    </row>
    <row r="298" spans="1:5" x14ac:dyDescent="0.35">
      <c r="A298"/>
      <c r="B298" s="102"/>
      <c r="D298"/>
      <c r="E298" s="102"/>
    </row>
    <row r="299" spans="1:5" x14ac:dyDescent="0.35">
      <c r="A299"/>
      <c r="B299" s="102"/>
      <c r="D299"/>
      <c r="E299" s="102"/>
    </row>
    <row r="300" spans="1:5" x14ac:dyDescent="0.35">
      <c r="A300"/>
      <c r="B300" s="102"/>
      <c r="D300"/>
      <c r="E300" s="102"/>
    </row>
    <row r="301" spans="1:5" x14ac:dyDescent="0.35">
      <c r="A301"/>
      <c r="B301" s="102"/>
      <c r="D301"/>
      <c r="E301" s="102"/>
    </row>
    <row r="302" spans="1:5" x14ac:dyDescent="0.35">
      <c r="A302"/>
      <c r="B302" s="102"/>
      <c r="D302"/>
      <c r="E302" s="102"/>
    </row>
    <row r="303" spans="1:5" x14ac:dyDescent="0.35">
      <c r="A303"/>
      <c r="B303" s="102"/>
      <c r="D303"/>
      <c r="E303" s="102"/>
    </row>
    <row r="304" spans="1:5" x14ac:dyDescent="0.35">
      <c r="A304"/>
      <c r="B304" s="102"/>
      <c r="D304"/>
      <c r="E304" s="102"/>
    </row>
    <row r="305" spans="1:5" x14ac:dyDescent="0.35">
      <c r="A305"/>
      <c r="B305" s="102"/>
      <c r="D305"/>
      <c r="E305" s="102"/>
    </row>
    <row r="306" spans="1:5" x14ac:dyDescent="0.35">
      <c r="A306"/>
      <c r="B306" s="102"/>
      <c r="D306"/>
      <c r="E306" s="102"/>
    </row>
    <row r="307" spans="1:5" x14ac:dyDescent="0.35">
      <c r="A307"/>
      <c r="B307" s="102"/>
      <c r="D307"/>
      <c r="E307" s="102"/>
    </row>
    <row r="308" spans="1:5" x14ac:dyDescent="0.35">
      <c r="A308"/>
      <c r="B308" s="102"/>
      <c r="D308"/>
      <c r="E308" s="102"/>
    </row>
    <row r="309" spans="1:5" x14ac:dyDescent="0.35">
      <c r="A309"/>
      <c r="B309" s="102"/>
      <c r="D309"/>
      <c r="E309" s="102"/>
    </row>
    <row r="310" spans="1:5" x14ac:dyDescent="0.35">
      <c r="A310"/>
      <c r="B310" s="102"/>
      <c r="D310"/>
      <c r="E310" s="102"/>
    </row>
    <row r="311" spans="1:5" x14ac:dyDescent="0.35">
      <c r="A311"/>
      <c r="B311" s="102"/>
      <c r="D311"/>
      <c r="E311" s="102"/>
    </row>
    <row r="312" spans="1:5" x14ac:dyDescent="0.35">
      <c r="A312"/>
      <c r="B312" s="102"/>
      <c r="D312"/>
      <c r="E312" s="102"/>
    </row>
    <row r="313" spans="1:5" x14ac:dyDescent="0.35">
      <c r="A313"/>
      <c r="B313" s="102"/>
      <c r="D313"/>
      <c r="E313" s="102"/>
    </row>
    <row r="314" spans="1:5" x14ac:dyDescent="0.35">
      <c r="A314"/>
      <c r="B314" s="102"/>
      <c r="D314"/>
      <c r="E314" s="102"/>
    </row>
    <row r="315" spans="1:5" x14ac:dyDescent="0.35">
      <c r="A315"/>
      <c r="B315" s="102"/>
      <c r="D315"/>
      <c r="E315" s="102"/>
    </row>
    <row r="316" spans="1:5" x14ac:dyDescent="0.35">
      <c r="A316"/>
      <c r="B316" s="102"/>
      <c r="D316"/>
      <c r="E316" s="102"/>
    </row>
    <row r="317" spans="1:5" x14ac:dyDescent="0.35">
      <c r="A317"/>
      <c r="B317" s="102"/>
      <c r="D317"/>
      <c r="E317" s="102"/>
    </row>
    <row r="318" spans="1:5" x14ac:dyDescent="0.35">
      <c r="A318"/>
      <c r="B318" s="102"/>
      <c r="D318"/>
      <c r="E318" s="102"/>
    </row>
    <row r="319" spans="1:5" x14ac:dyDescent="0.35">
      <c r="A319"/>
      <c r="B319" s="102"/>
      <c r="D319"/>
      <c r="E319" s="102"/>
    </row>
    <row r="320" spans="1:5" x14ac:dyDescent="0.35">
      <c r="A320"/>
      <c r="B320" s="102"/>
      <c r="D320"/>
      <c r="E320" s="102"/>
    </row>
    <row r="321" spans="1:5" x14ac:dyDescent="0.35">
      <c r="A321"/>
      <c r="B321" s="102"/>
      <c r="D321"/>
      <c r="E321" s="102"/>
    </row>
    <row r="322" spans="1:5" x14ac:dyDescent="0.35">
      <c r="A322"/>
      <c r="B322" s="102"/>
      <c r="D322"/>
      <c r="E322" s="102"/>
    </row>
    <row r="323" spans="1:5" x14ac:dyDescent="0.35">
      <c r="A323"/>
      <c r="B323" s="102"/>
      <c r="D323"/>
      <c r="E323" s="102"/>
    </row>
    <row r="324" spans="1:5" x14ac:dyDescent="0.35">
      <c r="A324"/>
      <c r="B324" s="102"/>
      <c r="D324"/>
      <c r="E324" s="102"/>
    </row>
    <row r="325" spans="1:5" x14ac:dyDescent="0.35">
      <c r="A325"/>
      <c r="B325" s="102"/>
      <c r="D325"/>
      <c r="E325" s="102"/>
    </row>
    <row r="326" spans="1:5" x14ac:dyDescent="0.35">
      <c r="A326"/>
      <c r="B326" s="102"/>
      <c r="D326"/>
      <c r="E326" s="102"/>
    </row>
    <row r="327" spans="1:5" x14ac:dyDescent="0.35">
      <c r="A327"/>
      <c r="B327" s="102"/>
      <c r="D327"/>
      <c r="E327" s="102"/>
    </row>
    <row r="328" spans="1:5" x14ac:dyDescent="0.35">
      <c r="A328"/>
      <c r="B328" s="102"/>
      <c r="D328"/>
      <c r="E328" s="102"/>
    </row>
    <row r="329" spans="1:5" x14ac:dyDescent="0.35">
      <c r="A329"/>
      <c r="B329" s="102"/>
      <c r="D329"/>
      <c r="E329" s="102"/>
    </row>
    <row r="330" spans="1:5" x14ac:dyDescent="0.35">
      <c r="A330"/>
      <c r="B330" s="102"/>
      <c r="D330"/>
      <c r="E330" s="102"/>
    </row>
    <row r="331" spans="1:5" x14ac:dyDescent="0.35">
      <c r="A331"/>
      <c r="B331" s="102"/>
      <c r="D331"/>
      <c r="E331" s="102"/>
    </row>
    <row r="332" spans="1:5" x14ac:dyDescent="0.35">
      <c r="A332"/>
      <c r="B332" s="102"/>
      <c r="D332"/>
      <c r="E332" s="102"/>
    </row>
    <row r="333" spans="1:5" x14ac:dyDescent="0.35">
      <c r="A333"/>
      <c r="B333" s="102"/>
      <c r="D333"/>
      <c r="E333" s="102"/>
    </row>
    <row r="334" spans="1:5" x14ac:dyDescent="0.35">
      <c r="A334"/>
      <c r="B334" s="102"/>
      <c r="D334"/>
      <c r="E334" s="102"/>
    </row>
    <row r="335" spans="1:5" x14ac:dyDescent="0.35">
      <c r="A335"/>
      <c r="B335" s="102"/>
      <c r="D335"/>
      <c r="E335" s="102"/>
    </row>
    <row r="336" spans="1:5" x14ac:dyDescent="0.35">
      <c r="A336"/>
      <c r="B336" s="102"/>
      <c r="D336"/>
      <c r="E336" s="102"/>
    </row>
    <row r="337" spans="1:5" x14ac:dyDescent="0.35">
      <c r="A337"/>
      <c r="B337" s="102"/>
      <c r="D337"/>
      <c r="E337" s="102"/>
    </row>
    <row r="338" spans="1:5" x14ac:dyDescent="0.35">
      <c r="A338"/>
      <c r="B338" s="102"/>
      <c r="D338"/>
      <c r="E338" s="102"/>
    </row>
    <row r="339" spans="1:5" x14ac:dyDescent="0.35">
      <c r="A339"/>
      <c r="B339" s="102"/>
      <c r="D339"/>
      <c r="E339" s="102"/>
    </row>
    <row r="340" spans="1:5" x14ac:dyDescent="0.35">
      <c r="A340"/>
      <c r="B340" s="102"/>
      <c r="D340"/>
      <c r="E340" s="102"/>
    </row>
    <row r="341" spans="1:5" x14ac:dyDescent="0.35">
      <c r="A341"/>
      <c r="B341" s="102"/>
      <c r="D341"/>
      <c r="E341" s="102"/>
    </row>
    <row r="342" spans="1:5" x14ac:dyDescent="0.35">
      <c r="A342"/>
      <c r="B342" s="102"/>
      <c r="D342"/>
      <c r="E342" s="102"/>
    </row>
    <row r="343" spans="1:5" x14ac:dyDescent="0.35">
      <c r="A343"/>
      <c r="B343" s="102"/>
      <c r="D343"/>
      <c r="E343" s="102"/>
    </row>
    <row r="344" spans="1:5" x14ac:dyDescent="0.35">
      <c r="A344"/>
      <c r="B344" s="102"/>
      <c r="D344"/>
      <c r="E344" s="102"/>
    </row>
    <row r="345" spans="1:5" x14ac:dyDescent="0.35">
      <c r="A345"/>
      <c r="B345" s="102"/>
      <c r="D345"/>
      <c r="E345" s="102"/>
    </row>
    <row r="346" spans="1:5" x14ac:dyDescent="0.35">
      <c r="A346"/>
      <c r="B346" s="102"/>
      <c r="D346"/>
      <c r="E346" s="102"/>
    </row>
    <row r="347" spans="1:5" x14ac:dyDescent="0.35">
      <c r="A347"/>
      <c r="B347" s="102"/>
      <c r="D347"/>
      <c r="E347" s="102"/>
    </row>
    <row r="348" spans="1:5" x14ac:dyDescent="0.35">
      <c r="A348"/>
      <c r="B348" s="102"/>
      <c r="D348"/>
      <c r="E348" s="102"/>
    </row>
    <row r="349" spans="1:5" x14ac:dyDescent="0.35">
      <c r="A349"/>
      <c r="B349" s="102"/>
      <c r="D349"/>
      <c r="E349" s="102"/>
    </row>
    <row r="350" spans="1:5" x14ac:dyDescent="0.35">
      <c r="A350"/>
      <c r="B350" s="102"/>
      <c r="D350"/>
      <c r="E350" s="102"/>
    </row>
    <row r="351" spans="1:5" x14ac:dyDescent="0.35">
      <c r="A351"/>
      <c r="B351" s="102"/>
      <c r="D351"/>
      <c r="E351" s="102"/>
    </row>
    <row r="352" spans="1:5" x14ac:dyDescent="0.35">
      <c r="A352"/>
      <c r="B352" s="102"/>
      <c r="D352"/>
      <c r="E352" s="102"/>
    </row>
    <row r="353" spans="1:5" x14ac:dyDescent="0.35">
      <c r="A353"/>
      <c r="B353" s="102"/>
      <c r="D353"/>
      <c r="E353" s="102"/>
    </row>
    <row r="354" spans="1:5" x14ac:dyDescent="0.35">
      <c r="A354"/>
      <c r="B354" s="102"/>
      <c r="D354"/>
      <c r="E354" s="102"/>
    </row>
    <row r="355" spans="1:5" x14ac:dyDescent="0.35">
      <c r="A355"/>
      <c r="B355" s="102"/>
      <c r="D355"/>
      <c r="E355" s="102"/>
    </row>
    <row r="356" spans="1:5" x14ac:dyDescent="0.35">
      <c r="A356"/>
      <c r="B356" s="102"/>
      <c r="D356"/>
      <c r="E356" s="102"/>
    </row>
    <row r="357" spans="1:5" x14ac:dyDescent="0.35">
      <c r="A357"/>
      <c r="B357" s="102"/>
      <c r="D357"/>
      <c r="E357" s="102"/>
    </row>
    <row r="358" spans="1:5" x14ac:dyDescent="0.35">
      <c r="A358"/>
      <c r="B358" s="102"/>
      <c r="D358"/>
      <c r="E358" s="102"/>
    </row>
    <row r="359" spans="1:5" x14ac:dyDescent="0.35">
      <c r="A359"/>
      <c r="B359" s="102"/>
      <c r="D359"/>
      <c r="E359" s="102"/>
    </row>
    <row r="360" spans="1:5" x14ac:dyDescent="0.35">
      <c r="A360"/>
      <c r="B360" s="102"/>
      <c r="D360"/>
      <c r="E360" s="102"/>
    </row>
    <row r="361" spans="1:5" x14ac:dyDescent="0.35">
      <c r="A361"/>
      <c r="B361" s="102"/>
      <c r="D361"/>
      <c r="E361" s="102"/>
    </row>
    <row r="362" spans="1:5" x14ac:dyDescent="0.35">
      <c r="A362"/>
      <c r="B362" s="102"/>
      <c r="D362"/>
      <c r="E362" s="102"/>
    </row>
    <row r="363" spans="1:5" x14ac:dyDescent="0.35">
      <c r="A363"/>
      <c r="B363" s="102"/>
      <c r="D363"/>
      <c r="E363" s="102"/>
    </row>
    <row r="364" spans="1:5" x14ac:dyDescent="0.35">
      <c r="A364"/>
      <c r="B364" s="102"/>
      <c r="D364"/>
      <c r="E364" s="102"/>
    </row>
    <row r="365" spans="1:5" x14ac:dyDescent="0.35">
      <c r="A365"/>
      <c r="B365" s="102"/>
      <c r="D365"/>
      <c r="E365" s="102"/>
    </row>
    <row r="366" spans="1:5" x14ac:dyDescent="0.35">
      <c r="A366"/>
      <c r="B366" s="102"/>
      <c r="D366"/>
      <c r="E366" s="102"/>
    </row>
    <row r="367" spans="1:5" x14ac:dyDescent="0.35">
      <c r="A367"/>
      <c r="B367" s="102"/>
      <c r="D367"/>
      <c r="E367" s="102"/>
    </row>
    <row r="368" spans="1:5" x14ac:dyDescent="0.35">
      <c r="A368"/>
      <c r="B368" s="102"/>
      <c r="D368"/>
      <c r="E368" s="102"/>
    </row>
    <row r="369" spans="1:5" x14ac:dyDescent="0.35">
      <c r="A369"/>
      <c r="B369" s="102"/>
      <c r="D369"/>
      <c r="E369" s="102"/>
    </row>
    <row r="370" spans="1:5" x14ac:dyDescent="0.35">
      <c r="A370"/>
      <c r="B370" s="102"/>
      <c r="D370"/>
      <c r="E370" s="102"/>
    </row>
    <row r="371" spans="1:5" x14ac:dyDescent="0.35">
      <c r="A371"/>
      <c r="B371" s="102"/>
      <c r="D371"/>
      <c r="E371" s="102"/>
    </row>
    <row r="372" spans="1:5" x14ac:dyDescent="0.35">
      <c r="A372"/>
      <c r="B372" s="102"/>
      <c r="D372"/>
      <c r="E372" s="102"/>
    </row>
    <row r="373" spans="1:5" x14ac:dyDescent="0.35">
      <c r="A373"/>
      <c r="B373" s="102"/>
      <c r="D373"/>
      <c r="E373" s="102"/>
    </row>
    <row r="374" spans="1:5" x14ac:dyDescent="0.35">
      <c r="A374"/>
      <c r="B374" s="102"/>
      <c r="D374"/>
      <c r="E374" s="102"/>
    </row>
    <row r="375" spans="1:5" x14ac:dyDescent="0.35">
      <c r="A375"/>
      <c r="B375" s="102"/>
      <c r="D375"/>
      <c r="E375" s="102"/>
    </row>
    <row r="376" spans="1:5" x14ac:dyDescent="0.35">
      <c r="A376"/>
      <c r="B376" s="102"/>
      <c r="D376"/>
      <c r="E376" s="102"/>
    </row>
    <row r="377" spans="1:5" x14ac:dyDescent="0.35">
      <c r="A377"/>
      <c r="B377" s="102"/>
      <c r="D377"/>
      <c r="E377" s="102"/>
    </row>
    <row r="378" spans="1:5" x14ac:dyDescent="0.35">
      <c r="A378"/>
      <c r="B378" s="102"/>
      <c r="D378"/>
      <c r="E378" s="102"/>
    </row>
    <row r="379" spans="1:5" x14ac:dyDescent="0.35">
      <c r="A379"/>
      <c r="B379" s="102"/>
      <c r="D379"/>
      <c r="E379" s="102"/>
    </row>
    <row r="380" spans="1:5" x14ac:dyDescent="0.35">
      <c r="A380"/>
      <c r="B380" s="102"/>
      <c r="D380"/>
      <c r="E380" s="102"/>
    </row>
    <row r="381" spans="1:5" x14ac:dyDescent="0.35">
      <c r="A381"/>
      <c r="B381" s="102"/>
      <c r="D381"/>
      <c r="E381" s="102"/>
    </row>
    <row r="382" spans="1:5" x14ac:dyDescent="0.35">
      <c r="A382"/>
      <c r="B382" s="102"/>
      <c r="D382"/>
      <c r="E382" s="102"/>
    </row>
    <row r="383" spans="1:5" x14ac:dyDescent="0.35">
      <c r="A383"/>
      <c r="B383" s="102"/>
      <c r="D383"/>
      <c r="E383" s="102"/>
    </row>
    <row r="384" spans="1:5" x14ac:dyDescent="0.35">
      <c r="A384"/>
      <c r="B384" s="102"/>
      <c r="D384"/>
      <c r="E384" s="102"/>
    </row>
    <row r="385" spans="1:5" x14ac:dyDescent="0.35">
      <c r="A385"/>
      <c r="B385" s="102"/>
      <c r="D385"/>
      <c r="E385" s="102"/>
    </row>
    <row r="386" spans="1:5" x14ac:dyDescent="0.35">
      <c r="A386"/>
      <c r="B386" s="102"/>
      <c r="D386"/>
      <c r="E386" s="102"/>
    </row>
    <row r="387" spans="1:5" x14ac:dyDescent="0.35">
      <c r="A387"/>
      <c r="B387" s="102"/>
      <c r="D387"/>
      <c r="E387" s="102"/>
    </row>
    <row r="388" spans="1:5" x14ac:dyDescent="0.35">
      <c r="A388"/>
      <c r="B388" s="102"/>
      <c r="D388"/>
      <c r="E388" s="102"/>
    </row>
    <row r="389" spans="1:5" x14ac:dyDescent="0.35">
      <c r="A389"/>
      <c r="B389" s="102"/>
      <c r="D389"/>
      <c r="E389" s="102"/>
    </row>
    <row r="390" spans="1:5" x14ac:dyDescent="0.35">
      <c r="A390"/>
      <c r="B390" s="102"/>
      <c r="D390"/>
      <c r="E390" s="102"/>
    </row>
    <row r="391" spans="1:5" x14ac:dyDescent="0.35">
      <c r="A391"/>
      <c r="B391" s="102"/>
      <c r="D391"/>
      <c r="E391" s="102"/>
    </row>
    <row r="392" spans="1:5" x14ac:dyDescent="0.35">
      <c r="A392"/>
      <c r="B392" s="102"/>
      <c r="D392"/>
      <c r="E392" s="102"/>
    </row>
    <row r="393" spans="1:5" x14ac:dyDescent="0.35">
      <c r="A393"/>
      <c r="B393" s="102"/>
      <c r="D393"/>
      <c r="E393" s="102"/>
    </row>
    <row r="394" spans="1:5" x14ac:dyDescent="0.35">
      <c r="A394"/>
      <c r="B394" s="102"/>
      <c r="D394"/>
      <c r="E394" s="102"/>
    </row>
    <row r="395" spans="1:5" x14ac:dyDescent="0.35">
      <c r="A395"/>
      <c r="B395" s="102"/>
      <c r="D395"/>
      <c r="E395" s="102"/>
    </row>
    <row r="396" spans="1:5" x14ac:dyDescent="0.35">
      <c r="A396"/>
      <c r="B396" s="102"/>
      <c r="D396"/>
      <c r="E396" s="102"/>
    </row>
    <row r="397" spans="1:5" x14ac:dyDescent="0.35">
      <c r="A397"/>
      <c r="B397" s="102"/>
      <c r="D397"/>
      <c r="E397" s="102"/>
    </row>
    <row r="398" spans="1:5" x14ac:dyDescent="0.35">
      <c r="A398"/>
      <c r="B398" s="102"/>
      <c r="D398"/>
      <c r="E398" s="102"/>
    </row>
    <row r="399" spans="1:5" x14ac:dyDescent="0.35">
      <c r="A399"/>
      <c r="B399" s="102"/>
      <c r="D399"/>
      <c r="E399" s="102"/>
    </row>
    <row r="400" spans="1:5" x14ac:dyDescent="0.35">
      <c r="A400"/>
      <c r="B400" s="102"/>
      <c r="D400"/>
      <c r="E400" s="102"/>
    </row>
    <row r="401" spans="1:5" x14ac:dyDescent="0.35">
      <c r="A401"/>
      <c r="B401" s="102"/>
      <c r="D401"/>
      <c r="E401" s="102"/>
    </row>
    <row r="402" spans="1:5" x14ac:dyDescent="0.35">
      <c r="A402"/>
      <c r="B402" s="102"/>
      <c r="D402"/>
      <c r="E402" s="102"/>
    </row>
    <row r="403" spans="1:5" x14ac:dyDescent="0.35">
      <c r="A403"/>
      <c r="B403" s="102"/>
      <c r="D403"/>
      <c r="E403" s="102"/>
    </row>
    <row r="404" spans="1:5" x14ac:dyDescent="0.35">
      <c r="A404"/>
      <c r="B404" s="102"/>
      <c r="D404"/>
      <c r="E404" s="102"/>
    </row>
    <row r="405" spans="1:5" x14ac:dyDescent="0.35">
      <c r="A405"/>
      <c r="B405" s="102"/>
      <c r="D405"/>
      <c r="E405" s="102"/>
    </row>
    <row r="406" spans="1:5" x14ac:dyDescent="0.35">
      <c r="A406"/>
      <c r="B406" s="102"/>
      <c r="D406"/>
      <c r="E406" s="102"/>
    </row>
    <row r="407" spans="1:5" x14ac:dyDescent="0.35">
      <c r="A407"/>
      <c r="B407" s="102"/>
      <c r="D407"/>
      <c r="E407" s="102"/>
    </row>
    <row r="408" spans="1:5" x14ac:dyDescent="0.35">
      <c r="A408"/>
      <c r="B408" s="102"/>
      <c r="D408"/>
      <c r="E408" s="102"/>
    </row>
    <row r="409" spans="1:5" x14ac:dyDescent="0.35">
      <c r="A409"/>
      <c r="B409" s="102"/>
      <c r="D409"/>
      <c r="E409" s="102"/>
    </row>
    <row r="410" spans="1:5" x14ac:dyDescent="0.35">
      <c r="A410"/>
      <c r="B410" s="102"/>
      <c r="D410"/>
      <c r="E410" s="102"/>
    </row>
    <row r="411" spans="1:5" x14ac:dyDescent="0.35">
      <c r="A411"/>
      <c r="B411" s="102"/>
      <c r="D411"/>
      <c r="E411" s="102"/>
    </row>
    <row r="412" spans="1:5" x14ac:dyDescent="0.35">
      <c r="A412"/>
      <c r="B412" s="102"/>
      <c r="D412"/>
      <c r="E412" s="102"/>
    </row>
    <row r="413" spans="1:5" x14ac:dyDescent="0.35">
      <c r="A413"/>
      <c r="B413" s="102"/>
      <c r="D413"/>
      <c r="E413" s="102"/>
    </row>
    <row r="414" spans="1:5" x14ac:dyDescent="0.35">
      <c r="A414"/>
      <c r="B414" s="102"/>
      <c r="D414"/>
      <c r="E414" s="102"/>
    </row>
    <row r="415" spans="1:5" x14ac:dyDescent="0.35">
      <c r="A415"/>
      <c r="B415" s="102"/>
      <c r="D415"/>
      <c r="E415" s="102"/>
    </row>
    <row r="416" spans="1:5" x14ac:dyDescent="0.35">
      <c r="A416"/>
      <c r="B416" s="102"/>
      <c r="D416"/>
      <c r="E416" s="102"/>
    </row>
    <row r="417" spans="1:5" x14ac:dyDescent="0.35">
      <c r="A417"/>
      <c r="B417" s="102"/>
      <c r="D417"/>
      <c r="E417" s="102"/>
    </row>
    <row r="418" spans="1:5" x14ac:dyDescent="0.35">
      <c r="A418"/>
      <c r="B418" s="102"/>
      <c r="D418"/>
      <c r="E418" s="102"/>
    </row>
    <row r="419" spans="1:5" x14ac:dyDescent="0.35">
      <c r="A419"/>
      <c r="B419" s="102"/>
      <c r="D419"/>
      <c r="E419" s="102"/>
    </row>
    <row r="420" spans="1:5" x14ac:dyDescent="0.35">
      <c r="A420"/>
      <c r="B420" s="102"/>
      <c r="D420"/>
      <c r="E420" s="102"/>
    </row>
    <row r="421" spans="1:5" x14ac:dyDescent="0.35">
      <c r="A421"/>
      <c r="B421" s="102"/>
      <c r="D421"/>
      <c r="E421" s="102"/>
    </row>
    <row r="422" spans="1:5" x14ac:dyDescent="0.35">
      <c r="A422"/>
      <c r="B422" s="102"/>
      <c r="D422"/>
      <c r="E422" s="102"/>
    </row>
    <row r="423" spans="1:5" x14ac:dyDescent="0.35">
      <c r="A423"/>
      <c r="B423" s="102"/>
      <c r="D423"/>
      <c r="E423" s="102"/>
    </row>
    <row r="424" spans="1:5" x14ac:dyDescent="0.35">
      <c r="A424"/>
      <c r="B424" s="102"/>
      <c r="D424"/>
      <c r="E424" s="102"/>
    </row>
    <row r="425" spans="1:5" x14ac:dyDescent="0.35">
      <c r="A425"/>
      <c r="B425" s="102"/>
      <c r="D425"/>
      <c r="E425" s="102"/>
    </row>
    <row r="426" spans="1:5" x14ac:dyDescent="0.35">
      <c r="A426"/>
      <c r="B426" s="102"/>
      <c r="D426"/>
      <c r="E426" s="102"/>
    </row>
    <row r="427" spans="1:5" x14ac:dyDescent="0.35">
      <c r="A427"/>
      <c r="B427" s="102"/>
      <c r="D427"/>
      <c r="E427" s="102"/>
    </row>
    <row r="428" spans="1:5" x14ac:dyDescent="0.35">
      <c r="A428"/>
      <c r="B428" s="102"/>
      <c r="D428"/>
      <c r="E428" s="102"/>
    </row>
    <row r="429" spans="1:5" x14ac:dyDescent="0.35">
      <c r="A429"/>
      <c r="B429" s="102"/>
      <c r="D429"/>
      <c r="E429" s="102"/>
    </row>
    <row r="430" spans="1:5" x14ac:dyDescent="0.35">
      <c r="A430"/>
      <c r="B430" s="102"/>
      <c r="D430"/>
      <c r="E430" s="102"/>
    </row>
    <row r="431" spans="1:5" x14ac:dyDescent="0.35">
      <c r="A431"/>
      <c r="B431" s="102"/>
      <c r="D431"/>
      <c r="E431" s="102"/>
    </row>
    <row r="432" spans="1:5" x14ac:dyDescent="0.35">
      <c r="A432"/>
      <c r="B432" s="102"/>
      <c r="D432"/>
      <c r="E432" s="102"/>
    </row>
    <row r="433" spans="1:5" x14ac:dyDescent="0.35">
      <c r="A433"/>
      <c r="B433" s="102"/>
      <c r="D433"/>
      <c r="E433" s="102"/>
    </row>
    <row r="434" spans="1:5" x14ac:dyDescent="0.35">
      <c r="A434"/>
      <c r="B434" s="102"/>
      <c r="D434"/>
      <c r="E434" s="102"/>
    </row>
    <row r="435" spans="1:5" x14ac:dyDescent="0.35">
      <c r="A435"/>
      <c r="B435" s="102"/>
      <c r="D435"/>
      <c r="E435" s="102"/>
    </row>
    <row r="436" spans="1:5" x14ac:dyDescent="0.35">
      <c r="A436"/>
      <c r="B436" s="102"/>
      <c r="D436"/>
      <c r="E436" s="102"/>
    </row>
    <row r="437" spans="1:5" x14ac:dyDescent="0.35">
      <c r="A437"/>
      <c r="B437" s="102"/>
      <c r="D437"/>
      <c r="E437" s="102"/>
    </row>
    <row r="438" spans="1:5" x14ac:dyDescent="0.35">
      <c r="A438"/>
      <c r="B438" s="102"/>
      <c r="D438"/>
      <c r="E438" s="102"/>
    </row>
    <row r="439" spans="1:5" x14ac:dyDescent="0.35">
      <c r="A439"/>
      <c r="B439" s="102"/>
      <c r="D439"/>
      <c r="E439" s="102"/>
    </row>
    <row r="440" spans="1:5" x14ac:dyDescent="0.35">
      <c r="A440"/>
      <c r="B440" s="102"/>
      <c r="D440"/>
      <c r="E440" s="102"/>
    </row>
    <row r="441" spans="1:5" x14ac:dyDescent="0.35">
      <c r="A441"/>
      <c r="B441" s="102"/>
      <c r="D441"/>
      <c r="E441" s="102"/>
    </row>
    <row r="442" spans="1:5" x14ac:dyDescent="0.35">
      <c r="A442"/>
      <c r="B442" s="102"/>
      <c r="D442"/>
      <c r="E442" s="102"/>
    </row>
    <row r="443" spans="1:5" x14ac:dyDescent="0.35">
      <c r="A443"/>
      <c r="B443" s="102"/>
      <c r="D443"/>
      <c r="E443" s="102"/>
    </row>
    <row r="444" spans="1:5" x14ac:dyDescent="0.35">
      <c r="A444"/>
      <c r="B444" s="102"/>
      <c r="D444"/>
      <c r="E444" s="102"/>
    </row>
    <row r="445" spans="1:5" x14ac:dyDescent="0.35">
      <c r="A445"/>
      <c r="B445" s="102"/>
      <c r="D445"/>
      <c r="E445" s="102"/>
    </row>
    <row r="446" spans="1:5" x14ac:dyDescent="0.35">
      <c r="A446"/>
      <c r="B446" s="102"/>
      <c r="D446"/>
      <c r="E446" s="102"/>
    </row>
    <row r="447" spans="1:5" x14ac:dyDescent="0.35">
      <c r="A447"/>
      <c r="B447" s="102"/>
      <c r="D447"/>
      <c r="E447" s="102"/>
    </row>
    <row r="448" spans="1:5" x14ac:dyDescent="0.35">
      <c r="A448"/>
      <c r="B448" s="102"/>
      <c r="D448"/>
      <c r="E448" s="102"/>
    </row>
    <row r="449" spans="1:5" x14ac:dyDescent="0.35">
      <c r="A449"/>
      <c r="B449" s="102"/>
      <c r="D449"/>
      <c r="E449" s="102"/>
    </row>
    <row r="450" spans="1:5" x14ac:dyDescent="0.35">
      <c r="A450"/>
      <c r="B450" s="102"/>
      <c r="D450"/>
      <c r="E450" s="102"/>
    </row>
    <row r="451" spans="1:5" x14ac:dyDescent="0.35">
      <c r="A451"/>
      <c r="B451" s="102"/>
      <c r="D451"/>
      <c r="E451" s="102"/>
    </row>
    <row r="452" spans="1:5" x14ac:dyDescent="0.35">
      <c r="A452"/>
      <c r="B452" s="102"/>
      <c r="D452"/>
      <c r="E452" s="102"/>
    </row>
    <row r="453" spans="1:5" x14ac:dyDescent="0.35">
      <c r="A453"/>
      <c r="B453" s="102"/>
      <c r="D453"/>
      <c r="E453" s="102"/>
    </row>
    <row r="454" spans="1:5" x14ac:dyDescent="0.35">
      <c r="A454"/>
      <c r="B454" s="102"/>
      <c r="D454"/>
      <c r="E454" s="102"/>
    </row>
    <row r="455" spans="1:5" x14ac:dyDescent="0.35">
      <c r="A455"/>
      <c r="B455" s="102"/>
      <c r="D455"/>
      <c r="E455" s="102"/>
    </row>
    <row r="456" spans="1:5" x14ac:dyDescent="0.35">
      <c r="A456"/>
      <c r="B456" s="102"/>
      <c r="D456"/>
      <c r="E456" s="102"/>
    </row>
    <row r="457" spans="1:5" x14ac:dyDescent="0.35">
      <c r="A457"/>
      <c r="B457" s="102"/>
      <c r="D457"/>
      <c r="E457" s="102"/>
    </row>
    <row r="458" spans="1:5" x14ac:dyDescent="0.35">
      <c r="A458"/>
      <c r="B458" s="102"/>
      <c r="D458"/>
      <c r="E458" s="102"/>
    </row>
    <row r="459" spans="1:5" x14ac:dyDescent="0.35">
      <c r="A459"/>
      <c r="B459" s="102"/>
      <c r="D459"/>
      <c r="E459" s="102"/>
    </row>
    <row r="460" spans="1:5" x14ac:dyDescent="0.35">
      <c r="A460"/>
      <c r="B460" s="102"/>
      <c r="D460"/>
      <c r="E460" s="102"/>
    </row>
    <row r="461" spans="1:5" x14ac:dyDescent="0.35">
      <c r="A461"/>
      <c r="B461" s="102"/>
      <c r="D461"/>
      <c r="E461" s="102"/>
    </row>
    <row r="462" spans="1:5" x14ac:dyDescent="0.35">
      <c r="A462"/>
      <c r="B462" s="102"/>
      <c r="D462"/>
      <c r="E462" s="102"/>
    </row>
    <row r="463" spans="1:5" x14ac:dyDescent="0.35">
      <c r="A463"/>
      <c r="B463" s="102"/>
      <c r="D463"/>
      <c r="E463" s="102"/>
    </row>
    <row r="464" spans="1:5" x14ac:dyDescent="0.35">
      <c r="A464"/>
      <c r="B464" s="102"/>
      <c r="D464"/>
      <c r="E464" s="102"/>
    </row>
    <row r="465" spans="1:5" x14ac:dyDescent="0.35">
      <c r="A465"/>
      <c r="B465" s="102"/>
      <c r="D465"/>
      <c r="E465" s="102"/>
    </row>
    <row r="466" spans="1:5" x14ac:dyDescent="0.35">
      <c r="A466"/>
      <c r="B466" s="102"/>
      <c r="D466"/>
      <c r="E466" s="102"/>
    </row>
    <row r="467" spans="1:5" x14ac:dyDescent="0.35">
      <c r="A467"/>
      <c r="B467" s="102"/>
      <c r="D467"/>
      <c r="E467" s="102"/>
    </row>
    <row r="468" spans="1:5" x14ac:dyDescent="0.35">
      <c r="A468"/>
      <c r="B468" s="102"/>
      <c r="D468"/>
      <c r="E468" s="102"/>
    </row>
    <row r="469" spans="1:5" x14ac:dyDescent="0.35">
      <c r="A469"/>
      <c r="B469" s="102"/>
      <c r="D469"/>
      <c r="E469" s="102"/>
    </row>
    <row r="470" spans="1:5" x14ac:dyDescent="0.35">
      <c r="A470"/>
      <c r="B470" s="102"/>
      <c r="D470"/>
      <c r="E470" s="102"/>
    </row>
    <row r="471" spans="1:5" x14ac:dyDescent="0.35">
      <c r="A471"/>
      <c r="B471" s="102"/>
      <c r="D471"/>
      <c r="E471" s="102"/>
    </row>
    <row r="472" spans="1:5" x14ac:dyDescent="0.35">
      <c r="A472"/>
      <c r="B472" s="102"/>
      <c r="D472"/>
      <c r="E472" s="102"/>
    </row>
    <row r="473" spans="1:5" x14ac:dyDescent="0.35">
      <c r="A473"/>
      <c r="B473" s="102"/>
      <c r="D473"/>
      <c r="E473" s="102"/>
    </row>
    <row r="474" spans="1:5" x14ac:dyDescent="0.35">
      <c r="A474"/>
      <c r="B474" s="102"/>
      <c r="D474"/>
      <c r="E474" s="102"/>
    </row>
    <row r="475" spans="1:5" x14ac:dyDescent="0.35">
      <c r="A475"/>
      <c r="B475" s="102"/>
      <c r="D475"/>
      <c r="E475" s="102"/>
    </row>
    <row r="476" spans="1:5" x14ac:dyDescent="0.35">
      <c r="A476"/>
      <c r="B476" s="102"/>
      <c r="D476"/>
      <c r="E476" s="102"/>
    </row>
    <row r="477" spans="1:5" x14ac:dyDescent="0.35">
      <c r="A477"/>
      <c r="B477" s="102"/>
      <c r="D477"/>
      <c r="E477" s="102"/>
    </row>
    <row r="478" spans="1:5" x14ac:dyDescent="0.35">
      <c r="A478"/>
      <c r="B478" s="102"/>
      <c r="D478"/>
      <c r="E478" s="102"/>
    </row>
    <row r="479" spans="1:5" x14ac:dyDescent="0.35">
      <c r="A479"/>
      <c r="B479" s="102"/>
      <c r="D479"/>
      <c r="E479" s="102"/>
    </row>
    <row r="480" spans="1:5" x14ac:dyDescent="0.35">
      <c r="A480"/>
      <c r="B480" s="102"/>
      <c r="D480"/>
      <c r="E480" s="102"/>
    </row>
    <row r="481" spans="1:5" x14ac:dyDescent="0.35">
      <c r="A481"/>
      <c r="B481" s="102"/>
      <c r="D481"/>
      <c r="E481" s="102"/>
    </row>
    <row r="482" spans="1:5" x14ac:dyDescent="0.35">
      <c r="A482"/>
      <c r="B482" s="102"/>
      <c r="D482"/>
      <c r="E482" s="102"/>
    </row>
    <row r="483" spans="1:5" x14ac:dyDescent="0.35">
      <c r="A483"/>
      <c r="B483" s="102"/>
      <c r="D483"/>
      <c r="E483" s="102"/>
    </row>
    <row r="484" spans="1:5" x14ac:dyDescent="0.35">
      <c r="A484"/>
      <c r="B484" s="102"/>
      <c r="D484"/>
      <c r="E484" s="102"/>
    </row>
    <row r="485" spans="1:5" x14ac:dyDescent="0.35">
      <c r="A485"/>
      <c r="B485" s="102"/>
      <c r="D485"/>
      <c r="E485" s="102"/>
    </row>
    <row r="486" spans="1:5" x14ac:dyDescent="0.35">
      <c r="A486"/>
      <c r="B486" s="102"/>
      <c r="D486"/>
      <c r="E486" s="102"/>
    </row>
    <row r="487" spans="1:5" x14ac:dyDescent="0.35">
      <c r="A487"/>
      <c r="B487" s="102"/>
      <c r="D487"/>
      <c r="E487" s="102"/>
    </row>
    <row r="488" spans="1:5" x14ac:dyDescent="0.35">
      <c r="A488"/>
      <c r="B488" s="102"/>
      <c r="D488"/>
      <c r="E488" s="102"/>
    </row>
    <row r="489" spans="1:5" x14ac:dyDescent="0.35">
      <c r="A489"/>
      <c r="B489" s="102"/>
      <c r="D489"/>
      <c r="E489" s="102"/>
    </row>
    <row r="490" spans="1:5" x14ac:dyDescent="0.35">
      <c r="A490"/>
      <c r="B490" s="102"/>
      <c r="D490"/>
      <c r="E490" s="102"/>
    </row>
    <row r="491" spans="1:5" x14ac:dyDescent="0.35">
      <c r="A491"/>
      <c r="B491" s="102"/>
      <c r="D491"/>
      <c r="E491" s="102"/>
    </row>
    <row r="492" spans="1:5" x14ac:dyDescent="0.35">
      <c r="A492"/>
      <c r="B492" s="102"/>
      <c r="D492"/>
      <c r="E492" s="102"/>
    </row>
    <row r="493" spans="1:5" x14ac:dyDescent="0.35">
      <c r="A493"/>
      <c r="B493" s="102"/>
      <c r="D493"/>
      <c r="E493" s="102"/>
    </row>
    <row r="494" spans="1:5" x14ac:dyDescent="0.35">
      <c r="A494"/>
      <c r="B494" s="102"/>
      <c r="D494"/>
      <c r="E494" s="102"/>
    </row>
    <row r="495" spans="1:5" x14ac:dyDescent="0.35">
      <c r="A495"/>
      <c r="B495" s="102"/>
      <c r="D495"/>
      <c r="E495" s="102"/>
    </row>
    <row r="496" spans="1:5" x14ac:dyDescent="0.35">
      <c r="A496"/>
      <c r="B496" s="102"/>
      <c r="D496"/>
      <c r="E496" s="102"/>
    </row>
    <row r="497" spans="1:5" x14ac:dyDescent="0.35">
      <c r="A497"/>
      <c r="B497" s="102"/>
      <c r="D497"/>
      <c r="E497" s="102"/>
    </row>
    <row r="498" spans="1:5" x14ac:dyDescent="0.35">
      <c r="A498"/>
      <c r="B498" s="102"/>
      <c r="D498"/>
      <c r="E498" s="102"/>
    </row>
    <row r="499" spans="1:5" x14ac:dyDescent="0.35">
      <c r="A499"/>
      <c r="B499" s="102"/>
      <c r="D499"/>
      <c r="E499" s="102"/>
    </row>
    <row r="500" spans="1:5" x14ac:dyDescent="0.35">
      <c r="A500"/>
      <c r="B500" s="102"/>
      <c r="D500"/>
      <c r="E500" s="102"/>
    </row>
    <row r="501" spans="1:5" x14ac:dyDescent="0.35">
      <c r="A501"/>
      <c r="B501" s="102"/>
      <c r="D501"/>
      <c r="E501" s="102"/>
    </row>
    <row r="502" spans="1:5" x14ac:dyDescent="0.35">
      <c r="A502"/>
      <c r="B502" s="102"/>
      <c r="D502"/>
      <c r="E502" s="102"/>
    </row>
    <row r="503" spans="1:5" x14ac:dyDescent="0.35">
      <c r="A503"/>
      <c r="B503" s="102"/>
      <c r="D503"/>
      <c r="E503" s="102"/>
    </row>
    <row r="504" spans="1:5" x14ac:dyDescent="0.35">
      <c r="A504"/>
      <c r="B504" s="102"/>
      <c r="D504"/>
      <c r="E504" s="102"/>
    </row>
    <row r="505" spans="1:5" x14ac:dyDescent="0.35">
      <c r="A505"/>
      <c r="B505" s="102"/>
      <c r="D505"/>
      <c r="E505" s="102"/>
    </row>
    <row r="506" spans="1:5" x14ac:dyDescent="0.35">
      <c r="A506"/>
      <c r="B506" s="102"/>
      <c r="D506"/>
      <c r="E506" s="102"/>
    </row>
    <row r="507" spans="1:5" x14ac:dyDescent="0.35">
      <c r="A507"/>
      <c r="B507" s="102"/>
      <c r="D507"/>
      <c r="E507" s="102"/>
    </row>
    <row r="508" spans="1:5" x14ac:dyDescent="0.35">
      <c r="A508"/>
      <c r="B508" s="102"/>
      <c r="D508"/>
      <c r="E508" s="102"/>
    </row>
    <row r="509" spans="1:5" x14ac:dyDescent="0.35">
      <c r="A509"/>
      <c r="B509" s="102"/>
      <c r="D509"/>
      <c r="E509" s="102"/>
    </row>
    <row r="510" spans="1:5" x14ac:dyDescent="0.35">
      <c r="A510"/>
      <c r="B510" s="102"/>
      <c r="D510"/>
      <c r="E510" s="102"/>
    </row>
    <row r="511" spans="1:5" x14ac:dyDescent="0.35">
      <c r="A511"/>
      <c r="B511" s="102"/>
      <c r="D511"/>
      <c r="E511" s="102"/>
    </row>
    <row r="512" spans="1:5" x14ac:dyDescent="0.35">
      <c r="A512"/>
      <c r="B512" s="102"/>
      <c r="D512"/>
      <c r="E512" s="102"/>
    </row>
    <row r="513" spans="1:5" x14ac:dyDescent="0.35">
      <c r="A513"/>
      <c r="B513" s="102"/>
      <c r="D513"/>
      <c r="E513" s="102"/>
    </row>
    <row r="514" spans="1:5" x14ac:dyDescent="0.35">
      <c r="A514"/>
      <c r="B514" s="102"/>
      <c r="D514"/>
      <c r="E514" s="102"/>
    </row>
    <row r="515" spans="1:5" x14ac:dyDescent="0.35">
      <c r="A515"/>
      <c r="B515" s="102"/>
      <c r="D515"/>
      <c r="E515" s="102"/>
    </row>
    <row r="516" spans="1:5" x14ac:dyDescent="0.35">
      <c r="A516"/>
      <c r="B516" s="102"/>
      <c r="D516"/>
      <c r="E516" s="102"/>
    </row>
    <row r="517" spans="1:5" x14ac:dyDescent="0.35">
      <c r="A517"/>
      <c r="B517" s="102"/>
      <c r="D517"/>
      <c r="E517" s="102"/>
    </row>
    <row r="518" spans="1:5" x14ac:dyDescent="0.35">
      <c r="A518"/>
      <c r="B518" s="102"/>
      <c r="D518"/>
      <c r="E518" s="102"/>
    </row>
    <row r="519" spans="1:5" x14ac:dyDescent="0.35">
      <c r="A519"/>
      <c r="B519" s="102"/>
      <c r="D519"/>
      <c r="E519" s="102"/>
    </row>
    <row r="520" spans="1:5" x14ac:dyDescent="0.35">
      <c r="A520"/>
      <c r="B520" s="102"/>
      <c r="D520"/>
      <c r="E520" s="102"/>
    </row>
    <row r="521" spans="1:5" x14ac:dyDescent="0.35">
      <c r="A521"/>
      <c r="B521" s="102"/>
      <c r="D521"/>
      <c r="E521" s="102"/>
    </row>
    <row r="522" spans="1:5" x14ac:dyDescent="0.35">
      <c r="A522"/>
      <c r="B522" s="102"/>
      <c r="D522"/>
      <c r="E522" s="102"/>
    </row>
    <row r="523" spans="1:5" x14ac:dyDescent="0.35">
      <c r="A523"/>
      <c r="B523" s="102"/>
      <c r="D523"/>
      <c r="E523" s="102"/>
    </row>
    <row r="524" spans="1:5" x14ac:dyDescent="0.35">
      <c r="A524"/>
      <c r="B524" s="102"/>
      <c r="D524"/>
      <c r="E524" s="102"/>
    </row>
    <row r="525" spans="1:5" x14ac:dyDescent="0.35">
      <c r="A525"/>
      <c r="B525" s="102"/>
      <c r="D525"/>
      <c r="E525" s="102"/>
    </row>
    <row r="526" spans="1:5" x14ac:dyDescent="0.35">
      <c r="A526"/>
      <c r="B526" s="102"/>
      <c r="D526"/>
      <c r="E526" s="102"/>
    </row>
    <row r="527" spans="1:5" x14ac:dyDescent="0.35">
      <c r="A527"/>
      <c r="B527" s="102"/>
      <c r="D527"/>
      <c r="E527" s="102"/>
    </row>
    <row r="528" spans="1:5" x14ac:dyDescent="0.35">
      <c r="A528"/>
      <c r="B528" s="102"/>
      <c r="D528"/>
      <c r="E528" s="102"/>
    </row>
    <row r="529" spans="1:5" x14ac:dyDescent="0.35">
      <c r="A529"/>
      <c r="B529" s="102"/>
      <c r="D529"/>
      <c r="E529" s="102"/>
    </row>
    <row r="530" spans="1:5" x14ac:dyDescent="0.35">
      <c r="A530"/>
      <c r="B530" s="102"/>
      <c r="D530"/>
      <c r="E530" s="102"/>
    </row>
    <row r="531" spans="1:5" x14ac:dyDescent="0.35">
      <c r="A531"/>
      <c r="B531" s="102"/>
      <c r="D531"/>
      <c r="E531" s="102"/>
    </row>
    <row r="532" spans="1:5" x14ac:dyDescent="0.35">
      <c r="A532"/>
      <c r="B532" s="102"/>
      <c r="D532"/>
      <c r="E532" s="102"/>
    </row>
    <row r="533" spans="1:5" x14ac:dyDescent="0.35">
      <c r="A533"/>
      <c r="B533" s="102"/>
      <c r="D533"/>
      <c r="E533" s="102"/>
    </row>
    <row r="534" spans="1:5" x14ac:dyDescent="0.35">
      <c r="A534"/>
      <c r="B534" s="102"/>
      <c r="D534"/>
      <c r="E534" s="102"/>
    </row>
    <row r="535" spans="1:5" x14ac:dyDescent="0.35">
      <c r="A535"/>
      <c r="B535" s="102"/>
      <c r="D535"/>
      <c r="E535" s="102"/>
    </row>
    <row r="536" spans="1:5" x14ac:dyDescent="0.35">
      <c r="A536"/>
      <c r="B536" s="102"/>
      <c r="D536"/>
      <c r="E536" s="102"/>
    </row>
    <row r="537" spans="1:5" x14ac:dyDescent="0.35">
      <c r="A537"/>
      <c r="B537" s="102"/>
      <c r="D537"/>
      <c r="E537" s="102"/>
    </row>
    <row r="538" spans="1:5" x14ac:dyDescent="0.35">
      <c r="A538"/>
      <c r="B538" s="102"/>
      <c r="D538"/>
      <c r="E538" s="102"/>
    </row>
    <row r="539" spans="1:5" x14ac:dyDescent="0.35">
      <c r="A539"/>
      <c r="B539" s="102"/>
      <c r="D539"/>
      <c r="E539" s="102"/>
    </row>
    <row r="540" spans="1:5" x14ac:dyDescent="0.35">
      <c r="A540"/>
      <c r="B540" s="102"/>
      <c r="D540"/>
      <c r="E540" s="102"/>
    </row>
    <row r="541" spans="1:5" x14ac:dyDescent="0.35">
      <c r="A541"/>
      <c r="B541" s="102"/>
      <c r="D541"/>
      <c r="E541" s="102"/>
    </row>
    <row r="542" spans="1:5" x14ac:dyDescent="0.35">
      <c r="A542"/>
      <c r="B542" s="102"/>
      <c r="D542"/>
      <c r="E542" s="102"/>
    </row>
    <row r="543" spans="1:5" x14ac:dyDescent="0.35">
      <c r="A543"/>
      <c r="B543" s="102"/>
      <c r="D543"/>
      <c r="E543" s="102"/>
    </row>
    <row r="544" spans="1:5" x14ac:dyDescent="0.35">
      <c r="A544"/>
      <c r="B544" s="102"/>
      <c r="D544"/>
      <c r="E544" s="102"/>
    </row>
    <row r="545" spans="1:5" x14ac:dyDescent="0.35">
      <c r="A545"/>
      <c r="B545" s="102"/>
      <c r="D545"/>
      <c r="E545" s="102"/>
    </row>
    <row r="546" spans="1:5" x14ac:dyDescent="0.35">
      <c r="A546"/>
      <c r="B546" s="102"/>
      <c r="D546"/>
      <c r="E546" s="102"/>
    </row>
    <row r="547" spans="1:5" x14ac:dyDescent="0.35">
      <c r="A547"/>
      <c r="B547" s="102"/>
      <c r="D547"/>
      <c r="E547" s="102"/>
    </row>
    <row r="548" spans="1:5" x14ac:dyDescent="0.35">
      <c r="A548"/>
      <c r="B548" s="102"/>
      <c r="D548"/>
      <c r="E548" s="102"/>
    </row>
    <row r="549" spans="1:5" x14ac:dyDescent="0.35">
      <c r="A549"/>
      <c r="B549" s="102"/>
      <c r="D549"/>
      <c r="E549" s="102"/>
    </row>
    <row r="550" spans="1:5" x14ac:dyDescent="0.35">
      <c r="A550"/>
      <c r="B550" s="102"/>
      <c r="D550"/>
      <c r="E550" s="102"/>
    </row>
    <row r="551" spans="1:5" x14ac:dyDescent="0.35">
      <c r="A551"/>
      <c r="B551" s="102"/>
      <c r="D551"/>
      <c r="E551" s="102"/>
    </row>
    <row r="552" spans="1:5" x14ac:dyDescent="0.35">
      <c r="A552"/>
      <c r="B552" s="102"/>
      <c r="D552"/>
      <c r="E552" s="102"/>
    </row>
    <row r="553" spans="1:5" x14ac:dyDescent="0.35">
      <c r="A553"/>
      <c r="B553" s="102"/>
      <c r="D553"/>
      <c r="E553" s="102"/>
    </row>
    <row r="554" spans="1:5" x14ac:dyDescent="0.35">
      <c r="A554"/>
      <c r="B554" s="102"/>
      <c r="D554"/>
      <c r="E554" s="102"/>
    </row>
    <row r="555" spans="1:5" x14ac:dyDescent="0.35">
      <c r="A555"/>
      <c r="B555" s="102"/>
      <c r="D555"/>
      <c r="E555" s="102"/>
    </row>
    <row r="556" spans="1:5" x14ac:dyDescent="0.35">
      <c r="A556"/>
      <c r="B556" s="102"/>
      <c r="D556"/>
      <c r="E556" s="102"/>
    </row>
    <row r="557" spans="1:5" x14ac:dyDescent="0.35">
      <c r="A557"/>
      <c r="B557" s="102"/>
      <c r="D557"/>
      <c r="E557" s="102"/>
    </row>
    <row r="558" spans="1:5" x14ac:dyDescent="0.35">
      <c r="A558"/>
      <c r="B558" s="102"/>
      <c r="D558"/>
      <c r="E558" s="102"/>
    </row>
    <row r="559" spans="1:5" x14ac:dyDescent="0.35">
      <c r="A559"/>
      <c r="B559" s="102"/>
      <c r="D559"/>
      <c r="E559" s="102"/>
    </row>
    <row r="560" spans="1:5" x14ac:dyDescent="0.35">
      <c r="A560"/>
      <c r="B560" s="102"/>
      <c r="D560"/>
      <c r="E560" s="102"/>
    </row>
    <row r="561" spans="1:5" x14ac:dyDescent="0.35">
      <c r="A561"/>
      <c r="B561" s="102"/>
      <c r="D561"/>
      <c r="E561" s="102"/>
    </row>
    <row r="562" spans="1:5" x14ac:dyDescent="0.35">
      <c r="A562"/>
      <c r="B562" s="102"/>
      <c r="D562"/>
      <c r="E562" s="102"/>
    </row>
    <row r="563" spans="1:5" x14ac:dyDescent="0.35">
      <c r="A563"/>
      <c r="B563" s="102"/>
      <c r="D563"/>
      <c r="E563" s="102"/>
    </row>
    <row r="564" spans="1:5" x14ac:dyDescent="0.35">
      <c r="A564"/>
      <c r="B564" s="102"/>
      <c r="D564"/>
      <c r="E564" s="102"/>
    </row>
    <row r="565" spans="1:5" x14ac:dyDescent="0.35">
      <c r="A565"/>
      <c r="B565" s="102"/>
      <c r="D565"/>
      <c r="E565" s="102"/>
    </row>
    <row r="566" spans="1:5" x14ac:dyDescent="0.35">
      <c r="A566"/>
      <c r="B566" s="102"/>
      <c r="D566"/>
      <c r="E566" s="102"/>
    </row>
    <row r="567" spans="1:5" x14ac:dyDescent="0.35">
      <c r="A567"/>
      <c r="B567" s="102"/>
      <c r="D567"/>
      <c r="E567" s="102"/>
    </row>
    <row r="568" spans="1:5" x14ac:dyDescent="0.35">
      <c r="A568"/>
      <c r="B568" s="102"/>
      <c r="D568"/>
      <c r="E568" s="102"/>
    </row>
    <row r="569" spans="1:5" x14ac:dyDescent="0.35">
      <c r="A569"/>
      <c r="B569" s="102"/>
      <c r="D569"/>
      <c r="E569" s="102"/>
    </row>
    <row r="570" spans="1:5" x14ac:dyDescent="0.35">
      <c r="A570"/>
      <c r="B570" s="102"/>
      <c r="D570"/>
      <c r="E570" s="102"/>
    </row>
    <row r="571" spans="1:5" x14ac:dyDescent="0.35">
      <c r="A571"/>
      <c r="B571" s="102"/>
      <c r="D571"/>
      <c r="E571" s="102"/>
    </row>
    <row r="572" spans="1:5" x14ac:dyDescent="0.35">
      <c r="A572"/>
      <c r="B572" s="102"/>
      <c r="D572"/>
      <c r="E572" s="102"/>
    </row>
    <row r="573" spans="1:5" x14ac:dyDescent="0.35">
      <c r="A573"/>
      <c r="B573" s="102"/>
      <c r="D573"/>
      <c r="E573" s="102"/>
    </row>
    <row r="574" spans="1:5" x14ac:dyDescent="0.35">
      <c r="A574"/>
      <c r="B574" s="102"/>
      <c r="D574"/>
      <c r="E574" s="102"/>
    </row>
    <row r="575" spans="1:5" x14ac:dyDescent="0.35">
      <c r="A575"/>
      <c r="B575" s="102"/>
      <c r="D575"/>
      <c r="E575" s="102"/>
    </row>
    <row r="576" spans="1:5" x14ac:dyDescent="0.35">
      <c r="A576"/>
      <c r="B576" s="102"/>
      <c r="D576"/>
      <c r="E576" s="102"/>
    </row>
    <row r="577" spans="1:5" x14ac:dyDescent="0.35">
      <c r="A577"/>
      <c r="B577" s="102"/>
      <c r="D577"/>
      <c r="E577" s="102"/>
    </row>
    <row r="578" spans="1:5" x14ac:dyDescent="0.35">
      <c r="A578"/>
      <c r="B578" s="102"/>
      <c r="D578"/>
      <c r="E578" s="102"/>
    </row>
    <row r="579" spans="1:5" x14ac:dyDescent="0.35">
      <c r="A579"/>
      <c r="B579" s="102"/>
      <c r="D579"/>
      <c r="E579" s="102"/>
    </row>
    <row r="580" spans="1:5" x14ac:dyDescent="0.35">
      <c r="A580"/>
      <c r="B580" s="102"/>
      <c r="D580"/>
      <c r="E580" s="102"/>
    </row>
    <row r="581" spans="1:5" x14ac:dyDescent="0.35">
      <c r="A581"/>
      <c r="B581" s="102"/>
      <c r="D581"/>
      <c r="E581" s="102"/>
    </row>
    <row r="582" spans="1:5" x14ac:dyDescent="0.35">
      <c r="A582"/>
      <c r="B582" s="102"/>
      <c r="D582"/>
      <c r="E582" s="102"/>
    </row>
    <row r="583" spans="1:5" x14ac:dyDescent="0.35">
      <c r="A583"/>
      <c r="B583" s="102"/>
      <c r="D583"/>
      <c r="E583" s="102"/>
    </row>
    <row r="584" spans="1:5" x14ac:dyDescent="0.35">
      <c r="A584"/>
      <c r="B584" s="102"/>
      <c r="D584"/>
      <c r="E584" s="102"/>
    </row>
    <row r="585" spans="1:5" x14ac:dyDescent="0.35">
      <c r="A585"/>
      <c r="B585" s="102"/>
      <c r="D585"/>
      <c r="E585" s="102"/>
    </row>
    <row r="586" spans="1:5" x14ac:dyDescent="0.35">
      <c r="A586"/>
      <c r="B586" s="102"/>
      <c r="D586"/>
      <c r="E586" s="102"/>
    </row>
    <row r="587" spans="1:5" x14ac:dyDescent="0.35">
      <c r="A587"/>
      <c r="B587" s="102"/>
      <c r="D587"/>
      <c r="E587" s="102"/>
    </row>
    <row r="588" spans="1:5" x14ac:dyDescent="0.35">
      <c r="A588"/>
      <c r="B588" s="102"/>
      <c r="D588"/>
      <c r="E588" s="102"/>
    </row>
    <row r="589" spans="1:5" x14ac:dyDescent="0.35">
      <c r="A589"/>
      <c r="B589" s="102"/>
      <c r="D589"/>
      <c r="E589" s="102"/>
    </row>
    <row r="590" spans="1:5" x14ac:dyDescent="0.35">
      <c r="A590"/>
      <c r="B590" s="102"/>
      <c r="D590"/>
      <c r="E590" s="102"/>
    </row>
    <row r="591" spans="1:5" x14ac:dyDescent="0.35">
      <c r="A591"/>
      <c r="B591" s="102"/>
      <c r="D591"/>
      <c r="E591" s="102"/>
    </row>
    <row r="592" spans="1:5" x14ac:dyDescent="0.35">
      <c r="A592"/>
      <c r="B592" s="102"/>
      <c r="D592"/>
      <c r="E592" s="102"/>
    </row>
    <row r="593" spans="1:5" x14ac:dyDescent="0.35">
      <c r="A593"/>
      <c r="B593" s="102"/>
      <c r="D593"/>
      <c r="E593" s="102"/>
    </row>
    <row r="594" spans="1:5" x14ac:dyDescent="0.35">
      <c r="A594"/>
      <c r="B594" s="102"/>
      <c r="D594"/>
      <c r="E594" s="102"/>
    </row>
    <row r="595" spans="1:5" x14ac:dyDescent="0.35">
      <c r="A595"/>
      <c r="B595" s="102"/>
      <c r="D595"/>
      <c r="E595" s="102"/>
    </row>
    <row r="596" spans="1:5" x14ac:dyDescent="0.35">
      <c r="A596"/>
      <c r="B596" s="102"/>
      <c r="D596"/>
      <c r="E596" s="102"/>
    </row>
    <row r="597" spans="1:5" x14ac:dyDescent="0.35">
      <c r="A597"/>
      <c r="B597" s="102"/>
      <c r="D597"/>
      <c r="E597" s="102"/>
    </row>
    <row r="598" spans="1:5" x14ac:dyDescent="0.35">
      <c r="A598"/>
      <c r="B598" s="102"/>
      <c r="D598"/>
      <c r="E598" s="102"/>
    </row>
    <row r="599" spans="1:5" x14ac:dyDescent="0.35">
      <c r="A599"/>
      <c r="B599" s="102"/>
      <c r="D599"/>
      <c r="E599" s="102"/>
    </row>
    <row r="600" spans="1:5" x14ac:dyDescent="0.35">
      <c r="A600"/>
      <c r="B600" s="102"/>
      <c r="D600"/>
      <c r="E600" s="102"/>
    </row>
    <row r="601" spans="1:5" x14ac:dyDescent="0.35">
      <c r="A601"/>
      <c r="B601" s="102"/>
      <c r="D601"/>
      <c r="E601" s="102"/>
    </row>
    <row r="602" spans="1:5" x14ac:dyDescent="0.35">
      <c r="A602"/>
      <c r="B602" s="102"/>
      <c r="D602"/>
      <c r="E602" s="102"/>
    </row>
    <row r="603" spans="1:5" x14ac:dyDescent="0.35">
      <c r="A603"/>
      <c r="B603" s="102"/>
      <c r="D603"/>
      <c r="E603" s="102"/>
    </row>
    <row r="604" spans="1:5" x14ac:dyDescent="0.35">
      <c r="A604"/>
      <c r="B604" s="102"/>
      <c r="D604"/>
      <c r="E604" s="102"/>
    </row>
    <row r="605" spans="1:5" x14ac:dyDescent="0.35">
      <c r="A605"/>
      <c r="B605" s="102"/>
      <c r="D605"/>
      <c r="E605" s="102"/>
    </row>
    <row r="606" spans="1:5" x14ac:dyDescent="0.35">
      <c r="A606"/>
      <c r="B606" s="102"/>
      <c r="D606"/>
      <c r="E606" s="102"/>
    </row>
    <row r="607" spans="1:5" x14ac:dyDescent="0.35">
      <c r="A607"/>
      <c r="B607" s="102"/>
      <c r="D607"/>
      <c r="E607" s="102"/>
    </row>
    <row r="608" spans="1:5" x14ac:dyDescent="0.35">
      <c r="A608"/>
      <c r="B608" s="102"/>
      <c r="D608"/>
      <c r="E608" s="102"/>
    </row>
    <row r="609" spans="1:5" x14ac:dyDescent="0.35">
      <c r="A609"/>
      <c r="B609" s="102"/>
      <c r="D609"/>
      <c r="E609" s="102"/>
    </row>
    <row r="610" spans="1:5" x14ac:dyDescent="0.35">
      <c r="A610"/>
      <c r="B610" s="102"/>
      <c r="D610"/>
      <c r="E610" s="102"/>
    </row>
    <row r="611" spans="1:5" x14ac:dyDescent="0.35">
      <c r="A611"/>
      <c r="B611" s="102"/>
      <c r="D611"/>
      <c r="E611" s="102"/>
    </row>
    <row r="612" spans="1:5" x14ac:dyDescent="0.35">
      <c r="A612"/>
      <c r="B612" s="102"/>
      <c r="D612"/>
      <c r="E612" s="102"/>
    </row>
    <row r="613" spans="1:5" x14ac:dyDescent="0.35">
      <c r="A613"/>
      <c r="B613" s="102"/>
      <c r="D613"/>
      <c r="E613" s="102"/>
    </row>
    <row r="614" spans="1:5" x14ac:dyDescent="0.35">
      <c r="A614"/>
      <c r="B614" s="102"/>
      <c r="D614"/>
      <c r="E614" s="102"/>
    </row>
    <row r="615" spans="1:5" x14ac:dyDescent="0.35">
      <c r="A615"/>
      <c r="B615" s="102"/>
      <c r="D615"/>
      <c r="E615" s="102"/>
    </row>
    <row r="616" spans="1:5" x14ac:dyDescent="0.35">
      <c r="A616"/>
      <c r="B616" s="102"/>
      <c r="D616"/>
      <c r="E616" s="102"/>
    </row>
    <row r="617" spans="1:5" x14ac:dyDescent="0.35">
      <c r="A617"/>
      <c r="B617" s="102"/>
      <c r="D617"/>
      <c r="E617" s="102"/>
    </row>
    <row r="618" spans="1:5" x14ac:dyDescent="0.35">
      <c r="A618"/>
      <c r="B618" s="102"/>
      <c r="D618"/>
      <c r="E618" s="102"/>
    </row>
    <row r="619" spans="1:5" x14ac:dyDescent="0.35">
      <c r="A619"/>
      <c r="B619" s="102"/>
      <c r="D619"/>
      <c r="E619" s="102"/>
    </row>
    <row r="620" spans="1:5" x14ac:dyDescent="0.35">
      <c r="A620"/>
      <c r="B620" s="102"/>
      <c r="D620"/>
      <c r="E620" s="102"/>
    </row>
    <row r="621" spans="1:5" x14ac:dyDescent="0.35">
      <c r="A621"/>
      <c r="B621" s="102"/>
      <c r="D621"/>
      <c r="E621" s="102"/>
    </row>
    <row r="622" spans="1:5" x14ac:dyDescent="0.35">
      <c r="A622"/>
      <c r="B622" s="102"/>
      <c r="D622"/>
      <c r="E622" s="102"/>
    </row>
    <row r="623" spans="1:5" x14ac:dyDescent="0.35">
      <c r="A623"/>
      <c r="B623" s="102"/>
      <c r="D623"/>
      <c r="E623" s="102"/>
    </row>
    <row r="624" spans="1:5" x14ac:dyDescent="0.35">
      <c r="A624"/>
      <c r="B624" s="102"/>
      <c r="D624"/>
      <c r="E624" s="102"/>
    </row>
    <row r="625" spans="1:5" x14ac:dyDescent="0.35">
      <c r="A625"/>
      <c r="B625" s="102"/>
      <c r="D625"/>
      <c r="E625" s="102"/>
    </row>
    <row r="626" spans="1:5" x14ac:dyDescent="0.35">
      <c r="A626"/>
      <c r="B626" s="102"/>
      <c r="D626"/>
      <c r="E626" s="102"/>
    </row>
    <row r="627" spans="1:5" x14ac:dyDescent="0.35">
      <c r="A627"/>
      <c r="B627" s="102"/>
      <c r="D627"/>
      <c r="E627" s="102"/>
    </row>
    <row r="628" spans="1:5" x14ac:dyDescent="0.35">
      <c r="A628"/>
      <c r="B628" s="102"/>
      <c r="D628"/>
      <c r="E628" s="102"/>
    </row>
    <row r="629" spans="1:5" x14ac:dyDescent="0.35">
      <c r="A629"/>
      <c r="B629" s="102"/>
      <c r="D629"/>
      <c r="E629" s="102"/>
    </row>
    <row r="630" spans="1:5" x14ac:dyDescent="0.35">
      <c r="A630"/>
      <c r="B630" s="102"/>
      <c r="D630"/>
      <c r="E630" s="102"/>
    </row>
    <row r="631" spans="1:5" x14ac:dyDescent="0.35">
      <c r="A631"/>
      <c r="B631" s="102"/>
      <c r="D631"/>
      <c r="E631" s="102"/>
    </row>
    <row r="632" spans="1:5" x14ac:dyDescent="0.35">
      <c r="A632"/>
      <c r="B632" s="102"/>
      <c r="D632"/>
      <c r="E632" s="102"/>
    </row>
    <row r="633" spans="1:5" x14ac:dyDescent="0.35">
      <c r="A633"/>
      <c r="B633" s="102"/>
      <c r="D633"/>
      <c r="E633" s="102"/>
    </row>
    <row r="634" spans="1:5" x14ac:dyDescent="0.35">
      <c r="A634"/>
      <c r="B634" s="102"/>
      <c r="D634"/>
      <c r="E634" s="102"/>
    </row>
    <row r="635" spans="1:5" x14ac:dyDescent="0.35">
      <c r="A635"/>
      <c r="B635" s="102"/>
      <c r="D635"/>
      <c r="E635" s="102"/>
    </row>
    <row r="636" spans="1:5" x14ac:dyDescent="0.35">
      <c r="A636"/>
      <c r="B636" s="102"/>
      <c r="D636"/>
      <c r="E636" s="102"/>
    </row>
    <row r="637" spans="1:5" x14ac:dyDescent="0.35">
      <c r="A637"/>
      <c r="B637" s="102"/>
      <c r="D637"/>
      <c r="E637" s="102"/>
    </row>
    <row r="638" spans="1:5" x14ac:dyDescent="0.35">
      <c r="A638"/>
      <c r="B638" s="102"/>
      <c r="D638"/>
      <c r="E638" s="102"/>
    </row>
    <row r="639" spans="1:5" x14ac:dyDescent="0.35">
      <c r="A639"/>
      <c r="B639" s="102"/>
      <c r="D639"/>
      <c r="E639" s="102"/>
    </row>
    <row r="640" spans="1:5" x14ac:dyDescent="0.35">
      <c r="A640"/>
      <c r="B640" s="102"/>
      <c r="D640"/>
      <c r="E640" s="102"/>
    </row>
    <row r="641" spans="1:5" x14ac:dyDescent="0.35">
      <c r="A641"/>
      <c r="B641" s="102"/>
      <c r="D641"/>
      <c r="E641" s="102"/>
    </row>
    <row r="642" spans="1:5" x14ac:dyDescent="0.35">
      <c r="A642"/>
      <c r="B642" s="102"/>
      <c r="D642"/>
      <c r="E642" s="102"/>
    </row>
    <row r="643" spans="1:5" x14ac:dyDescent="0.35">
      <c r="A643"/>
      <c r="B643" s="102"/>
      <c r="D643"/>
      <c r="E643" s="102"/>
    </row>
    <row r="644" spans="1:5" x14ac:dyDescent="0.35">
      <c r="A644"/>
      <c r="B644" s="102"/>
      <c r="D644"/>
      <c r="E644" s="102"/>
    </row>
    <row r="645" spans="1:5" x14ac:dyDescent="0.35">
      <c r="A645"/>
      <c r="B645" s="102"/>
      <c r="D645"/>
      <c r="E645" s="102"/>
    </row>
    <row r="646" spans="1:5" x14ac:dyDescent="0.35">
      <c r="A646"/>
      <c r="B646" s="102"/>
      <c r="D646"/>
      <c r="E646" s="102"/>
    </row>
    <row r="647" spans="1:5" x14ac:dyDescent="0.35">
      <c r="A647"/>
      <c r="B647" s="102"/>
      <c r="D647"/>
      <c r="E647" s="102"/>
    </row>
    <row r="648" spans="1:5" x14ac:dyDescent="0.35">
      <c r="A648"/>
      <c r="B648" s="102"/>
      <c r="D648"/>
      <c r="E648" s="102"/>
    </row>
    <row r="649" spans="1:5" x14ac:dyDescent="0.35">
      <c r="A649"/>
      <c r="B649" s="102"/>
      <c r="D649"/>
      <c r="E649" s="102"/>
    </row>
    <row r="650" spans="1:5" x14ac:dyDescent="0.35">
      <c r="A650"/>
      <c r="B650" s="102"/>
      <c r="D650"/>
      <c r="E650" s="102"/>
    </row>
    <row r="651" spans="1:5" x14ac:dyDescent="0.35">
      <c r="A651"/>
      <c r="B651" s="102"/>
      <c r="D651"/>
      <c r="E651" s="102"/>
    </row>
    <row r="652" spans="1:5" x14ac:dyDescent="0.35">
      <c r="A652"/>
      <c r="B652" s="102"/>
      <c r="D652"/>
      <c r="E652" s="102"/>
    </row>
    <row r="653" spans="1:5" x14ac:dyDescent="0.35">
      <c r="A653"/>
      <c r="B653" s="102"/>
      <c r="D653"/>
      <c r="E653" s="102"/>
    </row>
    <row r="654" spans="1:5" x14ac:dyDescent="0.35">
      <c r="A654"/>
      <c r="B654" s="102"/>
      <c r="D654"/>
      <c r="E654" s="102"/>
    </row>
    <row r="655" spans="1:5" x14ac:dyDescent="0.35">
      <c r="A655"/>
      <c r="B655" s="102"/>
      <c r="D655"/>
      <c r="E655" s="102"/>
    </row>
    <row r="656" spans="1:5" x14ac:dyDescent="0.35">
      <c r="A656"/>
      <c r="B656" s="102"/>
      <c r="D656"/>
      <c r="E656" s="102"/>
    </row>
    <row r="657" spans="1:5" x14ac:dyDescent="0.35">
      <c r="A657"/>
      <c r="B657" s="102"/>
      <c r="D657"/>
      <c r="E657" s="102"/>
    </row>
    <row r="658" spans="1:5" x14ac:dyDescent="0.35">
      <c r="A658"/>
      <c r="B658" s="102"/>
      <c r="D658"/>
      <c r="E658" s="102"/>
    </row>
    <row r="659" spans="1:5" x14ac:dyDescent="0.35">
      <c r="A659"/>
      <c r="B659" s="102"/>
      <c r="D659"/>
      <c r="E659" s="102"/>
    </row>
    <row r="660" spans="1:5" x14ac:dyDescent="0.35">
      <c r="A660"/>
      <c r="B660" s="102"/>
      <c r="D660"/>
      <c r="E660" s="102"/>
    </row>
    <row r="661" spans="1:5" x14ac:dyDescent="0.35">
      <c r="A661"/>
      <c r="B661" s="102"/>
      <c r="D661"/>
      <c r="E661" s="102"/>
    </row>
    <row r="662" spans="1:5" x14ac:dyDescent="0.35">
      <c r="A662"/>
      <c r="B662" s="102"/>
      <c r="D662"/>
      <c r="E662" s="102"/>
    </row>
    <row r="663" spans="1:5" x14ac:dyDescent="0.35">
      <c r="A663"/>
      <c r="B663" s="102"/>
      <c r="D663"/>
      <c r="E663" s="102"/>
    </row>
    <row r="664" spans="1:5" x14ac:dyDescent="0.35">
      <c r="A664"/>
      <c r="B664" s="102"/>
      <c r="D664"/>
      <c r="E664" s="102"/>
    </row>
    <row r="665" spans="1:5" x14ac:dyDescent="0.35">
      <c r="A665"/>
      <c r="B665" s="102"/>
      <c r="D665"/>
      <c r="E665" s="102"/>
    </row>
    <row r="666" spans="1:5" x14ac:dyDescent="0.35">
      <c r="A666"/>
      <c r="B666" s="102"/>
      <c r="D666"/>
      <c r="E666" s="102"/>
    </row>
    <row r="667" spans="1:5" x14ac:dyDescent="0.35">
      <c r="A667"/>
      <c r="B667" s="102"/>
      <c r="D667"/>
      <c r="E667" s="102"/>
    </row>
    <row r="668" spans="1:5" x14ac:dyDescent="0.35">
      <c r="A668"/>
      <c r="B668" s="102"/>
      <c r="D668"/>
      <c r="E668" s="102"/>
    </row>
    <row r="669" spans="1:5" x14ac:dyDescent="0.35">
      <c r="A669"/>
      <c r="B669" s="102"/>
      <c r="D669"/>
      <c r="E669" s="102"/>
    </row>
    <row r="670" spans="1:5" x14ac:dyDescent="0.35">
      <c r="A670"/>
      <c r="B670" s="102"/>
      <c r="D670"/>
      <c r="E670" s="102"/>
    </row>
    <row r="671" spans="1:5" x14ac:dyDescent="0.35">
      <c r="A671"/>
      <c r="B671" s="102"/>
      <c r="D671"/>
      <c r="E671" s="102"/>
    </row>
    <row r="672" spans="1:5" x14ac:dyDescent="0.35">
      <c r="A672"/>
      <c r="B672" s="102"/>
      <c r="D672"/>
      <c r="E672" s="102"/>
    </row>
    <row r="673" spans="1:5" x14ac:dyDescent="0.35">
      <c r="A673"/>
      <c r="B673" s="102"/>
      <c r="D673"/>
      <c r="E673" s="102"/>
    </row>
    <row r="674" spans="1:5" x14ac:dyDescent="0.35">
      <c r="A674"/>
      <c r="B674" s="102"/>
      <c r="D674"/>
      <c r="E674" s="102"/>
    </row>
    <row r="675" spans="1:5" x14ac:dyDescent="0.35">
      <c r="A675"/>
      <c r="B675" s="102"/>
      <c r="D675"/>
      <c r="E675" s="102"/>
    </row>
    <row r="676" spans="1:5" x14ac:dyDescent="0.35">
      <c r="A676"/>
      <c r="B676" s="102"/>
      <c r="D676"/>
      <c r="E676" s="102"/>
    </row>
    <row r="677" spans="1:5" x14ac:dyDescent="0.35">
      <c r="A677"/>
      <c r="B677" s="102"/>
      <c r="D677"/>
      <c r="E677" s="102"/>
    </row>
    <row r="678" spans="1:5" x14ac:dyDescent="0.35">
      <c r="A678"/>
      <c r="B678" s="102"/>
      <c r="D678"/>
      <c r="E678" s="102"/>
    </row>
    <row r="679" spans="1:5" x14ac:dyDescent="0.35">
      <c r="A679"/>
      <c r="B679" s="102"/>
      <c r="D679"/>
      <c r="E679" s="102"/>
    </row>
    <row r="680" spans="1:5" x14ac:dyDescent="0.35">
      <c r="A680"/>
      <c r="B680" s="102"/>
      <c r="D680"/>
      <c r="E680" s="102"/>
    </row>
    <row r="681" spans="1:5" x14ac:dyDescent="0.35">
      <c r="A681"/>
      <c r="B681" s="102"/>
      <c r="D681"/>
      <c r="E681" s="102"/>
    </row>
    <row r="682" spans="1:5" x14ac:dyDescent="0.35">
      <c r="A682"/>
      <c r="B682" s="102"/>
      <c r="D682"/>
      <c r="E682" s="102"/>
    </row>
    <row r="683" spans="1:5" x14ac:dyDescent="0.35">
      <c r="A683"/>
      <c r="B683" s="102"/>
      <c r="D683"/>
      <c r="E683" s="102"/>
    </row>
    <row r="684" spans="1:5" x14ac:dyDescent="0.35">
      <c r="A684"/>
      <c r="B684" s="102"/>
      <c r="D684"/>
      <c r="E684" s="102"/>
    </row>
    <row r="685" spans="1:5" x14ac:dyDescent="0.35">
      <c r="A685"/>
      <c r="B685" s="102"/>
      <c r="D685"/>
      <c r="E685" s="102"/>
    </row>
    <row r="686" spans="1:5" x14ac:dyDescent="0.35">
      <c r="A686"/>
      <c r="B686" s="102"/>
      <c r="D686"/>
      <c r="E686" s="102"/>
    </row>
    <row r="687" spans="1:5" x14ac:dyDescent="0.35">
      <c r="A687"/>
      <c r="B687" s="102"/>
      <c r="D687"/>
      <c r="E687" s="102"/>
    </row>
    <row r="688" spans="1:5" x14ac:dyDescent="0.35">
      <c r="A688"/>
      <c r="B688" s="102"/>
      <c r="D688"/>
      <c r="E688" s="102"/>
    </row>
    <row r="689" spans="1:5" x14ac:dyDescent="0.35">
      <c r="A689"/>
      <c r="B689" s="102"/>
      <c r="D689"/>
      <c r="E689" s="102"/>
    </row>
    <row r="690" spans="1:5" x14ac:dyDescent="0.35">
      <c r="A690"/>
      <c r="B690" s="102"/>
      <c r="D690"/>
      <c r="E690" s="102"/>
    </row>
    <row r="691" spans="1:5" x14ac:dyDescent="0.35">
      <c r="A691"/>
      <c r="B691" s="102"/>
      <c r="D691"/>
      <c r="E691" s="102"/>
    </row>
    <row r="692" spans="1:5" x14ac:dyDescent="0.35">
      <c r="A692"/>
      <c r="B692" s="102"/>
      <c r="D692"/>
      <c r="E692" s="102"/>
    </row>
    <row r="693" spans="1:5" x14ac:dyDescent="0.35">
      <c r="A693"/>
      <c r="B693" s="102"/>
      <c r="D693"/>
      <c r="E693" s="102"/>
    </row>
    <row r="694" spans="1:5" x14ac:dyDescent="0.35">
      <c r="A694"/>
      <c r="B694" s="102"/>
      <c r="D694"/>
      <c r="E694" s="102"/>
    </row>
    <row r="695" spans="1:5" x14ac:dyDescent="0.35">
      <c r="A695"/>
      <c r="B695" s="102"/>
      <c r="D695"/>
      <c r="E695" s="102"/>
    </row>
    <row r="696" spans="1:5" x14ac:dyDescent="0.35">
      <c r="A696"/>
      <c r="B696" s="102"/>
      <c r="D696"/>
      <c r="E696" s="102"/>
    </row>
    <row r="697" spans="1:5" x14ac:dyDescent="0.35">
      <c r="A697"/>
      <c r="B697" s="102"/>
      <c r="D697"/>
      <c r="E697" s="102"/>
    </row>
    <row r="698" spans="1:5" x14ac:dyDescent="0.35">
      <c r="A698"/>
      <c r="B698" s="102"/>
      <c r="D698"/>
      <c r="E698" s="102"/>
    </row>
    <row r="699" spans="1:5" x14ac:dyDescent="0.35">
      <c r="A699"/>
      <c r="B699" s="102"/>
      <c r="D699"/>
      <c r="E699" s="102"/>
    </row>
    <row r="700" spans="1:5" x14ac:dyDescent="0.35">
      <c r="A700"/>
      <c r="B700" s="102"/>
      <c r="D700"/>
      <c r="E700" s="102"/>
    </row>
    <row r="701" spans="1:5" x14ac:dyDescent="0.35">
      <c r="A701"/>
      <c r="B701" s="102"/>
      <c r="D701"/>
      <c r="E701" s="102"/>
    </row>
    <row r="702" spans="1:5" x14ac:dyDescent="0.35">
      <c r="A702"/>
      <c r="B702" s="102"/>
      <c r="D702"/>
      <c r="E702" s="102"/>
    </row>
    <row r="703" spans="1:5" x14ac:dyDescent="0.35">
      <c r="A703"/>
      <c r="B703" s="102"/>
      <c r="D703"/>
      <c r="E703" s="102"/>
    </row>
    <row r="704" spans="1:5" x14ac:dyDescent="0.35">
      <c r="A704"/>
      <c r="B704" s="102"/>
      <c r="D704"/>
      <c r="E704" s="102"/>
    </row>
    <row r="705" spans="1:5" x14ac:dyDescent="0.35">
      <c r="A705"/>
      <c r="B705" s="102"/>
      <c r="D705"/>
      <c r="E705" s="102"/>
    </row>
    <row r="706" spans="1:5" x14ac:dyDescent="0.35">
      <c r="A706"/>
      <c r="B706" s="102"/>
      <c r="D706"/>
      <c r="E706" s="102"/>
    </row>
    <row r="707" spans="1:5" x14ac:dyDescent="0.35">
      <c r="A707"/>
      <c r="B707" s="102"/>
      <c r="D707"/>
      <c r="E707" s="102"/>
    </row>
    <row r="708" spans="1:5" x14ac:dyDescent="0.35">
      <c r="A708"/>
      <c r="B708" s="102"/>
      <c r="D708"/>
      <c r="E708" s="102"/>
    </row>
    <row r="709" spans="1:5" x14ac:dyDescent="0.35">
      <c r="A709"/>
      <c r="B709" s="102"/>
      <c r="D709"/>
      <c r="E709" s="102"/>
    </row>
    <row r="710" spans="1:5" x14ac:dyDescent="0.35">
      <c r="A710"/>
      <c r="B710" s="102"/>
      <c r="D710"/>
      <c r="E710" s="102"/>
    </row>
    <row r="711" spans="1:5" x14ac:dyDescent="0.35">
      <c r="A711"/>
      <c r="B711" s="102"/>
      <c r="D711"/>
      <c r="E711" s="102"/>
    </row>
    <row r="712" spans="1:5" x14ac:dyDescent="0.35">
      <c r="A712"/>
      <c r="B712" s="102"/>
      <c r="D712"/>
      <c r="E712" s="102"/>
    </row>
    <row r="713" spans="1:5" x14ac:dyDescent="0.35">
      <c r="A713"/>
      <c r="B713" s="102"/>
      <c r="D713"/>
      <c r="E713" s="102"/>
    </row>
    <row r="714" spans="1:5" x14ac:dyDescent="0.35">
      <c r="A714"/>
      <c r="B714" s="102"/>
      <c r="D714"/>
      <c r="E714" s="102"/>
    </row>
    <row r="715" spans="1:5" x14ac:dyDescent="0.35">
      <c r="A715"/>
      <c r="B715" s="102"/>
      <c r="D715"/>
      <c r="E715" s="102"/>
    </row>
    <row r="716" spans="1:5" x14ac:dyDescent="0.35">
      <c r="A716"/>
      <c r="B716" s="102"/>
      <c r="D716"/>
      <c r="E716" s="102"/>
    </row>
    <row r="717" spans="1:5" x14ac:dyDescent="0.35">
      <c r="A717"/>
      <c r="B717" s="102"/>
      <c r="D717"/>
      <c r="E717" s="102"/>
    </row>
    <row r="718" spans="1:5" x14ac:dyDescent="0.35">
      <c r="A718"/>
      <c r="B718" s="102"/>
      <c r="D718"/>
      <c r="E718" s="102"/>
    </row>
    <row r="719" spans="1:5" x14ac:dyDescent="0.35">
      <c r="A719"/>
      <c r="B719" s="102"/>
      <c r="D719"/>
      <c r="E719" s="102"/>
    </row>
    <row r="720" spans="1:5" x14ac:dyDescent="0.35">
      <c r="A720"/>
      <c r="B720" s="102"/>
      <c r="D720"/>
      <c r="E720" s="102"/>
    </row>
    <row r="721" spans="1:5" x14ac:dyDescent="0.35">
      <c r="A721"/>
      <c r="B721" s="102"/>
      <c r="D721"/>
      <c r="E721" s="102"/>
    </row>
    <row r="722" spans="1:5" x14ac:dyDescent="0.35">
      <c r="A722"/>
      <c r="B722" s="102"/>
      <c r="D722"/>
      <c r="E722" s="102"/>
    </row>
    <row r="723" spans="1:5" x14ac:dyDescent="0.35">
      <c r="A723"/>
      <c r="B723" s="102"/>
      <c r="D723"/>
      <c r="E723" s="102"/>
    </row>
    <row r="724" spans="1:5" x14ac:dyDescent="0.35">
      <c r="A724"/>
      <c r="B724" s="102"/>
      <c r="D724"/>
      <c r="E724" s="102"/>
    </row>
    <row r="725" spans="1:5" x14ac:dyDescent="0.35">
      <c r="A725"/>
      <c r="B725" s="102"/>
      <c r="D725"/>
      <c r="E725" s="102"/>
    </row>
    <row r="726" spans="1:5" x14ac:dyDescent="0.35">
      <c r="A726"/>
      <c r="B726" s="102"/>
      <c r="D726"/>
      <c r="E726" s="102"/>
    </row>
    <row r="727" spans="1:5" x14ac:dyDescent="0.35">
      <c r="A727"/>
      <c r="B727" s="102"/>
      <c r="D727"/>
      <c r="E727" s="102"/>
    </row>
    <row r="728" spans="1:5" x14ac:dyDescent="0.35">
      <c r="A728"/>
      <c r="B728" s="102"/>
      <c r="D728"/>
      <c r="E728" s="102"/>
    </row>
    <row r="729" spans="1:5" x14ac:dyDescent="0.35">
      <c r="A729"/>
      <c r="B729" s="102"/>
      <c r="D729"/>
      <c r="E729" s="102"/>
    </row>
    <row r="730" spans="1:5" x14ac:dyDescent="0.35">
      <c r="A730"/>
      <c r="B730" s="102"/>
      <c r="D730"/>
      <c r="E730" s="102"/>
    </row>
    <row r="731" spans="1:5" x14ac:dyDescent="0.35">
      <c r="A731"/>
      <c r="B731" s="102"/>
      <c r="D731"/>
      <c r="E731" s="102"/>
    </row>
    <row r="732" spans="1:5" x14ac:dyDescent="0.35">
      <c r="A732"/>
      <c r="B732" s="102"/>
      <c r="D732"/>
      <c r="E732" s="102"/>
    </row>
    <row r="733" spans="1:5" x14ac:dyDescent="0.35">
      <c r="A733"/>
      <c r="B733" s="102"/>
      <c r="D733"/>
      <c r="E733" s="102"/>
    </row>
    <row r="734" spans="1:5" x14ac:dyDescent="0.35">
      <c r="A734"/>
      <c r="B734" s="102"/>
      <c r="D734"/>
      <c r="E734" s="102"/>
    </row>
    <row r="735" spans="1:5" x14ac:dyDescent="0.35">
      <c r="A735"/>
      <c r="B735" s="102"/>
      <c r="D735"/>
      <c r="E735" s="102"/>
    </row>
    <row r="736" spans="1:5" x14ac:dyDescent="0.35">
      <c r="A736"/>
      <c r="B736" s="102"/>
      <c r="D736"/>
      <c r="E736" s="102"/>
    </row>
    <row r="737" spans="1:5" x14ac:dyDescent="0.35">
      <c r="A737"/>
      <c r="B737" s="102"/>
      <c r="D737"/>
      <c r="E737" s="102"/>
    </row>
    <row r="738" spans="1:5" x14ac:dyDescent="0.35">
      <c r="A738"/>
      <c r="B738" s="102"/>
      <c r="D738"/>
      <c r="E738" s="102"/>
    </row>
    <row r="739" spans="1:5" x14ac:dyDescent="0.35">
      <c r="A739"/>
      <c r="B739" s="102"/>
      <c r="D739"/>
      <c r="E739" s="102"/>
    </row>
    <row r="740" spans="1:5" x14ac:dyDescent="0.35">
      <c r="A740"/>
      <c r="B740" s="102"/>
      <c r="D740"/>
      <c r="E740" s="102"/>
    </row>
    <row r="741" spans="1:5" x14ac:dyDescent="0.35">
      <c r="A741"/>
      <c r="B741" s="102"/>
      <c r="D741"/>
      <c r="E741" s="102"/>
    </row>
    <row r="742" spans="1:5" x14ac:dyDescent="0.35">
      <c r="A742"/>
      <c r="B742" s="102"/>
      <c r="D742"/>
      <c r="E742" s="102"/>
    </row>
    <row r="743" spans="1:5" x14ac:dyDescent="0.35">
      <c r="A743"/>
      <c r="B743" s="102"/>
      <c r="D743"/>
      <c r="E743" s="102"/>
    </row>
    <row r="744" spans="1:5" x14ac:dyDescent="0.35">
      <c r="A744"/>
      <c r="B744" s="102"/>
      <c r="D744"/>
      <c r="E744" s="102"/>
    </row>
    <row r="745" spans="1:5" x14ac:dyDescent="0.35">
      <c r="A745"/>
      <c r="B745" s="102"/>
      <c r="D745"/>
      <c r="E745" s="102"/>
    </row>
    <row r="746" spans="1:5" x14ac:dyDescent="0.35">
      <c r="A746"/>
      <c r="B746" s="102"/>
      <c r="D746"/>
      <c r="E746" s="102"/>
    </row>
    <row r="747" spans="1:5" x14ac:dyDescent="0.35">
      <c r="A747"/>
      <c r="B747" s="102"/>
      <c r="D747"/>
      <c r="E747" s="102"/>
    </row>
    <row r="748" spans="1:5" x14ac:dyDescent="0.35">
      <c r="A748"/>
      <c r="B748" s="102"/>
      <c r="D748"/>
      <c r="E748" s="102"/>
    </row>
    <row r="749" spans="1:5" x14ac:dyDescent="0.35">
      <c r="A749"/>
      <c r="B749" s="102"/>
      <c r="D749"/>
      <c r="E749" s="102"/>
    </row>
    <row r="750" spans="1:5" x14ac:dyDescent="0.35">
      <c r="A750"/>
      <c r="B750" s="102"/>
      <c r="D750"/>
      <c r="E750" s="102"/>
    </row>
    <row r="751" spans="1:5" x14ac:dyDescent="0.35">
      <c r="A751"/>
      <c r="B751" s="102"/>
      <c r="D751"/>
      <c r="E751" s="102"/>
    </row>
    <row r="752" spans="1:5" x14ac:dyDescent="0.35">
      <c r="A752"/>
      <c r="B752" s="102"/>
      <c r="D752"/>
      <c r="E752" s="102"/>
    </row>
    <row r="753" spans="1:5" x14ac:dyDescent="0.35">
      <c r="A753"/>
      <c r="B753" s="102"/>
      <c r="D753"/>
      <c r="E753" s="102"/>
    </row>
    <row r="754" spans="1:5" x14ac:dyDescent="0.35">
      <c r="A754"/>
      <c r="B754" s="102"/>
      <c r="D754"/>
      <c r="E754" s="102"/>
    </row>
    <row r="755" spans="1:5" x14ac:dyDescent="0.35">
      <c r="A755"/>
      <c r="B755" s="102"/>
      <c r="D755"/>
      <c r="E755" s="102"/>
    </row>
    <row r="756" spans="1:5" x14ac:dyDescent="0.35">
      <c r="A756"/>
      <c r="B756" s="102"/>
      <c r="D756"/>
      <c r="E756" s="102"/>
    </row>
    <row r="757" spans="1:5" x14ac:dyDescent="0.35">
      <c r="A757"/>
      <c r="B757" s="102"/>
      <c r="D757"/>
      <c r="E757" s="102"/>
    </row>
    <row r="758" spans="1:5" x14ac:dyDescent="0.35">
      <c r="A758"/>
      <c r="B758" s="102"/>
      <c r="D758"/>
      <c r="E758" s="102"/>
    </row>
    <row r="759" spans="1:5" x14ac:dyDescent="0.35">
      <c r="A759"/>
      <c r="B759" s="102"/>
      <c r="D759"/>
      <c r="E759" s="102"/>
    </row>
    <row r="760" spans="1:5" x14ac:dyDescent="0.35">
      <c r="A760"/>
      <c r="B760" s="102"/>
      <c r="D760"/>
      <c r="E760" s="102"/>
    </row>
    <row r="761" spans="1:5" x14ac:dyDescent="0.35">
      <c r="A761"/>
      <c r="B761" s="102"/>
      <c r="D761"/>
      <c r="E761" s="102"/>
    </row>
    <row r="762" spans="1:5" x14ac:dyDescent="0.35">
      <c r="A762"/>
      <c r="B762" s="102"/>
      <c r="D762"/>
      <c r="E762" s="102"/>
    </row>
    <row r="763" spans="1:5" x14ac:dyDescent="0.35">
      <c r="A763"/>
      <c r="B763" s="102"/>
      <c r="D763"/>
      <c r="E763" s="102"/>
    </row>
    <row r="764" spans="1:5" x14ac:dyDescent="0.35">
      <c r="A764"/>
      <c r="B764" s="102"/>
      <c r="D764"/>
      <c r="E764" s="102"/>
    </row>
    <row r="765" spans="1:5" x14ac:dyDescent="0.35">
      <c r="A765"/>
      <c r="B765" s="102"/>
      <c r="D765"/>
      <c r="E765" s="102"/>
    </row>
    <row r="766" spans="1:5" x14ac:dyDescent="0.35">
      <c r="A766"/>
      <c r="B766" s="102"/>
      <c r="D766"/>
      <c r="E766" s="102"/>
    </row>
    <row r="767" spans="1:5" x14ac:dyDescent="0.35">
      <c r="A767"/>
      <c r="B767" s="102"/>
      <c r="D767"/>
      <c r="E767" s="102"/>
    </row>
    <row r="768" spans="1:5" x14ac:dyDescent="0.35">
      <c r="A768"/>
      <c r="B768" s="102"/>
      <c r="D768"/>
      <c r="E768" s="102"/>
    </row>
    <row r="769" spans="1:5" x14ac:dyDescent="0.35">
      <c r="A769"/>
      <c r="B769" s="102"/>
      <c r="D769"/>
      <c r="E769" s="102"/>
    </row>
    <row r="770" spans="1:5" x14ac:dyDescent="0.35">
      <c r="A770"/>
      <c r="B770" s="102"/>
      <c r="D770"/>
      <c r="E770" s="102"/>
    </row>
    <row r="771" spans="1:5" x14ac:dyDescent="0.35">
      <c r="A771"/>
      <c r="B771" s="102"/>
      <c r="D771"/>
      <c r="E771" s="102"/>
    </row>
    <row r="772" spans="1:5" x14ac:dyDescent="0.35">
      <c r="A772"/>
      <c r="B772" s="102"/>
      <c r="D772"/>
      <c r="E772" s="102"/>
    </row>
    <row r="773" spans="1:5" x14ac:dyDescent="0.35">
      <c r="A773"/>
      <c r="B773" s="102"/>
      <c r="D773"/>
      <c r="E773" s="102"/>
    </row>
    <row r="774" spans="1:5" x14ac:dyDescent="0.35">
      <c r="A774"/>
      <c r="B774" s="102"/>
      <c r="D774"/>
      <c r="E774" s="102"/>
    </row>
    <row r="775" spans="1:5" x14ac:dyDescent="0.35">
      <c r="A775"/>
      <c r="B775" s="102"/>
      <c r="D775"/>
      <c r="E775" s="102"/>
    </row>
    <row r="776" spans="1:5" x14ac:dyDescent="0.35">
      <c r="A776"/>
      <c r="B776" s="102"/>
      <c r="D776"/>
      <c r="E776" s="102"/>
    </row>
    <row r="777" spans="1:5" x14ac:dyDescent="0.35">
      <c r="A777"/>
      <c r="B777" s="102"/>
      <c r="D777"/>
      <c r="E777" s="102"/>
    </row>
    <row r="778" spans="1:5" x14ac:dyDescent="0.35">
      <c r="A778"/>
      <c r="B778" s="102"/>
      <c r="D778"/>
      <c r="E778" s="102"/>
    </row>
    <row r="779" spans="1:5" x14ac:dyDescent="0.35">
      <c r="A779"/>
      <c r="B779" s="102"/>
      <c r="D779"/>
      <c r="E779" s="102"/>
    </row>
    <row r="780" spans="1:5" x14ac:dyDescent="0.35">
      <c r="A780"/>
      <c r="B780" s="102"/>
      <c r="D780"/>
      <c r="E780" s="102"/>
    </row>
    <row r="781" spans="1:5" x14ac:dyDescent="0.35">
      <c r="A781"/>
      <c r="B781" s="102"/>
      <c r="D781"/>
      <c r="E781" s="102"/>
    </row>
    <row r="782" spans="1:5" x14ac:dyDescent="0.35">
      <c r="A782"/>
      <c r="B782" s="102"/>
      <c r="D782"/>
      <c r="E782" s="102"/>
    </row>
    <row r="783" spans="1:5" x14ac:dyDescent="0.35">
      <c r="A783"/>
      <c r="B783" s="102"/>
      <c r="D783"/>
      <c r="E783" s="102"/>
    </row>
    <row r="784" spans="1:5" x14ac:dyDescent="0.35">
      <c r="A784"/>
      <c r="B784" s="102"/>
      <c r="D784"/>
      <c r="E784" s="102"/>
    </row>
    <row r="785" spans="1:5" x14ac:dyDescent="0.35">
      <c r="A785"/>
      <c r="B785" s="102"/>
      <c r="D785"/>
      <c r="E785" s="102"/>
    </row>
    <row r="786" spans="1:5" x14ac:dyDescent="0.35">
      <c r="A786"/>
      <c r="B786" s="102"/>
      <c r="D786"/>
      <c r="E786" s="102"/>
    </row>
    <row r="787" spans="1:5" x14ac:dyDescent="0.35">
      <c r="A787"/>
      <c r="B787" s="102"/>
      <c r="D787"/>
      <c r="E787" s="102"/>
    </row>
    <row r="788" spans="1:5" x14ac:dyDescent="0.35">
      <c r="A788"/>
      <c r="B788" s="102"/>
      <c r="D788"/>
      <c r="E788" s="102"/>
    </row>
    <row r="789" spans="1:5" x14ac:dyDescent="0.35">
      <c r="A789"/>
      <c r="B789" s="102"/>
      <c r="D789"/>
      <c r="E789" s="102"/>
    </row>
    <row r="790" spans="1:5" x14ac:dyDescent="0.35">
      <c r="A790"/>
      <c r="B790" s="102"/>
      <c r="D790"/>
      <c r="E790" s="102"/>
    </row>
    <row r="791" spans="1:5" x14ac:dyDescent="0.35">
      <c r="A791"/>
      <c r="B791" s="102"/>
      <c r="D791"/>
      <c r="E791" s="102"/>
    </row>
    <row r="792" spans="1:5" x14ac:dyDescent="0.35">
      <c r="A792"/>
      <c r="B792" s="102"/>
      <c r="D792"/>
      <c r="E792" s="102"/>
    </row>
    <row r="793" spans="1:5" x14ac:dyDescent="0.35">
      <c r="A793"/>
      <c r="B793" s="102"/>
      <c r="D793"/>
      <c r="E793" s="102"/>
    </row>
    <row r="794" spans="1:5" x14ac:dyDescent="0.35">
      <c r="A794"/>
      <c r="B794" s="102"/>
      <c r="D794"/>
      <c r="E794" s="102"/>
    </row>
    <row r="795" spans="1:5" x14ac:dyDescent="0.35">
      <c r="A795"/>
      <c r="B795" s="102"/>
      <c r="D795"/>
      <c r="E795" s="102"/>
    </row>
    <row r="796" spans="1:5" x14ac:dyDescent="0.35">
      <c r="A796"/>
      <c r="B796" s="102"/>
      <c r="D796"/>
      <c r="E796" s="102"/>
    </row>
    <row r="797" spans="1:5" x14ac:dyDescent="0.35">
      <c r="A797"/>
      <c r="B797" s="102"/>
      <c r="D797"/>
      <c r="E797" s="102"/>
    </row>
    <row r="798" spans="1:5" x14ac:dyDescent="0.35">
      <c r="A798"/>
      <c r="B798" s="102"/>
      <c r="D798"/>
      <c r="E798" s="102"/>
    </row>
    <row r="799" spans="1:5" x14ac:dyDescent="0.35">
      <c r="A799"/>
      <c r="B799" s="102"/>
      <c r="D799"/>
      <c r="E799" s="102"/>
    </row>
    <row r="800" spans="1:5" x14ac:dyDescent="0.35">
      <c r="A800"/>
      <c r="B800" s="102"/>
      <c r="D800"/>
      <c r="E800" s="102"/>
    </row>
    <row r="801" spans="1:5" x14ac:dyDescent="0.35">
      <c r="A801"/>
      <c r="B801" s="102"/>
      <c r="D801"/>
      <c r="E801" s="102"/>
    </row>
    <row r="802" spans="1:5" x14ac:dyDescent="0.35">
      <c r="A802"/>
      <c r="B802" s="102"/>
      <c r="D802"/>
      <c r="E802" s="102"/>
    </row>
    <row r="803" spans="1:5" x14ac:dyDescent="0.35">
      <c r="A803"/>
      <c r="B803" s="102"/>
      <c r="D803"/>
      <c r="E803" s="102"/>
    </row>
    <row r="804" spans="1:5" x14ac:dyDescent="0.35">
      <c r="A804"/>
      <c r="B804" s="102"/>
      <c r="D804"/>
      <c r="E804" s="102"/>
    </row>
    <row r="805" spans="1:5" x14ac:dyDescent="0.35">
      <c r="A805"/>
      <c r="B805" s="102"/>
      <c r="D805"/>
      <c r="E805" s="102"/>
    </row>
    <row r="806" spans="1:5" x14ac:dyDescent="0.35">
      <c r="A806"/>
      <c r="B806" s="102"/>
      <c r="D806"/>
      <c r="E806" s="102"/>
    </row>
    <row r="807" spans="1:5" x14ac:dyDescent="0.35">
      <c r="A807"/>
      <c r="B807" s="102"/>
      <c r="D807"/>
      <c r="E807" s="102"/>
    </row>
    <row r="808" spans="1:5" x14ac:dyDescent="0.35">
      <c r="A808"/>
      <c r="B808" s="102"/>
      <c r="D808"/>
      <c r="E808" s="102"/>
    </row>
    <row r="809" spans="1:5" x14ac:dyDescent="0.35">
      <c r="A809"/>
      <c r="B809" s="102"/>
      <c r="D809"/>
      <c r="E809" s="102"/>
    </row>
    <row r="810" spans="1:5" x14ac:dyDescent="0.35">
      <c r="A810"/>
      <c r="B810" s="102"/>
      <c r="D810"/>
      <c r="E810" s="102"/>
    </row>
    <row r="811" spans="1:5" x14ac:dyDescent="0.35">
      <c r="A811"/>
      <c r="B811" s="102"/>
      <c r="D811"/>
      <c r="E811" s="102"/>
    </row>
    <row r="812" spans="1:5" x14ac:dyDescent="0.35">
      <c r="A812"/>
      <c r="B812" s="102"/>
      <c r="D812"/>
      <c r="E812" s="102"/>
    </row>
    <row r="813" spans="1:5" x14ac:dyDescent="0.35">
      <c r="A813"/>
      <c r="B813" s="102"/>
      <c r="D813"/>
      <c r="E813" s="102"/>
    </row>
    <row r="814" spans="1:5" x14ac:dyDescent="0.35">
      <c r="A814"/>
      <c r="B814" s="102"/>
      <c r="D814"/>
      <c r="E814" s="102"/>
    </row>
    <row r="815" spans="1:5" x14ac:dyDescent="0.35">
      <c r="A815"/>
      <c r="B815" s="102"/>
      <c r="D815"/>
      <c r="E815" s="102"/>
    </row>
    <row r="816" spans="1:5" x14ac:dyDescent="0.35">
      <c r="A816"/>
      <c r="B816" s="102"/>
      <c r="D816"/>
      <c r="E816" s="102"/>
    </row>
    <row r="817" spans="1:5" x14ac:dyDescent="0.35">
      <c r="A817"/>
      <c r="B817" s="102"/>
      <c r="D817"/>
      <c r="E817" s="102"/>
    </row>
    <row r="818" spans="1:5" x14ac:dyDescent="0.35">
      <c r="A818"/>
      <c r="B818" s="102"/>
      <c r="D818"/>
      <c r="E818" s="102"/>
    </row>
    <row r="819" spans="1:5" x14ac:dyDescent="0.35">
      <c r="A819"/>
      <c r="B819" s="102"/>
      <c r="D819"/>
      <c r="E819" s="102"/>
    </row>
    <row r="820" spans="1:5" x14ac:dyDescent="0.35">
      <c r="A820"/>
      <c r="B820" s="102"/>
      <c r="D820"/>
      <c r="E820" s="102"/>
    </row>
    <row r="821" spans="1:5" x14ac:dyDescent="0.35">
      <c r="A821"/>
      <c r="B821" s="102"/>
      <c r="D821"/>
      <c r="E821" s="102"/>
    </row>
    <row r="822" spans="1:5" x14ac:dyDescent="0.35">
      <c r="A822"/>
      <c r="B822" s="102"/>
      <c r="D822"/>
      <c r="E822" s="102"/>
    </row>
    <row r="823" spans="1:5" x14ac:dyDescent="0.35">
      <c r="A823"/>
      <c r="B823" s="102"/>
      <c r="D823"/>
      <c r="E823" s="102"/>
    </row>
    <row r="824" spans="1:5" x14ac:dyDescent="0.35">
      <c r="A824"/>
      <c r="B824" s="102"/>
      <c r="D824"/>
      <c r="E824" s="102"/>
    </row>
    <row r="825" spans="1:5" x14ac:dyDescent="0.35">
      <c r="A825"/>
      <c r="B825" s="102"/>
      <c r="D825"/>
      <c r="E825" s="102"/>
    </row>
    <row r="826" spans="1:5" x14ac:dyDescent="0.35">
      <c r="A826"/>
      <c r="B826" s="102"/>
      <c r="D826"/>
      <c r="E826" s="102"/>
    </row>
    <row r="827" spans="1:5" x14ac:dyDescent="0.35">
      <c r="A827"/>
      <c r="B827" s="102"/>
      <c r="D827"/>
      <c r="E827" s="102"/>
    </row>
    <row r="828" spans="1:5" x14ac:dyDescent="0.35">
      <c r="A828"/>
      <c r="B828" s="102"/>
      <c r="D828"/>
      <c r="E828" s="102"/>
    </row>
    <row r="829" spans="1:5" x14ac:dyDescent="0.35">
      <c r="A829"/>
      <c r="B829" s="102"/>
      <c r="D829"/>
      <c r="E829" s="102"/>
    </row>
    <row r="830" spans="1:5" x14ac:dyDescent="0.35">
      <c r="A830"/>
      <c r="B830" s="102"/>
      <c r="D830"/>
      <c r="E830" s="102"/>
    </row>
    <row r="831" spans="1:5" x14ac:dyDescent="0.35">
      <c r="A831"/>
      <c r="B831" s="102"/>
      <c r="D831"/>
      <c r="E831" s="102"/>
    </row>
    <row r="832" spans="1:5" x14ac:dyDescent="0.35">
      <c r="A832"/>
      <c r="B832" s="102"/>
      <c r="D832"/>
      <c r="E832" s="102"/>
    </row>
    <row r="833" spans="1:5" x14ac:dyDescent="0.35">
      <c r="A833"/>
      <c r="B833" s="102"/>
      <c r="D833"/>
      <c r="E833" s="102"/>
    </row>
    <row r="834" spans="1:5" x14ac:dyDescent="0.35">
      <c r="A834"/>
      <c r="B834" s="102"/>
      <c r="D834"/>
      <c r="E834" s="102"/>
    </row>
    <row r="835" spans="1:5" x14ac:dyDescent="0.35">
      <c r="A835"/>
      <c r="B835" s="102"/>
      <c r="D835"/>
      <c r="E835" s="102"/>
    </row>
    <row r="836" spans="1:5" x14ac:dyDescent="0.35">
      <c r="A836"/>
      <c r="B836" s="102"/>
      <c r="D836"/>
      <c r="E836" s="102"/>
    </row>
    <row r="837" spans="1:5" x14ac:dyDescent="0.35">
      <c r="A837"/>
      <c r="B837" s="102"/>
      <c r="D837"/>
      <c r="E837" s="102"/>
    </row>
    <row r="838" spans="1:5" x14ac:dyDescent="0.35">
      <c r="A838"/>
      <c r="B838" s="102"/>
      <c r="D838"/>
      <c r="E838" s="102"/>
    </row>
    <row r="839" spans="1:5" x14ac:dyDescent="0.35">
      <c r="A839"/>
      <c r="B839" s="102"/>
      <c r="D839"/>
      <c r="E839" s="102"/>
    </row>
    <row r="840" spans="1:5" x14ac:dyDescent="0.35">
      <c r="A840"/>
      <c r="B840" s="102"/>
      <c r="D840"/>
      <c r="E840" s="102"/>
    </row>
    <row r="841" spans="1:5" x14ac:dyDescent="0.35">
      <c r="A841"/>
      <c r="B841" s="102"/>
      <c r="D841"/>
      <c r="E841" s="102"/>
    </row>
    <row r="842" spans="1:5" x14ac:dyDescent="0.35">
      <c r="A842"/>
      <c r="B842" s="102"/>
      <c r="D842"/>
      <c r="E842" s="102"/>
    </row>
    <row r="843" spans="1:5" x14ac:dyDescent="0.35">
      <c r="A843"/>
      <c r="B843" s="102"/>
      <c r="D843"/>
      <c r="E843" s="102"/>
    </row>
    <row r="844" spans="1:5" x14ac:dyDescent="0.35">
      <c r="A844"/>
      <c r="B844" s="102"/>
      <c r="D844"/>
      <c r="E844" s="102"/>
    </row>
    <row r="845" spans="1:5" x14ac:dyDescent="0.35">
      <c r="A845"/>
      <c r="B845" s="102"/>
      <c r="D845"/>
      <c r="E845" s="102"/>
    </row>
    <row r="846" spans="1:5" x14ac:dyDescent="0.35">
      <c r="A846"/>
      <c r="B846" s="102"/>
      <c r="D846"/>
      <c r="E846" s="102"/>
    </row>
    <row r="847" spans="1:5" x14ac:dyDescent="0.35">
      <c r="A847"/>
      <c r="B847" s="102"/>
      <c r="D847"/>
      <c r="E847" s="102"/>
    </row>
    <row r="848" spans="1:5" x14ac:dyDescent="0.35">
      <c r="A848"/>
      <c r="B848" s="102"/>
      <c r="D848"/>
      <c r="E848" s="102"/>
    </row>
    <row r="849" spans="1:5" x14ac:dyDescent="0.35">
      <c r="A849"/>
      <c r="B849" s="102"/>
      <c r="D849"/>
      <c r="E849" s="102"/>
    </row>
    <row r="850" spans="1:5" x14ac:dyDescent="0.35">
      <c r="A850"/>
      <c r="B850" s="102"/>
      <c r="D850"/>
      <c r="E850" s="102"/>
    </row>
    <row r="851" spans="1:5" x14ac:dyDescent="0.35">
      <c r="A851"/>
      <c r="B851" s="102"/>
      <c r="D851"/>
      <c r="E851" s="102"/>
    </row>
    <row r="852" spans="1:5" x14ac:dyDescent="0.35">
      <c r="A852"/>
      <c r="B852" s="102"/>
      <c r="D852"/>
      <c r="E852" s="102"/>
    </row>
    <row r="853" spans="1:5" x14ac:dyDescent="0.35">
      <c r="A853"/>
      <c r="B853" s="102"/>
      <c r="D853"/>
      <c r="E853" s="102"/>
    </row>
    <row r="854" spans="1:5" x14ac:dyDescent="0.35">
      <c r="A854"/>
      <c r="B854" s="102"/>
      <c r="D854"/>
      <c r="E854" s="102"/>
    </row>
    <row r="855" spans="1:5" x14ac:dyDescent="0.35">
      <c r="A855"/>
      <c r="B855" s="102"/>
      <c r="D855"/>
      <c r="E855" s="102"/>
    </row>
    <row r="856" spans="1:5" x14ac:dyDescent="0.35">
      <c r="A856"/>
      <c r="B856" s="102"/>
      <c r="D856"/>
      <c r="E856" s="102"/>
    </row>
    <row r="857" spans="1:5" x14ac:dyDescent="0.35">
      <c r="A857"/>
      <c r="B857" s="102"/>
      <c r="D857"/>
      <c r="E857" s="102"/>
    </row>
    <row r="858" spans="1:5" x14ac:dyDescent="0.35">
      <c r="A858"/>
      <c r="B858" s="102"/>
      <c r="D858"/>
      <c r="E858" s="102"/>
    </row>
    <row r="859" spans="1:5" x14ac:dyDescent="0.35">
      <c r="A859"/>
      <c r="B859" s="102"/>
      <c r="D859"/>
      <c r="E859" s="102"/>
    </row>
    <row r="860" spans="1:5" x14ac:dyDescent="0.35">
      <c r="A860"/>
      <c r="B860" s="102"/>
      <c r="D860"/>
      <c r="E860" s="102"/>
    </row>
    <row r="861" spans="1:5" x14ac:dyDescent="0.35">
      <c r="A861"/>
      <c r="B861" s="102"/>
      <c r="D861"/>
      <c r="E861" s="102"/>
    </row>
    <row r="862" spans="1:5" x14ac:dyDescent="0.35">
      <c r="A862"/>
      <c r="B862" s="102"/>
      <c r="D862"/>
      <c r="E862" s="102"/>
    </row>
    <row r="863" spans="1:5" x14ac:dyDescent="0.35">
      <c r="A863"/>
      <c r="B863" s="102"/>
      <c r="D863"/>
      <c r="E863" s="102"/>
    </row>
    <row r="864" spans="1:5" x14ac:dyDescent="0.35">
      <c r="A864"/>
      <c r="B864" s="102"/>
      <c r="D864"/>
      <c r="E864" s="102"/>
    </row>
    <row r="865" spans="1:5" x14ac:dyDescent="0.35">
      <c r="A865"/>
      <c r="B865" s="102"/>
      <c r="D865"/>
      <c r="E865" s="102"/>
    </row>
    <row r="866" spans="1:5" x14ac:dyDescent="0.35">
      <c r="A866"/>
      <c r="B866" s="102"/>
      <c r="D866"/>
      <c r="E866" s="102"/>
    </row>
    <row r="867" spans="1:5" x14ac:dyDescent="0.35">
      <c r="A867"/>
      <c r="B867" s="102"/>
      <c r="D867"/>
      <c r="E867" s="102"/>
    </row>
    <row r="868" spans="1:5" x14ac:dyDescent="0.35">
      <c r="A868"/>
      <c r="B868" s="102"/>
      <c r="D868"/>
      <c r="E868" s="102"/>
    </row>
    <row r="869" spans="1:5" x14ac:dyDescent="0.35">
      <c r="A869"/>
      <c r="B869" s="102"/>
      <c r="D869"/>
      <c r="E869" s="102"/>
    </row>
    <row r="870" spans="1:5" x14ac:dyDescent="0.35">
      <c r="A870"/>
      <c r="B870" s="102"/>
      <c r="D870"/>
      <c r="E870" s="102"/>
    </row>
    <row r="871" spans="1:5" x14ac:dyDescent="0.35">
      <c r="A871"/>
      <c r="B871" s="102"/>
      <c r="D871"/>
      <c r="E871" s="102"/>
    </row>
    <row r="872" spans="1:5" x14ac:dyDescent="0.35">
      <c r="A872"/>
      <c r="B872" s="102"/>
      <c r="D872"/>
      <c r="E872" s="102"/>
    </row>
    <row r="873" spans="1:5" x14ac:dyDescent="0.35">
      <c r="A873"/>
      <c r="B873" s="102"/>
      <c r="D873"/>
      <c r="E873" s="102"/>
    </row>
    <row r="874" spans="1:5" x14ac:dyDescent="0.35">
      <c r="A874"/>
      <c r="B874" s="102"/>
      <c r="D874"/>
      <c r="E874" s="102"/>
    </row>
    <row r="875" spans="1:5" x14ac:dyDescent="0.35">
      <c r="A875"/>
      <c r="B875" s="102"/>
      <c r="D875"/>
      <c r="E875" s="102"/>
    </row>
    <row r="876" spans="1:5" x14ac:dyDescent="0.35">
      <c r="A876"/>
      <c r="B876" s="102"/>
      <c r="D876"/>
      <c r="E876" s="102"/>
    </row>
    <row r="877" spans="1:5" x14ac:dyDescent="0.35">
      <c r="A877"/>
      <c r="B877" s="102"/>
      <c r="D877"/>
      <c r="E877" s="102"/>
    </row>
    <row r="878" spans="1:5" x14ac:dyDescent="0.35">
      <c r="A878"/>
      <c r="B878" s="102"/>
      <c r="D878"/>
      <c r="E878" s="102"/>
    </row>
    <row r="879" spans="1:5" x14ac:dyDescent="0.35">
      <c r="A879"/>
      <c r="B879" s="102"/>
      <c r="D879"/>
      <c r="E879" s="102"/>
    </row>
    <row r="880" spans="1:5" x14ac:dyDescent="0.35">
      <c r="A880"/>
      <c r="B880" s="102"/>
      <c r="D880"/>
      <c r="E880" s="102"/>
    </row>
    <row r="881" spans="1:5" x14ac:dyDescent="0.35">
      <c r="A881"/>
      <c r="B881" s="102"/>
      <c r="D881"/>
      <c r="E881" s="102"/>
    </row>
    <row r="882" spans="1:5" x14ac:dyDescent="0.35">
      <c r="A882"/>
      <c r="B882" s="102"/>
      <c r="D882"/>
      <c r="E882" s="102"/>
    </row>
    <row r="883" spans="1:5" x14ac:dyDescent="0.35">
      <c r="A883"/>
      <c r="B883" s="102"/>
      <c r="D883"/>
      <c r="E883" s="102"/>
    </row>
    <row r="884" spans="1:5" x14ac:dyDescent="0.35">
      <c r="A884"/>
      <c r="B884" s="102"/>
      <c r="D884"/>
      <c r="E884" s="102"/>
    </row>
    <row r="885" spans="1:5" x14ac:dyDescent="0.35">
      <c r="A885"/>
      <c r="B885" s="102"/>
      <c r="D885"/>
      <c r="E885" s="102"/>
    </row>
    <row r="886" spans="1:5" x14ac:dyDescent="0.35">
      <c r="A886"/>
      <c r="B886" s="102"/>
      <c r="D886"/>
      <c r="E886" s="102"/>
    </row>
    <row r="887" spans="1:5" x14ac:dyDescent="0.35">
      <c r="A887"/>
      <c r="B887" s="102"/>
      <c r="D887"/>
      <c r="E887" s="102"/>
    </row>
    <row r="888" spans="1:5" x14ac:dyDescent="0.35">
      <c r="A888"/>
      <c r="B888" s="102"/>
      <c r="D888"/>
      <c r="E888" s="102"/>
    </row>
    <row r="889" spans="1:5" x14ac:dyDescent="0.35">
      <c r="A889"/>
      <c r="B889" s="102"/>
      <c r="D889"/>
      <c r="E889" s="102"/>
    </row>
    <row r="890" spans="1:5" x14ac:dyDescent="0.35">
      <c r="A890"/>
      <c r="B890" s="102"/>
      <c r="D890"/>
      <c r="E890" s="102"/>
    </row>
    <row r="891" spans="1:5" x14ac:dyDescent="0.35">
      <c r="A891"/>
      <c r="B891" s="102"/>
      <c r="D891"/>
      <c r="E891" s="102"/>
    </row>
    <row r="892" spans="1:5" x14ac:dyDescent="0.35">
      <c r="A892"/>
      <c r="B892" s="102"/>
      <c r="D892"/>
      <c r="E892" s="102"/>
    </row>
    <row r="893" spans="1:5" x14ac:dyDescent="0.35">
      <c r="A893"/>
      <c r="B893" s="102"/>
      <c r="D893"/>
      <c r="E893" s="102"/>
    </row>
    <row r="894" spans="1:5" x14ac:dyDescent="0.35">
      <c r="A894"/>
      <c r="B894" s="102"/>
      <c r="D894"/>
      <c r="E894" s="102"/>
    </row>
    <row r="895" spans="1:5" x14ac:dyDescent="0.35">
      <c r="A895"/>
      <c r="B895" s="102"/>
      <c r="D895"/>
      <c r="E895" s="102"/>
    </row>
    <row r="896" spans="1:5" x14ac:dyDescent="0.35">
      <c r="A896"/>
      <c r="B896" s="102"/>
      <c r="D896"/>
      <c r="E896" s="102"/>
    </row>
    <row r="897" spans="1:5" x14ac:dyDescent="0.35">
      <c r="A897"/>
      <c r="B897" s="102"/>
      <c r="D897"/>
      <c r="E897" s="102"/>
    </row>
    <row r="898" spans="1:5" x14ac:dyDescent="0.35">
      <c r="A898"/>
      <c r="B898" s="102"/>
      <c r="D898"/>
      <c r="E898" s="102"/>
    </row>
    <row r="899" spans="1:5" x14ac:dyDescent="0.35">
      <c r="A899"/>
      <c r="B899" s="102"/>
      <c r="D899"/>
      <c r="E899" s="102"/>
    </row>
    <row r="900" spans="1:5" x14ac:dyDescent="0.35">
      <c r="A900"/>
      <c r="B900" s="102"/>
      <c r="D900"/>
      <c r="E900" s="102"/>
    </row>
    <row r="901" spans="1:5" x14ac:dyDescent="0.35">
      <c r="A901"/>
      <c r="B901" s="102"/>
      <c r="D901"/>
      <c r="E901" s="102"/>
    </row>
    <row r="902" spans="1:5" x14ac:dyDescent="0.35">
      <c r="A902"/>
      <c r="B902" s="102"/>
      <c r="D902"/>
      <c r="E902" s="102"/>
    </row>
    <row r="903" spans="1:5" x14ac:dyDescent="0.35">
      <c r="A903"/>
      <c r="B903" s="102"/>
      <c r="D903"/>
      <c r="E903" s="102"/>
    </row>
    <row r="904" spans="1:5" x14ac:dyDescent="0.35">
      <c r="A904"/>
      <c r="B904" s="102"/>
      <c r="D904"/>
      <c r="E904" s="102"/>
    </row>
    <row r="905" spans="1:5" x14ac:dyDescent="0.35">
      <c r="A905"/>
      <c r="B905" s="102"/>
      <c r="D905"/>
      <c r="E905" s="102"/>
    </row>
    <row r="906" spans="1:5" x14ac:dyDescent="0.35">
      <c r="A906"/>
      <c r="B906" s="102"/>
      <c r="D906"/>
      <c r="E906" s="102"/>
    </row>
    <row r="907" spans="1:5" x14ac:dyDescent="0.35">
      <c r="A907"/>
      <c r="B907" s="102"/>
      <c r="D907"/>
      <c r="E907" s="102"/>
    </row>
    <row r="908" spans="1:5" x14ac:dyDescent="0.35">
      <c r="A908"/>
      <c r="B908" s="102"/>
      <c r="D908"/>
      <c r="E908" s="102"/>
    </row>
    <row r="909" spans="1:5" x14ac:dyDescent="0.35">
      <c r="A909"/>
      <c r="B909" s="102"/>
      <c r="D909"/>
      <c r="E909" s="102"/>
    </row>
    <row r="910" spans="1:5" x14ac:dyDescent="0.35">
      <c r="A910"/>
      <c r="B910" s="102"/>
      <c r="D910"/>
      <c r="E910" s="102"/>
    </row>
    <row r="911" spans="1:5" x14ac:dyDescent="0.35">
      <c r="A911"/>
      <c r="B911" s="102"/>
      <c r="D911"/>
      <c r="E911" s="102"/>
    </row>
    <row r="912" spans="1:5" x14ac:dyDescent="0.35">
      <c r="A912"/>
      <c r="B912" s="102"/>
      <c r="D912"/>
      <c r="E912" s="102"/>
    </row>
    <row r="913" spans="1:5" x14ac:dyDescent="0.35">
      <c r="A913"/>
      <c r="B913" s="102"/>
      <c r="D913"/>
      <c r="E913" s="102"/>
    </row>
    <row r="914" spans="1:5" x14ac:dyDescent="0.35">
      <c r="A914"/>
      <c r="B914" s="102"/>
      <c r="D914"/>
      <c r="E914" s="102"/>
    </row>
    <row r="915" spans="1:5" x14ac:dyDescent="0.35">
      <c r="A915"/>
      <c r="B915" s="102"/>
      <c r="D915"/>
      <c r="E915" s="102"/>
    </row>
    <row r="916" spans="1:5" x14ac:dyDescent="0.35">
      <c r="A916"/>
      <c r="B916" s="102"/>
      <c r="D916"/>
      <c r="E916" s="102"/>
    </row>
    <row r="917" spans="1:5" x14ac:dyDescent="0.35">
      <c r="A917"/>
      <c r="B917" s="102"/>
      <c r="D917"/>
      <c r="E917" s="102"/>
    </row>
    <row r="918" spans="1:5" x14ac:dyDescent="0.35">
      <c r="A918"/>
      <c r="B918" s="102"/>
      <c r="D918"/>
      <c r="E918" s="102"/>
    </row>
    <row r="919" spans="1:5" x14ac:dyDescent="0.35">
      <c r="A919"/>
      <c r="B919" s="102"/>
      <c r="D919"/>
      <c r="E919" s="102"/>
    </row>
    <row r="920" spans="1:5" x14ac:dyDescent="0.35">
      <c r="A920"/>
      <c r="B920" s="102"/>
      <c r="D920"/>
      <c r="E920" s="102"/>
    </row>
    <row r="921" spans="1:5" x14ac:dyDescent="0.35">
      <c r="A921"/>
      <c r="B921" s="102"/>
      <c r="D921"/>
      <c r="E921" s="102"/>
    </row>
    <row r="922" spans="1:5" x14ac:dyDescent="0.35">
      <c r="A922"/>
      <c r="B922" s="102"/>
      <c r="D922"/>
      <c r="E922" s="102"/>
    </row>
    <row r="923" spans="1:5" x14ac:dyDescent="0.35">
      <c r="A923"/>
      <c r="B923" s="102"/>
      <c r="D923"/>
      <c r="E923" s="102"/>
    </row>
    <row r="924" spans="1:5" x14ac:dyDescent="0.35">
      <c r="A924"/>
      <c r="B924" s="102"/>
      <c r="D924"/>
      <c r="E924" s="102"/>
    </row>
    <row r="925" spans="1:5" x14ac:dyDescent="0.35">
      <c r="A925"/>
      <c r="B925" s="102"/>
      <c r="D925"/>
      <c r="E925" s="102"/>
    </row>
    <row r="926" spans="1:5" x14ac:dyDescent="0.35">
      <c r="A926"/>
      <c r="B926" s="102"/>
      <c r="D926"/>
      <c r="E926" s="102"/>
    </row>
    <row r="927" spans="1:5" x14ac:dyDescent="0.35">
      <c r="A927"/>
      <c r="B927" s="102"/>
      <c r="D927"/>
      <c r="E927" s="102"/>
    </row>
    <row r="928" spans="1:5" x14ac:dyDescent="0.35">
      <c r="A928"/>
      <c r="B928" s="102"/>
      <c r="D928"/>
      <c r="E928" s="102"/>
    </row>
    <row r="929" spans="1:5" x14ac:dyDescent="0.35">
      <c r="A929"/>
      <c r="B929" s="102"/>
      <c r="D929"/>
      <c r="E929" s="102"/>
    </row>
    <row r="930" spans="1:5" x14ac:dyDescent="0.35">
      <c r="A930"/>
      <c r="B930" s="102"/>
      <c r="D930"/>
      <c r="E930" s="102"/>
    </row>
    <row r="931" spans="1:5" x14ac:dyDescent="0.35">
      <c r="A931"/>
      <c r="B931" s="102"/>
      <c r="D931"/>
      <c r="E931" s="102"/>
    </row>
    <row r="932" spans="1:5" x14ac:dyDescent="0.35">
      <c r="A932"/>
      <c r="B932" s="102"/>
      <c r="D932"/>
      <c r="E932" s="102"/>
    </row>
    <row r="933" spans="1:5" x14ac:dyDescent="0.35">
      <c r="A933"/>
      <c r="B933" s="102"/>
      <c r="D933"/>
      <c r="E933" s="102"/>
    </row>
    <row r="934" spans="1:5" x14ac:dyDescent="0.35">
      <c r="A934"/>
      <c r="B934" s="102"/>
      <c r="D934"/>
      <c r="E934" s="102"/>
    </row>
    <row r="935" spans="1:5" x14ac:dyDescent="0.35">
      <c r="A935"/>
      <c r="B935" s="102"/>
      <c r="D935"/>
      <c r="E935" s="102"/>
    </row>
    <row r="936" spans="1:5" x14ac:dyDescent="0.35">
      <c r="A936"/>
      <c r="B936" s="102"/>
      <c r="D936"/>
      <c r="E936" s="102"/>
    </row>
    <row r="937" spans="1:5" x14ac:dyDescent="0.35">
      <c r="A937"/>
      <c r="B937" s="102"/>
      <c r="D937"/>
      <c r="E937" s="102"/>
    </row>
    <row r="938" spans="1:5" x14ac:dyDescent="0.35">
      <c r="A938"/>
      <c r="B938" s="102"/>
      <c r="D938"/>
      <c r="E938" s="102"/>
    </row>
    <row r="939" spans="1:5" x14ac:dyDescent="0.35">
      <c r="A939"/>
      <c r="B939" s="102"/>
      <c r="D939"/>
      <c r="E939" s="102"/>
    </row>
    <row r="940" spans="1:5" x14ac:dyDescent="0.35">
      <c r="A940"/>
      <c r="B940" s="102"/>
      <c r="D940"/>
      <c r="E940" s="102"/>
    </row>
    <row r="941" spans="1:5" x14ac:dyDescent="0.35">
      <c r="A941"/>
      <c r="B941" s="102"/>
      <c r="D941"/>
      <c r="E941" s="102"/>
    </row>
    <row r="942" spans="1:5" x14ac:dyDescent="0.35">
      <c r="A942"/>
      <c r="B942" s="102"/>
      <c r="D942"/>
      <c r="E942" s="102"/>
    </row>
    <row r="943" spans="1:5" x14ac:dyDescent="0.35">
      <c r="A943"/>
      <c r="B943" s="102"/>
      <c r="D943"/>
      <c r="E943" s="102"/>
    </row>
    <row r="944" spans="1:5" x14ac:dyDescent="0.35">
      <c r="A944"/>
      <c r="B944" s="102"/>
      <c r="D944"/>
      <c r="E944" s="102"/>
    </row>
    <row r="945" spans="1:5" x14ac:dyDescent="0.35">
      <c r="A945"/>
      <c r="B945" s="102"/>
      <c r="D945"/>
      <c r="E945" s="102"/>
    </row>
    <row r="946" spans="1:5" x14ac:dyDescent="0.35">
      <c r="A946"/>
      <c r="B946" s="102"/>
      <c r="D946"/>
      <c r="E946" s="102"/>
    </row>
    <row r="947" spans="1:5" x14ac:dyDescent="0.35">
      <c r="A947"/>
      <c r="B947" s="102"/>
      <c r="D947"/>
      <c r="E947" s="102"/>
    </row>
    <row r="948" spans="1:5" x14ac:dyDescent="0.35">
      <c r="A948"/>
      <c r="B948" s="102"/>
      <c r="D948"/>
      <c r="E948" s="102"/>
    </row>
    <row r="949" spans="1:5" x14ac:dyDescent="0.35">
      <c r="A949"/>
      <c r="B949" s="102"/>
      <c r="D949"/>
      <c r="E949" s="102"/>
    </row>
    <row r="950" spans="1:5" x14ac:dyDescent="0.35">
      <c r="A950"/>
      <c r="B950" s="102"/>
      <c r="D950"/>
      <c r="E950" s="102"/>
    </row>
    <row r="951" spans="1:5" x14ac:dyDescent="0.35">
      <c r="A951"/>
      <c r="B951" s="102"/>
      <c r="D951"/>
      <c r="E951" s="102"/>
    </row>
    <row r="952" spans="1:5" x14ac:dyDescent="0.35">
      <c r="A952"/>
      <c r="B952" s="102"/>
      <c r="D952"/>
      <c r="E952" s="102"/>
    </row>
    <row r="953" spans="1:5" x14ac:dyDescent="0.35">
      <c r="A953"/>
      <c r="B953" s="102"/>
      <c r="D953"/>
      <c r="E953" s="102"/>
    </row>
    <row r="954" spans="1:5" x14ac:dyDescent="0.35">
      <c r="A954"/>
      <c r="B954" s="102"/>
      <c r="D954"/>
      <c r="E954" s="102"/>
    </row>
    <row r="955" spans="1:5" x14ac:dyDescent="0.35">
      <c r="A955"/>
      <c r="B955" s="102"/>
      <c r="D955"/>
      <c r="E955" s="102"/>
    </row>
    <row r="956" spans="1:5" x14ac:dyDescent="0.35">
      <c r="A956"/>
      <c r="B956" s="102"/>
      <c r="D956"/>
      <c r="E956" s="102"/>
    </row>
    <row r="957" spans="1:5" x14ac:dyDescent="0.35">
      <c r="A957"/>
      <c r="B957" s="102"/>
      <c r="D957"/>
      <c r="E957" s="102"/>
    </row>
    <row r="958" spans="1:5" x14ac:dyDescent="0.35">
      <c r="A958"/>
      <c r="B958" s="102"/>
      <c r="D958"/>
      <c r="E958" s="102"/>
    </row>
    <row r="959" spans="1:5" x14ac:dyDescent="0.35">
      <c r="A959"/>
      <c r="B959" s="102"/>
      <c r="D959"/>
      <c r="E959" s="102"/>
    </row>
    <row r="960" spans="1:5" x14ac:dyDescent="0.35">
      <c r="A960"/>
      <c r="B960" s="102"/>
      <c r="D960"/>
      <c r="E960" s="102"/>
    </row>
    <row r="961" spans="1:5" x14ac:dyDescent="0.35">
      <c r="A961"/>
      <c r="B961" s="102"/>
      <c r="D961"/>
      <c r="E961" s="102"/>
    </row>
    <row r="962" spans="1:5" x14ac:dyDescent="0.35">
      <c r="A962"/>
      <c r="B962" s="102"/>
      <c r="D962"/>
      <c r="E962" s="102"/>
    </row>
    <row r="963" spans="1:5" x14ac:dyDescent="0.35">
      <c r="A963"/>
      <c r="B963" s="102"/>
      <c r="D963"/>
      <c r="E963" s="102"/>
    </row>
    <row r="964" spans="1:5" x14ac:dyDescent="0.35">
      <c r="A964"/>
      <c r="B964" s="102"/>
      <c r="D964"/>
      <c r="E964" s="102"/>
    </row>
    <row r="965" spans="1:5" x14ac:dyDescent="0.35">
      <c r="A965"/>
      <c r="B965" s="102"/>
      <c r="D965"/>
      <c r="E965" s="102"/>
    </row>
    <row r="966" spans="1:5" x14ac:dyDescent="0.35">
      <c r="A966"/>
      <c r="B966" s="102"/>
      <c r="D966"/>
      <c r="E966" s="102"/>
    </row>
    <row r="967" spans="1:5" x14ac:dyDescent="0.35">
      <c r="A967"/>
      <c r="B967" s="102"/>
      <c r="D967"/>
      <c r="E967" s="102"/>
    </row>
    <row r="968" spans="1:5" x14ac:dyDescent="0.35">
      <c r="A968"/>
      <c r="B968" s="102"/>
      <c r="D968"/>
      <c r="E968" s="102"/>
    </row>
    <row r="969" spans="1:5" x14ac:dyDescent="0.35">
      <c r="A969"/>
      <c r="B969" s="102"/>
      <c r="D969"/>
      <c r="E969" s="102"/>
    </row>
    <row r="970" spans="1:5" x14ac:dyDescent="0.35">
      <c r="A970"/>
      <c r="B970" s="102"/>
      <c r="D970"/>
      <c r="E970" s="102"/>
    </row>
    <row r="971" spans="1:5" x14ac:dyDescent="0.35">
      <c r="A971"/>
      <c r="B971" s="102"/>
      <c r="D971"/>
      <c r="E971" s="102"/>
    </row>
    <row r="972" spans="1:5" x14ac:dyDescent="0.35">
      <c r="A972"/>
      <c r="B972" s="102"/>
      <c r="D972"/>
      <c r="E972" s="102"/>
    </row>
    <row r="973" spans="1:5" x14ac:dyDescent="0.35">
      <c r="A973"/>
      <c r="B973" s="102"/>
      <c r="D973"/>
      <c r="E973" s="102"/>
    </row>
    <row r="974" spans="1:5" x14ac:dyDescent="0.35">
      <c r="A974"/>
      <c r="B974" s="102"/>
      <c r="D974"/>
      <c r="E974" s="102"/>
    </row>
    <row r="975" spans="1:5" x14ac:dyDescent="0.35">
      <c r="A975"/>
      <c r="B975" s="102"/>
      <c r="D975"/>
      <c r="E975" s="102"/>
    </row>
    <row r="976" spans="1:5" x14ac:dyDescent="0.35">
      <c r="A976"/>
      <c r="B976" s="102"/>
      <c r="D976"/>
      <c r="E976" s="102"/>
    </row>
    <row r="977" spans="1:5" x14ac:dyDescent="0.35">
      <c r="A977"/>
      <c r="B977" s="102"/>
      <c r="D977"/>
      <c r="E977" s="102"/>
    </row>
    <row r="978" spans="1:5" x14ac:dyDescent="0.35">
      <c r="A978"/>
      <c r="B978" s="102"/>
      <c r="D978"/>
      <c r="E978" s="102"/>
    </row>
    <row r="979" spans="1:5" x14ac:dyDescent="0.35">
      <c r="A979"/>
      <c r="B979" s="102"/>
      <c r="D979"/>
      <c r="E979" s="102"/>
    </row>
    <row r="980" spans="1:5" x14ac:dyDescent="0.35">
      <c r="A980"/>
      <c r="B980" s="102"/>
      <c r="D980"/>
      <c r="E980" s="102"/>
    </row>
    <row r="981" spans="1:5" x14ac:dyDescent="0.35">
      <c r="A981"/>
      <c r="B981" s="102"/>
      <c r="D981"/>
      <c r="E981" s="102"/>
    </row>
    <row r="982" spans="1:5" x14ac:dyDescent="0.35">
      <c r="A982"/>
      <c r="B982" s="102"/>
      <c r="D982"/>
      <c r="E982" s="102"/>
    </row>
    <row r="983" spans="1:5" x14ac:dyDescent="0.35">
      <c r="A983"/>
      <c r="B983" s="102"/>
      <c r="D983"/>
      <c r="E983" s="102"/>
    </row>
    <row r="984" spans="1:5" x14ac:dyDescent="0.35">
      <c r="A984"/>
      <c r="B984" s="102"/>
      <c r="D984"/>
      <c r="E984" s="102"/>
    </row>
    <row r="985" spans="1:5" x14ac:dyDescent="0.35">
      <c r="A985"/>
      <c r="B985" s="102"/>
      <c r="D985"/>
      <c r="E985" s="102"/>
    </row>
    <row r="986" spans="1:5" x14ac:dyDescent="0.35">
      <c r="A986"/>
      <c r="B986" s="102"/>
      <c r="D986"/>
      <c r="E986" s="102"/>
    </row>
    <row r="987" spans="1:5" x14ac:dyDescent="0.35">
      <c r="A987"/>
      <c r="B987" s="102"/>
      <c r="D987"/>
      <c r="E987" s="102"/>
    </row>
    <row r="988" spans="1:5" x14ac:dyDescent="0.35">
      <c r="A988"/>
      <c r="B988" s="102"/>
      <c r="D988"/>
      <c r="E988" s="102"/>
    </row>
    <row r="989" spans="1:5" x14ac:dyDescent="0.35">
      <c r="A989"/>
      <c r="B989" s="102"/>
      <c r="D989"/>
      <c r="E989" s="102"/>
    </row>
    <row r="990" spans="1:5" x14ac:dyDescent="0.35">
      <c r="A990"/>
      <c r="B990" s="102"/>
      <c r="D990"/>
      <c r="E990" s="102"/>
    </row>
    <row r="991" spans="1:5" x14ac:dyDescent="0.35">
      <c r="A991"/>
      <c r="B991" s="102"/>
      <c r="D991"/>
      <c r="E991" s="102"/>
    </row>
    <row r="992" spans="1:5" x14ac:dyDescent="0.35">
      <c r="A992"/>
      <c r="B992" s="102"/>
      <c r="D992"/>
      <c r="E992" s="102"/>
    </row>
    <row r="993" spans="1:5" x14ac:dyDescent="0.35">
      <c r="A993"/>
      <c r="B993" s="102"/>
      <c r="D993"/>
      <c r="E993" s="102"/>
    </row>
    <row r="994" spans="1:5" x14ac:dyDescent="0.35">
      <c r="A994"/>
      <c r="B994" s="102"/>
      <c r="D994"/>
      <c r="E994" s="102"/>
    </row>
    <row r="995" spans="1:5" x14ac:dyDescent="0.35">
      <c r="A995"/>
      <c r="B995" s="102"/>
      <c r="D995"/>
      <c r="E995" s="102"/>
    </row>
    <row r="996" spans="1:5" x14ac:dyDescent="0.35">
      <c r="A996"/>
      <c r="B996" s="102"/>
      <c r="D996"/>
      <c r="E996" s="102"/>
    </row>
    <row r="997" spans="1:5" x14ac:dyDescent="0.35">
      <c r="A997"/>
      <c r="B997" s="102"/>
      <c r="D997"/>
      <c r="E997" s="102"/>
    </row>
    <row r="998" spans="1:5" x14ac:dyDescent="0.35">
      <c r="A998"/>
      <c r="B998" s="102"/>
      <c r="D998"/>
      <c r="E998" s="102"/>
    </row>
    <row r="999" spans="1:5" x14ac:dyDescent="0.35">
      <c r="A999"/>
      <c r="B999" s="102"/>
      <c r="D999"/>
      <c r="E999" s="102"/>
    </row>
    <row r="1000" spans="1:5" x14ac:dyDescent="0.35">
      <c r="A1000"/>
      <c r="B1000" s="102"/>
      <c r="D1000"/>
      <c r="E1000" s="102"/>
    </row>
    <row r="1001" spans="1:5" x14ac:dyDescent="0.35">
      <c r="A1001"/>
      <c r="B1001" s="102"/>
      <c r="D1001"/>
      <c r="E1001" s="102"/>
    </row>
    <row r="1002" spans="1:5" x14ac:dyDescent="0.35">
      <c r="A1002"/>
      <c r="B1002" s="102"/>
      <c r="D1002"/>
      <c r="E1002" s="102"/>
    </row>
    <row r="1003" spans="1:5" x14ac:dyDescent="0.35">
      <c r="A1003"/>
      <c r="B1003" s="102"/>
      <c r="D1003"/>
      <c r="E1003" s="102"/>
    </row>
    <row r="1004" spans="1:5" x14ac:dyDescent="0.35">
      <c r="A1004"/>
      <c r="B1004" s="102"/>
      <c r="D1004"/>
      <c r="E1004" s="102"/>
    </row>
    <row r="1005" spans="1:5" x14ac:dyDescent="0.35">
      <c r="A1005"/>
      <c r="B1005" s="102"/>
      <c r="D1005"/>
      <c r="E1005" s="102"/>
    </row>
    <row r="1006" spans="1:5" x14ac:dyDescent="0.35">
      <c r="A1006"/>
      <c r="B1006" s="102"/>
      <c r="D1006"/>
      <c r="E1006" s="102"/>
    </row>
    <row r="1007" spans="1:5" x14ac:dyDescent="0.35">
      <c r="A1007"/>
      <c r="B1007" s="102"/>
      <c r="D1007"/>
      <c r="E1007" s="102"/>
    </row>
    <row r="1008" spans="1:5" x14ac:dyDescent="0.35">
      <c r="A1008"/>
      <c r="B1008" s="102"/>
      <c r="D1008"/>
      <c r="E1008" s="102"/>
    </row>
    <row r="1009" spans="1:5" x14ac:dyDescent="0.35">
      <c r="A1009"/>
      <c r="B1009" s="102"/>
      <c r="D1009"/>
      <c r="E1009" s="102"/>
    </row>
    <row r="1010" spans="1:5" x14ac:dyDescent="0.35">
      <c r="A1010"/>
      <c r="B1010" s="102"/>
      <c r="D1010"/>
      <c r="E1010" s="102"/>
    </row>
    <row r="1011" spans="1:5" x14ac:dyDescent="0.35">
      <c r="A1011"/>
      <c r="B1011" s="102"/>
      <c r="D1011"/>
      <c r="E1011" s="102"/>
    </row>
    <row r="1012" spans="1:5" x14ac:dyDescent="0.35">
      <c r="A1012"/>
      <c r="B1012" s="102"/>
      <c r="D1012"/>
      <c r="E1012" s="102"/>
    </row>
    <row r="1013" spans="1:5" x14ac:dyDescent="0.35">
      <c r="A1013"/>
      <c r="B1013" s="102"/>
      <c r="D1013"/>
      <c r="E1013" s="102"/>
    </row>
    <row r="1014" spans="1:5" x14ac:dyDescent="0.35">
      <c r="A1014"/>
      <c r="B1014" s="102"/>
      <c r="D1014"/>
      <c r="E1014" s="102"/>
    </row>
    <row r="1015" spans="1:5" x14ac:dyDescent="0.35">
      <c r="A1015"/>
      <c r="B1015" s="102"/>
      <c r="D1015"/>
      <c r="E1015" s="102"/>
    </row>
    <row r="1016" spans="1:5" x14ac:dyDescent="0.35">
      <c r="A1016"/>
      <c r="B1016" s="102"/>
      <c r="D1016"/>
      <c r="E1016" s="102"/>
    </row>
    <row r="1017" spans="1:5" x14ac:dyDescent="0.35">
      <c r="A1017"/>
      <c r="B1017" s="102"/>
      <c r="D1017"/>
      <c r="E1017" s="102"/>
    </row>
    <row r="1018" spans="1:5" x14ac:dyDescent="0.35">
      <c r="A1018"/>
      <c r="B1018" s="102"/>
      <c r="D1018"/>
      <c r="E1018" s="102"/>
    </row>
    <row r="1019" spans="1:5" x14ac:dyDescent="0.35">
      <c r="A1019"/>
      <c r="B1019" s="102"/>
      <c r="D1019"/>
      <c r="E1019" s="102"/>
    </row>
    <row r="1020" spans="1:5" x14ac:dyDescent="0.35">
      <c r="A1020"/>
      <c r="B1020" s="102"/>
      <c r="D1020"/>
      <c r="E1020" s="102"/>
    </row>
    <row r="1021" spans="1:5" x14ac:dyDescent="0.35">
      <c r="A1021"/>
      <c r="B1021" s="102"/>
      <c r="D1021"/>
      <c r="E1021" s="102"/>
    </row>
    <row r="1022" spans="1:5" x14ac:dyDescent="0.35">
      <c r="A1022"/>
      <c r="B1022" s="102"/>
      <c r="D1022"/>
      <c r="E1022" s="102"/>
    </row>
    <row r="1023" spans="1:5" x14ac:dyDescent="0.35">
      <c r="A1023"/>
      <c r="B1023" s="102"/>
      <c r="D1023"/>
      <c r="E1023" s="102"/>
    </row>
    <row r="1024" spans="1:5" x14ac:dyDescent="0.35">
      <c r="A1024"/>
      <c r="B1024" s="102"/>
      <c r="D1024"/>
      <c r="E1024" s="102"/>
    </row>
    <row r="1025" spans="1:5" x14ac:dyDescent="0.35">
      <c r="A1025"/>
      <c r="B1025" s="102"/>
      <c r="D1025"/>
      <c r="E1025" s="102"/>
    </row>
    <row r="1026" spans="1:5" x14ac:dyDescent="0.35">
      <c r="A1026"/>
      <c r="B1026" s="102"/>
      <c r="D1026"/>
      <c r="E1026" s="102"/>
    </row>
    <row r="1027" spans="1:5" x14ac:dyDescent="0.35">
      <c r="A1027"/>
      <c r="B1027" s="102"/>
      <c r="D1027"/>
      <c r="E1027" s="102"/>
    </row>
    <row r="1028" spans="1:5" x14ac:dyDescent="0.35">
      <c r="A1028"/>
      <c r="B1028" s="102"/>
      <c r="D1028"/>
      <c r="E1028" s="102"/>
    </row>
    <row r="1029" spans="1:5" x14ac:dyDescent="0.35">
      <c r="A1029"/>
      <c r="B1029" s="102"/>
      <c r="D1029"/>
      <c r="E1029" s="102"/>
    </row>
    <row r="1030" spans="1:5" x14ac:dyDescent="0.35">
      <c r="A1030"/>
      <c r="B1030" s="102"/>
      <c r="D1030"/>
      <c r="E1030" s="102"/>
    </row>
    <row r="1031" spans="1:5" x14ac:dyDescent="0.35">
      <c r="A1031"/>
      <c r="B1031" s="102"/>
      <c r="D1031"/>
      <c r="E1031" s="102"/>
    </row>
    <row r="1032" spans="1:5" x14ac:dyDescent="0.35">
      <c r="A1032"/>
      <c r="B1032" s="102"/>
      <c r="D1032"/>
      <c r="E1032" s="102"/>
    </row>
    <row r="1033" spans="1:5" x14ac:dyDescent="0.35">
      <c r="A1033"/>
      <c r="B1033" s="102"/>
      <c r="D1033"/>
      <c r="E1033" s="102"/>
    </row>
    <row r="1034" spans="1:5" x14ac:dyDescent="0.35">
      <c r="A1034"/>
      <c r="B1034" s="102"/>
      <c r="D1034"/>
      <c r="E1034" s="102"/>
    </row>
    <row r="1035" spans="1:5" x14ac:dyDescent="0.35">
      <c r="A1035"/>
      <c r="B1035" s="102"/>
      <c r="D1035"/>
      <c r="E1035" s="102"/>
    </row>
    <row r="1036" spans="1:5" x14ac:dyDescent="0.35">
      <c r="A1036"/>
      <c r="B1036" s="102"/>
      <c r="D1036"/>
      <c r="E1036" s="102"/>
    </row>
    <row r="1037" spans="1:5" x14ac:dyDescent="0.35">
      <c r="A1037"/>
      <c r="B1037" s="102"/>
      <c r="D1037"/>
      <c r="E1037" s="102"/>
    </row>
    <row r="1038" spans="1:5" x14ac:dyDescent="0.35">
      <c r="A1038"/>
      <c r="B1038" s="102"/>
      <c r="D1038"/>
      <c r="E1038" s="102"/>
    </row>
    <row r="1039" spans="1:5" x14ac:dyDescent="0.35">
      <c r="A1039"/>
      <c r="B1039" s="102"/>
      <c r="D1039"/>
      <c r="E1039" s="102"/>
    </row>
    <row r="1040" spans="1:5" x14ac:dyDescent="0.35">
      <c r="A1040"/>
      <c r="B1040" s="102"/>
      <c r="D1040"/>
      <c r="E1040" s="102"/>
    </row>
    <row r="1041" spans="1:5" x14ac:dyDescent="0.35">
      <c r="A1041"/>
      <c r="B1041" s="102"/>
      <c r="D1041"/>
      <c r="E1041" s="102"/>
    </row>
    <row r="1042" spans="1:5" x14ac:dyDescent="0.35">
      <c r="A1042"/>
      <c r="B1042" s="102"/>
      <c r="D1042"/>
      <c r="E1042" s="102"/>
    </row>
    <row r="1043" spans="1:5" x14ac:dyDescent="0.35">
      <c r="A1043"/>
      <c r="B1043" s="102"/>
      <c r="D1043"/>
      <c r="E1043" s="102"/>
    </row>
    <row r="1044" spans="1:5" x14ac:dyDescent="0.35">
      <c r="A1044"/>
      <c r="B1044" s="102"/>
      <c r="D1044"/>
      <c r="E1044" s="102"/>
    </row>
    <row r="1045" spans="1:5" x14ac:dyDescent="0.35">
      <c r="A1045"/>
      <c r="B1045" s="102"/>
      <c r="D1045"/>
      <c r="E1045" s="102"/>
    </row>
    <row r="1046" spans="1:5" x14ac:dyDescent="0.35">
      <c r="A1046"/>
      <c r="B1046" s="102"/>
      <c r="D1046"/>
      <c r="E1046" s="102"/>
    </row>
    <row r="1047" spans="1:5" x14ac:dyDescent="0.35">
      <c r="A1047"/>
      <c r="B1047" s="102"/>
      <c r="D1047"/>
      <c r="E1047" s="102"/>
    </row>
    <row r="1048" spans="1:5" x14ac:dyDescent="0.35">
      <c r="A1048"/>
      <c r="B1048" s="102"/>
      <c r="D1048"/>
      <c r="E1048" s="102"/>
    </row>
    <row r="1049" spans="1:5" x14ac:dyDescent="0.35">
      <c r="A1049"/>
      <c r="B1049" s="102"/>
      <c r="D1049"/>
      <c r="E1049" s="102"/>
    </row>
    <row r="1050" spans="1:5" x14ac:dyDescent="0.35">
      <c r="A1050"/>
      <c r="B1050" s="102"/>
      <c r="D1050"/>
      <c r="E1050" s="102"/>
    </row>
    <row r="1051" spans="1:5" x14ac:dyDescent="0.35">
      <c r="A1051"/>
      <c r="B1051" s="102"/>
      <c r="D1051"/>
      <c r="E1051" s="102"/>
    </row>
    <row r="1052" spans="1:5" x14ac:dyDescent="0.35">
      <c r="A1052"/>
      <c r="B1052" s="102"/>
      <c r="D1052"/>
      <c r="E1052" s="102"/>
    </row>
    <row r="1053" spans="1:5" x14ac:dyDescent="0.35">
      <c r="A1053"/>
      <c r="B1053" s="102"/>
      <c r="D1053"/>
      <c r="E1053" s="102"/>
    </row>
    <row r="1054" spans="1:5" x14ac:dyDescent="0.35">
      <c r="A1054"/>
      <c r="B1054" s="102"/>
      <c r="D1054"/>
      <c r="E1054" s="102"/>
    </row>
    <row r="1055" spans="1:5" x14ac:dyDescent="0.35">
      <c r="A1055"/>
      <c r="B1055" s="102"/>
      <c r="D1055"/>
      <c r="E1055" s="102"/>
    </row>
    <row r="1056" spans="1:5" x14ac:dyDescent="0.35">
      <c r="A1056"/>
      <c r="B1056" s="102"/>
      <c r="D1056"/>
      <c r="E1056" s="102"/>
    </row>
    <row r="1057" spans="1:5" x14ac:dyDescent="0.35">
      <c r="A1057"/>
      <c r="B1057" s="102"/>
      <c r="D1057"/>
      <c r="E1057" s="102"/>
    </row>
    <row r="1058" spans="1:5" x14ac:dyDescent="0.35">
      <c r="A1058"/>
      <c r="B1058" s="102"/>
      <c r="D1058"/>
      <c r="E1058" s="102"/>
    </row>
    <row r="1059" spans="1:5" x14ac:dyDescent="0.35">
      <c r="A1059"/>
      <c r="B1059" s="102"/>
      <c r="D1059"/>
      <c r="E1059" s="102"/>
    </row>
    <row r="1060" spans="1:5" x14ac:dyDescent="0.35">
      <c r="A1060"/>
      <c r="B1060" s="102"/>
      <c r="D1060"/>
      <c r="E1060" s="102"/>
    </row>
    <row r="1061" spans="1:5" x14ac:dyDescent="0.35">
      <c r="A1061"/>
      <c r="B1061" s="102"/>
      <c r="D1061"/>
      <c r="E1061" s="102"/>
    </row>
    <row r="1062" spans="1:5" x14ac:dyDescent="0.35">
      <c r="A1062"/>
      <c r="B1062" s="102"/>
      <c r="D1062"/>
      <c r="E1062" s="102"/>
    </row>
    <row r="1063" spans="1:5" x14ac:dyDescent="0.35">
      <c r="A1063"/>
      <c r="B1063" s="102"/>
      <c r="D1063"/>
      <c r="E1063" s="102"/>
    </row>
    <row r="1064" spans="1:5" x14ac:dyDescent="0.35">
      <c r="A1064"/>
      <c r="B1064" s="102"/>
      <c r="D1064"/>
      <c r="E1064" s="102"/>
    </row>
    <row r="1065" spans="1:5" x14ac:dyDescent="0.35">
      <c r="A1065"/>
      <c r="B1065" s="102"/>
      <c r="D1065"/>
      <c r="E1065" s="102"/>
    </row>
    <row r="1066" spans="1:5" x14ac:dyDescent="0.35">
      <c r="A1066"/>
      <c r="B1066" s="102"/>
      <c r="D1066"/>
      <c r="E1066" s="102"/>
    </row>
    <row r="1067" spans="1:5" x14ac:dyDescent="0.35">
      <c r="A1067"/>
      <c r="B1067" s="102"/>
      <c r="D1067"/>
      <c r="E1067" s="102"/>
    </row>
    <row r="1068" spans="1:5" x14ac:dyDescent="0.35">
      <c r="A1068"/>
      <c r="B1068" s="102"/>
      <c r="D1068"/>
      <c r="E1068" s="102"/>
    </row>
    <row r="1069" spans="1:5" x14ac:dyDescent="0.35">
      <c r="A1069"/>
      <c r="B1069" s="102"/>
      <c r="D1069"/>
      <c r="E1069" s="102"/>
    </row>
    <row r="1070" spans="1:5" x14ac:dyDescent="0.35">
      <c r="A1070"/>
      <c r="B1070" s="102"/>
      <c r="D1070"/>
      <c r="E1070" s="102"/>
    </row>
    <row r="1071" spans="1:5" x14ac:dyDescent="0.35">
      <c r="A1071"/>
      <c r="B1071" s="102"/>
      <c r="D1071"/>
      <c r="E1071" s="102"/>
    </row>
    <row r="1072" spans="1:5" x14ac:dyDescent="0.35">
      <c r="A1072"/>
      <c r="B1072" s="102"/>
      <c r="D1072"/>
      <c r="E1072" s="102"/>
    </row>
    <row r="1073" spans="1:5" x14ac:dyDescent="0.35">
      <c r="A1073"/>
      <c r="B1073" s="102"/>
      <c r="D1073"/>
      <c r="E1073" s="102"/>
    </row>
    <row r="1074" spans="1:5" x14ac:dyDescent="0.35">
      <c r="A1074"/>
      <c r="B1074" s="102"/>
      <c r="D1074"/>
      <c r="E1074" s="102"/>
    </row>
    <row r="1075" spans="1:5" x14ac:dyDescent="0.35">
      <c r="A1075"/>
      <c r="B1075" s="102"/>
      <c r="D1075"/>
      <c r="E1075" s="102"/>
    </row>
    <row r="1076" spans="1:5" x14ac:dyDescent="0.35">
      <c r="A1076"/>
      <c r="B1076" s="102"/>
      <c r="D1076"/>
      <c r="E1076" s="102"/>
    </row>
    <row r="1077" spans="1:5" x14ac:dyDescent="0.35">
      <c r="A1077"/>
      <c r="B1077" s="102"/>
      <c r="D1077"/>
      <c r="E1077" s="102"/>
    </row>
    <row r="1078" spans="1:5" x14ac:dyDescent="0.35">
      <c r="A1078"/>
      <c r="B1078" s="102"/>
      <c r="D1078"/>
      <c r="E1078" s="102"/>
    </row>
    <row r="1079" spans="1:5" x14ac:dyDescent="0.35">
      <c r="A1079"/>
      <c r="B1079" s="102"/>
      <c r="D1079"/>
      <c r="E1079" s="102"/>
    </row>
    <row r="1080" spans="1:5" x14ac:dyDescent="0.35">
      <c r="A1080"/>
      <c r="B1080" s="102"/>
      <c r="D1080"/>
      <c r="E1080" s="102"/>
    </row>
    <row r="1081" spans="1:5" x14ac:dyDescent="0.35">
      <c r="A1081"/>
      <c r="B1081" s="102"/>
      <c r="D1081"/>
      <c r="E1081" s="102"/>
    </row>
    <row r="1082" spans="1:5" x14ac:dyDescent="0.35">
      <c r="A1082"/>
      <c r="B1082" s="102"/>
      <c r="D1082"/>
      <c r="E1082" s="102"/>
    </row>
    <row r="1083" spans="1:5" x14ac:dyDescent="0.35">
      <c r="A1083"/>
      <c r="B1083" s="102"/>
      <c r="D1083"/>
      <c r="E1083" s="102"/>
    </row>
    <row r="1084" spans="1:5" x14ac:dyDescent="0.35">
      <c r="A1084"/>
      <c r="B1084" s="102"/>
      <c r="D1084"/>
      <c r="E1084" s="102"/>
    </row>
    <row r="1085" spans="1:5" x14ac:dyDescent="0.35">
      <c r="A1085"/>
      <c r="B1085" s="102"/>
      <c r="D1085"/>
      <c r="E1085" s="102"/>
    </row>
    <row r="1086" spans="1:5" x14ac:dyDescent="0.35">
      <c r="A1086"/>
      <c r="B1086" s="102"/>
      <c r="D1086"/>
      <c r="E1086" s="102"/>
    </row>
    <row r="1087" spans="1:5" x14ac:dyDescent="0.35">
      <c r="A1087"/>
      <c r="B1087" s="102"/>
      <c r="D1087"/>
      <c r="E1087" s="102"/>
    </row>
    <row r="1088" spans="1:5" x14ac:dyDescent="0.35">
      <c r="A1088"/>
      <c r="B1088" s="102"/>
      <c r="D1088"/>
      <c r="E1088" s="102"/>
    </row>
    <row r="1089" spans="1:5" x14ac:dyDescent="0.35">
      <c r="A1089"/>
      <c r="B1089" s="102"/>
      <c r="D1089"/>
      <c r="E1089" s="102"/>
    </row>
    <row r="1090" spans="1:5" x14ac:dyDescent="0.35">
      <c r="A1090"/>
      <c r="B1090" s="102"/>
      <c r="D1090"/>
      <c r="E1090" s="102"/>
    </row>
    <row r="1091" spans="1:5" x14ac:dyDescent="0.35">
      <c r="A1091"/>
      <c r="B1091" s="102"/>
      <c r="D1091"/>
      <c r="E1091" s="102"/>
    </row>
    <row r="1092" spans="1:5" x14ac:dyDescent="0.35">
      <c r="A1092"/>
      <c r="B1092" s="102"/>
      <c r="D1092"/>
      <c r="E1092" s="102"/>
    </row>
    <row r="1093" spans="1:5" x14ac:dyDescent="0.35">
      <c r="A1093"/>
      <c r="B1093" s="102"/>
      <c r="D1093"/>
      <c r="E1093" s="102"/>
    </row>
    <row r="1094" spans="1:5" x14ac:dyDescent="0.35">
      <c r="A1094"/>
      <c r="B1094" s="102"/>
      <c r="D1094"/>
      <c r="E1094" s="102"/>
    </row>
    <row r="1095" spans="1:5" x14ac:dyDescent="0.35">
      <c r="A1095"/>
      <c r="B1095" s="102"/>
      <c r="D1095"/>
      <c r="E1095" s="102"/>
    </row>
    <row r="1096" spans="1:5" x14ac:dyDescent="0.35">
      <c r="A1096"/>
      <c r="B1096" s="102"/>
      <c r="D1096"/>
      <c r="E1096" s="102"/>
    </row>
    <row r="1097" spans="1:5" x14ac:dyDescent="0.35">
      <c r="A1097"/>
      <c r="B1097" s="102"/>
      <c r="D1097"/>
      <c r="E1097" s="102"/>
    </row>
    <row r="1098" spans="1:5" x14ac:dyDescent="0.35">
      <c r="A1098"/>
      <c r="B1098" s="102"/>
      <c r="D1098"/>
      <c r="E1098" s="102"/>
    </row>
    <row r="1099" spans="1:5" x14ac:dyDescent="0.35">
      <c r="A1099"/>
      <c r="B1099" s="102"/>
      <c r="D1099"/>
      <c r="E1099" s="102"/>
    </row>
    <row r="1100" spans="1:5" x14ac:dyDescent="0.35">
      <c r="A1100"/>
      <c r="B1100" s="102"/>
      <c r="D1100"/>
      <c r="E1100" s="102"/>
    </row>
    <row r="1101" spans="1:5" x14ac:dyDescent="0.35">
      <c r="A1101"/>
      <c r="B1101" s="102"/>
      <c r="D1101"/>
      <c r="E1101" s="102"/>
    </row>
    <row r="1102" spans="1:5" x14ac:dyDescent="0.35">
      <c r="A1102"/>
      <c r="B1102" s="102"/>
      <c r="D1102"/>
      <c r="E1102" s="102"/>
    </row>
    <row r="1103" spans="1:5" x14ac:dyDescent="0.35">
      <c r="A1103"/>
      <c r="B1103" s="102"/>
      <c r="D1103"/>
      <c r="E1103" s="102"/>
    </row>
    <row r="1104" spans="1:5" x14ac:dyDescent="0.35">
      <c r="A1104"/>
      <c r="B1104" s="102"/>
      <c r="D1104"/>
      <c r="E1104" s="102"/>
    </row>
    <row r="1105" spans="1:5" x14ac:dyDescent="0.35">
      <c r="A1105"/>
      <c r="B1105" s="102"/>
      <c r="D1105"/>
      <c r="E1105" s="102"/>
    </row>
    <row r="1106" spans="1:5" x14ac:dyDescent="0.35">
      <c r="A1106"/>
      <c r="B1106" s="102"/>
      <c r="D1106"/>
      <c r="E1106" s="102"/>
    </row>
    <row r="1107" spans="1:5" x14ac:dyDescent="0.35">
      <c r="A1107"/>
      <c r="B1107" s="102"/>
      <c r="D1107"/>
      <c r="E1107" s="102"/>
    </row>
    <row r="1108" spans="1:5" x14ac:dyDescent="0.35">
      <c r="A1108"/>
      <c r="B1108" s="102"/>
      <c r="D1108"/>
      <c r="E1108" s="102"/>
    </row>
    <row r="1109" spans="1:5" x14ac:dyDescent="0.35">
      <c r="A1109"/>
      <c r="B1109" s="102"/>
      <c r="D1109"/>
      <c r="E1109" s="102"/>
    </row>
    <row r="1110" spans="1:5" x14ac:dyDescent="0.35">
      <c r="A1110"/>
      <c r="B1110" s="102"/>
      <c r="D1110"/>
      <c r="E1110" s="102"/>
    </row>
    <row r="1111" spans="1:5" x14ac:dyDescent="0.35">
      <c r="A1111"/>
      <c r="B1111" s="102"/>
      <c r="D1111"/>
      <c r="E1111" s="102"/>
    </row>
    <row r="1112" spans="1:5" x14ac:dyDescent="0.35">
      <c r="A1112"/>
      <c r="B1112" s="102"/>
      <c r="D1112"/>
      <c r="E1112" s="102"/>
    </row>
    <row r="1113" spans="1:5" x14ac:dyDescent="0.35">
      <c r="A1113"/>
      <c r="B1113" s="102"/>
      <c r="D1113"/>
      <c r="E1113" s="102"/>
    </row>
    <row r="1114" spans="1:5" x14ac:dyDescent="0.35">
      <c r="A1114"/>
      <c r="B1114" s="102"/>
      <c r="D1114"/>
      <c r="E1114" s="102"/>
    </row>
    <row r="1115" spans="1:5" x14ac:dyDescent="0.35">
      <c r="A1115"/>
      <c r="B1115" s="102"/>
      <c r="D1115"/>
      <c r="E1115" s="102"/>
    </row>
    <row r="1116" spans="1:5" x14ac:dyDescent="0.35">
      <c r="A1116"/>
      <c r="B1116" s="102"/>
      <c r="D1116"/>
      <c r="E1116" s="102"/>
    </row>
    <row r="1117" spans="1:5" x14ac:dyDescent="0.35">
      <c r="A1117"/>
      <c r="B1117" s="102"/>
      <c r="D1117"/>
      <c r="E1117" s="102"/>
    </row>
    <row r="1118" spans="1:5" x14ac:dyDescent="0.35">
      <c r="A1118"/>
      <c r="B1118" s="102"/>
      <c r="D1118"/>
      <c r="E1118" s="102"/>
    </row>
  </sheetData>
  <mergeCells count="1">
    <mergeCell ref="G1:I1"/>
  </mergeCells>
  <conditionalFormatting sqref="G1">
    <cfRule type="cellIs" dxfId="166" priority="5" operator="equal">
      <formula>0</formula>
    </cfRule>
  </conditionalFormatting>
  <conditionalFormatting sqref="I3 I40:I1048576">
    <cfRule type="cellIs" dxfId="165" priority="2" operator="equal">
      <formula>0</formula>
    </cfRule>
  </conditionalFormatting>
  <conditionalFormatting sqref="I4:I39">
    <cfRule type="cellIs" dxfId="164" priority="1" operator="equal">
      <formula>0</formula>
    </cfRule>
  </conditionalFormatting>
  <pageMargins left="0.7" right="0.7" top="0.75" bottom="0.75" header="0.3" footer="0.3"/>
  <pageSetup paperSize="9" scale="64" fitToHeight="0" orientation="landscape" r:id="rId3"/>
  <headerFooter>
    <oddFooter>&amp;L_x000D_&amp;1#&amp;"Calibri"&amp;10&amp;K000000 Intern gebruik</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J124"/>
  <sheetViews>
    <sheetView topLeftCell="A67" workbookViewId="0">
      <selection activeCell="C90" sqref="C90"/>
    </sheetView>
  </sheetViews>
  <sheetFormatPr defaultRowHeight="14.5" x14ac:dyDescent="0.35"/>
  <cols>
    <col min="1" max="1" width="9.1796875" style="1"/>
    <col min="2" max="2" width="11.54296875" style="2" bestFit="1" customWidth="1"/>
    <col min="3" max="3" width="70.81640625" style="2" bestFit="1" customWidth="1"/>
    <col min="4" max="5" width="9.1796875" style="1"/>
    <col min="6" max="6" width="48.81640625" style="2" bestFit="1" customWidth="1"/>
    <col min="7" max="7" width="27" style="2" bestFit="1" customWidth="1"/>
    <col min="8" max="8" width="11.54296875" style="2" bestFit="1" customWidth="1"/>
    <col min="9" max="9" width="70.81640625" style="2" bestFit="1" customWidth="1"/>
    <col min="10" max="10" width="11.54296875" style="2" bestFit="1" customWidth="1"/>
    <col min="11" max="246" width="9.1796875" style="1"/>
    <col min="247" max="247" width="11.54296875" style="1" bestFit="1" customWidth="1"/>
    <col min="248" max="248" width="70.81640625" style="1" bestFit="1" customWidth="1"/>
    <col min="249" max="251" width="9.1796875" style="1"/>
    <col min="252" max="252" width="7.7265625" style="1" customWidth="1"/>
    <col min="253" max="253" width="72.81640625" style="1" customWidth="1"/>
    <col min="254" max="502" width="9.1796875" style="1"/>
    <col min="503" max="503" width="11.54296875" style="1" bestFit="1" customWidth="1"/>
    <col min="504" max="504" width="70.81640625" style="1" bestFit="1" customWidth="1"/>
    <col min="505" max="507" width="9.1796875" style="1"/>
    <col min="508" max="508" width="7.7265625" style="1" customWidth="1"/>
    <col min="509" max="509" width="72.81640625" style="1" customWidth="1"/>
    <col min="510" max="758" width="9.1796875" style="1"/>
    <col min="759" max="759" width="11.54296875" style="1" bestFit="1" customWidth="1"/>
    <col min="760" max="760" width="70.81640625" style="1" bestFit="1" customWidth="1"/>
    <col min="761" max="763" width="9.1796875" style="1"/>
    <col min="764" max="764" width="7.7265625" style="1" customWidth="1"/>
    <col min="765" max="765" width="72.81640625" style="1" customWidth="1"/>
    <col min="766" max="1014" width="9.1796875" style="1"/>
    <col min="1015" max="1015" width="11.54296875" style="1" bestFit="1" customWidth="1"/>
    <col min="1016" max="1016" width="70.81640625" style="1" bestFit="1" customWidth="1"/>
    <col min="1017" max="1019" width="9.1796875" style="1"/>
    <col min="1020" max="1020" width="7.7265625" style="1" customWidth="1"/>
    <col min="1021" max="1021" width="72.81640625" style="1" customWidth="1"/>
    <col min="1022" max="1270" width="9.1796875" style="1"/>
    <col min="1271" max="1271" width="11.54296875" style="1" bestFit="1" customWidth="1"/>
    <col min="1272" max="1272" width="70.81640625" style="1" bestFit="1" customWidth="1"/>
    <col min="1273" max="1275" width="9.1796875" style="1"/>
    <col min="1276" max="1276" width="7.7265625" style="1" customWidth="1"/>
    <col min="1277" max="1277" width="72.81640625" style="1" customWidth="1"/>
    <col min="1278" max="1526" width="9.1796875" style="1"/>
    <col min="1527" max="1527" width="11.54296875" style="1" bestFit="1" customWidth="1"/>
    <col min="1528" max="1528" width="70.81640625" style="1" bestFit="1" customWidth="1"/>
    <col min="1529" max="1531" width="9.1796875" style="1"/>
    <col min="1532" max="1532" width="7.7265625" style="1" customWidth="1"/>
    <col min="1533" max="1533" width="72.81640625" style="1" customWidth="1"/>
    <col min="1534" max="1782" width="9.1796875" style="1"/>
    <col min="1783" max="1783" width="11.54296875" style="1" bestFit="1" customWidth="1"/>
    <col min="1784" max="1784" width="70.81640625" style="1" bestFit="1" customWidth="1"/>
    <col min="1785" max="1787" width="9.1796875" style="1"/>
    <col min="1788" max="1788" width="7.7265625" style="1" customWidth="1"/>
    <col min="1789" max="1789" width="72.81640625" style="1" customWidth="1"/>
    <col min="1790" max="2038" width="9.1796875" style="1"/>
    <col min="2039" max="2039" width="11.54296875" style="1" bestFit="1" customWidth="1"/>
    <col min="2040" max="2040" width="70.81640625" style="1" bestFit="1" customWidth="1"/>
    <col min="2041" max="2043" width="9.1796875" style="1"/>
    <col min="2044" max="2044" width="7.7265625" style="1" customWidth="1"/>
    <col min="2045" max="2045" width="72.81640625" style="1" customWidth="1"/>
    <col min="2046" max="2294" width="9.1796875" style="1"/>
    <col min="2295" max="2295" width="11.54296875" style="1" bestFit="1" customWidth="1"/>
    <col min="2296" max="2296" width="70.81640625" style="1" bestFit="1" customWidth="1"/>
    <col min="2297" max="2299" width="9.1796875" style="1"/>
    <col min="2300" max="2300" width="7.7265625" style="1" customWidth="1"/>
    <col min="2301" max="2301" width="72.81640625" style="1" customWidth="1"/>
    <col min="2302" max="2550" width="9.1796875" style="1"/>
    <col min="2551" max="2551" width="11.54296875" style="1" bestFit="1" customWidth="1"/>
    <col min="2552" max="2552" width="70.81640625" style="1" bestFit="1" customWidth="1"/>
    <col min="2553" max="2555" width="9.1796875" style="1"/>
    <col min="2556" max="2556" width="7.7265625" style="1" customWidth="1"/>
    <col min="2557" max="2557" width="72.81640625" style="1" customWidth="1"/>
    <col min="2558" max="2806" width="9.1796875" style="1"/>
    <col min="2807" max="2807" width="11.54296875" style="1" bestFit="1" customWidth="1"/>
    <col min="2808" max="2808" width="70.81640625" style="1" bestFit="1" customWidth="1"/>
    <col min="2809" max="2811" width="9.1796875" style="1"/>
    <col min="2812" max="2812" width="7.7265625" style="1" customWidth="1"/>
    <col min="2813" max="2813" width="72.81640625" style="1" customWidth="1"/>
    <col min="2814" max="3062" width="9.1796875" style="1"/>
    <col min="3063" max="3063" width="11.54296875" style="1" bestFit="1" customWidth="1"/>
    <col min="3064" max="3064" width="70.81640625" style="1" bestFit="1" customWidth="1"/>
    <col min="3065" max="3067" width="9.1796875" style="1"/>
    <col min="3068" max="3068" width="7.7265625" style="1" customWidth="1"/>
    <col min="3069" max="3069" width="72.81640625" style="1" customWidth="1"/>
    <col min="3070" max="3318" width="9.1796875" style="1"/>
    <col min="3319" max="3319" width="11.54296875" style="1" bestFit="1" customWidth="1"/>
    <col min="3320" max="3320" width="70.81640625" style="1" bestFit="1" customWidth="1"/>
    <col min="3321" max="3323" width="9.1796875" style="1"/>
    <col min="3324" max="3324" width="7.7265625" style="1" customWidth="1"/>
    <col min="3325" max="3325" width="72.81640625" style="1" customWidth="1"/>
    <col min="3326" max="3574" width="9.1796875" style="1"/>
    <col min="3575" max="3575" width="11.54296875" style="1" bestFit="1" customWidth="1"/>
    <col min="3576" max="3576" width="70.81640625" style="1" bestFit="1" customWidth="1"/>
    <col min="3577" max="3579" width="9.1796875" style="1"/>
    <col min="3580" max="3580" width="7.7265625" style="1" customWidth="1"/>
    <col min="3581" max="3581" width="72.81640625" style="1" customWidth="1"/>
    <col min="3582" max="3830" width="9.1796875" style="1"/>
    <col min="3831" max="3831" width="11.54296875" style="1" bestFit="1" customWidth="1"/>
    <col min="3832" max="3832" width="70.81640625" style="1" bestFit="1" customWidth="1"/>
    <col min="3833" max="3835" width="9.1796875" style="1"/>
    <col min="3836" max="3836" width="7.7265625" style="1" customWidth="1"/>
    <col min="3837" max="3837" width="72.81640625" style="1" customWidth="1"/>
    <col min="3838" max="4086" width="9.1796875" style="1"/>
    <col min="4087" max="4087" width="11.54296875" style="1" bestFit="1" customWidth="1"/>
    <col min="4088" max="4088" width="70.81640625" style="1" bestFit="1" customWidth="1"/>
    <col min="4089" max="4091" width="9.1796875" style="1"/>
    <col min="4092" max="4092" width="7.7265625" style="1" customWidth="1"/>
    <col min="4093" max="4093" width="72.81640625" style="1" customWidth="1"/>
    <col min="4094" max="4342" width="9.1796875" style="1"/>
    <col min="4343" max="4343" width="11.54296875" style="1" bestFit="1" customWidth="1"/>
    <col min="4344" max="4344" width="70.81640625" style="1" bestFit="1" customWidth="1"/>
    <col min="4345" max="4347" width="9.1796875" style="1"/>
    <col min="4348" max="4348" width="7.7265625" style="1" customWidth="1"/>
    <col min="4349" max="4349" width="72.81640625" style="1" customWidth="1"/>
    <col min="4350" max="4598" width="9.1796875" style="1"/>
    <col min="4599" max="4599" width="11.54296875" style="1" bestFit="1" customWidth="1"/>
    <col min="4600" max="4600" width="70.81640625" style="1" bestFit="1" customWidth="1"/>
    <col min="4601" max="4603" width="9.1796875" style="1"/>
    <col min="4604" max="4604" width="7.7265625" style="1" customWidth="1"/>
    <col min="4605" max="4605" width="72.81640625" style="1" customWidth="1"/>
    <col min="4606" max="4854" width="9.1796875" style="1"/>
    <col min="4855" max="4855" width="11.54296875" style="1" bestFit="1" customWidth="1"/>
    <col min="4856" max="4856" width="70.81640625" style="1" bestFit="1" customWidth="1"/>
    <col min="4857" max="4859" width="9.1796875" style="1"/>
    <col min="4860" max="4860" width="7.7265625" style="1" customWidth="1"/>
    <col min="4861" max="4861" width="72.81640625" style="1" customWidth="1"/>
    <col min="4862" max="5110" width="9.1796875" style="1"/>
    <col min="5111" max="5111" width="11.54296875" style="1" bestFit="1" customWidth="1"/>
    <col min="5112" max="5112" width="70.81640625" style="1" bestFit="1" customWidth="1"/>
    <col min="5113" max="5115" width="9.1796875" style="1"/>
    <col min="5116" max="5116" width="7.7265625" style="1" customWidth="1"/>
    <col min="5117" max="5117" width="72.81640625" style="1" customWidth="1"/>
    <col min="5118" max="5366" width="9.1796875" style="1"/>
    <col min="5367" max="5367" width="11.54296875" style="1" bestFit="1" customWidth="1"/>
    <col min="5368" max="5368" width="70.81640625" style="1" bestFit="1" customWidth="1"/>
    <col min="5369" max="5371" width="9.1796875" style="1"/>
    <col min="5372" max="5372" width="7.7265625" style="1" customWidth="1"/>
    <col min="5373" max="5373" width="72.81640625" style="1" customWidth="1"/>
    <col min="5374" max="5622" width="9.1796875" style="1"/>
    <col min="5623" max="5623" width="11.54296875" style="1" bestFit="1" customWidth="1"/>
    <col min="5624" max="5624" width="70.81640625" style="1" bestFit="1" customWidth="1"/>
    <col min="5625" max="5627" width="9.1796875" style="1"/>
    <col min="5628" max="5628" width="7.7265625" style="1" customWidth="1"/>
    <col min="5629" max="5629" width="72.81640625" style="1" customWidth="1"/>
    <col min="5630" max="5878" width="9.1796875" style="1"/>
    <col min="5879" max="5879" width="11.54296875" style="1" bestFit="1" customWidth="1"/>
    <col min="5880" max="5880" width="70.81640625" style="1" bestFit="1" customWidth="1"/>
    <col min="5881" max="5883" width="9.1796875" style="1"/>
    <col min="5884" max="5884" width="7.7265625" style="1" customWidth="1"/>
    <col min="5885" max="5885" width="72.81640625" style="1" customWidth="1"/>
    <col min="5886" max="6134" width="9.1796875" style="1"/>
    <col min="6135" max="6135" width="11.54296875" style="1" bestFit="1" customWidth="1"/>
    <col min="6136" max="6136" width="70.81640625" style="1" bestFit="1" customWidth="1"/>
    <col min="6137" max="6139" width="9.1796875" style="1"/>
    <col min="6140" max="6140" width="7.7265625" style="1" customWidth="1"/>
    <col min="6141" max="6141" width="72.81640625" style="1" customWidth="1"/>
    <col min="6142" max="6390" width="9.1796875" style="1"/>
    <col min="6391" max="6391" width="11.54296875" style="1" bestFit="1" customWidth="1"/>
    <col min="6392" max="6392" width="70.81640625" style="1" bestFit="1" customWidth="1"/>
    <col min="6393" max="6395" width="9.1796875" style="1"/>
    <col min="6396" max="6396" width="7.7265625" style="1" customWidth="1"/>
    <col min="6397" max="6397" width="72.81640625" style="1" customWidth="1"/>
    <col min="6398" max="6646" width="9.1796875" style="1"/>
    <col min="6647" max="6647" width="11.54296875" style="1" bestFit="1" customWidth="1"/>
    <col min="6648" max="6648" width="70.81640625" style="1" bestFit="1" customWidth="1"/>
    <col min="6649" max="6651" width="9.1796875" style="1"/>
    <col min="6652" max="6652" width="7.7265625" style="1" customWidth="1"/>
    <col min="6653" max="6653" width="72.81640625" style="1" customWidth="1"/>
    <col min="6654" max="6902" width="9.1796875" style="1"/>
    <col min="6903" max="6903" width="11.54296875" style="1" bestFit="1" customWidth="1"/>
    <col min="6904" max="6904" width="70.81640625" style="1" bestFit="1" customWidth="1"/>
    <col min="6905" max="6907" width="9.1796875" style="1"/>
    <col min="6908" max="6908" width="7.7265625" style="1" customWidth="1"/>
    <col min="6909" max="6909" width="72.81640625" style="1" customWidth="1"/>
    <col min="6910" max="7158" width="9.1796875" style="1"/>
    <col min="7159" max="7159" width="11.54296875" style="1" bestFit="1" customWidth="1"/>
    <col min="7160" max="7160" width="70.81640625" style="1" bestFit="1" customWidth="1"/>
    <col min="7161" max="7163" width="9.1796875" style="1"/>
    <col min="7164" max="7164" width="7.7265625" style="1" customWidth="1"/>
    <col min="7165" max="7165" width="72.81640625" style="1" customWidth="1"/>
    <col min="7166" max="7414" width="9.1796875" style="1"/>
    <col min="7415" max="7415" width="11.54296875" style="1" bestFit="1" customWidth="1"/>
    <col min="7416" max="7416" width="70.81640625" style="1" bestFit="1" customWidth="1"/>
    <col min="7417" max="7419" width="9.1796875" style="1"/>
    <col min="7420" max="7420" width="7.7265625" style="1" customWidth="1"/>
    <col min="7421" max="7421" width="72.81640625" style="1" customWidth="1"/>
    <col min="7422" max="7670" width="9.1796875" style="1"/>
    <col min="7671" max="7671" width="11.54296875" style="1" bestFit="1" customWidth="1"/>
    <col min="7672" max="7672" width="70.81640625" style="1" bestFit="1" customWidth="1"/>
    <col min="7673" max="7675" width="9.1796875" style="1"/>
    <col min="7676" max="7676" width="7.7265625" style="1" customWidth="1"/>
    <col min="7677" max="7677" width="72.81640625" style="1" customWidth="1"/>
    <col min="7678" max="7926" width="9.1796875" style="1"/>
    <col min="7927" max="7927" width="11.54296875" style="1" bestFit="1" customWidth="1"/>
    <col min="7928" max="7928" width="70.81640625" style="1" bestFit="1" customWidth="1"/>
    <col min="7929" max="7931" width="9.1796875" style="1"/>
    <col min="7932" max="7932" width="7.7265625" style="1" customWidth="1"/>
    <col min="7933" max="7933" width="72.81640625" style="1" customWidth="1"/>
    <col min="7934" max="8182" width="9.1796875" style="1"/>
    <col min="8183" max="8183" width="11.54296875" style="1" bestFit="1" customWidth="1"/>
    <col min="8184" max="8184" width="70.81640625" style="1" bestFit="1" customWidth="1"/>
    <col min="8185" max="8187" width="9.1796875" style="1"/>
    <col min="8188" max="8188" width="7.7265625" style="1" customWidth="1"/>
    <col min="8189" max="8189" width="72.81640625" style="1" customWidth="1"/>
    <col min="8190" max="8438" width="9.1796875" style="1"/>
    <col min="8439" max="8439" width="11.54296875" style="1" bestFit="1" customWidth="1"/>
    <col min="8440" max="8440" width="70.81640625" style="1" bestFit="1" customWidth="1"/>
    <col min="8441" max="8443" width="9.1796875" style="1"/>
    <col min="8444" max="8444" width="7.7265625" style="1" customWidth="1"/>
    <col min="8445" max="8445" width="72.81640625" style="1" customWidth="1"/>
    <col min="8446" max="8694" width="9.1796875" style="1"/>
    <col min="8695" max="8695" width="11.54296875" style="1" bestFit="1" customWidth="1"/>
    <col min="8696" max="8696" width="70.81640625" style="1" bestFit="1" customWidth="1"/>
    <col min="8697" max="8699" width="9.1796875" style="1"/>
    <col min="8700" max="8700" width="7.7265625" style="1" customWidth="1"/>
    <col min="8701" max="8701" width="72.81640625" style="1" customWidth="1"/>
    <col min="8702" max="8950" width="9.1796875" style="1"/>
    <col min="8951" max="8951" width="11.54296875" style="1" bestFit="1" customWidth="1"/>
    <col min="8952" max="8952" width="70.81640625" style="1" bestFit="1" customWidth="1"/>
    <col min="8953" max="8955" width="9.1796875" style="1"/>
    <col min="8956" max="8956" width="7.7265625" style="1" customWidth="1"/>
    <col min="8957" max="8957" width="72.81640625" style="1" customWidth="1"/>
    <col min="8958" max="9206" width="9.1796875" style="1"/>
    <col min="9207" max="9207" width="11.54296875" style="1" bestFit="1" customWidth="1"/>
    <col min="9208" max="9208" width="70.81640625" style="1" bestFit="1" customWidth="1"/>
    <col min="9209" max="9211" width="9.1796875" style="1"/>
    <col min="9212" max="9212" width="7.7265625" style="1" customWidth="1"/>
    <col min="9213" max="9213" width="72.81640625" style="1" customWidth="1"/>
    <col min="9214" max="9462" width="9.1796875" style="1"/>
    <col min="9463" max="9463" width="11.54296875" style="1" bestFit="1" customWidth="1"/>
    <col min="9464" max="9464" width="70.81640625" style="1" bestFit="1" customWidth="1"/>
    <col min="9465" max="9467" width="9.1796875" style="1"/>
    <col min="9468" max="9468" width="7.7265625" style="1" customWidth="1"/>
    <col min="9469" max="9469" width="72.81640625" style="1" customWidth="1"/>
    <col min="9470" max="9718" width="9.1796875" style="1"/>
    <col min="9719" max="9719" width="11.54296875" style="1" bestFit="1" customWidth="1"/>
    <col min="9720" max="9720" width="70.81640625" style="1" bestFit="1" customWidth="1"/>
    <col min="9721" max="9723" width="9.1796875" style="1"/>
    <col min="9724" max="9724" width="7.7265625" style="1" customWidth="1"/>
    <col min="9725" max="9725" width="72.81640625" style="1" customWidth="1"/>
    <col min="9726" max="9974" width="9.1796875" style="1"/>
    <col min="9975" max="9975" width="11.54296875" style="1" bestFit="1" customWidth="1"/>
    <col min="9976" max="9976" width="70.81640625" style="1" bestFit="1" customWidth="1"/>
    <col min="9977" max="9979" width="9.1796875" style="1"/>
    <col min="9980" max="9980" width="7.7265625" style="1" customWidth="1"/>
    <col min="9981" max="9981" width="72.81640625" style="1" customWidth="1"/>
    <col min="9982" max="10230" width="9.1796875" style="1"/>
    <col min="10231" max="10231" width="11.54296875" style="1" bestFit="1" customWidth="1"/>
    <col min="10232" max="10232" width="70.81640625" style="1" bestFit="1" customWidth="1"/>
    <col min="10233" max="10235" width="9.1796875" style="1"/>
    <col min="10236" max="10236" width="7.7265625" style="1" customWidth="1"/>
    <col min="10237" max="10237" width="72.81640625" style="1" customWidth="1"/>
    <col min="10238" max="10486" width="9.1796875" style="1"/>
    <col min="10487" max="10487" width="11.54296875" style="1" bestFit="1" customWidth="1"/>
    <col min="10488" max="10488" width="70.81640625" style="1" bestFit="1" customWidth="1"/>
    <col min="10489" max="10491" width="9.1796875" style="1"/>
    <col min="10492" max="10492" width="7.7265625" style="1" customWidth="1"/>
    <col min="10493" max="10493" width="72.81640625" style="1" customWidth="1"/>
    <col min="10494" max="10742" width="9.1796875" style="1"/>
    <col min="10743" max="10743" width="11.54296875" style="1" bestFit="1" customWidth="1"/>
    <col min="10744" max="10744" width="70.81640625" style="1" bestFit="1" customWidth="1"/>
    <col min="10745" max="10747" width="9.1796875" style="1"/>
    <col min="10748" max="10748" width="7.7265625" style="1" customWidth="1"/>
    <col min="10749" max="10749" width="72.81640625" style="1" customWidth="1"/>
    <col min="10750" max="10998" width="9.1796875" style="1"/>
    <col min="10999" max="10999" width="11.54296875" style="1" bestFit="1" customWidth="1"/>
    <col min="11000" max="11000" width="70.81640625" style="1" bestFit="1" customWidth="1"/>
    <col min="11001" max="11003" width="9.1796875" style="1"/>
    <col min="11004" max="11004" width="7.7265625" style="1" customWidth="1"/>
    <col min="11005" max="11005" width="72.81640625" style="1" customWidth="1"/>
    <col min="11006" max="11254" width="9.1796875" style="1"/>
    <col min="11255" max="11255" width="11.54296875" style="1" bestFit="1" customWidth="1"/>
    <col min="11256" max="11256" width="70.81640625" style="1" bestFit="1" customWidth="1"/>
    <col min="11257" max="11259" width="9.1796875" style="1"/>
    <col min="11260" max="11260" width="7.7265625" style="1" customWidth="1"/>
    <col min="11261" max="11261" width="72.81640625" style="1" customWidth="1"/>
    <col min="11262" max="11510" width="9.1796875" style="1"/>
    <col min="11511" max="11511" width="11.54296875" style="1" bestFit="1" customWidth="1"/>
    <col min="11512" max="11512" width="70.81640625" style="1" bestFit="1" customWidth="1"/>
    <col min="11513" max="11515" width="9.1796875" style="1"/>
    <col min="11516" max="11516" width="7.7265625" style="1" customWidth="1"/>
    <col min="11517" max="11517" width="72.81640625" style="1" customWidth="1"/>
    <col min="11518" max="11766" width="9.1796875" style="1"/>
    <col min="11767" max="11767" width="11.54296875" style="1" bestFit="1" customWidth="1"/>
    <col min="11768" max="11768" width="70.81640625" style="1" bestFit="1" customWidth="1"/>
    <col min="11769" max="11771" width="9.1796875" style="1"/>
    <col min="11772" max="11772" width="7.7265625" style="1" customWidth="1"/>
    <col min="11773" max="11773" width="72.81640625" style="1" customWidth="1"/>
    <col min="11774" max="12022" width="9.1796875" style="1"/>
    <col min="12023" max="12023" width="11.54296875" style="1" bestFit="1" customWidth="1"/>
    <col min="12024" max="12024" width="70.81640625" style="1" bestFit="1" customWidth="1"/>
    <col min="12025" max="12027" width="9.1796875" style="1"/>
    <col min="12028" max="12028" width="7.7265625" style="1" customWidth="1"/>
    <col min="12029" max="12029" width="72.81640625" style="1" customWidth="1"/>
    <col min="12030" max="12278" width="9.1796875" style="1"/>
    <col min="12279" max="12279" width="11.54296875" style="1" bestFit="1" customWidth="1"/>
    <col min="12280" max="12280" width="70.81640625" style="1" bestFit="1" customWidth="1"/>
    <col min="12281" max="12283" width="9.1796875" style="1"/>
    <col min="12284" max="12284" width="7.7265625" style="1" customWidth="1"/>
    <col min="12285" max="12285" width="72.81640625" style="1" customWidth="1"/>
    <col min="12286" max="12534" width="9.1796875" style="1"/>
    <col min="12535" max="12535" width="11.54296875" style="1" bestFit="1" customWidth="1"/>
    <col min="12536" max="12536" width="70.81640625" style="1" bestFit="1" customWidth="1"/>
    <col min="12537" max="12539" width="9.1796875" style="1"/>
    <col min="12540" max="12540" width="7.7265625" style="1" customWidth="1"/>
    <col min="12541" max="12541" width="72.81640625" style="1" customWidth="1"/>
    <col min="12542" max="12790" width="9.1796875" style="1"/>
    <col min="12791" max="12791" width="11.54296875" style="1" bestFit="1" customWidth="1"/>
    <col min="12792" max="12792" width="70.81640625" style="1" bestFit="1" customWidth="1"/>
    <col min="12793" max="12795" width="9.1796875" style="1"/>
    <col min="12796" max="12796" width="7.7265625" style="1" customWidth="1"/>
    <col min="12797" max="12797" width="72.81640625" style="1" customWidth="1"/>
    <col min="12798" max="13046" width="9.1796875" style="1"/>
    <col min="13047" max="13047" width="11.54296875" style="1" bestFit="1" customWidth="1"/>
    <col min="13048" max="13048" width="70.81640625" style="1" bestFit="1" customWidth="1"/>
    <col min="13049" max="13051" width="9.1796875" style="1"/>
    <col min="13052" max="13052" width="7.7265625" style="1" customWidth="1"/>
    <col min="13053" max="13053" width="72.81640625" style="1" customWidth="1"/>
    <col min="13054" max="13302" width="9.1796875" style="1"/>
    <col min="13303" max="13303" width="11.54296875" style="1" bestFit="1" customWidth="1"/>
    <col min="13304" max="13304" width="70.81640625" style="1" bestFit="1" customWidth="1"/>
    <col min="13305" max="13307" width="9.1796875" style="1"/>
    <col min="13308" max="13308" width="7.7265625" style="1" customWidth="1"/>
    <col min="13309" max="13309" width="72.81640625" style="1" customWidth="1"/>
    <col min="13310" max="13558" width="9.1796875" style="1"/>
    <col min="13559" max="13559" width="11.54296875" style="1" bestFit="1" customWidth="1"/>
    <col min="13560" max="13560" width="70.81640625" style="1" bestFit="1" customWidth="1"/>
    <col min="13561" max="13563" width="9.1796875" style="1"/>
    <col min="13564" max="13564" width="7.7265625" style="1" customWidth="1"/>
    <col min="13565" max="13565" width="72.81640625" style="1" customWidth="1"/>
    <col min="13566" max="13814" width="9.1796875" style="1"/>
    <col min="13815" max="13815" width="11.54296875" style="1" bestFit="1" customWidth="1"/>
    <col min="13816" max="13816" width="70.81640625" style="1" bestFit="1" customWidth="1"/>
    <col min="13817" max="13819" width="9.1796875" style="1"/>
    <col min="13820" max="13820" width="7.7265625" style="1" customWidth="1"/>
    <col min="13821" max="13821" width="72.81640625" style="1" customWidth="1"/>
    <col min="13822" max="14070" width="9.1796875" style="1"/>
    <col min="14071" max="14071" width="11.54296875" style="1" bestFit="1" customWidth="1"/>
    <col min="14072" max="14072" width="70.81640625" style="1" bestFit="1" customWidth="1"/>
    <col min="14073" max="14075" width="9.1796875" style="1"/>
    <col min="14076" max="14076" width="7.7265625" style="1" customWidth="1"/>
    <col min="14077" max="14077" width="72.81640625" style="1" customWidth="1"/>
    <col min="14078" max="14326" width="9.1796875" style="1"/>
    <col min="14327" max="14327" width="11.54296875" style="1" bestFit="1" customWidth="1"/>
    <col min="14328" max="14328" width="70.81640625" style="1" bestFit="1" customWidth="1"/>
    <col min="14329" max="14331" width="9.1796875" style="1"/>
    <col min="14332" max="14332" width="7.7265625" style="1" customWidth="1"/>
    <col min="14333" max="14333" width="72.81640625" style="1" customWidth="1"/>
    <col min="14334" max="14582" width="9.1796875" style="1"/>
    <col min="14583" max="14583" width="11.54296875" style="1" bestFit="1" customWidth="1"/>
    <col min="14584" max="14584" width="70.81640625" style="1" bestFit="1" customWidth="1"/>
    <col min="14585" max="14587" width="9.1796875" style="1"/>
    <col min="14588" max="14588" width="7.7265625" style="1" customWidth="1"/>
    <col min="14589" max="14589" width="72.81640625" style="1" customWidth="1"/>
    <col min="14590" max="14838" width="9.1796875" style="1"/>
    <col min="14839" max="14839" width="11.54296875" style="1" bestFit="1" customWidth="1"/>
    <col min="14840" max="14840" width="70.81640625" style="1" bestFit="1" customWidth="1"/>
    <col min="14841" max="14843" width="9.1796875" style="1"/>
    <col min="14844" max="14844" width="7.7265625" style="1" customWidth="1"/>
    <col min="14845" max="14845" width="72.81640625" style="1" customWidth="1"/>
    <col min="14846" max="15094" width="9.1796875" style="1"/>
    <col min="15095" max="15095" width="11.54296875" style="1" bestFit="1" customWidth="1"/>
    <col min="15096" max="15096" width="70.81640625" style="1" bestFit="1" customWidth="1"/>
    <col min="15097" max="15099" width="9.1796875" style="1"/>
    <col min="15100" max="15100" width="7.7265625" style="1" customWidth="1"/>
    <col min="15101" max="15101" width="72.81640625" style="1" customWidth="1"/>
    <col min="15102" max="15350" width="9.1796875" style="1"/>
    <col min="15351" max="15351" width="11.54296875" style="1" bestFit="1" customWidth="1"/>
    <col min="15352" max="15352" width="70.81640625" style="1" bestFit="1" customWidth="1"/>
    <col min="15353" max="15355" width="9.1796875" style="1"/>
    <col min="15356" max="15356" width="7.7265625" style="1" customWidth="1"/>
    <col min="15357" max="15357" width="72.81640625" style="1" customWidth="1"/>
    <col min="15358" max="15606" width="9.1796875" style="1"/>
    <col min="15607" max="15607" width="11.54296875" style="1" bestFit="1" customWidth="1"/>
    <col min="15608" max="15608" width="70.81640625" style="1" bestFit="1" customWidth="1"/>
    <col min="15609" max="15611" width="9.1796875" style="1"/>
    <col min="15612" max="15612" width="7.7265625" style="1" customWidth="1"/>
    <col min="15613" max="15613" width="72.81640625" style="1" customWidth="1"/>
    <col min="15614" max="15862" width="9.1796875" style="1"/>
    <col min="15863" max="15863" width="11.54296875" style="1" bestFit="1" customWidth="1"/>
    <col min="15864" max="15864" width="70.81640625" style="1" bestFit="1" customWidth="1"/>
    <col min="15865" max="15867" width="9.1796875" style="1"/>
    <col min="15868" max="15868" width="7.7265625" style="1" customWidth="1"/>
    <col min="15869" max="15869" width="72.81640625" style="1" customWidth="1"/>
    <col min="15870" max="16118" width="9.1796875" style="1"/>
    <col min="16119" max="16119" width="11.54296875" style="1" bestFit="1" customWidth="1"/>
    <col min="16120" max="16120" width="70.81640625" style="1" bestFit="1" customWidth="1"/>
    <col min="16121" max="16123" width="9.1796875" style="1"/>
    <col min="16124" max="16124" width="7.7265625" style="1" customWidth="1"/>
    <col min="16125" max="16125" width="72.81640625" style="1" customWidth="1"/>
    <col min="16126" max="16384" width="9.1796875" style="1"/>
  </cols>
  <sheetData>
    <row r="3" spans="1:9" x14ac:dyDescent="0.35">
      <c r="B3" s="2" t="s">
        <v>0</v>
      </c>
      <c r="C3" s="3" t="s">
        <v>1</v>
      </c>
    </row>
    <row r="5" spans="1:9" x14ac:dyDescent="0.35">
      <c r="A5" s="4" t="s">
        <v>2</v>
      </c>
      <c r="B5" s="2" t="str">
        <f>LEFT($C5,5)</f>
        <v>1.1 A</v>
      </c>
      <c r="C5" s="3" t="s">
        <v>3</v>
      </c>
    </row>
    <row r="6" spans="1:9" x14ac:dyDescent="0.35">
      <c r="A6" s="4" t="s">
        <v>2</v>
      </c>
      <c r="B6" s="2" t="str">
        <f>LEFT($C6,5)</f>
        <v>1.1.1</v>
      </c>
      <c r="C6" s="3" t="s">
        <v>4</v>
      </c>
      <c r="D6" s="4" t="s">
        <v>2</v>
      </c>
    </row>
    <row r="7" spans="1:9" x14ac:dyDescent="0.35">
      <c r="A7" s="4" t="s">
        <v>2</v>
      </c>
      <c r="B7" s="2" t="str">
        <f t="shared" ref="B7:B81" si="0">LEFT($C7,5)</f>
        <v>1.1.2</v>
      </c>
      <c r="C7" s="3" t="s">
        <v>688</v>
      </c>
      <c r="D7" s="4" t="s">
        <v>2</v>
      </c>
    </row>
    <row r="8" spans="1:9" x14ac:dyDescent="0.35">
      <c r="A8" s="4" t="s">
        <v>2</v>
      </c>
      <c r="B8" s="2" t="str">
        <f t="shared" si="0"/>
        <v>1.1.3</v>
      </c>
      <c r="C8" s="3" t="s">
        <v>5</v>
      </c>
      <c r="D8" s="4" t="s">
        <v>2</v>
      </c>
    </row>
    <row r="9" spans="1:9" x14ac:dyDescent="0.35">
      <c r="A9" s="4" t="s">
        <v>2</v>
      </c>
      <c r="B9" s="2" t="str">
        <f t="shared" si="0"/>
        <v>1.1.4</v>
      </c>
      <c r="C9" s="3" t="s">
        <v>6</v>
      </c>
      <c r="D9" s="4" t="s">
        <v>2</v>
      </c>
    </row>
    <row r="10" spans="1:9" x14ac:dyDescent="0.35">
      <c r="A10" s="4" t="s">
        <v>2</v>
      </c>
      <c r="B10" s="2" t="str">
        <f t="shared" si="0"/>
        <v>1.1.5</v>
      </c>
      <c r="C10" s="3" t="s">
        <v>689</v>
      </c>
      <c r="D10" s="4" t="s">
        <v>2</v>
      </c>
    </row>
    <row r="11" spans="1:9" x14ac:dyDescent="0.35">
      <c r="A11" s="4" t="s">
        <v>2</v>
      </c>
      <c r="B11" s="2" t="str">
        <f t="shared" si="0"/>
        <v>1.1.6</v>
      </c>
      <c r="C11" s="3" t="s">
        <v>7</v>
      </c>
      <c r="D11" s="4" t="s">
        <v>2</v>
      </c>
    </row>
    <row r="12" spans="1:9" x14ac:dyDescent="0.35">
      <c r="A12" s="4"/>
      <c r="D12" s="4"/>
    </row>
    <row r="13" spans="1:9" x14ac:dyDescent="0.35">
      <c r="A13" s="238"/>
      <c r="B13" s="236"/>
      <c r="C13" s="236"/>
      <c r="D13" s="238"/>
    </row>
    <row r="14" spans="1:9" x14ac:dyDescent="0.35">
      <c r="A14" s="4"/>
      <c r="B14" s="2" t="str">
        <f t="shared" si="0"/>
        <v/>
      </c>
      <c r="D14" s="4"/>
    </row>
    <row r="15" spans="1:9" x14ac:dyDescent="0.35">
      <c r="A15" s="4" t="s">
        <v>8</v>
      </c>
      <c r="B15" s="2" t="str">
        <f t="shared" si="0"/>
        <v>1.2 I</v>
      </c>
      <c r="C15" s="3" t="s">
        <v>690</v>
      </c>
      <c r="D15" s="4">
        <v>1</v>
      </c>
      <c r="F15" s="3" t="s">
        <v>4</v>
      </c>
      <c r="G15" s="3" t="s">
        <v>3</v>
      </c>
      <c r="H15" s="3" t="s">
        <v>1</v>
      </c>
      <c r="I15" s="2" t="s">
        <v>850</v>
      </c>
    </row>
    <row r="16" spans="1:9" x14ac:dyDescent="0.35">
      <c r="A16" s="4" t="s">
        <v>8</v>
      </c>
      <c r="B16" s="2" t="str">
        <f t="shared" si="0"/>
        <v>1.2.1</v>
      </c>
      <c r="C16" s="3" t="s">
        <v>9</v>
      </c>
      <c r="D16" s="4" t="s">
        <v>8</v>
      </c>
      <c r="F16" s="3" t="s">
        <v>688</v>
      </c>
      <c r="G16" s="3" t="s">
        <v>3</v>
      </c>
      <c r="H16" s="3" t="s">
        <v>1</v>
      </c>
      <c r="I16" s="2" t="s">
        <v>850</v>
      </c>
    </row>
    <row r="17" spans="1:9" x14ac:dyDescent="0.35">
      <c r="A17" s="4" t="s">
        <v>8</v>
      </c>
      <c r="B17" s="2" t="str">
        <f t="shared" si="0"/>
        <v>1.2.2</v>
      </c>
      <c r="C17" s="3" t="s">
        <v>852</v>
      </c>
      <c r="D17" s="4" t="s">
        <v>8</v>
      </c>
      <c r="F17" s="3" t="s">
        <v>5</v>
      </c>
      <c r="G17" s="3" t="s">
        <v>3</v>
      </c>
      <c r="H17" s="3" t="s">
        <v>1</v>
      </c>
      <c r="I17" s="2" t="s">
        <v>850</v>
      </c>
    </row>
    <row r="18" spans="1:9" x14ac:dyDescent="0.35">
      <c r="A18" s="4" t="s">
        <v>8</v>
      </c>
      <c r="B18" s="2" t="str">
        <f t="shared" si="0"/>
        <v>1.2.3</v>
      </c>
      <c r="C18" s="3" t="s">
        <v>853</v>
      </c>
      <c r="D18" s="4" t="s">
        <v>8</v>
      </c>
      <c r="F18" s="3" t="s">
        <v>6</v>
      </c>
      <c r="G18" s="3" t="s">
        <v>3</v>
      </c>
      <c r="H18" s="3" t="s">
        <v>1</v>
      </c>
      <c r="I18" s="2" t="s">
        <v>850</v>
      </c>
    </row>
    <row r="19" spans="1:9" x14ac:dyDescent="0.35">
      <c r="A19" s="4"/>
      <c r="B19" s="2" t="str">
        <f t="shared" si="0"/>
        <v/>
      </c>
      <c r="D19" s="4"/>
      <c r="F19" s="3" t="s">
        <v>689</v>
      </c>
      <c r="G19" s="3" t="s">
        <v>3</v>
      </c>
      <c r="H19" s="3" t="s">
        <v>1</v>
      </c>
      <c r="I19" s="2" t="s">
        <v>850</v>
      </c>
    </row>
    <row r="20" spans="1:9" x14ac:dyDescent="0.35">
      <c r="A20" s="4" t="s">
        <v>10</v>
      </c>
      <c r="B20" s="2" t="str">
        <f t="shared" si="0"/>
        <v>1.3 S</v>
      </c>
      <c r="C20" s="3" t="s">
        <v>691</v>
      </c>
      <c r="D20" s="4">
        <v>1</v>
      </c>
      <c r="F20" s="3" t="s">
        <v>7</v>
      </c>
      <c r="G20" s="3" t="s">
        <v>3</v>
      </c>
      <c r="H20" s="3" t="s">
        <v>1</v>
      </c>
      <c r="I20" s="2" t="s">
        <v>850</v>
      </c>
    </row>
    <row r="21" spans="1:9" x14ac:dyDescent="0.35">
      <c r="A21" s="4" t="s">
        <v>10</v>
      </c>
      <c r="B21" s="2" t="str">
        <f t="shared" si="0"/>
        <v>1.3.1</v>
      </c>
      <c r="C21" s="3" t="s">
        <v>692</v>
      </c>
      <c r="D21" s="4" t="s">
        <v>10</v>
      </c>
      <c r="F21" s="3" t="s">
        <v>9</v>
      </c>
      <c r="G21" s="3" t="s">
        <v>690</v>
      </c>
      <c r="H21" s="3" t="s">
        <v>1</v>
      </c>
      <c r="I21" s="2" t="s">
        <v>850</v>
      </c>
    </row>
    <row r="22" spans="1:9" x14ac:dyDescent="0.35">
      <c r="A22" s="4"/>
      <c r="B22" s="2" t="str">
        <f t="shared" si="0"/>
        <v/>
      </c>
      <c r="D22" s="4"/>
      <c r="F22" s="3" t="s">
        <v>852</v>
      </c>
      <c r="G22" s="3" t="s">
        <v>690</v>
      </c>
      <c r="H22" s="3" t="s">
        <v>1</v>
      </c>
      <c r="I22" s="2" t="s">
        <v>850</v>
      </c>
    </row>
    <row r="23" spans="1:9" x14ac:dyDescent="0.35">
      <c r="A23" s="4">
        <v>2</v>
      </c>
      <c r="B23" s="2" t="str">
        <f t="shared" si="0"/>
        <v>2 BOU</v>
      </c>
      <c r="C23" s="3" t="s">
        <v>11</v>
      </c>
      <c r="D23" s="4">
        <v>2</v>
      </c>
      <c r="F23" s="3" t="s">
        <v>853</v>
      </c>
      <c r="G23" s="3" t="s">
        <v>690</v>
      </c>
      <c r="H23" s="3" t="s">
        <v>1</v>
      </c>
      <c r="I23" s="2" t="s">
        <v>850</v>
      </c>
    </row>
    <row r="24" spans="1:9" x14ac:dyDescent="0.35">
      <c r="A24" s="4"/>
      <c r="B24" s="2" t="str">
        <f t="shared" si="0"/>
        <v/>
      </c>
      <c r="D24" s="4"/>
      <c r="F24" s="3" t="s">
        <v>692</v>
      </c>
      <c r="G24" s="3" t="s">
        <v>691</v>
      </c>
      <c r="H24" s="3" t="s">
        <v>1</v>
      </c>
      <c r="I24" s="2" t="s">
        <v>850</v>
      </c>
    </row>
    <row r="25" spans="1:9" x14ac:dyDescent="0.35">
      <c r="A25" s="4" t="s">
        <v>12</v>
      </c>
      <c r="B25" s="2" t="str">
        <f t="shared" si="0"/>
        <v>2.1 O</v>
      </c>
      <c r="C25" s="3" t="s">
        <v>13</v>
      </c>
      <c r="D25" s="4">
        <v>2</v>
      </c>
    </row>
    <row r="26" spans="1:9" x14ac:dyDescent="0.35">
      <c r="A26" s="4" t="s">
        <v>12</v>
      </c>
      <c r="B26" s="2" t="str">
        <f t="shared" si="0"/>
        <v>2.1.1</v>
      </c>
      <c r="C26" s="3" t="s">
        <v>14</v>
      </c>
      <c r="D26" s="4" t="s">
        <v>12</v>
      </c>
    </row>
    <row r="27" spans="1:9" x14ac:dyDescent="0.35">
      <c r="A27" s="4" t="s">
        <v>12</v>
      </c>
      <c r="B27" s="2" t="str">
        <f t="shared" si="0"/>
        <v>2.1.2</v>
      </c>
      <c r="C27" s="3" t="s">
        <v>15</v>
      </c>
      <c r="D27" s="4" t="s">
        <v>12</v>
      </c>
      <c r="F27" s="3" t="s">
        <v>14</v>
      </c>
      <c r="G27" s="3" t="s">
        <v>13</v>
      </c>
      <c r="H27" s="3" t="s">
        <v>11</v>
      </c>
      <c r="I27" s="2" t="s">
        <v>850</v>
      </c>
    </row>
    <row r="28" spans="1:9" x14ac:dyDescent="0.35">
      <c r="A28" s="4" t="s">
        <v>12</v>
      </c>
      <c r="B28" s="2" t="str">
        <f t="shared" si="0"/>
        <v>2.1.3</v>
      </c>
      <c r="C28" s="3" t="s">
        <v>16</v>
      </c>
      <c r="D28" s="4" t="s">
        <v>12</v>
      </c>
      <c r="F28" s="3" t="s">
        <v>15</v>
      </c>
      <c r="G28" s="3" t="s">
        <v>13</v>
      </c>
      <c r="H28" s="3" t="s">
        <v>11</v>
      </c>
      <c r="I28" s="2" t="s">
        <v>850</v>
      </c>
    </row>
    <row r="29" spans="1:9" x14ac:dyDescent="0.35">
      <c r="A29" s="4" t="s">
        <v>12</v>
      </c>
      <c r="B29" s="2" t="str">
        <f t="shared" si="0"/>
        <v>2.1.4</v>
      </c>
      <c r="C29" s="3" t="s">
        <v>860</v>
      </c>
      <c r="D29" s="4" t="s">
        <v>12</v>
      </c>
      <c r="F29" s="3" t="s">
        <v>16</v>
      </c>
      <c r="G29" s="3" t="s">
        <v>13</v>
      </c>
      <c r="H29" s="3" t="s">
        <v>11</v>
      </c>
      <c r="I29" s="2" t="s">
        <v>850</v>
      </c>
    </row>
    <row r="30" spans="1:9" x14ac:dyDescent="0.35">
      <c r="A30" s="4"/>
      <c r="C30" s="144"/>
      <c r="D30" s="4"/>
      <c r="F30" s="3" t="s">
        <v>860</v>
      </c>
      <c r="G30" s="3" t="s">
        <v>13</v>
      </c>
      <c r="H30" s="3" t="s">
        <v>11</v>
      </c>
      <c r="I30" s="2" t="s">
        <v>850</v>
      </c>
    </row>
    <row r="31" spans="1:9" x14ac:dyDescent="0.35">
      <c r="A31" s="4"/>
      <c r="C31" s="144"/>
      <c r="D31" s="4"/>
      <c r="F31" s="3" t="s">
        <v>17</v>
      </c>
      <c r="G31" s="3" t="s">
        <v>18</v>
      </c>
      <c r="H31" s="3" t="s">
        <v>11</v>
      </c>
      <c r="I31" s="2" t="s">
        <v>850</v>
      </c>
    </row>
    <row r="32" spans="1:9" x14ac:dyDescent="0.35">
      <c r="A32" s="4"/>
      <c r="C32" s="144"/>
      <c r="D32" s="4"/>
      <c r="F32" s="3"/>
      <c r="G32" s="3"/>
      <c r="H32" s="3"/>
    </row>
    <row r="33" spans="1:9" x14ac:dyDescent="0.35">
      <c r="A33" s="4"/>
      <c r="C33" s="144"/>
      <c r="D33" s="4"/>
      <c r="F33" s="3"/>
      <c r="G33" s="3"/>
      <c r="H33" s="3"/>
    </row>
    <row r="34" spans="1:9" x14ac:dyDescent="0.35">
      <c r="A34" s="4"/>
      <c r="D34" s="4"/>
      <c r="F34" s="3" t="s">
        <v>19</v>
      </c>
      <c r="G34" s="3" t="s">
        <v>20</v>
      </c>
      <c r="H34" s="3" t="s">
        <v>21</v>
      </c>
      <c r="I34" s="2" t="s">
        <v>850</v>
      </c>
    </row>
    <row r="35" spans="1:9" x14ac:dyDescent="0.35">
      <c r="A35" s="4" t="s">
        <v>22</v>
      </c>
      <c r="B35" s="2" t="str">
        <f t="shared" si="0"/>
        <v>2.2 T</v>
      </c>
      <c r="C35" s="3" t="s">
        <v>18</v>
      </c>
      <c r="D35" s="4">
        <v>2</v>
      </c>
      <c r="F35" s="3" t="s">
        <v>693</v>
      </c>
      <c r="G35" s="3" t="s">
        <v>20</v>
      </c>
      <c r="H35" s="3" t="s">
        <v>21</v>
      </c>
      <c r="I35" s="2" t="s">
        <v>850</v>
      </c>
    </row>
    <row r="36" spans="1:9" x14ac:dyDescent="0.35">
      <c r="A36" s="4" t="s">
        <v>22</v>
      </c>
      <c r="B36" s="2" t="str">
        <f t="shared" si="0"/>
        <v>2.2.1</v>
      </c>
      <c r="C36" s="3" t="s">
        <v>17</v>
      </c>
      <c r="D36" s="4" t="s">
        <v>22</v>
      </c>
      <c r="F36" s="3" t="s">
        <v>23</v>
      </c>
      <c r="G36" s="3" t="s">
        <v>20</v>
      </c>
      <c r="H36" s="3" t="s">
        <v>21</v>
      </c>
      <c r="I36" s="2" t="s">
        <v>850</v>
      </c>
    </row>
    <row r="37" spans="1:9" x14ac:dyDescent="0.35">
      <c r="A37" s="4"/>
      <c r="C37" s="233"/>
      <c r="D37" s="4"/>
      <c r="F37" s="3" t="s">
        <v>24</v>
      </c>
      <c r="G37" s="3" t="s">
        <v>20</v>
      </c>
      <c r="H37" s="3" t="s">
        <v>21</v>
      </c>
      <c r="I37" s="2" t="s">
        <v>850</v>
      </c>
    </row>
    <row r="38" spans="1:9" x14ac:dyDescent="0.35">
      <c r="A38" s="4"/>
      <c r="B38" s="2" t="str">
        <f t="shared" si="0"/>
        <v/>
      </c>
      <c r="D38" s="4"/>
      <c r="F38" s="3" t="s">
        <v>25</v>
      </c>
      <c r="G38" s="3" t="s">
        <v>20</v>
      </c>
      <c r="H38" s="3" t="s">
        <v>21</v>
      </c>
      <c r="I38" s="2" t="s">
        <v>850</v>
      </c>
    </row>
    <row r="39" spans="1:9" x14ac:dyDescent="0.35">
      <c r="A39" s="4">
        <v>3</v>
      </c>
      <c r="B39" s="2" t="str">
        <f t="shared" si="0"/>
        <v>3 UIT</v>
      </c>
      <c r="C39" s="3" t="s">
        <v>21</v>
      </c>
      <c r="D39" s="4">
        <v>3</v>
      </c>
      <c r="F39" s="3" t="s">
        <v>26</v>
      </c>
      <c r="G39" s="3" t="s">
        <v>20</v>
      </c>
      <c r="H39" s="3" t="s">
        <v>21</v>
      </c>
      <c r="I39" s="2" t="s">
        <v>850</v>
      </c>
    </row>
    <row r="40" spans="1:9" x14ac:dyDescent="0.35">
      <c r="A40" s="4"/>
      <c r="B40" s="2" t="str">
        <f t="shared" si="0"/>
        <v/>
      </c>
      <c r="D40" s="4"/>
      <c r="F40" s="3" t="s">
        <v>28</v>
      </c>
      <c r="G40" s="3" t="s">
        <v>20</v>
      </c>
      <c r="H40" s="3" t="s">
        <v>21</v>
      </c>
      <c r="I40" s="2" t="s">
        <v>850</v>
      </c>
    </row>
    <row r="41" spans="1:9" x14ac:dyDescent="0.35">
      <c r="A41" s="4" t="s">
        <v>27</v>
      </c>
      <c r="B41" s="2" t="str">
        <f t="shared" si="0"/>
        <v>3.1 O</v>
      </c>
      <c r="C41" s="3" t="s">
        <v>20</v>
      </c>
      <c r="D41" s="4">
        <v>3</v>
      </c>
      <c r="F41" s="3" t="s">
        <v>29</v>
      </c>
      <c r="G41" s="3" t="s">
        <v>20</v>
      </c>
      <c r="H41" s="3" t="s">
        <v>21</v>
      </c>
      <c r="I41" s="2" t="s">
        <v>850</v>
      </c>
    </row>
    <row r="42" spans="1:9" x14ac:dyDescent="0.35">
      <c r="A42" s="4" t="s">
        <v>27</v>
      </c>
      <c r="B42" s="2" t="str">
        <f t="shared" si="0"/>
        <v>3.1.1</v>
      </c>
      <c r="C42" s="3" t="s">
        <v>19</v>
      </c>
      <c r="D42" s="4" t="s">
        <v>27</v>
      </c>
      <c r="F42" s="3" t="s">
        <v>30</v>
      </c>
      <c r="G42" s="3" t="s">
        <v>20</v>
      </c>
      <c r="H42" s="3" t="s">
        <v>21</v>
      </c>
      <c r="I42" s="2" t="s">
        <v>850</v>
      </c>
    </row>
    <row r="43" spans="1:9" x14ac:dyDescent="0.35">
      <c r="A43" s="4" t="s">
        <v>27</v>
      </c>
      <c r="B43" s="2" t="str">
        <f t="shared" si="0"/>
        <v>3.1.2</v>
      </c>
      <c r="C43" s="3" t="s">
        <v>693</v>
      </c>
      <c r="D43" s="4" t="s">
        <v>27</v>
      </c>
      <c r="F43" s="3" t="s">
        <v>31</v>
      </c>
      <c r="G43" s="3" t="s">
        <v>32</v>
      </c>
      <c r="H43" s="3" t="s">
        <v>21</v>
      </c>
      <c r="I43" s="2" t="s">
        <v>850</v>
      </c>
    </row>
    <row r="44" spans="1:9" x14ac:dyDescent="0.35">
      <c r="A44" s="4" t="s">
        <v>27</v>
      </c>
      <c r="B44" s="2" t="str">
        <f t="shared" si="0"/>
        <v>3.1.3</v>
      </c>
      <c r="C44" s="3" t="s">
        <v>23</v>
      </c>
      <c r="D44" s="4" t="s">
        <v>27</v>
      </c>
      <c r="F44" s="3" t="s">
        <v>33</v>
      </c>
      <c r="G44" s="3" t="s">
        <v>32</v>
      </c>
      <c r="H44" s="3" t="s">
        <v>21</v>
      </c>
      <c r="I44" s="2" t="s">
        <v>850</v>
      </c>
    </row>
    <row r="45" spans="1:9" x14ac:dyDescent="0.35">
      <c r="A45" s="4" t="s">
        <v>27</v>
      </c>
      <c r="B45" s="2" t="str">
        <f t="shared" si="0"/>
        <v>3.1.4</v>
      </c>
      <c r="C45" s="3" t="s">
        <v>24</v>
      </c>
      <c r="D45" s="4" t="s">
        <v>27</v>
      </c>
      <c r="F45" s="3" t="s">
        <v>694</v>
      </c>
      <c r="G45" s="3" t="s">
        <v>32</v>
      </c>
      <c r="H45" s="3" t="s">
        <v>21</v>
      </c>
      <c r="I45" s="2" t="s">
        <v>850</v>
      </c>
    </row>
    <row r="46" spans="1:9" x14ac:dyDescent="0.35">
      <c r="A46" s="4" t="s">
        <v>27</v>
      </c>
      <c r="B46" s="2" t="str">
        <f t="shared" si="0"/>
        <v>3.1.5</v>
      </c>
      <c r="C46" s="3" t="s">
        <v>25</v>
      </c>
      <c r="D46" s="4" t="s">
        <v>27</v>
      </c>
      <c r="F46" s="3" t="s">
        <v>695</v>
      </c>
      <c r="G46" s="3" t="s">
        <v>32</v>
      </c>
      <c r="H46" s="3" t="s">
        <v>21</v>
      </c>
      <c r="I46" s="2" t="s">
        <v>850</v>
      </c>
    </row>
    <row r="47" spans="1:9" x14ac:dyDescent="0.35">
      <c r="A47" s="4" t="s">
        <v>27</v>
      </c>
      <c r="B47" s="2" t="str">
        <f t="shared" si="0"/>
        <v>3.1.6</v>
      </c>
      <c r="C47" s="3" t="s">
        <v>26</v>
      </c>
      <c r="D47" s="4" t="s">
        <v>27</v>
      </c>
      <c r="F47" s="3" t="s">
        <v>34</v>
      </c>
      <c r="G47" s="3" t="s">
        <v>35</v>
      </c>
      <c r="H47" s="3" t="s">
        <v>21</v>
      </c>
      <c r="I47" s="2" t="s">
        <v>850</v>
      </c>
    </row>
    <row r="48" spans="1:9" x14ac:dyDescent="0.35">
      <c r="A48" s="4" t="s">
        <v>27</v>
      </c>
      <c r="B48" s="2" t="str">
        <f t="shared" si="0"/>
        <v>3.1.7</v>
      </c>
      <c r="C48" s="3" t="s">
        <v>28</v>
      </c>
      <c r="D48" s="4" t="s">
        <v>27</v>
      </c>
      <c r="F48" s="3" t="s">
        <v>696</v>
      </c>
      <c r="G48" s="3" t="s">
        <v>35</v>
      </c>
      <c r="H48" s="3" t="s">
        <v>21</v>
      </c>
      <c r="I48" s="2" t="s">
        <v>850</v>
      </c>
    </row>
    <row r="49" spans="1:9" x14ac:dyDescent="0.35">
      <c r="A49" s="4" t="s">
        <v>27</v>
      </c>
      <c r="B49" s="2" t="str">
        <f t="shared" si="0"/>
        <v>3.1.8</v>
      </c>
      <c r="C49" s="3" t="s">
        <v>29</v>
      </c>
      <c r="D49" s="4" t="s">
        <v>27</v>
      </c>
      <c r="F49" s="3" t="s">
        <v>36</v>
      </c>
      <c r="G49" s="3" t="s">
        <v>35</v>
      </c>
      <c r="H49" s="3" t="s">
        <v>21</v>
      </c>
      <c r="I49" s="2" t="s">
        <v>850</v>
      </c>
    </row>
    <row r="50" spans="1:9" x14ac:dyDescent="0.35">
      <c r="A50" s="4" t="s">
        <v>27</v>
      </c>
      <c r="B50" s="2" t="str">
        <f t="shared" si="0"/>
        <v>3.1.9</v>
      </c>
      <c r="C50" s="3" t="s">
        <v>30</v>
      </c>
      <c r="D50" s="4" t="s">
        <v>27</v>
      </c>
      <c r="F50" s="3" t="s">
        <v>37</v>
      </c>
      <c r="G50" s="3" t="s">
        <v>35</v>
      </c>
      <c r="H50" s="3" t="s">
        <v>21</v>
      </c>
      <c r="I50" s="2" t="s">
        <v>850</v>
      </c>
    </row>
    <row r="51" spans="1:9" x14ac:dyDescent="0.35">
      <c r="A51" s="4"/>
      <c r="B51" s="2" t="str">
        <f t="shared" si="0"/>
        <v/>
      </c>
      <c r="D51" s="4"/>
    </row>
    <row r="52" spans="1:9" x14ac:dyDescent="0.35">
      <c r="A52" s="4" t="s">
        <v>38</v>
      </c>
      <c r="B52" s="2" t="str">
        <f t="shared" si="0"/>
        <v>3.2 S</v>
      </c>
      <c r="C52" s="3" t="s">
        <v>32</v>
      </c>
      <c r="D52" s="4">
        <v>3</v>
      </c>
      <c r="F52" s="3" t="s">
        <v>698</v>
      </c>
      <c r="G52" s="3" t="s">
        <v>697</v>
      </c>
      <c r="H52" s="3" t="s">
        <v>39</v>
      </c>
      <c r="I52" s="2" t="s">
        <v>850</v>
      </c>
    </row>
    <row r="53" spans="1:9" x14ac:dyDescent="0.35">
      <c r="A53" s="4" t="s">
        <v>38</v>
      </c>
      <c r="B53" s="2" t="str">
        <f t="shared" si="0"/>
        <v>3.2.1</v>
      </c>
      <c r="C53" s="3" t="s">
        <v>31</v>
      </c>
      <c r="D53" s="4" t="s">
        <v>38</v>
      </c>
      <c r="F53" s="3" t="s">
        <v>699</v>
      </c>
      <c r="G53" s="3" t="s">
        <v>697</v>
      </c>
      <c r="H53" s="3" t="s">
        <v>39</v>
      </c>
      <c r="I53" s="2" t="s">
        <v>850</v>
      </c>
    </row>
    <row r="54" spans="1:9" x14ac:dyDescent="0.35">
      <c r="A54" s="4" t="s">
        <v>38</v>
      </c>
      <c r="B54" s="2" t="str">
        <f t="shared" si="0"/>
        <v>3.2.2</v>
      </c>
      <c r="C54" s="3" t="s">
        <v>33</v>
      </c>
      <c r="D54" s="4" t="s">
        <v>38</v>
      </c>
      <c r="F54" s="3" t="s">
        <v>700</v>
      </c>
      <c r="G54" s="3" t="s">
        <v>697</v>
      </c>
      <c r="H54" s="3" t="s">
        <v>39</v>
      </c>
      <c r="I54" s="2" t="s">
        <v>850</v>
      </c>
    </row>
    <row r="55" spans="1:9" x14ac:dyDescent="0.35">
      <c r="A55" s="4" t="s">
        <v>38</v>
      </c>
      <c r="B55" s="2" t="str">
        <f t="shared" si="0"/>
        <v>3.2.3</v>
      </c>
      <c r="C55" s="3" t="s">
        <v>694</v>
      </c>
      <c r="D55" s="4" t="s">
        <v>38</v>
      </c>
      <c r="F55" s="3" t="s">
        <v>701</v>
      </c>
      <c r="G55" s="3" t="s">
        <v>40</v>
      </c>
      <c r="H55" s="3" t="s">
        <v>39</v>
      </c>
      <c r="I55" s="2" t="s">
        <v>850</v>
      </c>
    </row>
    <row r="56" spans="1:9" x14ac:dyDescent="0.35">
      <c r="A56" s="4" t="s">
        <v>38</v>
      </c>
      <c r="B56" s="2" t="str">
        <f t="shared" si="0"/>
        <v>3.2.4</v>
      </c>
      <c r="C56" s="3" t="s">
        <v>695</v>
      </c>
      <c r="D56" s="4" t="s">
        <v>38</v>
      </c>
      <c r="F56" s="3" t="s">
        <v>702</v>
      </c>
      <c r="G56" s="3" t="s">
        <v>40</v>
      </c>
      <c r="H56" s="3" t="s">
        <v>39</v>
      </c>
      <c r="I56" s="2" t="s">
        <v>850</v>
      </c>
    </row>
    <row r="57" spans="1:9" x14ac:dyDescent="0.35">
      <c r="A57" s="4"/>
      <c r="B57" s="2" t="str">
        <f t="shared" si="0"/>
        <v/>
      </c>
      <c r="D57" s="4"/>
      <c r="F57" s="3" t="s">
        <v>703</v>
      </c>
      <c r="G57" s="3" t="s">
        <v>40</v>
      </c>
      <c r="H57" s="3" t="s">
        <v>39</v>
      </c>
      <c r="I57" s="2" t="s">
        <v>850</v>
      </c>
    </row>
    <row r="58" spans="1:9" x14ac:dyDescent="0.35">
      <c r="A58" s="4" t="s">
        <v>41</v>
      </c>
      <c r="B58" s="2" t="str">
        <f t="shared" si="0"/>
        <v>3.3 S</v>
      </c>
      <c r="C58" s="3" t="s">
        <v>35</v>
      </c>
      <c r="D58" s="4">
        <v>3</v>
      </c>
      <c r="F58" s="3" t="s">
        <v>873</v>
      </c>
      <c r="G58" s="3" t="s">
        <v>40</v>
      </c>
      <c r="H58" s="3" t="s">
        <v>39</v>
      </c>
      <c r="I58" s="2" t="s">
        <v>850</v>
      </c>
    </row>
    <row r="59" spans="1:9" x14ac:dyDescent="0.35">
      <c r="A59" s="4" t="s">
        <v>41</v>
      </c>
      <c r="B59" s="2" t="str">
        <f t="shared" si="0"/>
        <v>3.3.1</v>
      </c>
      <c r="C59" s="3" t="s">
        <v>34</v>
      </c>
      <c r="D59" s="4" t="s">
        <v>41</v>
      </c>
      <c r="F59" s="3" t="s">
        <v>42</v>
      </c>
      <c r="G59" s="3" t="s">
        <v>704</v>
      </c>
      <c r="H59" s="3" t="s">
        <v>39</v>
      </c>
      <c r="I59" s="2" t="s">
        <v>850</v>
      </c>
    </row>
    <row r="60" spans="1:9" x14ac:dyDescent="0.35">
      <c r="A60" s="4" t="s">
        <v>41</v>
      </c>
      <c r="B60" s="2" t="str">
        <f t="shared" si="0"/>
        <v>3.3.2</v>
      </c>
      <c r="C60" s="3" t="s">
        <v>696</v>
      </c>
      <c r="D60" s="4" t="s">
        <v>41</v>
      </c>
      <c r="F60" s="3" t="s">
        <v>854</v>
      </c>
      <c r="G60" s="3" t="s">
        <v>704</v>
      </c>
      <c r="H60" s="3" t="s">
        <v>39</v>
      </c>
      <c r="I60" s="2" t="s">
        <v>850</v>
      </c>
    </row>
    <row r="61" spans="1:9" x14ac:dyDescent="0.35">
      <c r="A61" s="4" t="s">
        <v>41</v>
      </c>
      <c r="B61" s="2" t="str">
        <f t="shared" si="0"/>
        <v>3.3.3</v>
      </c>
      <c r="C61" s="3" t="s">
        <v>36</v>
      </c>
      <c r="D61" s="4" t="s">
        <v>41</v>
      </c>
      <c r="F61" s="3" t="s">
        <v>855</v>
      </c>
      <c r="G61" s="3" t="s">
        <v>704</v>
      </c>
      <c r="H61" s="3" t="s">
        <v>39</v>
      </c>
      <c r="I61" s="2" t="s">
        <v>850</v>
      </c>
    </row>
    <row r="62" spans="1:9" x14ac:dyDescent="0.35">
      <c r="A62" s="4" t="s">
        <v>41</v>
      </c>
      <c r="B62" s="2" t="str">
        <f t="shared" si="0"/>
        <v>3.3.4</v>
      </c>
      <c r="C62" s="3" t="s">
        <v>37</v>
      </c>
      <c r="D62" s="4" t="s">
        <v>41</v>
      </c>
      <c r="F62" s="3" t="s">
        <v>856</v>
      </c>
      <c r="G62" s="3" t="s">
        <v>704</v>
      </c>
      <c r="H62" s="3" t="s">
        <v>39</v>
      </c>
      <c r="I62" s="2" t="s">
        <v>850</v>
      </c>
    </row>
    <row r="63" spans="1:9" x14ac:dyDescent="0.35">
      <c r="A63" s="4"/>
      <c r="C63" s="3"/>
      <c r="D63" s="4"/>
      <c r="F63" s="3" t="s">
        <v>43</v>
      </c>
      <c r="G63" s="3" t="s">
        <v>44</v>
      </c>
      <c r="H63" s="3" t="s">
        <v>39</v>
      </c>
      <c r="I63" s="2" t="s">
        <v>850</v>
      </c>
    </row>
    <row r="64" spans="1:9" x14ac:dyDescent="0.35">
      <c r="A64" s="238"/>
      <c r="B64" s="236"/>
      <c r="C64" s="237"/>
      <c r="D64" s="238"/>
      <c r="F64" s="3" t="s">
        <v>705</v>
      </c>
      <c r="G64" s="3" t="s">
        <v>44</v>
      </c>
      <c r="H64" s="3" t="s">
        <v>39</v>
      </c>
      <c r="I64" s="2" t="s">
        <v>850</v>
      </c>
    </row>
    <row r="65" spans="1:9" x14ac:dyDescent="0.35">
      <c r="A65" s="238"/>
      <c r="B65" s="236"/>
      <c r="C65" s="236"/>
      <c r="D65" s="238"/>
      <c r="F65" s="3" t="s">
        <v>45</v>
      </c>
      <c r="G65" s="3" t="s">
        <v>44</v>
      </c>
      <c r="H65" s="3" t="s">
        <v>39</v>
      </c>
      <c r="I65" s="2" t="s">
        <v>850</v>
      </c>
    </row>
    <row r="66" spans="1:9" x14ac:dyDescent="0.35">
      <c r="A66" s="4"/>
      <c r="C66" s="3"/>
      <c r="D66" s="4"/>
      <c r="F66" s="3" t="s">
        <v>47</v>
      </c>
      <c r="G66" s="3" t="s">
        <v>48</v>
      </c>
      <c r="H66" s="3" t="s">
        <v>39</v>
      </c>
      <c r="I66" s="2" t="s">
        <v>850</v>
      </c>
    </row>
    <row r="67" spans="1:9" x14ac:dyDescent="0.35">
      <c r="A67" s="4"/>
      <c r="B67" s="2" t="str">
        <f t="shared" si="0"/>
        <v/>
      </c>
      <c r="D67" s="4"/>
      <c r="F67" s="3" t="s">
        <v>49</v>
      </c>
      <c r="G67" s="3" t="s">
        <v>48</v>
      </c>
      <c r="H67" s="3" t="s">
        <v>39</v>
      </c>
      <c r="I67" s="2" t="s">
        <v>850</v>
      </c>
    </row>
    <row r="68" spans="1:9" x14ac:dyDescent="0.35">
      <c r="A68" s="4">
        <v>4</v>
      </c>
      <c r="B68" s="2" t="str">
        <f t="shared" si="0"/>
        <v>4 MOG</v>
      </c>
      <c r="C68" s="3" t="s">
        <v>39</v>
      </c>
      <c r="D68" s="4">
        <v>4</v>
      </c>
      <c r="F68" s="3" t="s">
        <v>706</v>
      </c>
      <c r="G68" s="3" t="s">
        <v>48</v>
      </c>
      <c r="H68" s="3" t="s">
        <v>39</v>
      </c>
      <c r="I68" s="2" t="s">
        <v>850</v>
      </c>
    </row>
    <row r="69" spans="1:9" x14ac:dyDescent="0.35">
      <c r="A69" s="4"/>
      <c r="B69" s="2" t="str">
        <f t="shared" si="0"/>
        <v/>
      </c>
      <c r="D69" s="4"/>
    </row>
    <row r="70" spans="1:9" x14ac:dyDescent="0.35">
      <c r="A70" s="4" t="s">
        <v>46</v>
      </c>
      <c r="B70" s="2" t="str">
        <f t="shared" si="0"/>
        <v>4.1 I</v>
      </c>
      <c r="C70" s="3" t="s">
        <v>697</v>
      </c>
      <c r="D70" s="4">
        <v>4</v>
      </c>
    </row>
    <row r="71" spans="1:9" x14ac:dyDescent="0.35">
      <c r="A71" s="4" t="s">
        <v>46</v>
      </c>
      <c r="B71" s="2" t="str">
        <f t="shared" si="0"/>
        <v>4.1.1</v>
      </c>
      <c r="C71" s="3" t="s">
        <v>698</v>
      </c>
      <c r="D71" s="4" t="s">
        <v>46</v>
      </c>
      <c r="F71" s="3" t="s">
        <v>707</v>
      </c>
      <c r="G71" s="3" t="s">
        <v>50</v>
      </c>
      <c r="H71" s="3" t="s">
        <v>51</v>
      </c>
      <c r="I71" s="2" t="s">
        <v>850</v>
      </c>
    </row>
    <row r="72" spans="1:9" x14ac:dyDescent="0.35">
      <c r="A72" s="4" t="s">
        <v>46</v>
      </c>
      <c r="B72" s="2" t="str">
        <f t="shared" si="0"/>
        <v>4.1.2</v>
      </c>
      <c r="C72" s="3" t="s">
        <v>699</v>
      </c>
      <c r="D72" s="4" t="s">
        <v>46</v>
      </c>
      <c r="F72" s="3" t="s">
        <v>708</v>
      </c>
      <c r="G72" s="3" t="s">
        <v>50</v>
      </c>
      <c r="H72" s="3" t="s">
        <v>51</v>
      </c>
      <c r="I72" s="2" t="s">
        <v>850</v>
      </c>
    </row>
    <row r="73" spans="1:9" x14ac:dyDescent="0.35">
      <c r="A73" s="4" t="s">
        <v>46</v>
      </c>
      <c r="B73" s="2" t="str">
        <f t="shared" si="0"/>
        <v>4.1.3</v>
      </c>
      <c r="C73" s="3" t="s">
        <v>700</v>
      </c>
      <c r="D73" s="4" t="s">
        <v>46</v>
      </c>
      <c r="F73" s="3" t="s">
        <v>709</v>
      </c>
      <c r="G73" s="3" t="s">
        <v>50</v>
      </c>
      <c r="H73" s="3" t="s">
        <v>51</v>
      </c>
      <c r="I73" s="2" t="s">
        <v>850</v>
      </c>
    </row>
    <row r="74" spans="1:9" x14ac:dyDescent="0.35">
      <c r="A74" s="4"/>
      <c r="B74" s="2" t="str">
        <f t="shared" si="0"/>
        <v/>
      </c>
      <c r="D74" s="4"/>
      <c r="F74" s="3" t="s">
        <v>710</v>
      </c>
      <c r="G74" s="3" t="s">
        <v>50</v>
      </c>
      <c r="H74" s="3" t="s">
        <v>51</v>
      </c>
      <c r="I74" s="2" t="s">
        <v>850</v>
      </c>
    </row>
    <row r="75" spans="1:9" x14ac:dyDescent="0.35">
      <c r="A75" s="4" t="s">
        <v>52</v>
      </c>
      <c r="B75" s="2" t="str">
        <f t="shared" si="0"/>
        <v>4.2 L</v>
      </c>
      <c r="C75" s="3" t="s">
        <v>40</v>
      </c>
      <c r="D75" s="4">
        <v>4</v>
      </c>
      <c r="F75" s="3" t="s">
        <v>53</v>
      </c>
      <c r="G75" s="3" t="s">
        <v>54</v>
      </c>
      <c r="H75" s="3" t="s">
        <v>51</v>
      </c>
      <c r="I75" s="2" t="s">
        <v>850</v>
      </c>
    </row>
    <row r="76" spans="1:9" x14ac:dyDescent="0.35">
      <c r="A76" s="4" t="s">
        <v>52</v>
      </c>
      <c r="B76" s="2" t="str">
        <f t="shared" si="0"/>
        <v>4.2.1</v>
      </c>
      <c r="C76" s="3" t="s">
        <v>701</v>
      </c>
      <c r="D76" s="4" t="s">
        <v>52</v>
      </c>
      <c r="F76" s="3" t="s">
        <v>55</v>
      </c>
      <c r="G76" s="3" t="s">
        <v>54</v>
      </c>
      <c r="H76" s="3" t="s">
        <v>51</v>
      </c>
      <c r="I76" s="2" t="s">
        <v>850</v>
      </c>
    </row>
    <row r="77" spans="1:9" x14ac:dyDescent="0.35">
      <c r="A77" s="4" t="s">
        <v>52</v>
      </c>
      <c r="B77" s="2" t="str">
        <f t="shared" si="0"/>
        <v>4.2.2</v>
      </c>
      <c r="C77" s="3" t="s">
        <v>702</v>
      </c>
      <c r="D77" s="4" t="s">
        <v>52</v>
      </c>
      <c r="F77" s="3" t="s">
        <v>56</v>
      </c>
      <c r="G77" s="3" t="s">
        <v>57</v>
      </c>
      <c r="H77" s="3" t="s">
        <v>51</v>
      </c>
      <c r="I77" s="2" t="s">
        <v>850</v>
      </c>
    </row>
    <row r="78" spans="1:9" x14ac:dyDescent="0.35">
      <c r="A78" s="4" t="s">
        <v>52</v>
      </c>
      <c r="B78" s="2" t="str">
        <f t="shared" si="0"/>
        <v>4.2.3</v>
      </c>
      <c r="C78" s="3" t="s">
        <v>703</v>
      </c>
      <c r="D78" s="4" t="s">
        <v>52</v>
      </c>
      <c r="F78" s="3" t="s">
        <v>711</v>
      </c>
      <c r="G78" s="3" t="s">
        <v>57</v>
      </c>
      <c r="H78" s="3" t="s">
        <v>51</v>
      </c>
      <c r="I78" s="2" t="s">
        <v>850</v>
      </c>
    </row>
    <row r="79" spans="1:9" x14ac:dyDescent="0.35">
      <c r="A79" s="4" t="s">
        <v>52</v>
      </c>
      <c r="B79" s="2" t="str">
        <f t="shared" si="0"/>
        <v>4.2.4</v>
      </c>
      <c r="C79" s="3" t="s">
        <v>873</v>
      </c>
      <c r="D79" s="4" t="s">
        <v>52</v>
      </c>
      <c r="F79" s="3" t="s">
        <v>59</v>
      </c>
      <c r="G79" s="3" t="s">
        <v>57</v>
      </c>
      <c r="H79" s="3" t="s">
        <v>51</v>
      </c>
      <c r="I79" s="2" t="s">
        <v>850</v>
      </c>
    </row>
    <row r="80" spans="1:9" x14ac:dyDescent="0.35">
      <c r="A80" s="4"/>
      <c r="B80" s="2" t="str">
        <f t="shared" si="0"/>
        <v/>
      </c>
      <c r="D80" s="4"/>
      <c r="F80" s="3" t="s">
        <v>712</v>
      </c>
      <c r="G80" s="3" t="s">
        <v>57</v>
      </c>
      <c r="H80" s="3" t="s">
        <v>51</v>
      </c>
      <c r="I80" s="2" t="s">
        <v>850</v>
      </c>
    </row>
    <row r="81" spans="1:9" x14ac:dyDescent="0.35">
      <c r="A81" s="4" t="s">
        <v>58</v>
      </c>
      <c r="B81" s="2" t="str">
        <f t="shared" si="0"/>
        <v>4.3 I</v>
      </c>
      <c r="C81" s="3" t="s">
        <v>704</v>
      </c>
      <c r="D81" s="4">
        <v>4</v>
      </c>
      <c r="F81" s="3" t="s">
        <v>713</v>
      </c>
      <c r="G81" s="3" t="s">
        <v>57</v>
      </c>
      <c r="H81" s="3" t="s">
        <v>51</v>
      </c>
      <c r="I81" s="2" t="s">
        <v>850</v>
      </c>
    </row>
    <row r="82" spans="1:9" x14ac:dyDescent="0.35">
      <c r="A82" s="4" t="s">
        <v>58</v>
      </c>
      <c r="B82" s="2" t="str">
        <f t="shared" ref="B82:B124" si="1">LEFT($C82,5)</f>
        <v>4.3.1</v>
      </c>
      <c r="C82" s="3" t="s">
        <v>42</v>
      </c>
      <c r="D82" s="4" t="s">
        <v>58</v>
      </c>
      <c r="F82" s="3" t="s">
        <v>60</v>
      </c>
      <c r="G82" s="3" t="s">
        <v>61</v>
      </c>
      <c r="H82" s="3" t="s">
        <v>51</v>
      </c>
      <c r="I82" s="2" t="s">
        <v>850</v>
      </c>
    </row>
    <row r="83" spans="1:9" x14ac:dyDescent="0.35">
      <c r="A83" s="4" t="s">
        <v>58</v>
      </c>
      <c r="B83" s="2" t="str">
        <f t="shared" si="1"/>
        <v>4.3.2</v>
      </c>
      <c r="C83" s="3" t="s">
        <v>854</v>
      </c>
      <c r="D83" s="4" t="s">
        <v>58</v>
      </c>
      <c r="F83" s="237"/>
      <c r="G83" s="236"/>
      <c r="H83" s="237"/>
      <c r="I83" s="236"/>
    </row>
    <row r="84" spans="1:9" x14ac:dyDescent="0.35">
      <c r="A84" s="4" t="s">
        <v>58</v>
      </c>
      <c r="B84" s="2" t="str">
        <f t="shared" si="1"/>
        <v>4.3.3</v>
      </c>
      <c r="C84" s="3" t="s">
        <v>855</v>
      </c>
      <c r="D84" s="4" t="s">
        <v>58</v>
      </c>
      <c r="F84" s="236"/>
      <c r="G84" s="236"/>
      <c r="H84" s="237"/>
      <c r="I84" s="236"/>
    </row>
    <row r="85" spans="1:9" x14ac:dyDescent="0.35">
      <c r="A85" s="4" t="s">
        <v>58</v>
      </c>
      <c r="B85" s="2" t="str">
        <f t="shared" si="1"/>
        <v>4.3.4</v>
      </c>
      <c r="C85" s="3" t="s">
        <v>856</v>
      </c>
      <c r="D85" s="4" t="s">
        <v>58</v>
      </c>
      <c r="F85" s="236"/>
      <c r="G85" s="236"/>
      <c r="H85" s="236"/>
    </row>
    <row r="86" spans="1:9" x14ac:dyDescent="0.35">
      <c r="A86" s="238"/>
      <c r="B86" s="236"/>
      <c r="C86" s="236"/>
      <c r="D86" s="238"/>
      <c r="F86" s="2" t="s">
        <v>861</v>
      </c>
      <c r="G86" s="2" t="s">
        <v>844</v>
      </c>
      <c r="H86" s="3" t="s">
        <v>39</v>
      </c>
      <c r="I86" s="2" t="s">
        <v>849</v>
      </c>
    </row>
    <row r="87" spans="1:9" x14ac:dyDescent="0.35">
      <c r="A87" s="238"/>
      <c r="B87" s="236"/>
      <c r="C87" s="236"/>
      <c r="D87" s="238"/>
      <c r="F87" s="2" t="s">
        <v>862</v>
      </c>
      <c r="G87" s="2" t="s">
        <v>844</v>
      </c>
      <c r="H87" s="3" t="s">
        <v>39</v>
      </c>
      <c r="I87" s="2" t="s">
        <v>849</v>
      </c>
    </row>
    <row r="88" spans="1:9" x14ac:dyDescent="0.35">
      <c r="A88" s="4"/>
      <c r="B88" s="2" t="str">
        <f t="shared" si="1"/>
        <v/>
      </c>
      <c r="D88" s="4"/>
      <c r="F88" s="2" t="s">
        <v>863</v>
      </c>
      <c r="G88" s="2" t="s">
        <v>844</v>
      </c>
      <c r="H88" s="3" t="s">
        <v>39</v>
      </c>
      <c r="I88" s="2" t="s">
        <v>849</v>
      </c>
    </row>
    <row r="89" spans="1:9" x14ac:dyDescent="0.35">
      <c r="A89" s="4" t="s">
        <v>62</v>
      </c>
      <c r="B89" s="2" t="str">
        <f t="shared" si="1"/>
        <v>4.4 I</v>
      </c>
      <c r="C89" s="3" t="s">
        <v>44</v>
      </c>
      <c r="D89" s="4">
        <v>4</v>
      </c>
      <c r="F89" s="144"/>
      <c r="G89" s="3"/>
      <c r="H89" s="3"/>
    </row>
    <row r="90" spans="1:9" x14ac:dyDescent="0.35">
      <c r="A90" s="4" t="s">
        <v>62</v>
      </c>
      <c r="B90" s="2" t="str">
        <f t="shared" si="1"/>
        <v>4.4.1</v>
      </c>
      <c r="C90" s="3" t="s">
        <v>43</v>
      </c>
      <c r="D90" s="4" t="s">
        <v>62</v>
      </c>
      <c r="F90" s="144"/>
      <c r="G90" s="3"/>
      <c r="H90" s="3"/>
    </row>
    <row r="91" spans="1:9" x14ac:dyDescent="0.35">
      <c r="A91" s="4" t="s">
        <v>62</v>
      </c>
      <c r="B91" s="2" t="str">
        <f t="shared" si="1"/>
        <v>4.4.2</v>
      </c>
      <c r="C91" s="3" t="s">
        <v>705</v>
      </c>
      <c r="D91" s="4" t="s">
        <v>62</v>
      </c>
      <c r="F91" s="144"/>
      <c r="G91" s="3"/>
      <c r="H91" s="3"/>
    </row>
    <row r="92" spans="1:9" x14ac:dyDescent="0.35">
      <c r="A92" s="4" t="s">
        <v>62</v>
      </c>
      <c r="B92" s="2" t="str">
        <f t="shared" si="1"/>
        <v>4.4.3</v>
      </c>
      <c r="C92" s="3" t="s">
        <v>45</v>
      </c>
      <c r="D92" s="4" t="s">
        <v>62</v>
      </c>
      <c r="F92" s="144"/>
      <c r="G92" s="3"/>
      <c r="H92" s="3"/>
    </row>
    <row r="93" spans="1:9" x14ac:dyDescent="0.35">
      <c r="A93" s="4"/>
      <c r="B93" s="2" t="str">
        <f t="shared" si="1"/>
        <v/>
      </c>
      <c r="D93" s="4"/>
      <c r="F93" s="233"/>
      <c r="H93" s="3"/>
    </row>
    <row r="94" spans="1:9" x14ac:dyDescent="0.35">
      <c r="A94" s="4" t="s">
        <v>63</v>
      </c>
      <c r="B94" s="2" t="str">
        <f t="shared" si="1"/>
        <v>4.5 A</v>
      </c>
      <c r="C94" s="3" t="s">
        <v>48</v>
      </c>
      <c r="D94" s="4">
        <v>4</v>
      </c>
    </row>
    <row r="95" spans="1:9" x14ac:dyDescent="0.35">
      <c r="A95" s="4" t="s">
        <v>63</v>
      </c>
      <c r="B95" s="2" t="str">
        <f t="shared" si="1"/>
        <v>4.5.1</v>
      </c>
      <c r="C95" s="3" t="s">
        <v>47</v>
      </c>
      <c r="D95" s="4" t="s">
        <v>63</v>
      </c>
    </row>
    <row r="96" spans="1:9" x14ac:dyDescent="0.35">
      <c r="A96" s="4" t="s">
        <v>63</v>
      </c>
      <c r="B96" s="2" t="str">
        <f t="shared" si="1"/>
        <v>4.5.2</v>
      </c>
      <c r="C96" s="3" t="s">
        <v>49</v>
      </c>
      <c r="D96" s="4" t="s">
        <v>63</v>
      </c>
    </row>
    <row r="97" spans="1:4" x14ac:dyDescent="0.35">
      <c r="A97" s="4" t="s">
        <v>63</v>
      </c>
      <c r="B97" s="2" t="str">
        <f t="shared" si="1"/>
        <v>4.5.3</v>
      </c>
      <c r="C97" s="3" t="s">
        <v>706</v>
      </c>
      <c r="D97" s="4" t="s">
        <v>63</v>
      </c>
    </row>
    <row r="98" spans="1:4" x14ac:dyDescent="0.35">
      <c r="A98" s="4"/>
      <c r="B98" s="2" t="str">
        <f t="shared" si="1"/>
        <v/>
      </c>
      <c r="D98" s="4"/>
    </row>
    <row r="99" spans="1:4" x14ac:dyDescent="0.35">
      <c r="A99" s="4" t="s">
        <v>845</v>
      </c>
      <c r="B99" s="2" t="str">
        <f t="shared" si="1"/>
        <v>4.6.1</v>
      </c>
      <c r="C99" s="2" t="s">
        <v>861</v>
      </c>
      <c r="D99" s="4" t="str">
        <f>A99</f>
        <v>4.6</v>
      </c>
    </row>
    <row r="100" spans="1:4" x14ac:dyDescent="0.35">
      <c r="A100" s="4" t="s">
        <v>845</v>
      </c>
      <c r="B100" s="2" t="str">
        <f t="shared" si="1"/>
        <v>4.6.2</v>
      </c>
      <c r="C100" s="2" t="s">
        <v>862</v>
      </c>
      <c r="D100" s="4" t="str">
        <f t="shared" ref="D100:D101" si="2">A100</f>
        <v>4.6</v>
      </c>
    </row>
    <row r="101" spans="1:4" x14ac:dyDescent="0.35">
      <c r="A101" s="4" t="s">
        <v>845</v>
      </c>
      <c r="B101" s="2" t="str">
        <f t="shared" si="1"/>
        <v>4.6.3</v>
      </c>
      <c r="C101" s="2" t="s">
        <v>863</v>
      </c>
      <c r="D101" s="4" t="str">
        <f t="shared" si="2"/>
        <v>4.6</v>
      </c>
    </row>
    <row r="102" spans="1:4" x14ac:dyDescent="0.35">
      <c r="A102" s="4"/>
      <c r="B102" s="2" t="str">
        <f t="shared" si="1"/>
        <v/>
      </c>
      <c r="C102" s="233"/>
      <c r="D102" s="4"/>
    </row>
    <row r="103" spans="1:4" x14ac:dyDescent="0.35">
      <c r="A103" s="4"/>
      <c r="C103" s="233"/>
      <c r="D103" s="4"/>
    </row>
    <row r="104" spans="1:4" x14ac:dyDescent="0.35">
      <c r="A104" s="4">
        <v>5</v>
      </c>
      <c r="B104" s="2" t="str">
        <f t="shared" si="1"/>
        <v>5 STU</v>
      </c>
      <c r="C104" s="3" t="s">
        <v>51</v>
      </c>
      <c r="D104" s="4">
        <v>5</v>
      </c>
    </row>
    <row r="105" spans="1:4" x14ac:dyDescent="0.35">
      <c r="A105" s="4" t="s">
        <v>64</v>
      </c>
      <c r="B105" s="2" t="str">
        <f t="shared" si="1"/>
        <v>5.1 P</v>
      </c>
      <c r="C105" s="3" t="s">
        <v>50</v>
      </c>
      <c r="D105" s="4">
        <v>5</v>
      </c>
    </row>
    <row r="106" spans="1:4" x14ac:dyDescent="0.35">
      <c r="A106" s="4" t="s">
        <v>64</v>
      </c>
      <c r="B106" s="2" t="str">
        <f t="shared" si="1"/>
        <v>5.1.1</v>
      </c>
      <c r="C106" s="3" t="s">
        <v>707</v>
      </c>
      <c r="D106" s="4" t="s">
        <v>64</v>
      </c>
    </row>
    <row r="107" spans="1:4" x14ac:dyDescent="0.35">
      <c r="A107" s="4" t="s">
        <v>64</v>
      </c>
      <c r="B107" s="2" t="str">
        <f t="shared" si="1"/>
        <v>5.1.2</v>
      </c>
      <c r="C107" s="3" t="s">
        <v>708</v>
      </c>
      <c r="D107" s="4" t="s">
        <v>64</v>
      </c>
    </row>
    <row r="108" spans="1:4" x14ac:dyDescent="0.35">
      <c r="A108" s="4" t="s">
        <v>64</v>
      </c>
      <c r="B108" s="2" t="str">
        <f t="shared" si="1"/>
        <v>5.1.3</v>
      </c>
      <c r="C108" s="3" t="s">
        <v>709</v>
      </c>
      <c r="D108" s="4" t="s">
        <v>64</v>
      </c>
    </row>
    <row r="109" spans="1:4" x14ac:dyDescent="0.35">
      <c r="A109" s="4" t="s">
        <v>64</v>
      </c>
      <c r="B109" s="2" t="str">
        <f t="shared" si="1"/>
        <v>5.1.4</v>
      </c>
      <c r="C109" s="3" t="s">
        <v>710</v>
      </c>
      <c r="D109" s="4" t="s">
        <v>64</v>
      </c>
    </row>
    <row r="110" spans="1:4" x14ac:dyDescent="0.35">
      <c r="A110" s="4"/>
      <c r="B110" s="2" t="str">
        <f t="shared" si="1"/>
        <v/>
      </c>
      <c r="D110" s="4"/>
    </row>
    <row r="111" spans="1:4" x14ac:dyDescent="0.35">
      <c r="A111" s="4" t="s">
        <v>65</v>
      </c>
      <c r="B111" s="2" t="str">
        <f t="shared" si="1"/>
        <v xml:space="preserve">5.2  </v>
      </c>
      <c r="C111" s="3" t="s">
        <v>54</v>
      </c>
      <c r="D111" s="4">
        <v>5</v>
      </c>
    </row>
    <row r="112" spans="1:4" x14ac:dyDescent="0.35">
      <c r="A112" s="4" t="s">
        <v>65</v>
      </c>
      <c r="B112" s="2" t="str">
        <f t="shared" si="1"/>
        <v>5.2.1</v>
      </c>
      <c r="C112" s="3" t="s">
        <v>53</v>
      </c>
      <c r="D112" s="4" t="s">
        <v>65</v>
      </c>
    </row>
    <row r="113" spans="1:4" x14ac:dyDescent="0.35">
      <c r="A113" s="4" t="s">
        <v>65</v>
      </c>
      <c r="B113" s="2" t="str">
        <f t="shared" si="1"/>
        <v>5.2.2</v>
      </c>
      <c r="C113" s="3" t="s">
        <v>55</v>
      </c>
      <c r="D113" s="4" t="s">
        <v>65</v>
      </c>
    </row>
    <row r="114" spans="1:4" x14ac:dyDescent="0.35">
      <c r="A114" s="4"/>
      <c r="C114" s="3"/>
      <c r="D114" s="4"/>
    </row>
    <row r="115" spans="1:4" x14ac:dyDescent="0.35">
      <c r="A115" s="4" t="s">
        <v>66</v>
      </c>
      <c r="B115" s="2" t="str">
        <f t="shared" si="1"/>
        <v>5.3 I</v>
      </c>
      <c r="C115" s="3" t="s">
        <v>57</v>
      </c>
      <c r="D115" s="4">
        <v>5</v>
      </c>
    </row>
    <row r="116" spans="1:4" x14ac:dyDescent="0.35">
      <c r="A116" s="4" t="s">
        <v>66</v>
      </c>
      <c r="B116" s="2" t="str">
        <f t="shared" si="1"/>
        <v>5.3.1</v>
      </c>
      <c r="C116" s="3" t="s">
        <v>56</v>
      </c>
      <c r="D116" s="4" t="s">
        <v>66</v>
      </c>
    </row>
    <row r="117" spans="1:4" x14ac:dyDescent="0.35">
      <c r="A117" s="4" t="s">
        <v>66</v>
      </c>
      <c r="B117" s="2" t="str">
        <f t="shared" si="1"/>
        <v>5.3.2</v>
      </c>
      <c r="C117" s="3" t="s">
        <v>711</v>
      </c>
      <c r="D117" s="4" t="s">
        <v>66</v>
      </c>
    </row>
    <row r="118" spans="1:4" x14ac:dyDescent="0.35">
      <c r="A118" s="4" t="s">
        <v>66</v>
      </c>
      <c r="B118" s="2" t="str">
        <f t="shared" si="1"/>
        <v>5.3.3</v>
      </c>
      <c r="C118" s="3" t="s">
        <v>59</v>
      </c>
      <c r="D118" s="4" t="s">
        <v>66</v>
      </c>
    </row>
    <row r="119" spans="1:4" x14ac:dyDescent="0.35">
      <c r="A119" s="4" t="s">
        <v>66</v>
      </c>
      <c r="B119" s="2" t="str">
        <f t="shared" si="1"/>
        <v>5.3.4</v>
      </c>
      <c r="C119" s="3" t="s">
        <v>712</v>
      </c>
      <c r="D119" s="4" t="s">
        <v>66</v>
      </c>
    </row>
    <row r="120" spans="1:4" x14ac:dyDescent="0.35">
      <c r="A120" s="4" t="s">
        <v>66</v>
      </c>
      <c r="B120" s="2" t="str">
        <f t="shared" si="1"/>
        <v>5.3.5</v>
      </c>
      <c r="C120" s="3" t="s">
        <v>713</v>
      </c>
      <c r="D120" s="4" t="s">
        <v>66</v>
      </c>
    </row>
    <row r="121" spans="1:4" x14ac:dyDescent="0.35">
      <c r="A121" s="4"/>
      <c r="B121" s="2" t="str">
        <f t="shared" si="1"/>
        <v/>
      </c>
      <c r="D121" s="4"/>
    </row>
    <row r="122" spans="1:4" x14ac:dyDescent="0.35">
      <c r="A122" s="4" t="s">
        <v>67</v>
      </c>
      <c r="B122" s="2" t="str">
        <f t="shared" si="1"/>
        <v>5.4 C</v>
      </c>
      <c r="C122" s="3" t="s">
        <v>61</v>
      </c>
      <c r="D122" s="4">
        <v>5</v>
      </c>
    </row>
    <row r="123" spans="1:4" x14ac:dyDescent="0.35">
      <c r="A123" s="4" t="s">
        <v>67</v>
      </c>
      <c r="B123" s="2" t="str">
        <f t="shared" si="1"/>
        <v>5.4.1</v>
      </c>
      <c r="C123" s="3" t="s">
        <v>60</v>
      </c>
      <c r="D123" s="4" t="s">
        <v>67</v>
      </c>
    </row>
    <row r="124" spans="1:4" x14ac:dyDescent="0.35">
      <c r="A124" s="4"/>
      <c r="B124" s="2" t="str">
        <f t="shared" si="1"/>
        <v/>
      </c>
      <c r="D124" s="4"/>
    </row>
  </sheetData>
  <phoneticPr fontId="43" type="noConversion"/>
  <pageMargins left="0.7" right="0.7" top="0.75" bottom="0.75" header="0.3" footer="0.3"/>
  <headerFooter>
    <oddFooter>&amp;L_x000D_&amp;1#&amp;"Calibri"&amp;10&amp;K000000 Intern gebruik</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744AC-D87E-426C-AB06-518E50CC5264}">
  <sheetPr>
    <tabColor theme="9" tint="0.39997558519241921"/>
    <pageSetUpPr fitToPage="1"/>
  </sheetPr>
  <dimension ref="A1:YV627"/>
  <sheetViews>
    <sheetView tabSelected="1" zoomScale="55" zoomScaleNormal="55" workbookViewId="0">
      <pane ySplit="4" topLeftCell="A5" activePane="bottomLeft" state="frozen"/>
      <selection activeCell="B1" sqref="B1"/>
      <selection pane="bottomLeft" activeCell="BC4" sqref="BC4"/>
    </sheetView>
  </sheetViews>
  <sheetFormatPr defaultRowHeight="14.5" x14ac:dyDescent="0.35"/>
  <cols>
    <col min="1" max="1" width="20.7265625" style="30" customWidth="1"/>
    <col min="2" max="2" width="32.7265625" style="30" customWidth="1"/>
    <col min="3" max="3" width="50.7265625" style="30" customWidth="1"/>
    <col min="4" max="45" width="3.7265625" customWidth="1"/>
    <col min="46" max="51" width="3.7265625" bestFit="1" customWidth="1"/>
    <col min="52" max="52" width="3.7265625" hidden="1" customWidth="1"/>
    <col min="53" max="53" width="8.7265625" hidden="1" customWidth="1"/>
  </cols>
  <sheetData>
    <row r="1" spans="1:672" ht="21" x14ac:dyDescent="0.5">
      <c r="A1" s="266" t="s">
        <v>752</v>
      </c>
      <c r="B1" s="266"/>
      <c r="C1" s="266"/>
      <c r="D1" s="257">
        <f t="shared" ref="D1:AY1" si="0">COUNTA(D5:D68)</f>
        <v>22</v>
      </c>
      <c r="E1" s="257">
        <f t="shared" si="0"/>
        <v>10</v>
      </c>
      <c r="F1" s="257">
        <f t="shared" si="0"/>
        <v>14</v>
      </c>
      <c r="G1" s="257">
        <f t="shared" si="0"/>
        <v>12</v>
      </c>
      <c r="H1" s="257">
        <f t="shared" si="0"/>
        <v>17</v>
      </c>
      <c r="I1" s="257">
        <f t="shared" si="0"/>
        <v>16</v>
      </c>
      <c r="J1" s="257">
        <f t="shared" si="0"/>
        <v>11</v>
      </c>
      <c r="K1" s="257">
        <f t="shared" si="0"/>
        <v>12</v>
      </c>
      <c r="L1" s="257">
        <f t="shared" si="0"/>
        <v>21</v>
      </c>
      <c r="M1" s="257">
        <f t="shared" si="0"/>
        <v>19</v>
      </c>
      <c r="N1" s="257">
        <f t="shared" si="0"/>
        <v>9</v>
      </c>
      <c r="O1" s="257">
        <f t="shared" si="0"/>
        <v>21</v>
      </c>
      <c r="P1" s="257">
        <f t="shared" si="0"/>
        <v>19</v>
      </c>
      <c r="Q1" s="257">
        <f t="shared" si="0"/>
        <v>18</v>
      </c>
      <c r="R1" s="257">
        <f t="shared" si="0"/>
        <v>16</v>
      </c>
      <c r="S1" s="257">
        <f t="shared" si="0"/>
        <v>12</v>
      </c>
      <c r="T1" s="257">
        <f t="shared" si="0"/>
        <v>15</v>
      </c>
      <c r="U1" s="257">
        <f t="shared" si="0"/>
        <v>20</v>
      </c>
      <c r="V1" s="257">
        <f t="shared" si="0"/>
        <v>16</v>
      </c>
      <c r="W1" s="257">
        <f t="shared" si="0"/>
        <v>14</v>
      </c>
      <c r="X1" s="257">
        <f t="shared" si="0"/>
        <v>15</v>
      </c>
      <c r="Y1" s="257">
        <f t="shared" si="0"/>
        <v>9</v>
      </c>
      <c r="Z1" s="257">
        <f t="shared" si="0"/>
        <v>10</v>
      </c>
      <c r="AA1" s="257">
        <f t="shared" si="0"/>
        <v>5</v>
      </c>
      <c r="AB1" s="257">
        <f t="shared" si="0"/>
        <v>10</v>
      </c>
      <c r="AC1" s="257">
        <f t="shared" si="0"/>
        <v>11</v>
      </c>
      <c r="AD1" s="257">
        <f t="shared" si="0"/>
        <v>6</v>
      </c>
      <c r="AE1" s="257">
        <f t="shared" si="0"/>
        <v>11</v>
      </c>
      <c r="AF1" s="257">
        <f t="shared" si="0"/>
        <v>11</v>
      </c>
      <c r="AG1" s="257">
        <f t="shared" si="0"/>
        <v>5</v>
      </c>
      <c r="AH1" s="257">
        <f t="shared" si="0"/>
        <v>29</v>
      </c>
      <c r="AI1" s="257">
        <f t="shared" si="0"/>
        <v>30</v>
      </c>
      <c r="AJ1" s="257">
        <f t="shared" si="0"/>
        <v>13</v>
      </c>
      <c r="AK1" s="257">
        <f t="shared" si="0"/>
        <v>21</v>
      </c>
      <c r="AL1" s="257">
        <f t="shared" si="0"/>
        <v>24</v>
      </c>
      <c r="AM1" s="257">
        <f t="shared" si="0"/>
        <v>7</v>
      </c>
      <c r="AN1" s="257">
        <f t="shared" si="0"/>
        <v>14</v>
      </c>
      <c r="AO1" s="257">
        <f t="shared" si="0"/>
        <v>25</v>
      </c>
      <c r="AP1" s="257">
        <f t="shared" si="0"/>
        <v>16</v>
      </c>
      <c r="AQ1" s="257">
        <f t="shared" si="0"/>
        <v>22</v>
      </c>
      <c r="AR1" s="257">
        <f t="shared" si="0"/>
        <v>10</v>
      </c>
      <c r="AS1" s="257">
        <f t="shared" si="0"/>
        <v>64</v>
      </c>
      <c r="AT1" s="257">
        <f t="shared" si="0"/>
        <v>64</v>
      </c>
      <c r="AU1" s="257">
        <f t="shared" si="0"/>
        <v>64</v>
      </c>
      <c r="AV1" s="257">
        <f t="shared" si="0"/>
        <v>64</v>
      </c>
      <c r="AW1" s="257">
        <f t="shared" si="0"/>
        <v>64</v>
      </c>
      <c r="AX1" s="257">
        <f t="shared" si="0"/>
        <v>64</v>
      </c>
      <c r="AY1" s="257">
        <f t="shared" si="0"/>
        <v>64</v>
      </c>
      <c r="AZ1" t="s">
        <v>764</v>
      </c>
    </row>
    <row r="2" spans="1:672" x14ac:dyDescent="0.35">
      <c r="A2" s="29"/>
      <c r="B2" s="29"/>
      <c r="D2" s="267" t="s">
        <v>1</v>
      </c>
      <c r="E2" s="267"/>
      <c r="F2" s="267"/>
      <c r="G2" s="267"/>
      <c r="H2" s="267"/>
      <c r="I2" s="267"/>
      <c r="J2" s="267"/>
      <c r="K2" s="267"/>
      <c r="L2" s="267"/>
      <c r="M2" s="267"/>
      <c r="N2" s="267" t="s">
        <v>11</v>
      </c>
      <c r="O2" s="267"/>
      <c r="P2" s="267"/>
      <c r="Q2" s="267"/>
      <c r="R2" s="267"/>
      <c r="S2" s="267"/>
      <c r="T2" s="267" t="s">
        <v>21</v>
      </c>
      <c r="U2" s="267"/>
      <c r="V2" s="267"/>
      <c r="W2" s="267"/>
      <c r="X2" s="267"/>
      <c r="Y2" s="268" t="s">
        <v>39</v>
      </c>
      <c r="Z2" s="268"/>
      <c r="AA2" s="268"/>
      <c r="AB2" s="268"/>
      <c r="AC2" s="268"/>
      <c r="AD2" s="268"/>
      <c r="AE2" s="268"/>
      <c r="AF2" s="268"/>
      <c r="AG2" s="268"/>
      <c r="AH2" s="268"/>
      <c r="AI2" s="268"/>
      <c r="AJ2" s="267" t="s">
        <v>51</v>
      </c>
      <c r="AK2" s="267"/>
      <c r="AL2" s="267"/>
      <c r="AM2" s="267"/>
      <c r="AN2" s="267"/>
      <c r="AO2" s="267"/>
      <c r="AP2" s="267"/>
      <c r="AQ2" s="267"/>
      <c r="AR2" s="267"/>
      <c r="AS2" s="265" t="s">
        <v>687</v>
      </c>
      <c r="AT2" s="265"/>
      <c r="AU2" s="265"/>
      <c r="AV2" s="265"/>
      <c r="AW2" s="265"/>
      <c r="AX2" s="265"/>
      <c r="AY2" s="265"/>
    </row>
    <row r="3" spans="1:672" x14ac:dyDescent="0.35">
      <c r="A3" s="29" t="s">
        <v>830</v>
      </c>
      <c r="B3" s="29" t="s">
        <v>829</v>
      </c>
      <c r="C3" s="249" t="s">
        <v>859</v>
      </c>
      <c r="D3" s="57" t="s">
        <v>857</v>
      </c>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c r="AZ3" s="50"/>
    </row>
    <row r="4" spans="1:672" s="75" customFormat="1" ht="276.5" x14ac:dyDescent="0.35">
      <c r="A4" s="59" t="s">
        <v>685</v>
      </c>
      <c r="B4" s="59" t="s">
        <v>684</v>
      </c>
      <c r="C4" s="57" t="s">
        <v>858</v>
      </c>
      <c r="D4" s="80" t="s">
        <v>658</v>
      </c>
      <c r="E4" s="80" t="s">
        <v>659</v>
      </c>
      <c r="F4" s="80" t="s">
        <v>657</v>
      </c>
      <c r="G4" s="80" t="s">
        <v>660</v>
      </c>
      <c r="H4" s="80" t="s">
        <v>645</v>
      </c>
      <c r="I4" s="80" t="s">
        <v>632</v>
      </c>
      <c r="J4" s="80" t="s">
        <v>646</v>
      </c>
      <c r="K4" s="80" t="s">
        <v>647</v>
      </c>
      <c r="L4" s="80" t="s">
        <v>648</v>
      </c>
      <c r="M4" s="80" t="s">
        <v>633</v>
      </c>
      <c r="N4" s="80" t="s">
        <v>661</v>
      </c>
      <c r="O4" s="80" t="s">
        <v>634</v>
      </c>
      <c r="P4" s="80" t="s">
        <v>652</v>
      </c>
      <c r="Q4" s="80" t="s">
        <v>662</v>
      </c>
      <c r="R4" s="80" t="s">
        <v>653</v>
      </c>
      <c r="S4" s="80" t="s">
        <v>656</v>
      </c>
      <c r="T4" s="80" t="s">
        <v>663</v>
      </c>
      <c r="U4" s="80" t="s">
        <v>664</v>
      </c>
      <c r="V4" s="80" t="s">
        <v>665</v>
      </c>
      <c r="W4" s="80" t="s">
        <v>666</v>
      </c>
      <c r="X4" s="80" t="s">
        <v>667</v>
      </c>
      <c r="Y4" s="80" t="s">
        <v>668</v>
      </c>
      <c r="Z4" s="80" t="s">
        <v>669</v>
      </c>
      <c r="AA4" s="80" t="s">
        <v>670</v>
      </c>
      <c r="AB4" s="80" t="s">
        <v>671</v>
      </c>
      <c r="AC4" s="80" t="s">
        <v>672</v>
      </c>
      <c r="AD4" s="80" t="s">
        <v>673</v>
      </c>
      <c r="AE4" s="80" t="s">
        <v>635</v>
      </c>
      <c r="AF4" s="80" t="s">
        <v>674</v>
      </c>
      <c r="AG4" s="80" t="s">
        <v>675</v>
      </c>
      <c r="AH4" s="80" t="s">
        <v>654</v>
      </c>
      <c r="AI4" s="80" t="s">
        <v>655</v>
      </c>
      <c r="AJ4" s="80" t="s">
        <v>676</v>
      </c>
      <c r="AK4" s="80" t="s">
        <v>677</v>
      </c>
      <c r="AL4" s="80" t="s">
        <v>643</v>
      </c>
      <c r="AM4" s="80" t="s">
        <v>678</v>
      </c>
      <c r="AN4" s="80" t="s">
        <v>679</v>
      </c>
      <c r="AO4" s="80" t="s">
        <v>649</v>
      </c>
      <c r="AP4" s="80" t="s">
        <v>840</v>
      </c>
      <c r="AQ4" s="80" t="s">
        <v>644</v>
      </c>
      <c r="AR4" s="80" t="s">
        <v>680</v>
      </c>
      <c r="AS4" s="80" t="s">
        <v>636</v>
      </c>
      <c r="AT4" s="80" t="s">
        <v>637</v>
      </c>
      <c r="AU4" s="80" t="s">
        <v>638</v>
      </c>
      <c r="AV4" s="80" t="s">
        <v>639</v>
      </c>
      <c r="AW4" s="80" t="s">
        <v>640</v>
      </c>
      <c r="AX4" s="80" t="s">
        <v>641</v>
      </c>
      <c r="AY4" s="80" t="s">
        <v>642</v>
      </c>
      <c r="AZ4" s="229" t="s">
        <v>864</v>
      </c>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row>
    <row r="5" spans="1:672" x14ac:dyDescent="0.35">
      <c r="A5" s="91" t="str">
        <f>VLOOKUP($C5,VLookup!$F$15:$H$215,3,FALSE)</f>
        <v>1 PLANNEN</v>
      </c>
      <c r="B5" s="91" t="str">
        <f>VLOOKUP($C5,VLookup!$F$15:$H$215,2,FALSE)</f>
        <v>1.1 ARCHITECTUUR</v>
      </c>
      <c r="C5" s="90" t="s">
        <v>4</v>
      </c>
      <c r="D5" s="79"/>
      <c r="E5" s="79"/>
      <c r="F5" s="79"/>
      <c r="G5" s="79"/>
      <c r="H5" s="79">
        <v>2</v>
      </c>
      <c r="I5" s="79">
        <v>3</v>
      </c>
      <c r="J5" s="79">
        <v>1</v>
      </c>
      <c r="K5" s="79"/>
      <c r="L5" s="79">
        <v>1</v>
      </c>
      <c r="M5" s="79"/>
      <c r="N5" s="79"/>
      <c r="O5" s="79">
        <v>3</v>
      </c>
      <c r="P5" s="79"/>
      <c r="Q5" s="79"/>
      <c r="R5" s="79"/>
      <c r="S5" s="79">
        <v>2</v>
      </c>
      <c r="T5" s="79"/>
      <c r="U5" s="79"/>
      <c r="V5" s="79"/>
      <c r="W5" s="79"/>
      <c r="X5" s="79"/>
      <c r="Y5" s="79"/>
      <c r="Z5" s="79"/>
      <c r="AA5" s="79"/>
      <c r="AB5" s="79"/>
      <c r="AC5" s="79"/>
      <c r="AD5" s="79"/>
      <c r="AE5" s="79"/>
      <c r="AF5" s="79"/>
      <c r="AG5" s="79"/>
      <c r="AH5" s="79">
        <v>2</v>
      </c>
      <c r="AI5" s="79"/>
      <c r="AJ5" s="79"/>
      <c r="AK5" s="79"/>
      <c r="AL5" s="79"/>
      <c r="AM5" s="79"/>
      <c r="AN5" s="79"/>
      <c r="AO5" s="79"/>
      <c r="AP5" s="79"/>
      <c r="AQ5" s="79">
        <v>3</v>
      </c>
      <c r="AR5" s="79"/>
      <c r="AS5" s="79">
        <v>1</v>
      </c>
      <c r="AT5" s="79">
        <v>1</v>
      </c>
      <c r="AU5" s="79">
        <v>1</v>
      </c>
      <c r="AV5" s="79">
        <v>1</v>
      </c>
      <c r="AW5" s="79">
        <v>1</v>
      </c>
      <c r="AX5" s="79">
        <v>1</v>
      </c>
      <c r="AY5" s="79">
        <v>1</v>
      </c>
      <c r="AZ5" s="79"/>
    </row>
    <row r="6" spans="1:672" x14ac:dyDescent="0.35">
      <c r="A6" s="91" t="str">
        <f>VLOOKUP($C6,VLookup!$F$15:$H$215,3,FALSE)</f>
        <v>1 PLANNEN</v>
      </c>
      <c r="B6" s="91" t="str">
        <f>VLOOKUP($C6,VLookup!$F$15:$H$215,2,FALSE)</f>
        <v>1.1 ARCHITECTUUR</v>
      </c>
      <c r="C6" s="91" t="s">
        <v>688</v>
      </c>
      <c r="D6" s="79"/>
      <c r="E6" s="79"/>
      <c r="F6" s="79"/>
      <c r="G6" s="79"/>
      <c r="H6" s="79">
        <v>2</v>
      </c>
      <c r="I6" s="79">
        <v>3</v>
      </c>
      <c r="J6" s="79"/>
      <c r="K6" s="79"/>
      <c r="L6" s="79">
        <v>1</v>
      </c>
      <c r="M6" s="79">
        <v>3</v>
      </c>
      <c r="N6" s="79"/>
      <c r="O6" s="79">
        <v>3</v>
      </c>
      <c r="P6" s="79">
        <v>4</v>
      </c>
      <c r="Q6" s="79"/>
      <c r="R6" s="79"/>
      <c r="S6" s="79"/>
      <c r="T6" s="79"/>
      <c r="U6" s="79"/>
      <c r="V6" s="79"/>
      <c r="W6" s="79"/>
      <c r="X6" s="79"/>
      <c r="Y6" s="79"/>
      <c r="Z6" s="79"/>
      <c r="AA6" s="79"/>
      <c r="AB6" s="79"/>
      <c r="AC6" s="79"/>
      <c r="AD6" s="79"/>
      <c r="AE6" s="79"/>
      <c r="AF6" s="79"/>
      <c r="AG6" s="79"/>
      <c r="AH6" s="79">
        <v>2</v>
      </c>
      <c r="AI6" s="79">
        <v>2</v>
      </c>
      <c r="AJ6" s="79"/>
      <c r="AK6" s="79"/>
      <c r="AL6" s="79"/>
      <c r="AM6" s="79"/>
      <c r="AN6" s="79"/>
      <c r="AO6" s="79"/>
      <c r="AP6" s="79">
        <v>2</v>
      </c>
      <c r="AQ6" s="79">
        <v>2</v>
      </c>
      <c r="AR6" s="79"/>
      <c r="AS6" s="79">
        <v>1</v>
      </c>
      <c r="AT6" s="79">
        <v>1</v>
      </c>
      <c r="AU6" s="79">
        <v>1</v>
      </c>
      <c r="AV6" s="79">
        <v>1</v>
      </c>
      <c r="AW6" s="79">
        <v>1</v>
      </c>
      <c r="AX6" s="79">
        <v>1</v>
      </c>
      <c r="AY6" s="79">
        <v>1</v>
      </c>
      <c r="AZ6" s="79"/>
    </row>
    <row r="7" spans="1:672" x14ac:dyDescent="0.35">
      <c r="A7" s="91" t="str">
        <f>VLOOKUP($C7,VLookup!$F$15:$H$215,3,FALSE)</f>
        <v>1 PLANNEN</v>
      </c>
      <c r="B7" s="91" t="str">
        <f>VLOOKUP($C7,VLookup!$F$15:$H$215,2,FALSE)</f>
        <v>1.1 ARCHITECTUUR</v>
      </c>
      <c r="C7" s="91" t="s">
        <v>5</v>
      </c>
      <c r="D7" s="79"/>
      <c r="E7" s="79"/>
      <c r="F7" s="79"/>
      <c r="G7" s="79"/>
      <c r="H7" s="79">
        <v>2</v>
      </c>
      <c r="I7" s="79">
        <v>3</v>
      </c>
      <c r="J7" s="79">
        <v>1</v>
      </c>
      <c r="K7" s="79"/>
      <c r="L7" s="79">
        <v>1</v>
      </c>
      <c r="M7" s="79"/>
      <c r="N7" s="79"/>
      <c r="O7" s="79">
        <v>3</v>
      </c>
      <c r="P7" s="79"/>
      <c r="Q7" s="79"/>
      <c r="R7" s="79"/>
      <c r="S7" s="79">
        <v>2</v>
      </c>
      <c r="T7" s="79"/>
      <c r="U7" s="79"/>
      <c r="V7" s="79"/>
      <c r="W7" s="79"/>
      <c r="X7" s="79"/>
      <c r="Y7" s="79"/>
      <c r="Z7" s="79"/>
      <c r="AA7" s="79"/>
      <c r="AB7" s="79"/>
      <c r="AC7" s="79"/>
      <c r="AD7" s="79"/>
      <c r="AE7" s="79"/>
      <c r="AF7" s="79"/>
      <c r="AG7" s="79"/>
      <c r="AH7" s="79">
        <v>2</v>
      </c>
      <c r="AI7" s="79"/>
      <c r="AJ7" s="79"/>
      <c r="AK7" s="79"/>
      <c r="AL7" s="79"/>
      <c r="AM7" s="79"/>
      <c r="AN7" s="79"/>
      <c r="AO7" s="79"/>
      <c r="AP7" s="79"/>
      <c r="AQ7" s="79">
        <v>3</v>
      </c>
      <c r="AR7" s="79"/>
      <c r="AS7" s="79">
        <v>1</v>
      </c>
      <c r="AT7" s="79">
        <v>1</v>
      </c>
      <c r="AU7" s="79">
        <v>1</v>
      </c>
      <c r="AV7" s="79">
        <v>1</v>
      </c>
      <c r="AW7" s="79">
        <v>1</v>
      </c>
      <c r="AX7" s="79">
        <v>1</v>
      </c>
      <c r="AY7" s="79">
        <v>1</v>
      </c>
      <c r="AZ7" s="79"/>
    </row>
    <row r="8" spans="1:672" x14ac:dyDescent="0.35">
      <c r="A8" s="91" t="str">
        <f>VLOOKUP($C8,VLookup!$F$15:$H$215,3,FALSE)</f>
        <v>1 PLANNEN</v>
      </c>
      <c r="B8" s="91" t="str">
        <f>VLOOKUP($C8,VLookup!$F$15:$H$215,2,FALSE)</f>
        <v>1.1 ARCHITECTUUR</v>
      </c>
      <c r="C8" s="91" t="s">
        <v>6</v>
      </c>
      <c r="D8" s="79"/>
      <c r="E8" s="79"/>
      <c r="F8" s="79"/>
      <c r="G8" s="79"/>
      <c r="H8" s="79">
        <v>2</v>
      </c>
      <c r="I8" s="79"/>
      <c r="J8" s="79">
        <v>1</v>
      </c>
      <c r="K8" s="79"/>
      <c r="L8" s="79">
        <v>1</v>
      </c>
      <c r="M8" s="79"/>
      <c r="N8" s="79"/>
      <c r="O8" s="79">
        <v>3</v>
      </c>
      <c r="P8" s="79"/>
      <c r="Q8" s="79"/>
      <c r="R8" s="79"/>
      <c r="S8" s="79">
        <v>2</v>
      </c>
      <c r="T8" s="79"/>
      <c r="U8" s="79"/>
      <c r="V8" s="79"/>
      <c r="W8" s="79"/>
      <c r="X8" s="79"/>
      <c r="Y8" s="79"/>
      <c r="Z8" s="79"/>
      <c r="AA8" s="79"/>
      <c r="AB8" s="79"/>
      <c r="AC8" s="79"/>
      <c r="AD8" s="79"/>
      <c r="AE8" s="79"/>
      <c r="AF8" s="79"/>
      <c r="AG8" s="79"/>
      <c r="AH8" s="79"/>
      <c r="AI8" s="79"/>
      <c r="AJ8" s="79"/>
      <c r="AK8" s="79"/>
      <c r="AL8" s="79"/>
      <c r="AM8" s="79"/>
      <c r="AN8" s="79"/>
      <c r="AO8" s="79"/>
      <c r="AP8" s="79">
        <v>2</v>
      </c>
      <c r="AQ8" s="79">
        <v>2</v>
      </c>
      <c r="AR8" s="79"/>
      <c r="AS8" s="79">
        <v>1</v>
      </c>
      <c r="AT8" s="79">
        <v>1</v>
      </c>
      <c r="AU8" s="79">
        <v>1</v>
      </c>
      <c r="AV8" s="79">
        <v>1</v>
      </c>
      <c r="AW8" s="79">
        <v>1</v>
      </c>
      <c r="AX8" s="79">
        <v>1</v>
      </c>
      <c r="AY8" s="79">
        <v>1</v>
      </c>
      <c r="AZ8" s="79"/>
    </row>
    <row r="9" spans="1:672" x14ac:dyDescent="0.35">
      <c r="A9" s="91" t="str">
        <f>VLOOKUP($C9,VLookup!$F$15:$H$215,3,FALSE)</f>
        <v>1 PLANNEN</v>
      </c>
      <c r="B9" s="91" t="str">
        <f>VLOOKUP($C9,VLookup!$F$15:$H$215,2,FALSE)</f>
        <v>1.1 ARCHITECTUUR</v>
      </c>
      <c r="C9" s="91" t="s">
        <v>689</v>
      </c>
      <c r="D9" s="79"/>
      <c r="E9" s="79"/>
      <c r="F9" s="79"/>
      <c r="G9" s="79"/>
      <c r="H9" s="79">
        <v>2</v>
      </c>
      <c r="I9" s="79"/>
      <c r="J9" s="79">
        <v>1</v>
      </c>
      <c r="K9" s="79"/>
      <c r="L9" s="79">
        <v>1</v>
      </c>
      <c r="M9" s="79"/>
      <c r="N9" s="79"/>
      <c r="O9" s="79">
        <v>3</v>
      </c>
      <c r="P9" s="79"/>
      <c r="Q9" s="79"/>
      <c r="R9" s="79"/>
      <c r="S9" s="79">
        <v>2</v>
      </c>
      <c r="T9" s="79"/>
      <c r="U9" s="79"/>
      <c r="V9" s="79"/>
      <c r="W9" s="79"/>
      <c r="X9" s="79"/>
      <c r="Y9" s="79"/>
      <c r="Z9" s="79"/>
      <c r="AA9" s="79"/>
      <c r="AB9" s="79"/>
      <c r="AC9" s="79"/>
      <c r="AD9" s="79"/>
      <c r="AE9" s="79"/>
      <c r="AF9" s="79"/>
      <c r="AG9" s="79"/>
      <c r="AH9" s="79"/>
      <c r="AI9" s="79"/>
      <c r="AJ9" s="79"/>
      <c r="AK9" s="79"/>
      <c r="AL9" s="79"/>
      <c r="AM9" s="79"/>
      <c r="AN9" s="79"/>
      <c r="AO9" s="79"/>
      <c r="AP9" s="79">
        <v>2</v>
      </c>
      <c r="AQ9" s="79">
        <v>2</v>
      </c>
      <c r="AR9" s="79"/>
      <c r="AS9" s="79">
        <v>1</v>
      </c>
      <c r="AT9" s="79">
        <v>1</v>
      </c>
      <c r="AU9" s="79">
        <v>1</v>
      </c>
      <c r="AV9" s="79">
        <v>1</v>
      </c>
      <c r="AW9" s="79">
        <v>1</v>
      </c>
      <c r="AX9" s="79">
        <v>1</v>
      </c>
      <c r="AY9" s="79">
        <v>1</v>
      </c>
      <c r="AZ9" s="79"/>
    </row>
    <row r="10" spans="1:672" x14ac:dyDescent="0.35">
      <c r="A10" s="91" t="str">
        <f>VLOOKUP($C10,VLookup!$F$15:$H$215,3,FALSE)</f>
        <v>1 PLANNEN</v>
      </c>
      <c r="B10" s="91" t="str">
        <f>VLOOKUP($C10,VLookup!$F$15:$H$215,2,FALSE)</f>
        <v>1.1 ARCHITECTUUR</v>
      </c>
      <c r="C10" s="91" t="s">
        <v>7</v>
      </c>
      <c r="D10" s="79">
        <v>1</v>
      </c>
      <c r="E10" s="79"/>
      <c r="F10" s="79">
        <v>2</v>
      </c>
      <c r="G10" s="79"/>
      <c r="H10" s="79">
        <v>2</v>
      </c>
      <c r="I10" s="79"/>
      <c r="J10" s="79">
        <v>1</v>
      </c>
      <c r="K10" s="79"/>
      <c r="L10" s="79"/>
      <c r="M10" s="79"/>
      <c r="N10" s="79"/>
      <c r="O10" s="79">
        <v>2</v>
      </c>
      <c r="P10" s="79"/>
      <c r="Q10" s="79"/>
      <c r="R10" s="79"/>
      <c r="S10" s="79">
        <v>2</v>
      </c>
      <c r="T10" s="79"/>
      <c r="U10" s="79"/>
      <c r="V10" s="79"/>
      <c r="W10" s="79"/>
      <c r="X10" s="79"/>
      <c r="Y10" s="79"/>
      <c r="Z10" s="79"/>
      <c r="AA10" s="79"/>
      <c r="AB10" s="79"/>
      <c r="AC10" s="79"/>
      <c r="AD10" s="79"/>
      <c r="AE10" s="79"/>
      <c r="AF10" s="79"/>
      <c r="AG10" s="79"/>
      <c r="AH10" s="79">
        <v>2</v>
      </c>
      <c r="AI10" s="79">
        <v>2</v>
      </c>
      <c r="AJ10" s="79"/>
      <c r="AK10" s="79"/>
      <c r="AL10" s="79"/>
      <c r="AM10" s="79"/>
      <c r="AN10" s="79"/>
      <c r="AO10" s="79">
        <v>3</v>
      </c>
      <c r="AP10" s="79">
        <v>2</v>
      </c>
      <c r="AQ10" s="79">
        <v>2</v>
      </c>
      <c r="AR10" s="79">
        <v>1</v>
      </c>
      <c r="AS10" s="79">
        <v>1</v>
      </c>
      <c r="AT10" s="79">
        <v>1</v>
      </c>
      <c r="AU10" s="79">
        <v>1</v>
      </c>
      <c r="AV10" s="79">
        <v>1</v>
      </c>
      <c r="AW10" s="79">
        <v>1</v>
      </c>
      <c r="AX10" s="79">
        <v>1</v>
      </c>
      <c r="AY10" s="79">
        <v>1</v>
      </c>
      <c r="AZ10" s="79"/>
    </row>
    <row r="11" spans="1:672" x14ac:dyDescent="0.35">
      <c r="A11" s="91" t="str">
        <f>VLOOKUP($C11,VLookup!$F$15:$H$215,3,FALSE)</f>
        <v>1 PLANNEN</v>
      </c>
      <c r="B11" s="91" t="str">
        <f>VLOOKUP($C11,VLookup!$F$15:$H$215,2,FALSE)</f>
        <v>1.2 INFORMATIEPLANNING</v>
      </c>
      <c r="C11" s="91" t="s">
        <v>9</v>
      </c>
      <c r="D11" s="79">
        <v>1</v>
      </c>
      <c r="E11" s="79"/>
      <c r="F11" s="79">
        <v>1</v>
      </c>
      <c r="G11" s="79"/>
      <c r="H11" s="79"/>
      <c r="I11" s="79"/>
      <c r="J11" s="79"/>
      <c r="K11" s="79"/>
      <c r="L11" s="79">
        <v>1</v>
      </c>
      <c r="M11" s="79"/>
      <c r="N11" s="79"/>
      <c r="O11" s="79"/>
      <c r="P11" s="79"/>
      <c r="Q11" s="79"/>
      <c r="R11" s="79"/>
      <c r="S11" s="79"/>
      <c r="T11" s="79"/>
      <c r="U11" s="79"/>
      <c r="V11" s="79"/>
      <c r="W11" s="79"/>
      <c r="X11" s="79"/>
      <c r="Y11" s="79"/>
      <c r="Z11" s="79"/>
      <c r="AA11" s="79"/>
      <c r="AB11" s="79"/>
      <c r="AC11" s="79"/>
      <c r="AD11" s="79"/>
      <c r="AE11" s="79"/>
      <c r="AF11" s="79"/>
      <c r="AG11" s="79"/>
      <c r="AH11" s="79"/>
      <c r="AI11" s="79">
        <v>2</v>
      </c>
      <c r="AJ11" s="79">
        <v>2</v>
      </c>
      <c r="AK11" s="79"/>
      <c r="AL11" s="79">
        <v>2</v>
      </c>
      <c r="AM11" s="79"/>
      <c r="AN11" s="79">
        <v>2</v>
      </c>
      <c r="AO11" s="79">
        <v>3</v>
      </c>
      <c r="AP11" s="79">
        <v>2</v>
      </c>
      <c r="AQ11" s="79"/>
      <c r="AR11" s="79">
        <v>1</v>
      </c>
      <c r="AS11" s="79">
        <v>1</v>
      </c>
      <c r="AT11" s="79">
        <v>1</v>
      </c>
      <c r="AU11" s="79">
        <v>1</v>
      </c>
      <c r="AV11" s="79">
        <v>1</v>
      </c>
      <c r="AW11" s="79">
        <v>1</v>
      </c>
      <c r="AX11" s="79">
        <v>1</v>
      </c>
      <c r="AY11" s="79">
        <v>1</v>
      </c>
      <c r="AZ11" s="79"/>
    </row>
    <row r="12" spans="1:672" x14ac:dyDescent="0.35">
      <c r="A12" s="91" t="str">
        <f>VLOOKUP($C12,VLookup!$F$15:$H$215,3,FALSE)</f>
        <v>1 PLANNEN</v>
      </c>
      <c r="B12" s="91" t="str">
        <f>VLOOKUP($C12,VLookup!$F$15:$H$215,2,FALSE)</f>
        <v>1.2 INFORMATIEPLANNING</v>
      </c>
      <c r="C12" s="91" t="s">
        <v>852</v>
      </c>
      <c r="D12" s="79"/>
      <c r="E12" s="79"/>
      <c r="F12" s="79"/>
      <c r="G12" s="79"/>
      <c r="H12" s="79"/>
      <c r="I12" s="79"/>
      <c r="J12" s="79">
        <v>1</v>
      </c>
      <c r="K12" s="79">
        <v>2</v>
      </c>
      <c r="L12" s="79">
        <v>1</v>
      </c>
      <c r="M12" s="79">
        <v>2</v>
      </c>
      <c r="N12" s="79"/>
      <c r="O12" s="79"/>
      <c r="P12" s="79"/>
      <c r="Q12" s="79"/>
      <c r="R12" s="79"/>
      <c r="S12" s="79"/>
      <c r="T12" s="79"/>
      <c r="U12" s="79"/>
      <c r="V12" s="79"/>
      <c r="W12" s="79"/>
      <c r="X12" s="79"/>
      <c r="Y12" s="79"/>
      <c r="Z12" s="79"/>
      <c r="AA12" s="79"/>
      <c r="AB12" s="79"/>
      <c r="AC12" s="79">
        <v>3</v>
      </c>
      <c r="AD12" s="79"/>
      <c r="AE12" s="79"/>
      <c r="AF12" s="79"/>
      <c r="AG12" s="79"/>
      <c r="AH12" s="79"/>
      <c r="AI12" s="79"/>
      <c r="AJ12" s="79"/>
      <c r="AK12" s="79"/>
      <c r="AL12" s="79"/>
      <c r="AM12" s="79"/>
      <c r="AN12" s="79"/>
      <c r="AO12" s="79"/>
      <c r="AP12" s="79"/>
      <c r="AQ12" s="79"/>
      <c r="AR12" s="79"/>
      <c r="AS12" s="79">
        <v>1</v>
      </c>
      <c r="AT12" s="79">
        <v>1</v>
      </c>
      <c r="AU12" s="79">
        <v>1</v>
      </c>
      <c r="AV12" s="79">
        <v>1</v>
      </c>
      <c r="AW12" s="79">
        <v>1</v>
      </c>
      <c r="AX12" s="79">
        <v>1</v>
      </c>
      <c r="AY12" s="79">
        <v>1</v>
      </c>
      <c r="AZ12" s="79"/>
    </row>
    <row r="13" spans="1:672" x14ac:dyDescent="0.35">
      <c r="A13" s="91" t="str">
        <f>VLOOKUP($C13,VLookup!$F$15:$H$215,3,FALSE)</f>
        <v>1 PLANNEN</v>
      </c>
      <c r="B13" s="91" t="str">
        <f>VLOOKUP($C13,VLookup!$F$15:$H$215,2,FALSE)</f>
        <v>1.2 INFORMATIEPLANNING</v>
      </c>
      <c r="C13" s="91" t="s">
        <v>853</v>
      </c>
      <c r="D13" s="79">
        <v>1</v>
      </c>
      <c r="E13" s="79"/>
      <c r="F13" s="79"/>
      <c r="G13" s="79"/>
      <c r="H13" s="79"/>
      <c r="I13" s="79"/>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v>2</v>
      </c>
      <c r="AI13" s="79"/>
      <c r="AJ13" s="79"/>
      <c r="AK13" s="79"/>
      <c r="AL13" s="79"/>
      <c r="AM13" s="79"/>
      <c r="AN13" s="79"/>
      <c r="AO13" s="79"/>
      <c r="AP13" s="79"/>
      <c r="AQ13" s="79"/>
      <c r="AR13" s="79"/>
      <c r="AS13" s="79">
        <v>1</v>
      </c>
      <c r="AT13" s="79">
        <v>1</v>
      </c>
      <c r="AU13" s="79">
        <v>1</v>
      </c>
      <c r="AV13" s="79">
        <v>1</v>
      </c>
      <c r="AW13" s="79">
        <v>1</v>
      </c>
      <c r="AX13" s="79">
        <v>1</v>
      </c>
      <c r="AY13" s="79">
        <v>1</v>
      </c>
      <c r="AZ13" s="79"/>
    </row>
    <row r="14" spans="1:672" x14ac:dyDescent="0.35">
      <c r="A14" s="91" t="str">
        <f>VLOOKUP($C14,VLookup!$F$15:$H$215,3,FALSE)</f>
        <v>1 PLANNEN</v>
      </c>
      <c r="B14" s="91" t="str">
        <f>VLOOKUP($C14,VLookup!$F$15:$H$215,2,FALSE)</f>
        <v>1.3 SOURCING MANAGEMENT</v>
      </c>
      <c r="C14" s="91" t="s">
        <v>692</v>
      </c>
      <c r="D14" s="79"/>
      <c r="E14" s="79"/>
      <c r="F14" s="79">
        <v>2</v>
      </c>
      <c r="G14" s="79">
        <v>3</v>
      </c>
      <c r="H14" s="79"/>
      <c r="I14" s="79"/>
      <c r="J14" s="79"/>
      <c r="K14" s="79"/>
      <c r="L14" s="79"/>
      <c r="M14" s="79"/>
      <c r="N14" s="79"/>
      <c r="O14" s="79"/>
      <c r="P14" s="79"/>
      <c r="Q14" s="79"/>
      <c r="R14" s="79"/>
      <c r="S14" s="79"/>
      <c r="T14" s="79"/>
      <c r="U14" s="79"/>
      <c r="V14" s="79"/>
      <c r="W14" s="79"/>
      <c r="X14" s="79"/>
      <c r="Y14" s="79"/>
      <c r="Z14" s="79"/>
      <c r="AA14" s="79"/>
      <c r="AB14" s="79">
        <v>2</v>
      </c>
      <c r="AC14" s="79">
        <v>3</v>
      </c>
      <c r="AD14" s="79"/>
      <c r="AE14" s="79"/>
      <c r="AF14" s="79">
        <v>2</v>
      </c>
      <c r="AG14" s="79"/>
      <c r="AH14" s="79"/>
      <c r="AI14" s="79">
        <v>2</v>
      </c>
      <c r="AJ14" s="79">
        <v>2</v>
      </c>
      <c r="AK14" s="79"/>
      <c r="AL14" s="79">
        <v>3</v>
      </c>
      <c r="AM14" s="79">
        <v>2</v>
      </c>
      <c r="AN14" s="79"/>
      <c r="AO14" s="79"/>
      <c r="AP14" s="79"/>
      <c r="AQ14" s="79"/>
      <c r="AR14" s="79"/>
      <c r="AS14" s="79">
        <v>1</v>
      </c>
      <c r="AT14" s="79">
        <v>1</v>
      </c>
      <c r="AU14" s="79">
        <v>1</v>
      </c>
      <c r="AV14" s="79">
        <v>1</v>
      </c>
      <c r="AW14" s="79">
        <v>1</v>
      </c>
      <c r="AX14" s="79">
        <v>1</v>
      </c>
      <c r="AY14" s="79">
        <v>1</v>
      </c>
      <c r="AZ14" s="79"/>
    </row>
    <row r="15" spans="1:672" x14ac:dyDescent="0.35">
      <c r="A15" s="91" t="str">
        <f>VLOOKUP($C15,VLookup!$F$15:$H$215,3,FALSE)</f>
        <v>2 BOUWEN</v>
      </c>
      <c r="B15" s="91" t="str">
        <f>VLOOKUP($C15,VLookup!$F$15:$H$215,2,FALSE)</f>
        <v>2.1 ONTWIKKELEN</v>
      </c>
      <c r="C15" s="91" t="s">
        <v>14</v>
      </c>
      <c r="D15" s="79"/>
      <c r="E15" s="79"/>
      <c r="F15" s="79"/>
      <c r="G15" s="79"/>
      <c r="H15" s="79"/>
      <c r="I15" s="79">
        <v>3</v>
      </c>
      <c r="J15" s="79"/>
      <c r="K15" s="79"/>
      <c r="L15" s="79"/>
      <c r="M15" s="79">
        <v>3</v>
      </c>
      <c r="N15" s="79">
        <v>3</v>
      </c>
      <c r="O15" s="79">
        <v>3</v>
      </c>
      <c r="P15" s="79">
        <v>4</v>
      </c>
      <c r="Q15" s="79"/>
      <c r="R15" s="79">
        <v>2</v>
      </c>
      <c r="S15" s="79">
        <v>2</v>
      </c>
      <c r="T15" s="79"/>
      <c r="U15" s="79"/>
      <c r="V15" s="79"/>
      <c r="W15" s="79">
        <v>2</v>
      </c>
      <c r="X15" s="79"/>
      <c r="Y15" s="79"/>
      <c r="Z15" s="79"/>
      <c r="AA15" s="79"/>
      <c r="AB15" s="79"/>
      <c r="AC15" s="79"/>
      <c r="AD15" s="79"/>
      <c r="AE15" s="79"/>
      <c r="AF15" s="79"/>
      <c r="AG15" s="79"/>
      <c r="AH15" s="79"/>
      <c r="AI15" s="79"/>
      <c r="AJ15" s="79"/>
      <c r="AK15" s="79"/>
      <c r="AL15" s="79"/>
      <c r="AM15" s="79"/>
      <c r="AN15" s="79"/>
      <c r="AO15" s="79"/>
      <c r="AP15" s="79"/>
      <c r="AQ15" s="79">
        <v>2</v>
      </c>
      <c r="AR15" s="79"/>
      <c r="AS15" s="79">
        <v>1</v>
      </c>
      <c r="AT15" s="79">
        <v>1</v>
      </c>
      <c r="AU15" s="79">
        <v>1</v>
      </c>
      <c r="AV15" s="79">
        <v>1</v>
      </c>
      <c r="AW15" s="79">
        <v>1</v>
      </c>
      <c r="AX15" s="79">
        <v>1</v>
      </c>
      <c r="AY15" s="79">
        <v>1</v>
      </c>
      <c r="AZ15" s="79"/>
    </row>
    <row r="16" spans="1:672" x14ac:dyDescent="0.35">
      <c r="A16" s="91" t="str">
        <f>VLOOKUP($C16,VLookup!$F$15:$H$215,3,FALSE)</f>
        <v>2 BOUWEN</v>
      </c>
      <c r="B16" s="91" t="str">
        <f>VLOOKUP($C16,VLookup!$F$15:$H$215,2,FALSE)</f>
        <v>2.1 ONTWIKKELEN</v>
      </c>
      <c r="C16" s="91" t="s">
        <v>15</v>
      </c>
      <c r="D16" s="79"/>
      <c r="E16" s="79"/>
      <c r="F16" s="79"/>
      <c r="G16" s="79"/>
      <c r="H16" s="79"/>
      <c r="I16" s="79"/>
      <c r="J16" s="79"/>
      <c r="K16" s="79"/>
      <c r="L16" s="79"/>
      <c r="M16" s="79">
        <v>3</v>
      </c>
      <c r="N16" s="79"/>
      <c r="O16" s="79">
        <v>3</v>
      </c>
      <c r="P16" s="79">
        <v>4</v>
      </c>
      <c r="Q16" s="79">
        <v>3</v>
      </c>
      <c r="R16" s="79">
        <v>3</v>
      </c>
      <c r="S16" s="79"/>
      <c r="T16" s="79"/>
      <c r="U16" s="79"/>
      <c r="V16" s="79"/>
      <c r="W16" s="79">
        <v>3</v>
      </c>
      <c r="X16" s="79"/>
      <c r="Y16" s="79"/>
      <c r="Z16" s="79"/>
      <c r="AA16" s="79"/>
      <c r="AB16" s="79"/>
      <c r="AC16" s="79"/>
      <c r="AD16" s="79"/>
      <c r="AE16" s="79"/>
      <c r="AF16" s="79"/>
      <c r="AG16" s="79"/>
      <c r="AH16" s="79"/>
      <c r="AI16" s="79"/>
      <c r="AJ16" s="79"/>
      <c r="AK16" s="79"/>
      <c r="AL16" s="79"/>
      <c r="AM16" s="79"/>
      <c r="AN16" s="79"/>
      <c r="AO16" s="79"/>
      <c r="AP16" s="79"/>
      <c r="AQ16" s="79">
        <v>3</v>
      </c>
      <c r="AR16" s="79"/>
      <c r="AS16" s="79">
        <v>1</v>
      </c>
      <c r="AT16" s="79">
        <v>1</v>
      </c>
      <c r="AU16" s="79">
        <v>1</v>
      </c>
      <c r="AV16" s="79">
        <v>1</v>
      </c>
      <c r="AW16" s="79">
        <v>1</v>
      </c>
      <c r="AX16" s="79">
        <v>1</v>
      </c>
      <c r="AY16" s="79">
        <v>1</v>
      </c>
      <c r="AZ16" s="79"/>
    </row>
    <row r="17" spans="1:52" x14ac:dyDescent="0.35">
      <c r="A17" s="91" t="str">
        <f>VLOOKUP($C17,VLookup!$F$15:$H$215,3,FALSE)</f>
        <v>2 BOUWEN</v>
      </c>
      <c r="B17" s="91" t="str">
        <f>VLOOKUP($C17,VLookup!$F$15:$H$215,2,FALSE)</f>
        <v>2.1 ONTWIKKELEN</v>
      </c>
      <c r="C17" s="91" t="s">
        <v>16</v>
      </c>
      <c r="D17" s="79"/>
      <c r="E17" s="79"/>
      <c r="F17" s="79"/>
      <c r="G17" s="79"/>
      <c r="H17" s="79"/>
      <c r="I17" s="79"/>
      <c r="J17" s="79"/>
      <c r="K17" s="79"/>
      <c r="L17" s="79"/>
      <c r="M17" s="79"/>
      <c r="N17" s="79"/>
      <c r="O17" s="79">
        <v>4</v>
      </c>
      <c r="P17" s="79"/>
      <c r="Q17" s="79">
        <v>4</v>
      </c>
      <c r="R17" s="79"/>
      <c r="S17" s="79">
        <v>2</v>
      </c>
      <c r="T17" s="79"/>
      <c r="U17" s="79"/>
      <c r="V17" s="79"/>
      <c r="W17" s="79">
        <v>4</v>
      </c>
      <c r="X17" s="79"/>
      <c r="Y17" s="79"/>
      <c r="Z17" s="79"/>
      <c r="AA17" s="79"/>
      <c r="AB17" s="79"/>
      <c r="AC17" s="79"/>
      <c r="AD17" s="79"/>
      <c r="AE17" s="79"/>
      <c r="AF17" s="79"/>
      <c r="AG17" s="79"/>
      <c r="AH17" s="79"/>
      <c r="AI17" s="79"/>
      <c r="AJ17" s="79"/>
      <c r="AK17" s="79"/>
      <c r="AL17" s="79">
        <v>4</v>
      </c>
      <c r="AM17" s="79"/>
      <c r="AN17" s="79"/>
      <c r="AO17" s="79"/>
      <c r="AP17" s="79"/>
      <c r="AQ17" s="79">
        <v>4</v>
      </c>
      <c r="AR17" s="79"/>
      <c r="AS17" s="79">
        <v>1</v>
      </c>
      <c r="AT17" s="79">
        <v>1</v>
      </c>
      <c r="AU17" s="79">
        <v>1</v>
      </c>
      <c r="AV17" s="79">
        <v>1</v>
      </c>
      <c r="AW17" s="79">
        <v>1</v>
      </c>
      <c r="AX17" s="79">
        <v>1</v>
      </c>
      <c r="AY17" s="79">
        <v>1</v>
      </c>
      <c r="AZ17" s="79"/>
    </row>
    <row r="18" spans="1:52" x14ac:dyDescent="0.35">
      <c r="A18" s="91" t="str">
        <f>VLOOKUP($C18,VLookup!$F$15:$H$215,3,FALSE)</f>
        <v>2 BOUWEN</v>
      </c>
      <c r="B18" s="91" t="str">
        <f>VLOOKUP($C18,VLookup!$F$15:$H$215,2,FALSE)</f>
        <v>2.1 ONTWIKKELEN</v>
      </c>
      <c r="C18" s="91" t="s">
        <v>860</v>
      </c>
      <c r="D18" s="79"/>
      <c r="E18" s="79"/>
      <c r="F18" s="79"/>
      <c r="G18" s="79"/>
      <c r="H18" s="79"/>
      <c r="I18" s="79">
        <v>3</v>
      </c>
      <c r="J18" s="79"/>
      <c r="K18" s="79"/>
      <c r="L18" s="79">
        <v>1</v>
      </c>
      <c r="M18" s="79">
        <v>3</v>
      </c>
      <c r="N18" s="79"/>
      <c r="O18" s="79">
        <v>3</v>
      </c>
      <c r="P18" s="79">
        <v>4</v>
      </c>
      <c r="Q18" s="79">
        <v>3</v>
      </c>
      <c r="R18" s="79"/>
      <c r="S18" s="79">
        <v>2</v>
      </c>
      <c r="T18" s="79"/>
      <c r="U18" s="79">
        <v>2</v>
      </c>
      <c r="V18" s="79"/>
      <c r="W18" s="79"/>
      <c r="X18" s="79"/>
      <c r="Y18" s="79"/>
      <c r="Z18" s="79"/>
      <c r="AA18" s="79"/>
      <c r="AB18" s="79"/>
      <c r="AC18" s="79"/>
      <c r="AD18" s="79"/>
      <c r="AE18" s="79"/>
      <c r="AF18" s="79"/>
      <c r="AG18" s="79"/>
      <c r="AH18" s="79">
        <v>2</v>
      </c>
      <c r="AI18" s="79"/>
      <c r="AJ18" s="79"/>
      <c r="AK18" s="79"/>
      <c r="AL18" s="79"/>
      <c r="AM18" s="79"/>
      <c r="AN18" s="79"/>
      <c r="AO18" s="79"/>
      <c r="AP18" s="79"/>
      <c r="AQ18" s="79"/>
      <c r="AR18" s="79"/>
      <c r="AS18" s="79">
        <v>1</v>
      </c>
      <c r="AT18" s="79">
        <v>1</v>
      </c>
      <c r="AU18" s="79">
        <v>1</v>
      </c>
      <c r="AV18" s="79">
        <v>1</v>
      </c>
      <c r="AW18" s="79">
        <v>1</v>
      </c>
      <c r="AX18" s="79">
        <v>1</v>
      </c>
      <c r="AY18" s="79">
        <v>1</v>
      </c>
      <c r="AZ18" s="79"/>
    </row>
    <row r="19" spans="1:52" x14ac:dyDescent="0.35">
      <c r="A19" s="91" t="str">
        <f>VLOOKUP($C19,VLookup!$F$15:$H$215,3,FALSE)</f>
        <v>2 BOUWEN</v>
      </c>
      <c r="B19" s="91" t="str">
        <f>VLOOKUP($C19,VLookup!$F$15:$H$215,2,FALSE)</f>
        <v>2.2 TESTEN</v>
      </c>
      <c r="C19" s="91" t="s">
        <v>17</v>
      </c>
      <c r="D19" s="79"/>
      <c r="E19" s="79"/>
      <c r="F19" s="79"/>
      <c r="G19" s="79"/>
      <c r="H19" s="79"/>
      <c r="I19" s="79">
        <v>3</v>
      </c>
      <c r="J19" s="79"/>
      <c r="K19" s="79"/>
      <c r="L19" s="79"/>
      <c r="M19" s="79">
        <v>3</v>
      </c>
      <c r="N19" s="79">
        <v>3</v>
      </c>
      <c r="O19" s="79">
        <v>3</v>
      </c>
      <c r="P19" s="79">
        <v>4</v>
      </c>
      <c r="Q19" s="79">
        <v>3</v>
      </c>
      <c r="R19" s="79">
        <v>3</v>
      </c>
      <c r="S19" s="79"/>
      <c r="T19" s="79"/>
      <c r="U19" s="79"/>
      <c r="V19" s="79"/>
      <c r="W19" s="79"/>
      <c r="X19" s="79"/>
      <c r="Y19" s="79"/>
      <c r="Z19" s="79"/>
      <c r="AA19" s="79"/>
      <c r="AB19" s="79"/>
      <c r="AC19" s="79"/>
      <c r="AD19" s="79"/>
      <c r="AE19" s="79"/>
      <c r="AF19" s="79"/>
      <c r="AG19" s="79"/>
      <c r="AH19" s="79"/>
      <c r="AI19" s="79"/>
      <c r="AJ19" s="79"/>
      <c r="AK19" s="79"/>
      <c r="AL19" s="79">
        <v>3</v>
      </c>
      <c r="AM19" s="79"/>
      <c r="AN19" s="79"/>
      <c r="AO19" s="79">
        <v>3</v>
      </c>
      <c r="AP19" s="79"/>
      <c r="AQ19" s="79"/>
      <c r="AR19" s="79"/>
      <c r="AS19" s="79">
        <v>1</v>
      </c>
      <c r="AT19" s="79">
        <v>1</v>
      </c>
      <c r="AU19" s="79">
        <v>1</v>
      </c>
      <c r="AV19" s="79">
        <v>1</v>
      </c>
      <c r="AW19" s="79">
        <v>1</v>
      </c>
      <c r="AX19" s="79">
        <v>1</v>
      </c>
      <c r="AY19" s="79">
        <v>1</v>
      </c>
      <c r="AZ19" s="79"/>
    </row>
    <row r="20" spans="1:52" x14ac:dyDescent="0.35">
      <c r="A20" s="91" t="str">
        <f>VLOOKUP($C20,VLookup!$F$15:$H$215,3,FALSE)</f>
        <v>3 UITVOEREN</v>
      </c>
      <c r="B20" s="91" t="str">
        <f>VLOOKUP($C20,VLookup!$F$15:$H$215,2,FALSE)</f>
        <v>3.1 ONDERHOUD</v>
      </c>
      <c r="C20" s="91" t="s">
        <v>19</v>
      </c>
      <c r="D20" s="79"/>
      <c r="E20" s="79"/>
      <c r="F20" s="79"/>
      <c r="G20" s="79"/>
      <c r="H20" s="79"/>
      <c r="I20" s="79"/>
      <c r="J20" s="79"/>
      <c r="K20" s="79"/>
      <c r="L20" s="79"/>
      <c r="M20" s="79"/>
      <c r="N20" s="79"/>
      <c r="O20" s="79">
        <v>2</v>
      </c>
      <c r="P20" s="79">
        <v>3</v>
      </c>
      <c r="Q20" s="79">
        <v>3</v>
      </c>
      <c r="R20" s="79"/>
      <c r="S20" s="79"/>
      <c r="T20" s="79">
        <v>3</v>
      </c>
      <c r="U20" s="79">
        <v>2</v>
      </c>
      <c r="V20" s="79"/>
      <c r="W20" s="79">
        <v>3</v>
      </c>
      <c r="X20" s="79">
        <v>3</v>
      </c>
      <c r="Y20" s="79"/>
      <c r="Z20" s="79"/>
      <c r="AA20" s="79"/>
      <c r="AB20" s="79"/>
      <c r="AC20" s="79"/>
      <c r="AD20" s="79"/>
      <c r="AE20" s="79"/>
      <c r="AF20" s="79"/>
      <c r="AG20" s="79"/>
      <c r="AH20" s="79"/>
      <c r="AI20" s="79"/>
      <c r="AJ20" s="79"/>
      <c r="AK20" s="79"/>
      <c r="AL20" s="79"/>
      <c r="AM20" s="79"/>
      <c r="AN20" s="79"/>
      <c r="AO20" s="79"/>
      <c r="AP20" s="79"/>
      <c r="AQ20" s="79">
        <v>3</v>
      </c>
      <c r="AR20" s="79"/>
      <c r="AS20" s="79">
        <v>1</v>
      </c>
      <c r="AT20" s="79">
        <v>1</v>
      </c>
      <c r="AU20" s="79">
        <v>1</v>
      </c>
      <c r="AV20" s="79">
        <v>1</v>
      </c>
      <c r="AW20" s="79">
        <v>1</v>
      </c>
      <c r="AX20" s="79">
        <v>1</v>
      </c>
      <c r="AY20" s="79">
        <v>1</v>
      </c>
      <c r="AZ20" s="79"/>
    </row>
    <row r="21" spans="1:52" x14ac:dyDescent="0.35">
      <c r="A21" s="91" t="str">
        <f>VLOOKUP($C21,VLookup!$F$15:$H$215,3,FALSE)</f>
        <v>3 UITVOEREN</v>
      </c>
      <c r="B21" s="91" t="str">
        <f>VLOOKUP($C21,VLookup!$F$15:$H$215,2,FALSE)</f>
        <v>3.1 ONDERHOUD</v>
      </c>
      <c r="C21" s="91" t="s">
        <v>693</v>
      </c>
      <c r="D21" s="79"/>
      <c r="E21" s="79">
        <v>2</v>
      </c>
      <c r="F21" s="79"/>
      <c r="G21" s="79"/>
      <c r="H21" s="79"/>
      <c r="I21" s="79"/>
      <c r="J21" s="79"/>
      <c r="K21" s="79"/>
      <c r="L21" s="79"/>
      <c r="M21" s="79"/>
      <c r="N21" s="79"/>
      <c r="O21" s="79">
        <v>3</v>
      </c>
      <c r="P21" s="79"/>
      <c r="Q21" s="79">
        <v>3</v>
      </c>
      <c r="R21" s="79"/>
      <c r="S21" s="79"/>
      <c r="T21" s="79"/>
      <c r="U21" s="79">
        <v>2</v>
      </c>
      <c r="V21" s="79">
        <v>3</v>
      </c>
      <c r="W21" s="79"/>
      <c r="X21" s="79">
        <v>3</v>
      </c>
      <c r="Y21" s="79"/>
      <c r="Z21" s="79"/>
      <c r="AA21" s="79"/>
      <c r="AB21" s="79"/>
      <c r="AC21" s="79"/>
      <c r="AD21" s="79"/>
      <c r="AE21" s="79"/>
      <c r="AF21" s="79"/>
      <c r="AG21" s="79"/>
      <c r="AH21" s="79"/>
      <c r="AI21" s="79"/>
      <c r="AJ21" s="79"/>
      <c r="AK21" s="79">
        <v>3</v>
      </c>
      <c r="AL21" s="79">
        <v>3</v>
      </c>
      <c r="AM21" s="79"/>
      <c r="AN21" s="79"/>
      <c r="AO21" s="79"/>
      <c r="AP21" s="79">
        <v>2</v>
      </c>
      <c r="AQ21" s="79"/>
      <c r="AR21" s="79"/>
      <c r="AS21" s="79">
        <v>1</v>
      </c>
      <c r="AT21" s="79">
        <v>1</v>
      </c>
      <c r="AU21" s="79">
        <v>1</v>
      </c>
      <c r="AV21" s="79">
        <v>1</v>
      </c>
      <c r="AW21" s="79">
        <v>1</v>
      </c>
      <c r="AX21" s="79">
        <v>1</v>
      </c>
      <c r="AY21" s="79">
        <v>1</v>
      </c>
      <c r="AZ21" s="79"/>
    </row>
    <row r="22" spans="1:52" x14ac:dyDescent="0.35">
      <c r="A22" s="91" t="str">
        <f>VLOOKUP($C22,VLookup!$F$15:$H$215,3,FALSE)</f>
        <v>3 UITVOEREN</v>
      </c>
      <c r="B22" s="91" t="str">
        <f>VLOOKUP($C22,VLookup!$F$15:$H$215,2,FALSE)</f>
        <v>3.1 ONDERHOUD</v>
      </c>
      <c r="C22" s="91" t="s">
        <v>23</v>
      </c>
      <c r="D22" s="79"/>
      <c r="E22" s="79"/>
      <c r="F22" s="79"/>
      <c r="G22" s="79"/>
      <c r="H22" s="79"/>
      <c r="I22" s="79">
        <v>3</v>
      </c>
      <c r="J22" s="79"/>
      <c r="K22" s="79"/>
      <c r="L22" s="79"/>
      <c r="M22" s="79">
        <v>3</v>
      </c>
      <c r="N22" s="79"/>
      <c r="O22" s="79"/>
      <c r="P22" s="79">
        <v>3</v>
      </c>
      <c r="Q22" s="79">
        <v>3</v>
      </c>
      <c r="R22" s="79"/>
      <c r="S22" s="79"/>
      <c r="T22" s="79">
        <v>3</v>
      </c>
      <c r="U22" s="79"/>
      <c r="V22" s="79">
        <v>3</v>
      </c>
      <c r="W22" s="79">
        <v>3</v>
      </c>
      <c r="X22" s="79"/>
      <c r="Y22" s="79"/>
      <c r="Z22" s="79"/>
      <c r="AA22" s="79"/>
      <c r="AB22" s="79"/>
      <c r="AC22" s="79"/>
      <c r="AD22" s="79"/>
      <c r="AE22" s="79"/>
      <c r="AF22" s="79"/>
      <c r="AG22" s="79"/>
      <c r="AH22" s="79"/>
      <c r="AI22" s="79">
        <v>2</v>
      </c>
      <c r="AJ22" s="79"/>
      <c r="AK22" s="79"/>
      <c r="AL22" s="79"/>
      <c r="AM22" s="79"/>
      <c r="AN22" s="79"/>
      <c r="AO22" s="79"/>
      <c r="AP22" s="79"/>
      <c r="AQ22" s="79"/>
      <c r="AR22" s="79"/>
      <c r="AS22" s="79">
        <v>1</v>
      </c>
      <c r="AT22" s="79">
        <v>1</v>
      </c>
      <c r="AU22" s="79">
        <v>1</v>
      </c>
      <c r="AV22" s="79">
        <v>1</v>
      </c>
      <c r="AW22" s="79">
        <v>1</v>
      </c>
      <c r="AX22" s="79">
        <v>1</v>
      </c>
      <c r="AY22" s="79">
        <v>1</v>
      </c>
      <c r="AZ22" s="79"/>
    </row>
    <row r="23" spans="1:52" x14ac:dyDescent="0.35">
      <c r="A23" s="91" t="str">
        <f>VLOOKUP($C23,VLookup!$F$15:$H$215,3,FALSE)</f>
        <v>3 UITVOEREN</v>
      </c>
      <c r="B23" s="91" t="str">
        <f>VLOOKUP($C23,VLookup!$F$15:$H$215,2,FALSE)</f>
        <v>3.1 ONDERHOUD</v>
      </c>
      <c r="C23" s="91" t="s">
        <v>24</v>
      </c>
      <c r="D23" s="79"/>
      <c r="E23" s="79"/>
      <c r="F23" s="79"/>
      <c r="G23" s="79"/>
      <c r="H23" s="79"/>
      <c r="I23" s="79"/>
      <c r="J23" s="79"/>
      <c r="K23" s="79"/>
      <c r="L23" s="79"/>
      <c r="M23" s="79"/>
      <c r="N23" s="79"/>
      <c r="O23" s="79">
        <v>2</v>
      </c>
      <c r="P23" s="79">
        <v>3</v>
      </c>
      <c r="Q23" s="79">
        <v>3</v>
      </c>
      <c r="R23" s="79"/>
      <c r="S23" s="79"/>
      <c r="T23" s="79">
        <v>3</v>
      </c>
      <c r="U23" s="79">
        <v>2</v>
      </c>
      <c r="V23" s="79"/>
      <c r="W23" s="79">
        <v>3</v>
      </c>
      <c r="X23" s="79">
        <v>3</v>
      </c>
      <c r="Y23" s="79"/>
      <c r="Z23" s="79"/>
      <c r="AA23" s="79"/>
      <c r="AB23" s="79"/>
      <c r="AC23" s="79"/>
      <c r="AD23" s="79"/>
      <c r="AE23" s="79"/>
      <c r="AF23" s="79"/>
      <c r="AG23" s="79"/>
      <c r="AH23" s="79"/>
      <c r="AI23" s="79"/>
      <c r="AJ23" s="79"/>
      <c r="AK23" s="79"/>
      <c r="AL23" s="79"/>
      <c r="AM23" s="79"/>
      <c r="AN23" s="79"/>
      <c r="AO23" s="79"/>
      <c r="AP23" s="79"/>
      <c r="AQ23" s="79">
        <v>3</v>
      </c>
      <c r="AR23" s="79"/>
      <c r="AS23" s="79">
        <v>1</v>
      </c>
      <c r="AT23" s="79">
        <v>1</v>
      </c>
      <c r="AU23" s="79">
        <v>1</v>
      </c>
      <c r="AV23" s="79">
        <v>1</v>
      </c>
      <c r="AW23" s="79">
        <v>1</v>
      </c>
      <c r="AX23" s="79">
        <v>1</v>
      </c>
      <c r="AY23" s="79">
        <v>1</v>
      </c>
      <c r="AZ23" s="79"/>
    </row>
    <row r="24" spans="1:52" x14ac:dyDescent="0.35">
      <c r="A24" s="91" t="str">
        <f>VLOOKUP($C24,VLookup!$F$15:$H$215,3,FALSE)</f>
        <v>3 UITVOEREN</v>
      </c>
      <c r="B24" s="91" t="str">
        <f>VLOOKUP($C24,VLookup!$F$15:$H$215,2,FALSE)</f>
        <v>3.1 ONDERHOUD</v>
      </c>
      <c r="C24" s="91" t="s">
        <v>25</v>
      </c>
      <c r="D24" s="79"/>
      <c r="E24" s="79"/>
      <c r="F24" s="79"/>
      <c r="G24" s="79"/>
      <c r="H24" s="79"/>
      <c r="I24" s="79"/>
      <c r="J24" s="79"/>
      <c r="K24" s="79"/>
      <c r="L24" s="79"/>
      <c r="M24" s="79"/>
      <c r="N24" s="79"/>
      <c r="O24" s="79">
        <v>2</v>
      </c>
      <c r="P24" s="79">
        <v>3</v>
      </c>
      <c r="Q24" s="79">
        <v>3</v>
      </c>
      <c r="R24" s="79"/>
      <c r="S24" s="79"/>
      <c r="T24" s="79"/>
      <c r="U24" s="79"/>
      <c r="V24" s="79">
        <v>3</v>
      </c>
      <c r="W24" s="79">
        <v>2</v>
      </c>
      <c r="X24" s="79">
        <v>3</v>
      </c>
      <c r="Y24" s="79"/>
      <c r="Z24" s="79"/>
      <c r="AA24" s="79"/>
      <c r="AB24" s="79"/>
      <c r="AC24" s="79"/>
      <c r="AD24" s="79"/>
      <c r="AE24" s="79"/>
      <c r="AF24" s="79"/>
      <c r="AG24" s="79"/>
      <c r="AH24" s="79"/>
      <c r="AI24" s="79"/>
      <c r="AJ24" s="79"/>
      <c r="AK24" s="79"/>
      <c r="AL24" s="79">
        <v>2</v>
      </c>
      <c r="AM24" s="79"/>
      <c r="AN24" s="79"/>
      <c r="AO24" s="79">
        <v>2</v>
      </c>
      <c r="AP24" s="79"/>
      <c r="AQ24" s="79">
        <v>2</v>
      </c>
      <c r="AR24" s="79"/>
      <c r="AS24" s="79">
        <v>1</v>
      </c>
      <c r="AT24" s="79">
        <v>1</v>
      </c>
      <c r="AU24" s="79">
        <v>1</v>
      </c>
      <c r="AV24" s="79">
        <v>1</v>
      </c>
      <c r="AW24" s="79">
        <v>1</v>
      </c>
      <c r="AX24" s="79">
        <v>1</v>
      </c>
      <c r="AY24" s="79">
        <v>1</v>
      </c>
      <c r="AZ24" s="79"/>
    </row>
    <row r="25" spans="1:52" x14ac:dyDescent="0.35">
      <c r="A25" s="91" t="str">
        <f>VLOOKUP($C25,VLookup!$F$15:$H$215,3,FALSE)</f>
        <v>3 UITVOEREN</v>
      </c>
      <c r="B25" s="91" t="str">
        <f>VLOOKUP($C25,VLookup!$F$15:$H$215,2,FALSE)</f>
        <v>3.1 ONDERHOUD</v>
      </c>
      <c r="C25" s="91" t="s">
        <v>26</v>
      </c>
      <c r="D25" s="79"/>
      <c r="E25" s="79"/>
      <c r="F25" s="79"/>
      <c r="G25" s="79"/>
      <c r="H25" s="79"/>
      <c r="I25" s="79">
        <v>3</v>
      </c>
      <c r="J25" s="79"/>
      <c r="K25" s="79"/>
      <c r="L25" s="79"/>
      <c r="M25" s="79"/>
      <c r="N25" s="79">
        <v>3</v>
      </c>
      <c r="O25" s="79">
        <v>2</v>
      </c>
      <c r="P25" s="79">
        <v>3</v>
      </c>
      <c r="Q25" s="79">
        <v>3</v>
      </c>
      <c r="R25" s="79">
        <v>3</v>
      </c>
      <c r="S25" s="79"/>
      <c r="T25" s="79"/>
      <c r="U25" s="79"/>
      <c r="V25" s="79"/>
      <c r="W25" s="79">
        <v>2</v>
      </c>
      <c r="X25" s="79">
        <v>3</v>
      </c>
      <c r="Y25" s="79"/>
      <c r="Z25" s="79"/>
      <c r="AA25" s="79"/>
      <c r="AB25" s="79"/>
      <c r="AC25" s="79"/>
      <c r="AD25" s="79"/>
      <c r="AE25" s="79"/>
      <c r="AF25" s="79"/>
      <c r="AG25" s="79"/>
      <c r="AH25" s="79"/>
      <c r="AI25" s="79"/>
      <c r="AJ25" s="79"/>
      <c r="AK25" s="79">
        <v>2</v>
      </c>
      <c r="AL25" s="79">
        <v>2</v>
      </c>
      <c r="AM25" s="79"/>
      <c r="AN25" s="79"/>
      <c r="AO25" s="79">
        <v>2</v>
      </c>
      <c r="AP25" s="79"/>
      <c r="AQ25" s="79">
        <v>2</v>
      </c>
      <c r="AR25" s="79"/>
      <c r="AS25" s="79">
        <v>1</v>
      </c>
      <c r="AT25" s="79">
        <v>1</v>
      </c>
      <c r="AU25" s="79">
        <v>1</v>
      </c>
      <c r="AV25" s="79">
        <v>1</v>
      </c>
      <c r="AW25" s="79">
        <v>1</v>
      </c>
      <c r="AX25" s="79">
        <v>1</v>
      </c>
      <c r="AY25" s="79">
        <v>1</v>
      </c>
      <c r="AZ25" s="79"/>
    </row>
    <row r="26" spans="1:52" x14ac:dyDescent="0.35">
      <c r="A26" s="91" t="str">
        <f>VLOOKUP($C26,VLookup!$F$15:$H$215,3,FALSE)</f>
        <v>3 UITVOEREN</v>
      </c>
      <c r="B26" s="91" t="str">
        <f>VLOOKUP($C26,VLookup!$F$15:$H$215,2,FALSE)</f>
        <v>3.1 ONDERHOUD</v>
      </c>
      <c r="C26" s="91" t="s">
        <v>28</v>
      </c>
      <c r="D26" s="79"/>
      <c r="E26" s="79"/>
      <c r="F26" s="79"/>
      <c r="G26" s="79"/>
      <c r="H26" s="79">
        <v>1</v>
      </c>
      <c r="I26" s="79">
        <v>3</v>
      </c>
      <c r="J26" s="79"/>
      <c r="K26" s="79"/>
      <c r="L26" s="79"/>
      <c r="M26" s="79"/>
      <c r="N26" s="79"/>
      <c r="O26" s="79"/>
      <c r="P26" s="79"/>
      <c r="Q26" s="79"/>
      <c r="R26" s="79">
        <v>3</v>
      </c>
      <c r="S26" s="79"/>
      <c r="T26" s="79"/>
      <c r="U26" s="79"/>
      <c r="V26" s="79"/>
      <c r="W26" s="79"/>
      <c r="X26" s="79">
        <v>3</v>
      </c>
      <c r="Y26" s="79"/>
      <c r="Z26" s="79"/>
      <c r="AA26" s="79"/>
      <c r="AB26" s="79"/>
      <c r="AC26" s="79"/>
      <c r="AD26" s="79"/>
      <c r="AE26" s="79"/>
      <c r="AF26" s="79"/>
      <c r="AG26" s="79"/>
      <c r="AH26" s="79">
        <v>1</v>
      </c>
      <c r="AI26" s="79"/>
      <c r="AJ26" s="79"/>
      <c r="AK26" s="79"/>
      <c r="AL26" s="79"/>
      <c r="AM26" s="79"/>
      <c r="AN26" s="79"/>
      <c r="AO26" s="79">
        <v>2</v>
      </c>
      <c r="AP26" s="79"/>
      <c r="AQ26" s="79">
        <v>2</v>
      </c>
      <c r="AR26" s="79"/>
      <c r="AS26" s="79">
        <v>1</v>
      </c>
      <c r="AT26" s="79">
        <v>1</v>
      </c>
      <c r="AU26" s="79">
        <v>1</v>
      </c>
      <c r="AV26" s="79">
        <v>1</v>
      </c>
      <c r="AW26" s="79">
        <v>1</v>
      </c>
      <c r="AX26" s="79">
        <v>1</v>
      </c>
      <c r="AY26" s="79">
        <v>1</v>
      </c>
      <c r="AZ26" s="79"/>
    </row>
    <row r="27" spans="1:52" x14ac:dyDescent="0.35">
      <c r="A27" s="91" t="str">
        <f>VLOOKUP($C27,VLookup!$F$15:$H$215,3,FALSE)</f>
        <v>3 UITVOEREN</v>
      </c>
      <c r="B27" s="91" t="str">
        <f>VLOOKUP($C27,VLookup!$F$15:$H$215,2,FALSE)</f>
        <v>3.1 ONDERHOUD</v>
      </c>
      <c r="C27" s="91" t="s">
        <v>29</v>
      </c>
      <c r="D27" s="79"/>
      <c r="E27" s="79"/>
      <c r="F27" s="79"/>
      <c r="G27" s="79"/>
      <c r="H27" s="79"/>
      <c r="I27" s="79"/>
      <c r="J27" s="79"/>
      <c r="K27" s="79"/>
      <c r="L27" s="79"/>
      <c r="M27" s="79"/>
      <c r="N27" s="79"/>
      <c r="O27" s="79"/>
      <c r="P27" s="79"/>
      <c r="Q27" s="79"/>
      <c r="R27" s="79">
        <v>3</v>
      </c>
      <c r="S27" s="79"/>
      <c r="T27" s="79">
        <v>3</v>
      </c>
      <c r="U27" s="79"/>
      <c r="V27" s="79"/>
      <c r="W27" s="79"/>
      <c r="X27" s="79">
        <v>3</v>
      </c>
      <c r="Y27" s="79"/>
      <c r="Z27" s="79"/>
      <c r="AA27" s="79"/>
      <c r="AB27" s="79"/>
      <c r="AC27" s="79"/>
      <c r="AD27" s="79"/>
      <c r="AE27" s="79"/>
      <c r="AF27" s="79"/>
      <c r="AG27" s="79"/>
      <c r="AH27" s="79">
        <v>1</v>
      </c>
      <c r="AI27" s="79"/>
      <c r="AJ27" s="79"/>
      <c r="AK27" s="79"/>
      <c r="AL27" s="79"/>
      <c r="AM27" s="79"/>
      <c r="AN27" s="79"/>
      <c r="AO27" s="79"/>
      <c r="AP27" s="79"/>
      <c r="AQ27" s="79"/>
      <c r="AR27" s="79"/>
      <c r="AS27" s="79">
        <v>1</v>
      </c>
      <c r="AT27" s="79">
        <v>1</v>
      </c>
      <c r="AU27" s="79">
        <v>1</v>
      </c>
      <c r="AV27" s="79">
        <v>1</v>
      </c>
      <c r="AW27" s="79">
        <v>1</v>
      </c>
      <c r="AX27" s="79">
        <v>1</v>
      </c>
      <c r="AY27" s="79">
        <v>1</v>
      </c>
      <c r="AZ27" s="79"/>
    </row>
    <row r="28" spans="1:52" x14ac:dyDescent="0.35">
      <c r="A28" s="91" t="str">
        <f>VLOOKUP($C28,VLookup!$F$15:$H$215,3,FALSE)</f>
        <v>3 UITVOEREN</v>
      </c>
      <c r="B28" s="91" t="str">
        <f>VLOOKUP($C28,VLookup!$F$15:$H$215,2,FALSE)</f>
        <v>3.1 ONDERHOUD</v>
      </c>
      <c r="C28" s="91" t="s">
        <v>30</v>
      </c>
      <c r="D28" s="79"/>
      <c r="E28" s="79"/>
      <c r="F28" s="79"/>
      <c r="G28" s="79">
        <v>3</v>
      </c>
      <c r="H28" s="79"/>
      <c r="I28" s="79"/>
      <c r="J28" s="79"/>
      <c r="K28" s="79"/>
      <c r="L28" s="79"/>
      <c r="M28" s="79"/>
      <c r="N28" s="79"/>
      <c r="O28" s="79"/>
      <c r="P28" s="79">
        <v>2</v>
      </c>
      <c r="Q28" s="79">
        <v>2</v>
      </c>
      <c r="R28" s="79"/>
      <c r="S28" s="79"/>
      <c r="T28" s="79">
        <v>2</v>
      </c>
      <c r="U28" s="79">
        <v>2</v>
      </c>
      <c r="V28" s="79">
        <v>3</v>
      </c>
      <c r="W28" s="79"/>
      <c r="X28" s="79"/>
      <c r="Y28" s="79"/>
      <c r="Z28" s="79"/>
      <c r="AA28" s="79"/>
      <c r="AB28" s="79"/>
      <c r="AC28" s="79"/>
      <c r="AD28" s="79"/>
      <c r="AE28" s="79"/>
      <c r="AF28" s="79"/>
      <c r="AG28" s="79"/>
      <c r="AH28" s="79"/>
      <c r="AI28" s="79">
        <v>1</v>
      </c>
      <c r="AJ28" s="79"/>
      <c r="AK28" s="79"/>
      <c r="AL28" s="79"/>
      <c r="AM28" s="79"/>
      <c r="AN28" s="79">
        <v>1</v>
      </c>
      <c r="AO28" s="79">
        <v>2</v>
      </c>
      <c r="AP28" s="79"/>
      <c r="AQ28" s="79"/>
      <c r="AR28" s="79"/>
      <c r="AS28" s="79">
        <v>1</v>
      </c>
      <c r="AT28" s="79">
        <v>1</v>
      </c>
      <c r="AU28" s="79">
        <v>1</v>
      </c>
      <c r="AV28" s="79">
        <v>1</v>
      </c>
      <c r="AW28" s="79">
        <v>1</v>
      </c>
      <c r="AX28" s="79">
        <v>1</v>
      </c>
      <c r="AY28" s="79">
        <v>1</v>
      </c>
      <c r="AZ28" s="79"/>
    </row>
    <row r="29" spans="1:52" x14ac:dyDescent="0.35">
      <c r="A29" s="91" t="str">
        <f>VLOOKUP($C29,VLookup!$F$15:$H$215,3,FALSE)</f>
        <v>3 UITVOEREN</v>
      </c>
      <c r="B29" s="91" t="str">
        <f>VLOOKUP($C29,VLookup!$F$15:$H$215,2,FALSE)</f>
        <v>3.2 SUPPORT</v>
      </c>
      <c r="C29" s="91" t="s">
        <v>31</v>
      </c>
      <c r="D29" s="79"/>
      <c r="E29" s="79"/>
      <c r="F29" s="79"/>
      <c r="G29" s="79"/>
      <c r="H29" s="79"/>
      <c r="I29" s="79"/>
      <c r="J29" s="79"/>
      <c r="K29" s="79"/>
      <c r="L29" s="79"/>
      <c r="M29" s="79"/>
      <c r="N29" s="79"/>
      <c r="O29" s="79"/>
      <c r="P29" s="79"/>
      <c r="Q29" s="79"/>
      <c r="R29" s="79">
        <v>3</v>
      </c>
      <c r="S29" s="79"/>
      <c r="T29" s="79">
        <v>3</v>
      </c>
      <c r="U29" s="79">
        <v>2</v>
      </c>
      <c r="V29" s="79"/>
      <c r="W29" s="79"/>
      <c r="X29" s="79">
        <v>3</v>
      </c>
      <c r="Y29" s="79"/>
      <c r="Z29" s="79"/>
      <c r="AA29" s="79"/>
      <c r="AB29" s="79"/>
      <c r="AC29" s="79"/>
      <c r="AD29" s="79"/>
      <c r="AE29" s="79"/>
      <c r="AF29" s="79"/>
      <c r="AG29" s="79"/>
      <c r="AH29" s="79">
        <v>1</v>
      </c>
      <c r="AI29" s="79">
        <v>1</v>
      </c>
      <c r="AJ29" s="79"/>
      <c r="AK29" s="79"/>
      <c r="AL29" s="79"/>
      <c r="AM29" s="79"/>
      <c r="AN29" s="79">
        <v>1</v>
      </c>
      <c r="AO29" s="79">
        <v>2</v>
      </c>
      <c r="AP29" s="79"/>
      <c r="AQ29" s="79"/>
      <c r="AR29" s="79"/>
      <c r="AS29" s="79">
        <v>1</v>
      </c>
      <c r="AT29" s="79">
        <v>1</v>
      </c>
      <c r="AU29" s="79">
        <v>1</v>
      </c>
      <c r="AV29" s="79">
        <v>1</v>
      </c>
      <c r="AW29" s="79">
        <v>1</v>
      </c>
      <c r="AX29" s="79">
        <v>1</v>
      </c>
      <c r="AY29" s="79">
        <v>1</v>
      </c>
      <c r="AZ29" s="79"/>
    </row>
    <row r="30" spans="1:52" x14ac:dyDescent="0.35">
      <c r="A30" s="91" t="str">
        <f>VLOOKUP($C30,VLookup!$F$15:$H$215,3,FALSE)</f>
        <v>3 UITVOEREN</v>
      </c>
      <c r="B30" s="91" t="str">
        <f>VLOOKUP($C30,VLookup!$F$15:$H$215,2,FALSE)</f>
        <v>3.2 SUPPORT</v>
      </c>
      <c r="C30" s="91" t="s">
        <v>33</v>
      </c>
      <c r="D30" s="79"/>
      <c r="E30" s="79"/>
      <c r="F30" s="79"/>
      <c r="G30" s="79"/>
      <c r="H30" s="79"/>
      <c r="I30" s="79"/>
      <c r="J30" s="79"/>
      <c r="K30" s="79"/>
      <c r="L30" s="79"/>
      <c r="M30" s="79"/>
      <c r="N30" s="79"/>
      <c r="O30" s="79"/>
      <c r="P30" s="79"/>
      <c r="Q30" s="79"/>
      <c r="R30" s="79">
        <v>2</v>
      </c>
      <c r="S30" s="79"/>
      <c r="T30" s="79">
        <v>2</v>
      </c>
      <c r="U30" s="79">
        <v>1</v>
      </c>
      <c r="V30" s="79">
        <v>1</v>
      </c>
      <c r="W30" s="79">
        <v>1</v>
      </c>
      <c r="X30" s="79">
        <v>3</v>
      </c>
      <c r="Y30" s="79"/>
      <c r="Z30" s="79"/>
      <c r="AA30" s="79">
        <v>1</v>
      </c>
      <c r="AB30" s="79"/>
      <c r="AC30" s="79"/>
      <c r="AD30" s="79"/>
      <c r="AE30" s="79"/>
      <c r="AF30" s="79"/>
      <c r="AG30" s="79"/>
      <c r="AH30" s="79"/>
      <c r="AI30" s="79"/>
      <c r="AJ30" s="79"/>
      <c r="AK30" s="79"/>
      <c r="AL30" s="79"/>
      <c r="AM30" s="79"/>
      <c r="AN30" s="79"/>
      <c r="AO30" s="79"/>
      <c r="AP30" s="79"/>
      <c r="AQ30" s="79"/>
      <c r="AR30" s="79"/>
      <c r="AS30" s="79">
        <v>1</v>
      </c>
      <c r="AT30" s="79">
        <v>1</v>
      </c>
      <c r="AU30" s="79">
        <v>1</v>
      </c>
      <c r="AV30" s="79">
        <v>1</v>
      </c>
      <c r="AW30" s="79">
        <v>1</v>
      </c>
      <c r="AX30" s="79">
        <v>1</v>
      </c>
      <c r="AY30" s="79">
        <v>1</v>
      </c>
      <c r="AZ30" s="79"/>
    </row>
    <row r="31" spans="1:52" x14ac:dyDescent="0.35">
      <c r="A31" s="91" t="str">
        <f>VLOOKUP($C31,VLookup!$F$15:$H$215,3,FALSE)</f>
        <v>3 UITVOEREN</v>
      </c>
      <c r="B31" s="91" t="str">
        <f>VLOOKUP($C31,VLookup!$F$15:$H$215,2,FALSE)</f>
        <v>3.2 SUPPORT</v>
      </c>
      <c r="C31" s="91" t="s">
        <v>694</v>
      </c>
      <c r="D31" s="79"/>
      <c r="E31" s="79"/>
      <c r="F31" s="79"/>
      <c r="G31" s="79"/>
      <c r="H31" s="79"/>
      <c r="I31" s="79"/>
      <c r="J31" s="79"/>
      <c r="K31" s="79"/>
      <c r="L31" s="79"/>
      <c r="M31" s="79"/>
      <c r="N31" s="79"/>
      <c r="O31" s="79"/>
      <c r="P31" s="79"/>
      <c r="Q31" s="79"/>
      <c r="R31" s="79">
        <v>3</v>
      </c>
      <c r="S31" s="79"/>
      <c r="T31" s="79">
        <v>3</v>
      </c>
      <c r="U31" s="79">
        <v>2</v>
      </c>
      <c r="V31" s="79">
        <v>3</v>
      </c>
      <c r="W31" s="79"/>
      <c r="X31" s="79">
        <v>3</v>
      </c>
      <c r="Y31" s="79"/>
      <c r="Z31" s="79"/>
      <c r="AA31" s="79"/>
      <c r="AB31" s="79"/>
      <c r="AC31" s="79"/>
      <c r="AD31" s="79"/>
      <c r="AE31" s="79"/>
      <c r="AF31" s="79"/>
      <c r="AG31" s="79"/>
      <c r="AH31" s="79"/>
      <c r="AI31" s="79"/>
      <c r="AJ31" s="79"/>
      <c r="AK31" s="79"/>
      <c r="AL31" s="79"/>
      <c r="AM31" s="79"/>
      <c r="AN31" s="79"/>
      <c r="AO31" s="79">
        <v>2</v>
      </c>
      <c r="AP31" s="79"/>
      <c r="AQ31" s="79"/>
      <c r="AR31" s="79"/>
      <c r="AS31" s="79">
        <v>1</v>
      </c>
      <c r="AT31" s="79">
        <v>1</v>
      </c>
      <c r="AU31" s="79">
        <v>1</v>
      </c>
      <c r="AV31" s="79">
        <v>1</v>
      </c>
      <c r="AW31" s="79">
        <v>1</v>
      </c>
      <c r="AX31" s="79">
        <v>1</v>
      </c>
      <c r="AY31" s="79">
        <v>1</v>
      </c>
      <c r="AZ31" s="79"/>
    </row>
    <row r="32" spans="1:52" x14ac:dyDescent="0.35">
      <c r="A32" s="91" t="str">
        <f>VLOOKUP($C32,VLookup!$F$15:$H$215,3,FALSE)</f>
        <v>3 UITVOEREN</v>
      </c>
      <c r="B32" s="91" t="str">
        <f>VLOOKUP($C32,VLookup!$F$15:$H$215,2,FALSE)</f>
        <v>3.2 SUPPORT</v>
      </c>
      <c r="C32" s="91" t="s">
        <v>695</v>
      </c>
      <c r="D32" s="79"/>
      <c r="E32" s="79"/>
      <c r="F32" s="79"/>
      <c r="G32" s="79"/>
      <c r="H32" s="79"/>
      <c r="I32" s="79"/>
      <c r="J32" s="79"/>
      <c r="K32" s="79"/>
      <c r="L32" s="79"/>
      <c r="M32" s="79"/>
      <c r="N32" s="79"/>
      <c r="O32" s="79"/>
      <c r="P32" s="79"/>
      <c r="Q32" s="79">
        <v>3</v>
      </c>
      <c r="R32" s="79">
        <v>3</v>
      </c>
      <c r="S32" s="79"/>
      <c r="T32" s="79">
        <v>3</v>
      </c>
      <c r="U32" s="79">
        <v>2</v>
      </c>
      <c r="V32" s="79">
        <v>3</v>
      </c>
      <c r="W32" s="79">
        <v>2</v>
      </c>
      <c r="X32" s="79">
        <v>3</v>
      </c>
      <c r="Y32" s="79"/>
      <c r="Z32" s="79"/>
      <c r="AA32" s="79"/>
      <c r="AB32" s="79"/>
      <c r="AC32" s="79"/>
      <c r="AD32" s="79"/>
      <c r="AE32" s="79"/>
      <c r="AF32" s="79"/>
      <c r="AG32" s="79"/>
      <c r="AH32" s="79"/>
      <c r="AI32" s="79"/>
      <c r="AJ32" s="79"/>
      <c r="AK32" s="79">
        <v>2</v>
      </c>
      <c r="AL32" s="79">
        <v>2</v>
      </c>
      <c r="AM32" s="79"/>
      <c r="AN32" s="79"/>
      <c r="AO32" s="79"/>
      <c r="AP32" s="79"/>
      <c r="AQ32" s="79"/>
      <c r="AR32" s="79"/>
      <c r="AS32" s="79">
        <v>1</v>
      </c>
      <c r="AT32" s="79">
        <v>1</v>
      </c>
      <c r="AU32" s="79">
        <v>1</v>
      </c>
      <c r="AV32" s="79">
        <v>1</v>
      </c>
      <c r="AW32" s="79">
        <v>1</v>
      </c>
      <c r="AX32" s="79">
        <v>1</v>
      </c>
      <c r="AY32" s="79">
        <v>1</v>
      </c>
      <c r="AZ32" s="79"/>
    </row>
    <row r="33" spans="1:52" x14ac:dyDescent="0.35">
      <c r="A33" s="91" t="str">
        <f>VLOOKUP($C33,VLookup!$F$15:$H$215,3,FALSE)</f>
        <v>3 UITVOEREN</v>
      </c>
      <c r="B33" s="91" t="str">
        <f>VLOOKUP($C33,VLookup!$F$15:$H$215,2,FALSE)</f>
        <v>3.3 SERVICE DELIVERY</v>
      </c>
      <c r="C33" s="91" t="s">
        <v>34</v>
      </c>
      <c r="D33" s="79"/>
      <c r="E33" s="79">
        <v>2</v>
      </c>
      <c r="F33" s="79"/>
      <c r="G33" s="79">
        <v>3</v>
      </c>
      <c r="H33" s="79"/>
      <c r="I33" s="79"/>
      <c r="J33" s="79"/>
      <c r="K33" s="79"/>
      <c r="L33" s="79"/>
      <c r="M33" s="79">
        <v>2</v>
      </c>
      <c r="N33" s="79"/>
      <c r="O33" s="79"/>
      <c r="P33" s="79"/>
      <c r="Q33" s="79"/>
      <c r="R33" s="79"/>
      <c r="S33" s="79"/>
      <c r="T33" s="79"/>
      <c r="U33" s="79">
        <v>2</v>
      </c>
      <c r="V33" s="79">
        <v>2</v>
      </c>
      <c r="W33" s="79"/>
      <c r="X33" s="79">
        <v>1</v>
      </c>
      <c r="Y33" s="79"/>
      <c r="Z33" s="79"/>
      <c r="AA33" s="79"/>
      <c r="AB33" s="79"/>
      <c r="AC33" s="79">
        <v>3</v>
      </c>
      <c r="AD33" s="79"/>
      <c r="AE33" s="79"/>
      <c r="AF33" s="79"/>
      <c r="AG33" s="79"/>
      <c r="AH33" s="79">
        <v>2</v>
      </c>
      <c r="AI33" s="79">
        <v>2</v>
      </c>
      <c r="AJ33" s="79"/>
      <c r="AK33" s="79">
        <v>3</v>
      </c>
      <c r="AL33" s="79">
        <v>3</v>
      </c>
      <c r="AM33" s="79"/>
      <c r="AN33" s="79"/>
      <c r="AO33" s="79">
        <v>3</v>
      </c>
      <c r="AP33" s="79"/>
      <c r="AQ33" s="79"/>
      <c r="AR33" s="79"/>
      <c r="AS33" s="79">
        <v>1</v>
      </c>
      <c r="AT33" s="79">
        <v>1</v>
      </c>
      <c r="AU33" s="79">
        <v>1</v>
      </c>
      <c r="AV33" s="79">
        <v>1</v>
      </c>
      <c r="AW33" s="79">
        <v>1</v>
      </c>
      <c r="AX33" s="79">
        <v>1</v>
      </c>
      <c r="AY33" s="79">
        <v>1</v>
      </c>
      <c r="AZ33" s="79"/>
    </row>
    <row r="34" spans="1:52" x14ac:dyDescent="0.35">
      <c r="A34" s="91" t="str">
        <f>VLOOKUP($C34,VLookup!$F$15:$H$215,3,FALSE)</f>
        <v>3 UITVOEREN</v>
      </c>
      <c r="B34" s="91" t="str">
        <f>VLOOKUP($C34,VLookup!$F$15:$H$215,2,FALSE)</f>
        <v>3.3 SERVICE DELIVERY</v>
      </c>
      <c r="C34" s="91" t="s">
        <v>696</v>
      </c>
      <c r="D34" s="79"/>
      <c r="E34" s="79"/>
      <c r="F34" s="79"/>
      <c r="G34" s="79"/>
      <c r="H34" s="79"/>
      <c r="I34" s="79"/>
      <c r="J34" s="79"/>
      <c r="K34" s="79"/>
      <c r="L34" s="79"/>
      <c r="M34" s="79">
        <v>2</v>
      </c>
      <c r="N34" s="79"/>
      <c r="O34" s="79">
        <v>2</v>
      </c>
      <c r="P34" s="79">
        <v>2</v>
      </c>
      <c r="Q34" s="79">
        <v>4</v>
      </c>
      <c r="R34" s="79"/>
      <c r="S34" s="79"/>
      <c r="T34" s="79"/>
      <c r="U34" s="79"/>
      <c r="V34" s="79">
        <v>3</v>
      </c>
      <c r="W34" s="79">
        <v>2</v>
      </c>
      <c r="X34" s="79">
        <v>1</v>
      </c>
      <c r="Y34" s="79"/>
      <c r="Z34" s="79"/>
      <c r="AA34" s="79"/>
      <c r="AB34" s="79"/>
      <c r="AC34" s="79"/>
      <c r="AD34" s="79"/>
      <c r="AE34" s="79"/>
      <c r="AF34" s="79"/>
      <c r="AG34" s="79"/>
      <c r="AH34" s="79"/>
      <c r="AI34" s="79"/>
      <c r="AJ34" s="79"/>
      <c r="AK34" s="79"/>
      <c r="AL34" s="79">
        <v>2</v>
      </c>
      <c r="AM34" s="79"/>
      <c r="AN34" s="79"/>
      <c r="AO34" s="79"/>
      <c r="AP34" s="79"/>
      <c r="AQ34" s="79"/>
      <c r="AR34" s="79"/>
      <c r="AS34" s="79">
        <v>1</v>
      </c>
      <c r="AT34" s="79">
        <v>1</v>
      </c>
      <c r="AU34" s="79">
        <v>1</v>
      </c>
      <c r="AV34" s="79">
        <v>1</v>
      </c>
      <c r="AW34" s="79">
        <v>1</v>
      </c>
      <c r="AX34" s="79">
        <v>1</v>
      </c>
      <c r="AY34" s="79">
        <v>1</v>
      </c>
      <c r="AZ34" s="79"/>
    </row>
    <row r="35" spans="1:52" x14ac:dyDescent="0.35">
      <c r="A35" s="91" t="str">
        <f>VLOOKUP($C35,VLookup!$F$15:$H$215,3,FALSE)</f>
        <v>3 UITVOEREN</v>
      </c>
      <c r="B35" s="91" t="str">
        <f>VLOOKUP($C35,VLookup!$F$15:$H$215,2,FALSE)</f>
        <v>3.3 SERVICE DELIVERY</v>
      </c>
      <c r="C35" s="91" t="s">
        <v>36</v>
      </c>
      <c r="D35" s="79"/>
      <c r="E35" s="79"/>
      <c r="F35" s="79"/>
      <c r="G35" s="79"/>
      <c r="H35" s="79">
        <v>1</v>
      </c>
      <c r="I35" s="79"/>
      <c r="J35" s="79"/>
      <c r="K35" s="79"/>
      <c r="L35" s="79"/>
      <c r="M35" s="79">
        <v>2</v>
      </c>
      <c r="N35" s="79"/>
      <c r="O35" s="79">
        <v>2</v>
      </c>
      <c r="P35" s="79"/>
      <c r="Q35" s="79"/>
      <c r="R35" s="79">
        <v>3</v>
      </c>
      <c r="S35" s="79"/>
      <c r="T35" s="79"/>
      <c r="U35" s="79">
        <v>2</v>
      </c>
      <c r="V35" s="79"/>
      <c r="W35" s="79"/>
      <c r="X35" s="79">
        <v>1</v>
      </c>
      <c r="Y35" s="79"/>
      <c r="Z35" s="79"/>
      <c r="AA35" s="79"/>
      <c r="AB35" s="79"/>
      <c r="AC35" s="79"/>
      <c r="AD35" s="79"/>
      <c r="AE35" s="79"/>
      <c r="AF35" s="79"/>
      <c r="AG35" s="79"/>
      <c r="AH35" s="79"/>
      <c r="AI35" s="79"/>
      <c r="AJ35" s="79"/>
      <c r="AK35" s="79">
        <v>2</v>
      </c>
      <c r="AL35" s="79">
        <v>2</v>
      </c>
      <c r="AM35" s="79"/>
      <c r="AN35" s="79"/>
      <c r="AO35" s="79">
        <v>2</v>
      </c>
      <c r="AP35" s="79"/>
      <c r="AQ35" s="79"/>
      <c r="AR35" s="79"/>
      <c r="AS35" s="79">
        <v>1</v>
      </c>
      <c r="AT35" s="79">
        <v>1</v>
      </c>
      <c r="AU35" s="79">
        <v>1</v>
      </c>
      <c r="AV35" s="79">
        <v>1</v>
      </c>
      <c r="AW35" s="79">
        <v>1</v>
      </c>
      <c r="AX35" s="79">
        <v>1</v>
      </c>
      <c r="AY35" s="79">
        <v>1</v>
      </c>
      <c r="AZ35" s="79"/>
    </row>
    <row r="36" spans="1:52" x14ac:dyDescent="0.35">
      <c r="A36" s="91" t="str">
        <f>VLOOKUP($C36,VLookup!$F$15:$H$215,3,FALSE)</f>
        <v>3 UITVOEREN</v>
      </c>
      <c r="B36" s="91" t="str">
        <f>VLOOKUP($C36,VLookup!$F$15:$H$215,2,FALSE)</f>
        <v>3.3 SERVICE DELIVERY</v>
      </c>
      <c r="C36" s="91" t="s">
        <v>37</v>
      </c>
      <c r="D36" s="79"/>
      <c r="E36" s="79"/>
      <c r="F36" s="79"/>
      <c r="G36" s="79">
        <v>2</v>
      </c>
      <c r="H36" s="79"/>
      <c r="I36" s="79"/>
      <c r="J36" s="79"/>
      <c r="K36" s="79"/>
      <c r="L36" s="79"/>
      <c r="M36" s="79">
        <v>2</v>
      </c>
      <c r="N36" s="79"/>
      <c r="O36" s="79"/>
      <c r="P36" s="79"/>
      <c r="Q36" s="79">
        <v>3</v>
      </c>
      <c r="R36" s="79"/>
      <c r="S36" s="79"/>
      <c r="T36" s="79">
        <v>3</v>
      </c>
      <c r="U36" s="79">
        <v>2</v>
      </c>
      <c r="V36" s="79">
        <v>3</v>
      </c>
      <c r="W36" s="79"/>
      <c r="X36" s="79">
        <v>1</v>
      </c>
      <c r="Y36" s="79"/>
      <c r="Z36" s="79"/>
      <c r="AA36" s="79"/>
      <c r="AB36" s="79"/>
      <c r="AC36" s="79"/>
      <c r="AD36" s="79"/>
      <c r="AE36" s="79"/>
      <c r="AF36" s="79"/>
      <c r="AG36" s="79"/>
      <c r="AH36" s="79"/>
      <c r="AI36" s="79"/>
      <c r="AJ36" s="79"/>
      <c r="AK36" s="79">
        <v>2</v>
      </c>
      <c r="AL36" s="79"/>
      <c r="AM36" s="79"/>
      <c r="AN36" s="79"/>
      <c r="AO36" s="79">
        <v>2</v>
      </c>
      <c r="AP36" s="79"/>
      <c r="AQ36" s="79"/>
      <c r="AR36" s="79"/>
      <c r="AS36" s="79">
        <v>1</v>
      </c>
      <c r="AT36" s="79">
        <v>1</v>
      </c>
      <c r="AU36" s="79">
        <v>1</v>
      </c>
      <c r="AV36" s="79">
        <v>1</v>
      </c>
      <c r="AW36" s="79">
        <v>1</v>
      </c>
      <c r="AX36" s="79">
        <v>1</v>
      </c>
      <c r="AY36" s="79">
        <v>1</v>
      </c>
      <c r="AZ36" s="79"/>
    </row>
    <row r="37" spans="1:52" x14ac:dyDescent="0.35">
      <c r="A37" s="254" t="str">
        <f>VLOOKUP($C37,VLookup!$F$15:$H$215,3,FALSE)</f>
        <v>4 MOGELIJK MAKEN</v>
      </c>
      <c r="B37" s="254" t="str">
        <f>VLOOKUP($C37,VLookup!$F$15:$H$215,2,FALSE)</f>
        <v>4.1 INFORMATIEBEVEILIGING</v>
      </c>
      <c r="C37" s="254" t="s">
        <v>698</v>
      </c>
      <c r="D37" s="79">
        <v>1</v>
      </c>
      <c r="E37" s="79"/>
      <c r="F37" s="79"/>
      <c r="G37" s="79"/>
      <c r="H37" s="79"/>
      <c r="I37" s="79"/>
      <c r="J37" s="79">
        <v>1</v>
      </c>
      <c r="K37" s="79"/>
      <c r="L37" s="79"/>
      <c r="M37" s="79"/>
      <c r="N37" s="79"/>
      <c r="O37" s="79"/>
      <c r="P37" s="79"/>
      <c r="Q37" s="79"/>
      <c r="R37" s="79"/>
      <c r="S37" s="79"/>
      <c r="T37" s="79"/>
      <c r="U37" s="79"/>
      <c r="V37" s="79"/>
      <c r="W37" s="79"/>
      <c r="X37" s="79"/>
      <c r="Y37" s="79">
        <v>1</v>
      </c>
      <c r="Z37" s="79"/>
      <c r="AA37" s="79"/>
      <c r="AB37" s="79"/>
      <c r="AC37" s="79"/>
      <c r="AD37" s="79"/>
      <c r="AE37" s="79"/>
      <c r="AF37" s="79"/>
      <c r="AG37" s="79"/>
      <c r="AH37" s="79">
        <v>2</v>
      </c>
      <c r="AI37" s="79"/>
      <c r="AJ37" s="79"/>
      <c r="AK37" s="79"/>
      <c r="AL37" s="79">
        <v>2</v>
      </c>
      <c r="AM37" s="79"/>
      <c r="AN37" s="79"/>
      <c r="AO37" s="79"/>
      <c r="AP37" s="79"/>
      <c r="AQ37" s="79">
        <v>2</v>
      </c>
      <c r="AR37" s="79">
        <v>1</v>
      </c>
      <c r="AS37" s="79">
        <v>1</v>
      </c>
      <c r="AT37" s="79">
        <v>1</v>
      </c>
      <c r="AU37" s="79">
        <v>1</v>
      </c>
      <c r="AV37" s="79">
        <v>1</v>
      </c>
      <c r="AW37" s="79">
        <v>1</v>
      </c>
      <c r="AX37" s="79">
        <v>1</v>
      </c>
      <c r="AY37" s="79">
        <v>1</v>
      </c>
      <c r="AZ37" s="79"/>
    </row>
    <row r="38" spans="1:52" x14ac:dyDescent="0.35">
      <c r="A38" s="254" t="str">
        <f>VLOOKUP($C38,VLookup!$F$15:$H$215,3,FALSE)</f>
        <v>4 MOGELIJK MAKEN</v>
      </c>
      <c r="B38" s="254" t="str">
        <f>VLOOKUP($C38,VLookup!$F$15:$H$215,2,FALSE)</f>
        <v>4.1 INFORMATIEBEVEILIGING</v>
      </c>
      <c r="C38" s="254" t="s">
        <v>699</v>
      </c>
      <c r="D38" s="79">
        <v>1</v>
      </c>
      <c r="E38" s="79"/>
      <c r="F38" s="79"/>
      <c r="G38" s="79"/>
      <c r="H38" s="79"/>
      <c r="I38" s="79"/>
      <c r="J38" s="79"/>
      <c r="K38" s="79"/>
      <c r="L38" s="79"/>
      <c r="M38" s="79"/>
      <c r="N38" s="79"/>
      <c r="O38" s="79"/>
      <c r="P38" s="79"/>
      <c r="Q38" s="79"/>
      <c r="R38" s="79"/>
      <c r="S38" s="79"/>
      <c r="T38" s="79"/>
      <c r="U38" s="79">
        <v>1</v>
      </c>
      <c r="V38" s="79"/>
      <c r="W38" s="79"/>
      <c r="X38" s="79"/>
      <c r="Y38" s="79">
        <v>1</v>
      </c>
      <c r="Z38" s="79">
        <v>1</v>
      </c>
      <c r="AA38" s="79"/>
      <c r="AB38" s="79"/>
      <c r="AC38" s="79"/>
      <c r="AD38" s="79"/>
      <c r="AE38" s="79"/>
      <c r="AF38" s="79"/>
      <c r="AG38" s="79"/>
      <c r="AH38" s="79">
        <v>2</v>
      </c>
      <c r="AI38" s="79"/>
      <c r="AJ38" s="79"/>
      <c r="AK38" s="79">
        <v>2</v>
      </c>
      <c r="AL38" s="79">
        <v>2</v>
      </c>
      <c r="AM38" s="79"/>
      <c r="AN38" s="79">
        <v>2</v>
      </c>
      <c r="AO38" s="79"/>
      <c r="AP38" s="79">
        <v>2</v>
      </c>
      <c r="AQ38" s="79">
        <v>2</v>
      </c>
      <c r="AR38" s="79"/>
      <c r="AS38" s="79">
        <v>1</v>
      </c>
      <c r="AT38" s="79">
        <v>1</v>
      </c>
      <c r="AU38" s="79">
        <v>1</v>
      </c>
      <c r="AV38" s="79">
        <v>1</v>
      </c>
      <c r="AW38" s="79">
        <v>1</v>
      </c>
      <c r="AX38" s="79">
        <v>1</v>
      </c>
      <c r="AY38" s="79">
        <v>1</v>
      </c>
      <c r="AZ38" s="79"/>
    </row>
    <row r="39" spans="1:52" x14ac:dyDescent="0.35">
      <c r="A39" s="254" t="str">
        <f>VLOOKUP($C39,VLookup!$F$15:$H$215,3,FALSE)</f>
        <v>4 MOGELIJK MAKEN</v>
      </c>
      <c r="B39" s="254" t="str">
        <f>VLOOKUP($C39,VLookup!$F$15:$H$215,2,FALSE)</f>
        <v>4.1 INFORMATIEBEVEILIGING</v>
      </c>
      <c r="C39" s="254" t="s">
        <v>700</v>
      </c>
      <c r="D39" s="79">
        <v>1</v>
      </c>
      <c r="E39" s="79"/>
      <c r="F39" s="79"/>
      <c r="G39" s="79"/>
      <c r="H39" s="79"/>
      <c r="I39" s="79">
        <v>1</v>
      </c>
      <c r="J39" s="79">
        <v>1</v>
      </c>
      <c r="K39" s="79"/>
      <c r="L39" s="79"/>
      <c r="M39" s="79"/>
      <c r="N39" s="79">
        <v>1</v>
      </c>
      <c r="O39" s="79">
        <v>1</v>
      </c>
      <c r="P39" s="79">
        <v>1</v>
      </c>
      <c r="Q39" s="79"/>
      <c r="R39" s="79"/>
      <c r="S39" s="79">
        <v>1</v>
      </c>
      <c r="T39" s="79"/>
      <c r="U39" s="79"/>
      <c r="V39" s="79"/>
      <c r="W39" s="79">
        <v>1</v>
      </c>
      <c r="X39" s="79"/>
      <c r="Y39" s="79">
        <v>1</v>
      </c>
      <c r="Z39" s="79"/>
      <c r="AA39" s="79"/>
      <c r="AB39" s="79"/>
      <c r="AC39" s="79"/>
      <c r="AD39" s="79"/>
      <c r="AE39" s="79"/>
      <c r="AF39" s="79"/>
      <c r="AG39" s="79"/>
      <c r="AH39" s="79">
        <v>2</v>
      </c>
      <c r="AI39" s="79"/>
      <c r="AJ39" s="79"/>
      <c r="AK39" s="79"/>
      <c r="AL39" s="79">
        <v>2</v>
      </c>
      <c r="AM39" s="79"/>
      <c r="AN39" s="79"/>
      <c r="AO39" s="79"/>
      <c r="AP39" s="79"/>
      <c r="AQ39" s="79">
        <v>2</v>
      </c>
      <c r="AR39" s="79">
        <v>1</v>
      </c>
      <c r="AS39" s="79">
        <v>1</v>
      </c>
      <c r="AT39" s="79">
        <v>1</v>
      </c>
      <c r="AU39" s="79">
        <v>1</v>
      </c>
      <c r="AV39" s="79">
        <v>1</v>
      </c>
      <c r="AW39" s="79">
        <v>1</v>
      </c>
      <c r="AX39" s="79">
        <v>1</v>
      </c>
      <c r="AY39" s="79">
        <v>1</v>
      </c>
      <c r="AZ39" s="79"/>
    </row>
    <row r="40" spans="1:52" x14ac:dyDescent="0.35">
      <c r="A40" s="254" t="str">
        <f>VLOOKUP($C40,VLookup!$F$15:$H$215,3,FALSE)</f>
        <v>4 MOGELIJK MAKEN</v>
      </c>
      <c r="B40" s="254" t="str">
        <f>VLOOKUP($C40,VLookup!$F$15:$H$215,2,FALSE)</f>
        <v>4.2 LEVERANCIERSMANAGEMENT</v>
      </c>
      <c r="C40" s="254" t="s">
        <v>701</v>
      </c>
      <c r="D40" s="79">
        <v>1</v>
      </c>
      <c r="E40" s="79">
        <v>2</v>
      </c>
      <c r="F40" s="79">
        <v>2</v>
      </c>
      <c r="G40" s="79"/>
      <c r="H40" s="79"/>
      <c r="I40" s="79"/>
      <c r="J40" s="79"/>
      <c r="K40" s="79"/>
      <c r="L40" s="79"/>
      <c r="M40" s="79"/>
      <c r="N40" s="79"/>
      <c r="O40" s="79"/>
      <c r="P40" s="79"/>
      <c r="Q40" s="79"/>
      <c r="R40" s="79"/>
      <c r="S40" s="79"/>
      <c r="T40" s="79"/>
      <c r="U40" s="79"/>
      <c r="V40" s="79">
        <v>1</v>
      </c>
      <c r="W40" s="79"/>
      <c r="X40" s="79"/>
      <c r="Y40" s="79"/>
      <c r="Z40" s="79"/>
      <c r="AA40" s="79"/>
      <c r="AB40" s="79">
        <v>2</v>
      </c>
      <c r="AC40" s="79"/>
      <c r="AD40" s="79"/>
      <c r="AE40" s="79"/>
      <c r="AF40" s="79">
        <v>2</v>
      </c>
      <c r="AG40" s="79"/>
      <c r="AH40" s="79"/>
      <c r="AI40" s="79">
        <v>2</v>
      </c>
      <c r="AJ40" s="79">
        <v>2</v>
      </c>
      <c r="AK40" s="79"/>
      <c r="AL40" s="79"/>
      <c r="AM40" s="79">
        <v>2</v>
      </c>
      <c r="AN40" s="79"/>
      <c r="AO40" s="79"/>
      <c r="AP40" s="79"/>
      <c r="AQ40" s="79"/>
      <c r="AR40" s="79"/>
      <c r="AS40" s="79">
        <v>1</v>
      </c>
      <c r="AT40" s="79">
        <v>1</v>
      </c>
      <c r="AU40" s="79">
        <v>1</v>
      </c>
      <c r="AV40" s="79">
        <v>1</v>
      </c>
      <c r="AW40" s="79">
        <v>1</v>
      </c>
      <c r="AX40" s="79">
        <v>1</v>
      </c>
      <c r="AY40" s="79">
        <v>1</v>
      </c>
      <c r="AZ40" s="79"/>
    </row>
    <row r="41" spans="1:52" x14ac:dyDescent="0.35">
      <c r="A41" s="254" t="str">
        <f>VLOOKUP($C41,VLookup!$F$15:$H$215,3,FALSE)</f>
        <v>4 MOGELIJK MAKEN</v>
      </c>
      <c r="B41" s="254" t="str">
        <f>VLOOKUP($C41,VLookup!$F$15:$H$215,2,FALSE)</f>
        <v>4.2 LEVERANCIERSMANAGEMENT</v>
      </c>
      <c r="C41" s="254" t="s">
        <v>702</v>
      </c>
      <c r="D41" s="79"/>
      <c r="E41" s="79">
        <v>2</v>
      </c>
      <c r="F41" s="79"/>
      <c r="G41" s="79"/>
      <c r="H41" s="79"/>
      <c r="I41" s="79"/>
      <c r="J41" s="79"/>
      <c r="K41" s="79"/>
      <c r="L41" s="79"/>
      <c r="M41" s="79"/>
      <c r="N41" s="79"/>
      <c r="O41" s="79"/>
      <c r="P41" s="79"/>
      <c r="Q41" s="79"/>
      <c r="R41" s="79"/>
      <c r="S41" s="79"/>
      <c r="T41" s="79"/>
      <c r="U41" s="79"/>
      <c r="V41" s="79">
        <v>1</v>
      </c>
      <c r="W41" s="79"/>
      <c r="X41" s="79"/>
      <c r="Y41" s="79"/>
      <c r="Z41" s="79"/>
      <c r="AA41" s="79"/>
      <c r="AB41" s="79">
        <v>2</v>
      </c>
      <c r="AC41" s="79"/>
      <c r="AD41" s="79"/>
      <c r="AE41" s="79"/>
      <c r="AF41" s="79">
        <v>2</v>
      </c>
      <c r="AG41" s="79"/>
      <c r="AH41" s="79"/>
      <c r="AI41" s="79">
        <v>2</v>
      </c>
      <c r="AJ41" s="79"/>
      <c r="AK41" s="79"/>
      <c r="AL41" s="79"/>
      <c r="AM41" s="79">
        <v>2</v>
      </c>
      <c r="AN41" s="79"/>
      <c r="AO41" s="79"/>
      <c r="AP41" s="79"/>
      <c r="AQ41" s="79"/>
      <c r="AR41" s="79"/>
      <c r="AS41" s="79">
        <v>1</v>
      </c>
      <c r="AT41" s="79">
        <v>1</v>
      </c>
      <c r="AU41" s="79">
        <v>1</v>
      </c>
      <c r="AV41" s="79">
        <v>1</v>
      </c>
      <c r="AW41" s="79">
        <v>1</v>
      </c>
      <c r="AX41" s="79">
        <v>1</v>
      </c>
      <c r="AY41" s="79">
        <v>1</v>
      </c>
      <c r="AZ41" s="79"/>
    </row>
    <row r="42" spans="1:52" x14ac:dyDescent="0.35">
      <c r="A42" s="254" t="str">
        <f>VLOOKUP($C42,VLookup!$F$15:$H$215,3,FALSE)</f>
        <v>4 MOGELIJK MAKEN</v>
      </c>
      <c r="B42" s="254" t="str">
        <f>VLOOKUP($C42,VLookup!$F$15:$H$215,2,FALSE)</f>
        <v>4.2 LEVERANCIERSMANAGEMENT</v>
      </c>
      <c r="C42" s="254" t="s">
        <v>703</v>
      </c>
      <c r="D42" s="79"/>
      <c r="E42" s="79">
        <v>2</v>
      </c>
      <c r="F42" s="79">
        <v>2</v>
      </c>
      <c r="G42" s="79"/>
      <c r="H42" s="79"/>
      <c r="I42" s="79"/>
      <c r="J42" s="79"/>
      <c r="K42" s="79"/>
      <c r="L42" s="79"/>
      <c r="M42" s="79"/>
      <c r="N42" s="79"/>
      <c r="O42" s="79"/>
      <c r="P42" s="79"/>
      <c r="Q42" s="79"/>
      <c r="R42" s="79"/>
      <c r="S42" s="79"/>
      <c r="T42" s="79"/>
      <c r="U42" s="79"/>
      <c r="V42" s="79">
        <v>1</v>
      </c>
      <c r="W42" s="79"/>
      <c r="X42" s="79"/>
      <c r="Y42" s="79"/>
      <c r="Z42" s="79"/>
      <c r="AA42" s="79"/>
      <c r="AB42" s="79">
        <v>2</v>
      </c>
      <c r="AC42" s="79">
        <v>3</v>
      </c>
      <c r="AD42" s="79"/>
      <c r="AE42" s="79"/>
      <c r="AF42" s="79">
        <v>2</v>
      </c>
      <c r="AG42" s="79"/>
      <c r="AH42" s="79"/>
      <c r="AI42" s="79">
        <v>2</v>
      </c>
      <c r="AJ42" s="79"/>
      <c r="AK42" s="79"/>
      <c r="AL42" s="79"/>
      <c r="AM42" s="79">
        <v>2</v>
      </c>
      <c r="AN42" s="79"/>
      <c r="AO42" s="79"/>
      <c r="AP42" s="79"/>
      <c r="AQ42" s="79"/>
      <c r="AR42" s="79"/>
      <c r="AS42" s="79">
        <v>1</v>
      </c>
      <c r="AT42" s="79">
        <v>1</v>
      </c>
      <c r="AU42" s="79">
        <v>1</v>
      </c>
      <c r="AV42" s="79">
        <v>1</v>
      </c>
      <c r="AW42" s="79">
        <v>1</v>
      </c>
      <c r="AX42" s="79">
        <v>1</v>
      </c>
      <c r="AY42" s="79">
        <v>1</v>
      </c>
      <c r="AZ42" s="79"/>
    </row>
    <row r="43" spans="1:52" x14ac:dyDescent="0.35">
      <c r="A43" s="254" t="str">
        <f>VLOOKUP($C43,VLookup!$F$15:$H$215,3,FALSE)</f>
        <v>4 MOGELIJK MAKEN</v>
      </c>
      <c r="B43" s="254" t="str">
        <f>VLOOKUP($C43,VLookup!$F$15:$H$215,2,FALSE)</f>
        <v>4.2 LEVERANCIERSMANAGEMENT</v>
      </c>
      <c r="C43" s="254" t="s">
        <v>873</v>
      </c>
      <c r="D43" s="79">
        <v>1</v>
      </c>
      <c r="E43" s="79">
        <v>1</v>
      </c>
      <c r="F43" s="79">
        <v>1</v>
      </c>
      <c r="G43" s="79"/>
      <c r="H43" s="79"/>
      <c r="I43" s="79"/>
      <c r="J43" s="79"/>
      <c r="K43" s="79"/>
      <c r="L43" s="79"/>
      <c r="M43" s="79"/>
      <c r="N43" s="79"/>
      <c r="O43" s="79"/>
      <c r="P43" s="79"/>
      <c r="Q43" s="79"/>
      <c r="R43" s="79"/>
      <c r="S43" s="79"/>
      <c r="T43" s="79"/>
      <c r="U43" s="79"/>
      <c r="V43" s="79">
        <v>1</v>
      </c>
      <c r="W43" s="79"/>
      <c r="X43" s="79"/>
      <c r="Y43" s="79"/>
      <c r="Z43" s="79"/>
      <c r="AA43" s="79"/>
      <c r="AB43" s="79">
        <v>2</v>
      </c>
      <c r="AC43" s="79"/>
      <c r="AD43" s="79"/>
      <c r="AE43" s="79"/>
      <c r="AF43" s="79">
        <v>2</v>
      </c>
      <c r="AG43" s="79"/>
      <c r="AH43" s="79"/>
      <c r="AI43" s="79">
        <v>2</v>
      </c>
      <c r="AJ43" s="79">
        <v>1</v>
      </c>
      <c r="AK43" s="79"/>
      <c r="AL43" s="79">
        <v>1</v>
      </c>
      <c r="AM43" s="79">
        <v>2</v>
      </c>
      <c r="AN43" s="79"/>
      <c r="AO43" s="79"/>
      <c r="AP43" s="79"/>
      <c r="AQ43" s="79"/>
      <c r="AR43" s="79"/>
      <c r="AS43" s="79">
        <v>1</v>
      </c>
      <c r="AT43" s="79">
        <v>1</v>
      </c>
      <c r="AU43" s="79">
        <v>1</v>
      </c>
      <c r="AV43" s="79">
        <v>1</v>
      </c>
      <c r="AW43" s="79">
        <v>1</v>
      </c>
      <c r="AX43" s="79">
        <v>1</v>
      </c>
      <c r="AY43" s="79">
        <v>1</v>
      </c>
      <c r="AZ43" s="79"/>
    </row>
    <row r="44" spans="1:52" x14ac:dyDescent="0.35">
      <c r="A44" s="254" t="str">
        <f>VLOOKUP($C44,VLookup!$F$15:$H$215,3,FALSE)</f>
        <v>4 MOGELIJK MAKEN</v>
      </c>
      <c r="B44" s="254" t="str">
        <f>VLOOKUP($C44,VLookup!$F$15:$H$215,2,FALSE)</f>
        <v>4.3 INFORMATIEANALYSE</v>
      </c>
      <c r="C44" s="254" t="s">
        <v>42</v>
      </c>
      <c r="D44" s="79">
        <v>1</v>
      </c>
      <c r="E44" s="79"/>
      <c r="F44" s="79">
        <v>2</v>
      </c>
      <c r="G44" s="79"/>
      <c r="H44" s="79">
        <v>2</v>
      </c>
      <c r="I44" s="79">
        <v>1</v>
      </c>
      <c r="J44" s="79"/>
      <c r="K44" s="79"/>
      <c r="L44" s="79">
        <v>1</v>
      </c>
      <c r="M44" s="79">
        <v>2</v>
      </c>
      <c r="N44" s="79"/>
      <c r="O44" s="79"/>
      <c r="P44" s="79"/>
      <c r="Q44" s="79"/>
      <c r="R44" s="79">
        <v>1</v>
      </c>
      <c r="S44" s="79"/>
      <c r="T44" s="79"/>
      <c r="U44" s="79"/>
      <c r="V44" s="79"/>
      <c r="W44" s="79"/>
      <c r="X44" s="79"/>
      <c r="Y44" s="79"/>
      <c r="Z44" s="79">
        <v>1</v>
      </c>
      <c r="AA44" s="79"/>
      <c r="AB44" s="79"/>
      <c r="AC44" s="79"/>
      <c r="AD44" s="79">
        <v>3</v>
      </c>
      <c r="AE44" s="79">
        <v>3</v>
      </c>
      <c r="AF44" s="79"/>
      <c r="AG44" s="79"/>
      <c r="AH44" s="79">
        <v>2</v>
      </c>
      <c r="AI44" s="79">
        <v>2</v>
      </c>
      <c r="AJ44" s="79"/>
      <c r="AK44" s="79">
        <v>2</v>
      </c>
      <c r="AL44" s="79"/>
      <c r="AM44" s="79"/>
      <c r="AN44" s="79">
        <v>2</v>
      </c>
      <c r="AO44" s="79">
        <v>2</v>
      </c>
      <c r="AP44" s="79">
        <v>2</v>
      </c>
      <c r="AQ44" s="79"/>
      <c r="AR44" s="79"/>
      <c r="AS44" s="79">
        <v>1</v>
      </c>
      <c r="AT44" s="79">
        <v>1</v>
      </c>
      <c r="AU44" s="79">
        <v>1</v>
      </c>
      <c r="AV44" s="79">
        <v>1</v>
      </c>
      <c r="AW44" s="79">
        <v>1</v>
      </c>
      <c r="AX44" s="79">
        <v>1</v>
      </c>
      <c r="AY44" s="79">
        <v>1</v>
      </c>
      <c r="AZ44" s="79"/>
    </row>
    <row r="45" spans="1:52" x14ac:dyDescent="0.35">
      <c r="A45" s="254" t="str">
        <f>VLOOKUP($C45,VLookup!$F$15:$H$215,3,FALSE)</f>
        <v>4 MOGELIJK MAKEN</v>
      </c>
      <c r="B45" s="254" t="str">
        <f>VLOOKUP($C45,VLookup!$F$15:$H$215,2,FALSE)</f>
        <v>4.3 INFORMATIEANALYSE</v>
      </c>
      <c r="C45" s="254" t="s">
        <v>854</v>
      </c>
      <c r="D45" s="79"/>
      <c r="E45" s="79"/>
      <c r="F45" s="79"/>
      <c r="G45" s="79"/>
      <c r="H45" s="79">
        <v>2</v>
      </c>
      <c r="I45" s="79"/>
      <c r="J45" s="79"/>
      <c r="K45" s="79"/>
      <c r="L45" s="79">
        <v>1</v>
      </c>
      <c r="M45" s="79">
        <v>2</v>
      </c>
      <c r="N45" s="79"/>
      <c r="O45" s="79"/>
      <c r="P45" s="79"/>
      <c r="Q45" s="79"/>
      <c r="R45" s="79"/>
      <c r="S45" s="79"/>
      <c r="T45" s="79"/>
      <c r="U45" s="79"/>
      <c r="V45" s="79"/>
      <c r="W45" s="79"/>
      <c r="X45" s="79"/>
      <c r="Y45" s="79"/>
      <c r="Z45" s="79"/>
      <c r="AA45" s="79"/>
      <c r="AB45" s="79"/>
      <c r="AC45" s="79"/>
      <c r="AD45" s="79"/>
      <c r="AE45" s="79">
        <v>3</v>
      </c>
      <c r="AF45" s="79"/>
      <c r="AG45" s="79"/>
      <c r="AH45" s="79">
        <v>2</v>
      </c>
      <c r="AI45" s="79">
        <v>2</v>
      </c>
      <c r="AJ45" s="79"/>
      <c r="AK45" s="79">
        <v>2</v>
      </c>
      <c r="AL45" s="79"/>
      <c r="AM45" s="79"/>
      <c r="AN45" s="79">
        <v>2</v>
      </c>
      <c r="AO45" s="79"/>
      <c r="AP45" s="79">
        <v>2</v>
      </c>
      <c r="AQ45" s="79"/>
      <c r="AR45" s="79"/>
      <c r="AS45" s="79">
        <v>1</v>
      </c>
      <c r="AT45" s="79">
        <v>1</v>
      </c>
      <c r="AU45" s="79">
        <v>1</v>
      </c>
      <c r="AV45" s="79">
        <v>1</v>
      </c>
      <c r="AW45" s="79">
        <v>1</v>
      </c>
      <c r="AX45" s="79">
        <v>1</v>
      </c>
      <c r="AY45" s="79">
        <v>1</v>
      </c>
      <c r="AZ45" s="79"/>
    </row>
    <row r="46" spans="1:52" x14ac:dyDescent="0.35">
      <c r="A46" s="254" t="str">
        <f>VLOOKUP($C46,VLookup!$F$15:$H$215,3,FALSE)</f>
        <v>4 MOGELIJK MAKEN</v>
      </c>
      <c r="B46" s="254" t="str">
        <f>VLOOKUP($C46,VLookup!$F$15:$H$215,2,FALSE)</f>
        <v>4.3 INFORMATIEANALYSE</v>
      </c>
      <c r="C46" s="254" t="s">
        <v>855</v>
      </c>
      <c r="D46" s="79"/>
      <c r="E46" s="79"/>
      <c r="F46" s="79"/>
      <c r="G46" s="79">
        <v>2</v>
      </c>
      <c r="H46" s="79"/>
      <c r="I46" s="79">
        <v>1</v>
      </c>
      <c r="J46" s="79"/>
      <c r="K46" s="79"/>
      <c r="L46" s="79"/>
      <c r="M46" s="79">
        <v>2</v>
      </c>
      <c r="N46" s="79"/>
      <c r="O46" s="79"/>
      <c r="P46" s="79">
        <v>4</v>
      </c>
      <c r="Q46" s="79"/>
      <c r="R46" s="79"/>
      <c r="S46" s="79"/>
      <c r="T46" s="79"/>
      <c r="U46" s="79"/>
      <c r="V46" s="79"/>
      <c r="W46" s="79"/>
      <c r="X46" s="79"/>
      <c r="Y46" s="79"/>
      <c r="Z46" s="79"/>
      <c r="AA46" s="79"/>
      <c r="AB46" s="79"/>
      <c r="AC46" s="79"/>
      <c r="AD46" s="79">
        <v>3</v>
      </c>
      <c r="AE46" s="79">
        <v>3</v>
      </c>
      <c r="AF46" s="79"/>
      <c r="AG46" s="79"/>
      <c r="AH46" s="79"/>
      <c r="AI46" s="79">
        <v>2</v>
      </c>
      <c r="AJ46" s="79">
        <v>2</v>
      </c>
      <c r="AK46" s="79"/>
      <c r="AL46" s="79"/>
      <c r="AM46" s="79"/>
      <c r="AN46" s="79"/>
      <c r="AO46" s="79"/>
      <c r="AP46" s="79"/>
      <c r="AQ46" s="79"/>
      <c r="AR46" s="79"/>
      <c r="AS46" s="79">
        <v>1</v>
      </c>
      <c r="AT46" s="79">
        <v>1</v>
      </c>
      <c r="AU46" s="79">
        <v>1</v>
      </c>
      <c r="AV46" s="79">
        <v>1</v>
      </c>
      <c r="AW46" s="79">
        <v>1</v>
      </c>
      <c r="AX46" s="79">
        <v>1</v>
      </c>
      <c r="AY46" s="79">
        <v>1</v>
      </c>
      <c r="AZ46" s="79"/>
    </row>
    <row r="47" spans="1:52" x14ac:dyDescent="0.35">
      <c r="A47" s="254" t="str">
        <f>VLOOKUP($C47,VLookup!$F$15:$H$215,3,FALSE)</f>
        <v>4 MOGELIJK MAKEN</v>
      </c>
      <c r="B47" s="254" t="str">
        <f>VLOOKUP($C47,VLookup!$F$15:$H$215,2,FALSE)</f>
        <v>4.3 INFORMATIEANALYSE</v>
      </c>
      <c r="C47" s="254" t="s">
        <v>856</v>
      </c>
      <c r="D47" s="79"/>
      <c r="E47" s="79"/>
      <c r="F47" s="79"/>
      <c r="G47" s="79"/>
      <c r="H47" s="79"/>
      <c r="I47" s="79"/>
      <c r="J47" s="79">
        <v>1</v>
      </c>
      <c r="K47" s="79"/>
      <c r="L47" s="79">
        <v>1</v>
      </c>
      <c r="M47" s="79"/>
      <c r="N47" s="79">
        <v>3</v>
      </c>
      <c r="O47" s="79"/>
      <c r="P47" s="79">
        <v>4</v>
      </c>
      <c r="Q47" s="79"/>
      <c r="R47" s="79"/>
      <c r="S47" s="79"/>
      <c r="T47" s="79"/>
      <c r="U47" s="79"/>
      <c r="V47" s="79"/>
      <c r="W47" s="79"/>
      <c r="X47" s="79"/>
      <c r="Y47" s="79"/>
      <c r="Z47" s="79"/>
      <c r="AA47" s="79"/>
      <c r="AB47" s="79"/>
      <c r="AC47" s="79"/>
      <c r="AD47" s="79"/>
      <c r="AE47" s="79">
        <v>3</v>
      </c>
      <c r="AF47" s="79"/>
      <c r="AG47" s="79"/>
      <c r="AH47" s="79">
        <v>2</v>
      </c>
      <c r="AI47" s="79">
        <v>2</v>
      </c>
      <c r="AJ47" s="79">
        <v>2</v>
      </c>
      <c r="AK47" s="79"/>
      <c r="AL47" s="79"/>
      <c r="AM47" s="79"/>
      <c r="AN47" s="79"/>
      <c r="AO47" s="79"/>
      <c r="AP47" s="79"/>
      <c r="AQ47" s="79"/>
      <c r="AR47" s="79"/>
      <c r="AS47" s="79">
        <v>1</v>
      </c>
      <c r="AT47" s="79">
        <v>1</v>
      </c>
      <c r="AU47" s="79">
        <v>1</v>
      </c>
      <c r="AV47" s="79">
        <v>1</v>
      </c>
      <c r="AW47" s="79">
        <v>1</v>
      </c>
      <c r="AX47" s="79">
        <v>1</v>
      </c>
      <c r="AY47" s="79">
        <v>1</v>
      </c>
      <c r="AZ47" s="79"/>
    </row>
    <row r="48" spans="1:52" x14ac:dyDescent="0.35">
      <c r="A48" s="254" t="str">
        <f>VLOOKUP($C48,VLookup!$F$15:$H$215,3,FALSE)</f>
        <v>4 MOGELIJK MAKEN</v>
      </c>
      <c r="B48" s="254" t="str">
        <f>VLOOKUP($C48,VLookup!$F$15:$H$215,2,FALSE)</f>
        <v>4.4 INFORMATIE EDUCATIE</v>
      </c>
      <c r="C48" s="254" t="s">
        <v>43</v>
      </c>
      <c r="D48" s="79"/>
      <c r="E48" s="79"/>
      <c r="F48" s="79"/>
      <c r="G48" s="79">
        <v>2</v>
      </c>
      <c r="H48" s="79"/>
      <c r="I48" s="79"/>
      <c r="J48" s="79"/>
      <c r="K48" s="79"/>
      <c r="L48" s="79"/>
      <c r="M48" s="79"/>
      <c r="N48" s="79"/>
      <c r="O48" s="79"/>
      <c r="P48" s="79"/>
      <c r="Q48" s="79"/>
      <c r="R48" s="79">
        <v>2</v>
      </c>
      <c r="S48" s="79"/>
      <c r="T48" s="79"/>
      <c r="U48" s="79"/>
      <c r="V48" s="79"/>
      <c r="W48" s="79"/>
      <c r="X48" s="79"/>
      <c r="Y48" s="79"/>
      <c r="Z48" s="79"/>
      <c r="AA48" s="79">
        <v>2</v>
      </c>
      <c r="AB48" s="79"/>
      <c r="AC48" s="79"/>
      <c r="AD48" s="79"/>
      <c r="AE48" s="79"/>
      <c r="AF48" s="79"/>
      <c r="AG48" s="79">
        <v>2</v>
      </c>
      <c r="AH48" s="79"/>
      <c r="AI48" s="79">
        <v>1</v>
      </c>
      <c r="AJ48" s="79"/>
      <c r="AK48" s="79"/>
      <c r="AL48" s="79"/>
      <c r="AM48" s="79"/>
      <c r="AN48" s="79"/>
      <c r="AO48" s="79"/>
      <c r="AP48" s="79"/>
      <c r="AQ48" s="79"/>
      <c r="AR48" s="79"/>
      <c r="AS48" s="79">
        <v>1</v>
      </c>
      <c r="AT48" s="79">
        <v>1</v>
      </c>
      <c r="AU48" s="79">
        <v>1</v>
      </c>
      <c r="AV48" s="79">
        <v>1</v>
      </c>
      <c r="AW48" s="79">
        <v>1</v>
      </c>
      <c r="AX48" s="79">
        <v>1</v>
      </c>
      <c r="AY48" s="79">
        <v>1</v>
      </c>
      <c r="AZ48" s="79"/>
    </row>
    <row r="49" spans="1:52" x14ac:dyDescent="0.35">
      <c r="A49" s="254" t="str">
        <f>VLOOKUP($C49,VLookup!$F$15:$H$215,3,FALSE)</f>
        <v>4 MOGELIJK MAKEN</v>
      </c>
      <c r="B49" s="254" t="str">
        <f>VLOOKUP($C49,VLookup!$F$15:$H$215,2,FALSE)</f>
        <v>4.4 INFORMATIE EDUCATIE</v>
      </c>
      <c r="C49" s="254" t="s">
        <v>705</v>
      </c>
      <c r="D49" s="79"/>
      <c r="E49" s="79"/>
      <c r="F49" s="79"/>
      <c r="G49" s="79"/>
      <c r="H49" s="79"/>
      <c r="I49" s="79"/>
      <c r="J49" s="79"/>
      <c r="K49" s="79"/>
      <c r="L49" s="79"/>
      <c r="M49" s="79"/>
      <c r="N49" s="79"/>
      <c r="O49" s="79"/>
      <c r="P49" s="79"/>
      <c r="Q49" s="79"/>
      <c r="R49" s="79"/>
      <c r="S49" s="79"/>
      <c r="T49" s="79">
        <v>1</v>
      </c>
      <c r="U49" s="79"/>
      <c r="V49" s="79"/>
      <c r="W49" s="79"/>
      <c r="X49" s="79"/>
      <c r="Y49" s="79">
        <v>1</v>
      </c>
      <c r="Z49" s="79"/>
      <c r="AA49" s="79">
        <v>1</v>
      </c>
      <c r="AB49" s="79"/>
      <c r="AC49" s="79"/>
      <c r="AD49" s="79"/>
      <c r="AE49" s="79"/>
      <c r="AF49" s="79"/>
      <c r="AG49" s="79">
        <v>2</v>
      </c>
      <c r="AH49" s="79"/>
      <c r="AI49" s="79"/>
      <c r="AJ49" s="79"/>
      <c r="AK49" s="79">
        <v>2</v>
      </c>
      <c r="AL49" s="79"/>
      <c r="AM49" s="79"/>
      <c r="AN49" s="79">
        <v>2</v>
      </c>
      <c r="AO49" s="79"/>
      <c r="AP49" s="79">
        <v>2</v>
      </c>
      <c r="AQ49" s="79"/>
      <c r="AR49" s="79"/>
      <c r="AS49" s="79">
        <v>1</v>
      </c>
      <c r="AT49" s="79">
        <v>1</v>
      </c>
      <c r="AU49" s="79">
        <v>1</v>
      </c>
      <c r="AV49" s="79">
        <v>1</v>
      </c>
      <c r="AW49" s="79">
        <v>1</v>
      </c>
      <c r="AX49" s="79">
        <v>1</v>
      </c>
      <c r="AY49" s="79">
        <v>1</v>
      </c>
      <c r="AZ49" s="79"/>
    </row>
    <row r="50" spans="1:52" x14ac:dyDescent="0.35">
      <c r="A50" s="254" t="str">
        <f>VLOOKUP($C50,VLookup!$F$15:$H$215,3,FALSE)</f>
        <v>4 MOGELIJK MAKEN</v>
      </c>
      <c r="B50" s="254" t="str">
        <f>VLOOKUP($C50,VLookup!$F$15:$H$215,2,FALSE)</f>
        <v>4.4 INFORMATIE EDUCATIE</v>
      </c>
      <c r="C50" s="254" t="s">
        <v>45</v>
      </c>
      <c r="D50" s="79"/>
      <c r="E50" s="79"/>
      <c r="F50" s="79"/>
      <c r="G50" s="79"/>
      <c r="H50" s="79"/>
      <c r="I50" s="79"/>
      <c r="J50" s="79"/>
      <c r="K50" s="79"/>
      <c r="L50" s="79"/>
      <c r="M50" s="79"/>
      <c r="N50" s="79"/>
      <c r="O50" s="79"/>
      <c r="P50" s="79"/>
      <c r="Q50" s="79"/>
      <c r="R50" s="79"/>
      <c r="S50" s="79"/>
      <c r="T50" s="79"/>
      <c r="U50" s="79"/>
      <c r="V50" s="79"/>
      <c r="W50" s="79"/>
      <c r="X50" s="79"/>
      <c r="Y50" s="79"/>
      <c r="Z50" s="79"/>
      <c r="AA50" s="79">
        <v>2</v>
      </c>
      <c r="AB50" s="79"/>
      <c r="AC50" s="79"/>
      <c r="AD50" s="79"/>
      <c r="AE50" s="79"/>
      <c r="AF50" s="79"/>
      <c r="AG50" s="79">
        <v>2</v>
      </c>
      <c r="AH50" s="79"/>
      <c r="AI50" s="79"/>
      <c r="AJ50" s="79"/>
      <c r="AK50" s="79"/>
      <c r="AL50" s="79"/>
      <c r="AM50" s="79"/>
      <c r="AN50" s="79"/>
      <c r="AO50" s="79">
        <v>2</v>
      </c>
      <c r="AP50" s="79">
        <v>2</v>
      </c>
      <c r="AQ50" s="79">
        <v>2</v>
      </c>
      <c r="AR50" s="79"/>
      <c r="AS50" s="79">
        <v>1</v>
      </c>
      <c r="AT50" s="79">
        <v>1</v>
      </c>
      <c r="AU50" s="79">
        <v>1</v>
      </c>
      <c r="AV50" s="79">
        <v>1</v>
      </c>
      <c r="AW50" s="79">
        <v>1</v>
      </c>
      <c r="AX50" s="79">
        <v>1</v>
      </c>
      <c r="AY50" s="79">
        <v>1</v>
      </c>
      <c r="AZ50" s="79"/>
    </row>
    <row r="51" spans="1:52" x14ac:dyDescent="0.35">
      <c r="A51" s="254" t="str">
        <f>VLOOKUP($C51,VLookup!$F$15:$H$215,3,FALSE)</f>
        <v>4 MOGELIJK MAKEN</v>
      </c>
      <c r="B51" s="254" t="str">
        <f>VLOOKUP($C51,VLookup!$F$15:$H$215,2,FALSE)</f>
        <v>4.5 AGILE (SAFe) EIGENAARS</v>
      </c>
      <c r="C51" s="254" t="s">
        <v>47</v>
      </c>
      <c r="D51" s="79">
        <v>1</v>
      </c>
      <c r="E51" s="79">
        <v>2</v>
      </c>
      <c r="F51" s="79">
        <v>2</v>
      </c>
      <c r="G51" s="79">
        <v>2</v>
      </c>
      <c r="H51" s="79"/>
      <c r="I51" s="79"/>
      <c r="J51" s="79"/>
      <c r="K51" s="79">
        <v>2</v>
      </c>
      <c r="L51" s="79"/>
      <c r="M51" s="79">
        <v>2</v>
      </c>
      <c r="N51" s="79"/>
      <c r="O51" s="79"/>
      <c r="P51" s="79">
        <v>1</v>
      </c>
      <c r="Q51" s="79"/>
      <c r="R51" s="79">
        <v>1</v>
      </c>
      <c r="S51" s="79"/>
      <c r="T51" s="79"/>
      <c r="U51" s="79">
        <v>1</v>
      </c>
      <c r="V51" s="79">
        <v>1</v>
      </c>
      <c r="W51" s="79"/>
      <c r="X51" s="79"/>
      <c r="Y51" s="79"/>
      <c r="Z51" s="79">
        <v>1</v>
      </c>
      <c r="AA51" s="79"/>
      <c r="AB51" s="79"/>
      <c r="AC51" s="79">
        <v>3</v>
      </c>
      <c r="AD51" s="79"/>
      <c r="AE51" s="79"/>
      <c r="AF51" s="79"/>
      <c r="AG51" s="79"/>
      <c r="AH51" s="79">
        <v>2</v>
      </c>
      <c r="AI51" s="79">
        <v>2</v>
      </c>
      <c r="AJ51" s="79">
        <v>2</v>
      </c>
      <c r="AK51" s="79">
        <v>2</v>
      </c>
      <c r="AL51" s="79">
        <v>2</v>
      </c>
      <c r="AM51" s="79"/>
      <c r="AN51" s="79">
        <v>2</v>
      </c>
      <c r="AO51" s="79">
        <v>2</v>
      </c>
      <c r="AP51" s="79"/>
      <c r="AQ51" s="79"/>
      <c r="AR51" s="79"/>
      <c r="AS51" s="79">
        <v>1</v>
      </c>
      <c r="AT51" s="79">
        <v>1</v>
      </c>
      <c r="AU51" s="79">
        <v>1</v>
      </c>
      <c r="AV51" s="79">
        <v>1</v>
      </c>
      <c r="AW51" s="79">
        <v>1</v>
      </c>
      <c r="AX51" s="79">
        <v>1</v>
      </c>
      <c r="AY51" s="79">
        <v>1</v>
      </c>
      <c r="AZ51" s="79"/>
    </row>
    <row r="52" spans="1:52" x14ac:dyDescent="0.35">
      <c r="A52" s="254" t="str">
        <f>VLOOKUP($C52,VLookup!$F$15:$H$215,3,FALSE)</f>
        <v>4 MOGELIJK MAKEN</v>
      </c>
      <c r="B52" s="254" t="str">
        <f>VLOOKUP($C52,VLookup!$F$15:$H$215,2,FALSE)</f>
        <v>4.5 AGILE (SAFe) EIGENAARS</v>
      </c>
      <c r="C52" s="254" t="s">
        <v>49</v>
      </c>
      <c r="D52" s="79">
        <v>1</v>
      </c>
      <c r="E52" s="79">
        <v>2</v>
      </c>
      <c r="F52" s="79">
        <v>2</v>
      </c>
      <c r="G52" s="79">
        <v>2</v>
      </c>
      <c r="H52" s="79">
        <v>2</v>
      </c>
      <c r="I52" s="79"/>
      <c r="J52" s="79"/>
      <c r="K52" s="79">
        <v>2</v>
      </c>
      <c r="L52" s="79"/>
      <c r="M52" s="79">
        <v>2</v>
      </c>
      <c r="N52" s="79"/>
      <c r="O52" s="79"/>
      <c r="P52" s="79">
        <v>2</v>
      </c>
      <c r="Q52" s="79"/>
      <c r="R52" s="79">
        <v>1</v>
      </c>
      <c r="S52" s="79"/>
      <c r="T52" s="79"/>
      <c r="U52" s="79">
        <v>1</v>
      </c>
      <c r="V52" s="79">
        <v>1</v>
      </c>
      <c r="W52" s="79">
        <v>1</v>
      </c>
      <c r="X52" s="79"/>
      <c r="Y52" s="79"/>
      <c r="Z52" s="79">
        <v>1</v>
      </c>
      <c r="AA52" s="79"/>
      <c r="AB52" s="79">
        <v>2</v>
      </c>
      <c r="AC52" s="79">
        <v>3</v>
      </c>
      <c r="AD52" s="79"/>
      <c r="AE52" s="79"/>
      <c r="AF52" s="79">
        <v>2</v>
      </c>
      <c r="AG52" s="79"/>
      <c r="AH52" s="79">
        <v>2</v>
      </c>
      <c r="AI52" s="79">
        <v>2</v>
      </c>
      <c r="AJ52" s="79">
        <v>2</v>
      </c>
      <c r="AK52" s="79">
        <v>2</v>
      </c>
      <c r="AL52" s="79">
        <v>2</v>
      </c>
      <c r="AM52" s="79">
        <v>2</v>
      </c>
      <c r="AN52" s="79">
        <v>2</v>
      </c>
      <c r="AO52" s="79">
        <v>2</v>
      </c>
      <c r="AP52" s="79">
        <v>1</v>
      </c>
      <c r="AQ52" s="79">
        <v>2</v>
      </c>
      <c r="AR52" s="79"/>
      <c r="AS52" s="79">
        <v>1</v>
      </c>
      <c r="AT52" s="79">
        <v>1</v>
      </c>
      <c r="AU52" s="79">
        <v>1</v>
      </c>
      <c r="AV52" s="79">
        <v>1</v>
      </c>
      <c r="AW52" s="79">
        <v>1</v>
      </c>
      <c r="AX52" s="79">
        <v>1</v>
      </c>
      <c r="AY52" s="79">
        <v>1</v>
      </c>
      <c r="AZ52" s="79"/>
    </row>
    <row r="53" spans="1:52" x14ac:dyDescent="0.35">
      <c r="A53" s="254" t="str">
        <f>VLOOKUP($C53,VLookup!$F$15:$H$215,3,FALSE)</f>
        <v>4 MOGELIJK MAKEN</v>
      </c>
      <c r="B53" s="254" t="str">
        <f>VLOOKUP($C53,VLookup!$F$15:$H$215,2,FALSE)</f>
        <v>4.5 AGILE (SAFe) EIGENAARS</v>
      </c>
      <c r="C53" s="254" t="s">
        <v>706</v>
      </c>
      <c r="D53" s="79">
        <v>1</v>
      </c>
      <c r="E53" s="79">
        <v>1</v>
      </c>
      <c r="F53" s="79">
        <v>1</v>
      </c>
      <c r="G53" s="79">
        <v>1</v>
      </c>
      <c r="H53" s="79">
        <v>1</v>
      </c>
      <c r="I53" s="79"/>
      <c r="J53" s="79"/>
      <c r="K53" s="79">
        <v>1</v>
      </c>
      <c r="L53" s="79">
        <v>1</v>
      </c>
      <c r="M53" s="79">
        <v>2</v>
      </c>
      <c r="N53" s="79"/>
      <c r="O53" s="79"/>
      <c r="P53" s="79"/>
      <c r="Q53" s="79"/>
      <c r="R53" s="79"/>
      <c r="S53" s="79"/>
      <c r="T53" s="79"/>
      <c r="U53" s="79"/>
      <c r="V53" s="79"/>
      <c r="W53" s="79"/>
      <c r="X53" s="79"/>
      <c r="Y53" s="79">
        <v>1</v>
      </c>
      <c r="Z53" s="79">
        <v>1</v>
      </c>
      <c r="AA53" s="79"/>
      <c r="AB53" s="79">
        <v>1</v>
      </c>
      <c r="AC53" s="79">
        <v>3</v>
      </c>
      <c r="AD53" s="79"/>
      <c r="AE53" s="79"/>
      <c r="AF53" s="79">
        <v>1</v>
      </c>
      <c r="AG53" s="79">
        <v>1</v>
      </c>
      <c r="AH53" s="79">
        <v>1</v>
      </c>
      <c r="AI53" s="79">
        <v>1</v>
      </c>
      <c r="AJ53" s="79">
        <v>1</v>
      </c>
      <c r="AK53" s="79">
        <v>1</v>
      </c>
      <c r="AL53" s="79">
        <v>1</v>
      </c>
      <c r="AM53" s="79"/>
      <c r="AN53" s="79">
        <v>1</v>
      </c>
      <c r="AO53" s="79"/>
      <c r="AP53" s="79">
        <v>1</v>
      </c>
      <c r="AQ53" s="79"/>
      <c r="AR53" s="79"/>
      <c r="AS53" s="79">
        <v>1</v>
      </c>
      <c r="AT53" s="79">
        <v>1</v>
      </c>
      <c r="AU53" s="79">
        <v>1</v>
      </c>
      <c r="AV53" s="79">
        <v>1</v>
      </c>
      <c r="AW53" s="79">
        <v>1</v>
      </c>
      <c r="AX53" s="79">
        <v>1</v>
      </c>
      <c r="AY53" s="79">
        <v>1</v>
      </c>
      <c r="AZ53" s="79"/>
    </row>
    <row r="54" spans="1:52" x14ac:dyDescent="0.35">
      <c r="A54" s="254" t="str">
        <f>VLOOKUP($C54,VLookup!$F$15:$H$215,3,FALSE)</f>
        <v>4 MOGELIJK MAKEN</v>
      </c>
      <c r="B54" s="254" t="str">
        <f>VLOOKUP($C54,VLookup!$F$15:$H$215,2,FALSE)</f>
        <v>4.6 UX DESIGN</v>
      </c>
      <c r="C54" s="254" t="s">
        <v>861</v>
      </c>
      <c r="D54" s="79"/>
      <c r="E54" s="79"/>
      <c r="F54" s="79"/>
      <c r="G54" s="79"/>
      <c r="H54" s="79">
        <v>2</v>
      </c>
      <c r="I54" s="79">
        <v>3</v>
      </c>
      <c r="J54" s="79"/>
      <c r="K54" s="79"/>
      <c r="L54" s="79">
        <v>1</v>
      </c>
      <c r="M54" s="79"/>
      <c r="N54" s="79">
        <v>3</v>
      </c>
      <c r="O54" s="79">
        <v>3</v>
      </c>
      <c r="P54" s="79"/>
      <c r="Q54" s="79"/>
      <c r="R54" s="79"/>
      <c r="S54" s="79"/>
      <c r="T54" s="79">
        <v>3</v>
      </c>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v>1</v>
      </c>
      <c r="AT54" s="79">
        <v>1</v>
      </c>
      <c r="AU54" s="79">
        <v>1</v>
      </c>
      <c r="AV54" s="79">
        <v>1</v>
      </c>
      <c r="AW54" s="79">
        <v>1</v>
      </c>
      <c r="AX54" s="79">
        <v>1</v>
      </c>
      <c r="AY54" s="79">
        <v>1</v>
      </c>
      <c r="AZ54" s="79"/>
    </row>
    <row r="55" spans="1:52" x14ac:dyDescent="0.35">
      <c r="A55" s="254" t="str">
        <f>VLOOKUP($C55,VLookup!$F$15:$H$215,3,FALSE)</f>
        <v>4 MOGELIJK MAKEN</v>
      </c>
      <c r="B55" s="254" t="str">
        <f>VLOOKUP($C55,VLookup!$F$15:$H$215,2,FALSE)</f>
        <v>4.6 UX DESIGN</v>
      </c>
      <c r="C55" s="254" t="s">
        <v>862</v>
      </c>
      <c r="D55" s="79"/>
      <c r="E55" s="79"/>
      <c r="F55" s="79"/>
      <c r="G55" s="79"/>
      <c r="H55" s="79">
        <v>2</v>
      </c>
      <c r="I55" s="79"/>
      <c r="J55" s="79">
        <v>1</v>
      </c>
      <c r="K55" s="79"/>
      <c r="L55" s="79">
        <v>1</v>
      </c>
      <c r="M55" s="79">
        <v>3</v>
      </c>
      <c r="N55" s="79">
        <v>3</v>
      </c>
      <c r="O55" s="79">
        <v>3</v>
      </c>
      <c r="P55" s="79"/>
      <c r="Q55" s="79"/>
      <c r="R55" s="79"/>
      <c r="S55" s="79">
        <v>2</v>
      </c>
      <c r="T55" s="79">
        <v>3</v>
      </c>
      <c r="U55" s="79"/>
      <c r="V55" s="79"/>
      <c r="W55" s="79"/>
      <c r="X55" s="79"/>
      <c r="Y55" s="79"/>
      <c r="Z55" s="79"/>
      <c r="AA55" s="79"/>
      <c r="AB55" s="79"/>
      <c r="AC55" s="79"/>
      <c r="AD55" s="79">
        <v>3</v>
      </c>
      <c r="AE55" s="79">
        <v>4</v>
      </c>
      <c r="AF55" s="79"/>
      <c r="AG55" s="79"/>
      <c r="AH55" s="79"/>
      <c r="AI55" s="79"/>
      <c r="AJ55" s="79"/>
      <c r="AK55" s="79"/>
      <c r="AL55" s="79"/>
      <c r="AM55" s="79"/>
      <c r="AN55" s="79"/>
      <c r="AO55" s="79"/>
      <c r="AP55" s="79"/>
      <c r="AQ55" s="79"/>
      <c r="AR55" s="79"/>
      <c r="AS55" s="79">
        <v>1</v>
      </c>
      <c r="AT55" s="79">
        <v>1</v>
      </c>
      <c r="AU55" s="79">
        <v>1</v>
      </c>
      <c r="AV55" s="79">
        <v>1</v>
      </c>
      <c r="AW55" s="79">
        <v>1</v>
      </c>
      <c r="AX55" s="79">
        <v>1</v>
      </c>
      <c r="AY55" s="79">
        <v>1</v>
      </c>
      <c r="AZ55" s="79"/>
    </row>
    <row r="56" spans="1:52" x14ac:dyDescent="0.35">
      <c r="A56" s="255" t="str">
        <f>VLOOKUP($C56,VLookup!$F$15:$H$215,3,FALSE)</f>
        <v>4 MOGELIJK MAKEN</v>
      </c>
      <c r="B56" s="255" t="str">
        <f>VLOOKUP($C56,VLookup!$F$15:$H$215,2,FALSE)</f>
        <v>4.6 UX DESIGN</v>
      </c>
      <c r="C56" s="255" t="s">
        <v>863</v>
      </c>
      <c r="D56" s="79"/>
      <c r="E56" s="79"/>
      <c r="F56" s="79"/>
      <c r="G56" s="79"/>
      <c r="H56" s="79"/>
      <c r="I56" s="79"/>
      <c r="J56" s="79">
        <v>2</v>
      </c>
      <c r="K56" s="79"/>
      <c r="L56" s="79">
        <v>1</v>
      </c>
      <c r="M56" s="79">
        <v>3</v>
      </c>
      <c r="N56" s="79">
        <v>3</v>
      </c>
      <c r="O56" s="79"/>
      <c r="P56" s="79">
        <v>4</v>
      </c>
      <c r="Q56" s="79"/>
      <c r="R56" s="79"/>
      <c r="S56" s="79"/>
      <c r="T56" s="79">
        <v>3</v>
      </c>
      <c r="U56" s="79"/>
      <c r="V56" s="79"/>
      <c r="W56" s="79"/>
      <c r="X56" s="79"/>
      <c r="Y56" s="79"/>
      <c r="Z56" s="79"/>
      <c r="AA56" s="79"/>
      <c r="AB56" s="79"/>
      <c r="AC56" s="79"/>
      <c r="AD56" s="79"/>
      <c r="AE56" s="79">
        <v>4</v>
      </c>
      <c r="AF56" s="79"/>
      <c r="AG56" s="79"/>
      <c r="AH56" s="79"/>
      <c r="AI56" s="79"/>
      <c r="AJ56" s="79"/>
      <c r="AK56" s="79"/>
      <c r="AL56" s="79"/>
      <c r="AM56" s="79"/>
      <c r="AN56" s="79"/>
      <c r="AO56" s="79"/>
      <c r="AP56" s="79"/>
      <c r="AQ56" s="79"/>
      <c r="AR56" s="79"/>
      <c r="AS56" s="79">
        <v>1</v>
      </c>
      <c r="AT56" s="79">
        <v>1</v>
      </c>
      <c r="AU56" s="79">
        <v>1</v>
      </c>
      <c r="AV56" s="79">
        <v>1</v>
      </c>
      <c r="AW56" s="79">
        <v>1</v>
      </c>
      <c r="AX56" s="79">
        <v>1</v>
      </c>
      <c r="AY56" s="79">
        <v>1</v>
      </c>
      <c r="AZ56" s="79"/>
    </row>
    <row r="57" spans="1:52" ht="29" x14ac:dyDescent="0.35">
      <c r="A57" s="91" t="str">
        <f>VLOOKUP($C57,VLookup!$F$15:$H$215,3,FALSE)</f>
        <v>5 STUREN</v>
      </c>
      <c r="B57" s="250" t="str">
        <f>VLOOKUP($C57,VLookup!$F$15:$H$215,2,FALSE)</f>
        <v>5.1 PROJECT, PROGRAMMA- EN PORTFOLIOMANAGEMENT</v>
      </c>
      <c r="C57" s="91" t="s">
        <v>707</v>
      </c>
      <c r="D57" s="79">
        <v>1</v>
      </c>
      <c r="E57" s="79"/>
      <c r="F57" s="79"/>
      <c r="G57" s="79"/>
      <c r="H57" s="79"/>
      <c r="I57" s="79"/>
      <c r="J57" s="79"/>
      <c r="K57" s="79">
        <v>1</v>
      </c>
      <c r="L57" s="79">
        <v>1</v>
      </c>
      <c r="M57" s="79"/>
      <c r="N57" s="79"/>
      <c r="O57" s="79"/>
      <c r="P57" s="79"/>
      <c r="Q57" s="79"/>
      <c r="R57" s="79"/>
      <c r="S57" s="79"/>
      <c r="T57" s="79"/>
      <c r="U57" s="79">
        <v>2</v>
      </c>
      <c r="V57" s="79"/>
      <c r="W57" s="79"/>
      <c r="X57" s="79"/>
      <c r="Y57" s="79"/>
      <c r="Z57" s="79"/>
      <c r="AA57" s="79"/>
      <c r="AB57" s="79"/>
      <c r="AC57" s="79">
        <v>3</v>
      </c>
      <c r="AD57" s="79"/>
      <c r="AE57" s="79"/>
      <c r="AF57" s="79">
        <v>3</v>
      </c>
      <c r="AG57" s="79"/>
      <c r="AH57" s="79">
        <v>2</v>
      </c>
      <c r="AI57" s="79">
        <v>2</v>
      </c>
      <c r="AJ57" s="79"/>
      <c r="AK57" s="79">
        <v>3</v>
      </c>
      <c r="AL57" s="79">
        <v>3</v>
      </c>
      <c r="AM57" s="79"/>
      <c r="AN57" s="79"/>
      <c r="AO57" s="79">
        <v>3</v>
      </c>
      <c r="AP57" s="79">
        <v>2</v>
      </c>
      <c r="AQ57" s="79"/>
      <c r="AR57" s="79">
        <v>1</v>
      </c>
      <c r="AS57" s="79">
        <v>1</v>
      </c>
      <c r="AT57" s="79">
        <v>1</v>
      </c>
      <c r="AU57" s="79">
        <v>1</v>
      </c>
      <c r="AV57" s="79">
        <v>1</v>
      </c>
      <c r="AW57" s="79">
        <v>1</v>
      </c>
      <c r="AX57" s="79">
        <v>1</v>
      </c>
      <c r="AY57" s="79">
        <v>1</v>
      </c>
      <c r="AZ57" s="79"/>
    </row>
    <row r="58" spans="1:52" ht="29" x14ac:dyDescent="0.35">
      <c r="A58" s="91" t="str">
        <f>VLOOKUP($C58,VLookup!$F$15:$H$215,3,FALSE)</f>
        <v>5 STUREN</v>
      </c>
      <c r="B58" s="250" t="str">
        <f>VLOOKUP($C58,VLookup!$F$15:$H$215,2,FALSE)</f>
        <v>5.1 PROJECT, PROGRAMMA- EN PORTFOLIOMANAGEMENT</v>
      </c>
      <c r="C58" s="91" t="s">
        <v>708</v>
      </c>
      <c r="D58" s="79">
        <v>1</v>
      </c>
      <c r="E58" s="79"/>
      <c r="F58" s="79">
        <v>2</v>
      </c>
      <c r="G58" s="79"/>
      <c r="H58" s="79"/>
      <c r="I58" s="79"/>
      <c r="J58" s="79"/>
      <c r="K58" s="79">
        <v>2</v>
      </c>
      <c r="L58" s="79">
        <v>1</v>
      </c>
      <c r="M58" s="79"/>
      <c r="N58" s="79"/>
      <c r="O58" s="79"/>
      <c r="P58" s="79"/>
      <c r="Q58" s="79"/>
      <c r="R58" s="79"/>
      <c r="S58" s="79"/>
      <c r="T58" s="79"/>
      <c r="U58" s="79">
        <v>1</v>
      </c>
      <c r="V58" s="79"/>
      <c r="W58" s="79"/>
      <c r="X58" s="79"/>
      <c r="Y58" s="79"/>
      <c r="Z58" s="79"/>
      <c r="AA58" s="79"/>
      <c r="AB58" s="79">
        <v>2</v>
      </c>
      <c r="AC58" s="79">
        <v>3</v>
      </c>
      <c r="AD58" s="79"/>
      <c r="AE58" s="79"/>
      <c r="AF58" s="79">
        <v>2</v>
      </c>
      <c r="AG58" s="79"/>
      <c r="AH58" s="79">
        <v>2</v>
      </c>
      <c r="AI58" s="79">
        <v>2</v>
      </c>
      <c r="AJ58" s="79">
        <v>2</v>
      </c>
      <c r="AK58" s="79">
        <v>2</v>
      </c>
      <c r="AL58" s="79">
        <v>2</v>
      </c>
      <c r="AM58" s="79"/>
      <c r="AN58" s="79">
        <v>2</v>
      </c>
      <c r="AO58" s="79">
        <v>2</v>
      </c>
      <c r="AP58" s="79">
        <v>2</v>
      </c>
      <c r="AQ58" s="79"/>
      <c r="AR58" s="79">
        <v>1</v>
      </c>
      <c r="AS58" s="79">
        <v>1</v>
      </c>
      <c r="AT58" s="79">
        <v>1</v>
      </c>
      <c r="AU58" s="79">
        <v>1</v>
      </c>
      <c r="AV58" s="79">
        <v>1</v>
      </c>
      <c r="AW58" s="79">
        <v>1</v>
      </c>
      <c r="AX58" s="79">
        <v>1</v>
      </c>
      <c r="AY58" s="79">
        <v>1</v>
      </c>
      <c r="AZ58" s="79"/>
    </row>
    <row r="59" spans="1:52" ht="29" x14ac:dyDescent="0.35">
      <c r="A59" s="91" t="str">
        <f>VLOOKUP($C59,VLookup!$F$15:$H$215,3,FALSE)</f>
        <v>5 STUREN</v>
      </c>
      <c r="B59" s="250" t="str">
        <f>VLOOKUP($C59,VLookup!$F$15:$H$215,2,FALSE)</f>
        <v>5.1 PROJECT, PROGRAMMA- EN PORTFOLIOMANAGEMENT</v>
      </c>
      <c r="C59" s="91" t="s">
        <v>709</v>
      </c>
      <c r="D59" s="79">
        <v>1</v>
      </c>
      <c r="E59" s="79">
        <v>2</v>
      </c>
      <c r="F59" s="79">
        <v>2</v>
      </c>
      <c r="G59" s="79"/>
      <c r="H59" s="79"/>
      <c r="I59" s="79"/>
      <c r="J59" s="79"/>
      <c r="K59" s="79">
        <v>2</v>
      </c>
      <c r="L59" s="79">
        <v>1</v>
      </c>
      <c r="M59" s="79"/>
      <c r="N59" s="79"/>
      <c r="O59" s="79"/>
      <c r="P59" s="79"/>
      <c r="Q59" s="79"/>
      <c r="R59" s="79"/>
      <c r="S59" s="79"/>
      <c r="T59" s="79"/>
      <c r="U59" s="79">
        <v>1</v>
      </c>
      <c r="V59" s="79"/>
      <c r="W59" s="79"/>
      <c r="X59" s="79"/>
      <c r="Y59" s="79">
        <v>1</v>
      </c>
      <c r="Z59" s="79">
        <v>1</v>
      </c>
      <c r="AA59" s="79"/>
      <c r="AB59" s="79">
        <v>2</v>
      </c>
      <c r="AC59" s="79">
        <v>3</v>
      </c>
      <c r="AD59" s="79"/>
      <c r="AE59" s="79"/>
      <c r="AF59" s="79">
        <v>2</v>
      </c>
      <c r="AG59" s="79"/>
      <c r="AH59" s="79">
        <v>2</v>
      </c>
      <c r="AI59" s="79">
        <v>2</v>
      </c>
      <c r="AJ59" s="79">
        <v>2</v>
      </c>
      <c r="AK59" s="79">
        <v>2</v>
      </c>
      <c r="AL59" s="79">
        <v>2</v>
      </c>
      <c r="AM59" s="79"/>
      <c r="AN59" s="79">
        <v>2</v>
      </c>
      <c r="AO59" s="79">
        <v>2</v>
      </c>
      <c r="AP59" s="79">
        <v>2</v>
      </c>
      <c r="AQ59" s="79"/>
      <c r="AR59" s="79">
        <v>1</v>
      </c>
      <c r="AS59" s="79">
        <v>1</v>
      </c>
      <c r="AT59" s="79">
        <v>1</v>
      </c>
      <c r="AU59" s="79">
        <v>1</v>
      </c>
      <c r="AV59" s="79">
        <v>1</v>
      </c>
      <c r="AW59" s="79">
        <v>1</v>
      </c>
      <c r="AX59" s="79">
        <v>1</v>
      </c>
      <c r="AY59" s="79">
        <v>1</v>
      </c>
      <c r="AZ59" s="79"/>
    </row>
    <row r="60" spans="1:52" ht="29" x14ac:dyDescent="0.35">
      <c r="A60" s="91" t="str">
        <f>VLOOKUP($C60,VLookup!$F$15:$H$215,3,FALSE)</f>
        <v>5 STUREN</v>
      </c>
      <c r="B60" s="250" t="str">
        <f>VLOOKUP($C60,VLookup!$F$15:$H$215,2,FALSE)</f>
        <v>5.1 PROJECT, PROGRAMMA- EN PORTFOLIOMANAGEMENT</v>
      </c>
      <c r="C60" s="91" t="s">
        <v>710</v>
      </c>
      <c r="D60" s="79">
        <v>1</v>
      </c>
      <c r="E60" s="79"/>
      <c r="F60" s="79">
        <v>2</v>
      </c>
      <c r="G60" s="79">
        <v>2</v>
      </c>
      <c r="H60" s="79"/>
      <c r="I60" s="79"/>
      <c r="J60" s="79"/>
      <c r="K60" s="79">
        <v>2</v>
      </c>
      <c r="L60" s="79">
        <v>1</v>
      </c>
      <c r="M60" s="79"/>
      <c r="N60" s="79"/>
      <c r="O60" s="79"/>
      <c r="P60" s="79"/>
      <c r="Q60" s="79"/>
      <c r="R60" s="79"/>
      <c r="S60" s="79"/>
      <c r="T60" s="79"/>
      <c r="U60" s="79">
        <v>1</v>
      </c>
      <c r="V60" s="79"/>
      <c r="W60" s="79"/>
      <c r="X60" s="79"/>
      <c r="Y60" s="79"/>
      <c r="Z60" s="79"/>
      <c r="AA60" s="79"/>
      <c r="AB60" s="79"/>
      <c r="AC60" s="79">
        <v>3</v>
      </c>
      <c r="AD60" s="79"/>
      <c r="AE60" s="79"/>
      <c r="AF60" s="79"/>
      <c r="AG60" s="79"/>
      <c r="AH60" s="79"/>
      <c r="AI60" s="79">
        <v>2</v>
      </c>
      <c r="AJ60" s="79">
        <v>2</v>
      </c>
      <c r="AK60" s="79">
        <v>2</v>
      </c>
      <c r="AL60" s="79">
        <v>2</v>
      </c>
      <c r="AM60" s="79"/>
      <c r="AN60" s="79">
        <v>2</v>
      </c>
      <c r="AO60" s="79"/>
      <c r="AP60" s="79"/>
      <c r="AQ60" s="79"/>
      <c r="AR60" s="79"/>
      <c r="AS60" s="79">
        <v>1</v>
      </c>
      <c r="AT60" s="79">
        <v>1</v>
      </c>
      <c r="AU60" s="79">
        <v>1</v>
      </c>
      <c r="AV60" s="79">
        <v>1</v>
      </c>
      <c r="AW60" s="79">
        <v>1</v>
      </c>
      <c r="AX60" s="79">
        <v>1</v>
      </c>
      <c r="AY60" s="79">
        <v>1</v>
      </c>
      <c r="AZ60" s="79"/>
    </row>
    <row r="61" spans="1:52" x14ac:dyDescent="0.35">
      <c r="A61" s="91" t="str">
        <f>VLOOKUP($C61,VLookup!$F$15:$H$215,3,FALSE)</f>
        <v>5 STUREN</v>
      </c>
      <c r="B61" s="91" t="str">
        <f>VLOOKUP($C61,VLookup!$F$15:$H$215,2,FALSE)</f>
        <v>5.2  AGILE (SAFe) FACILITATORS</v>
      </c>
      <c r="C61" s="91" t="s">
        <v>53</v>
      </c>
      <c r="D61" s="79"/>
      <c r="E61" s="79"/>
      <c r="F61" s="79"/>
      <c r="G61" s="79"/>
      <c r="H61" s="79"/>
      <c r="I61" s="79"/>
      <c r="J61" s="79"/>
      <c r="K61" s="79">
        <v>1</v>
      </c>
      <c r="L61" s="79"/>
      <c r="M61" s="79"/>
      <c r="N61" s="79"/>
      <c r="O61" s="79"/>
      <c r="P61" s="79">
        <v>2</v>
      </c>
      <c r="Q61" s="79"/>
      <c r="R61" s="79"/>
      <c r="S61" s="79"/>
      <c r="T61" s="79"/>
      <c r="U61" s="79"/>
      <c r="V61" s="79"/>
      <c r="W61" s="79">
        <v>2</v>
      </c>
      <c r="X61" s="79"/>
      <c r="Y61" s="79"/>
      <c r="Z61" s="79"/>
      <c r="AA61" s="79">
        <v>2</v>
      </c>
      <c r="AB61" s="79"/>
      <c r="AC61" s="79"/>
      <c r="AD61" s="79"/>
      <c r="AE61" s="79"/>
      <c r="AF61" s="79"/>
      <c r="AG61" s="79">
        <v>2</v>
      </c>
      <c r="AH61" s="79">
        <v>1</v>
      </c>
      <c r="AI61" s="79"/>
      <c r="AJ61" s="79"/>
      <c r="AK61" s="79">
        <v>2</v>
      </c>
      <c r="AL61" s="79"/>
      <c r="AM61" s="79">
        <v>1</v>
      </c>
      <c r="AN61" s="79">
        <v>1</v>
      </c>
      <c r="AO61" s="79">
        <v>2</v>
      </c>
      <c r="AP61" s="79"/>
      <c r="AQ61" s="79"/>
      <c r="AR61" s="79"/>
      <c r="AS61" s="79">
        <v>1</v>
      </c>
      <c r="AT61" s="79">
        <v>1</v>
      </c>
      <c r="AU61" s="79">
        <v>1</v>
      </c>
      <c r="AV61" s="79">
        <v>1</v>
      </c>
      <c r="AW61" s="79">
        <v>1</v>
      </c>
      <c r="AX61" s="79">
        <v>1</v>
      </c>
      <c r="AY61" s="79">
        <v>1</v>
      </c>
      <c r="AZ61" s="79"/>
    </row>
    <row r="62" spans="1:52" x14ac:dyDescent="0.35">
      <c r="A62" s="91" t="str">
        <f>VLOOKUP($C62,VLookup!$F$15:$H$215,3,FALSE)</f>
        <v>5 STUREN</v>
      </c>
      <c r="B62" s="91" t="str">
        <f>VLOOKUP($C62,VLookup!$F$15:$H$215,2,FALSE)</f>
        <v>5.2  AGILE (SAFe) FACILITATORS</v>
      </c>
      <c r="C62" s="91" t="s">
        <v>55</v>
      </c>
      <c r="D62" s="79"/>
      <c r="E62" s="79"/>
      <c r="F62" s="79"/>
      <c r="G62" s="79">
        <v>2</v>
      </c>
      <c r="H62" s="79"/>
      <c r="I62" s="79"/>
      <c r="J62" s="79"/>
      <c r="K62" s="79"/>
      <c r="L62" s="79"/>
      <c r="M62" s="79"/>
      <c r="N62" s="79"/>
      <c r="O62" s="79"/>
      <c r="P62" s="79"/>
      <c r="Q62" s="79">
        <v>1</v>
      </c>
      <c r="R62" s="79"/>
      <c r="S62" s="79"/>
      <c r="T62" s="79">
        <v>1</v>
      </c>
      <c r="U62" s="79">
        <v>1</v>
      </c>
      <c r="V62" s="79"/>
      <c r="W62" s="79"/>
      <c r="X62" s="79"/>
      <c r="Y62" s="79"/>
      <c r="Z62" s="79"/>
      <c r="AA62" s="79"/>
      <c r="AB62" s="79"/>
      <c r="AC62" s="79"/>
      <c r="AD62" s="79"/>
      <c r="AE62" s="79"/>
      <c r="AF62" s="79"/>
      <c r="AG62" s="79"/>
      <c r="AH62" s="79"/>
      <c r="AI62" s="79">
        <v>2</v>
      </c>
      <c r="AJ62" s="79"/>
      <c r="AK62" s="79">
        <v>2</v>
      </c>
      <c r="AL62" s="79"/>
      <c r="AM62" s="79"/>
      <c r="AN62" s="79"/>
      <c r="AO62" s="79">
        <v>2</v>
      </c>
      <c r="AP62" s="79"/>
      <c r="AQ62" s="79"/>
      <c r="AR62" s="79"/>
      <c r="AS62" s="79">
        <v>1</v>
      </c>
      <c r="AT62" s="79">
        <v>1</v>
      </c>
      <c r="AU62" s="79">
        <v>1</v>
      </c>
      <c r="AV62" s="79">
        <v>1</v>
      </c>
      <c r="AW62" s="79">
        <v>1</v>
      </c>
      <c r="AX62" s="79">
        <v>1</v>
      </c>
      <c r="AY62" s="79">
        <v>1</v>
      </c>
      <c r="AZ62" s="79"/>
    </row>
    <row r="63" spans="1:52" x14ac:dyDescent="0.35">
      <c r="A63" s="91" t="str">
        <f>VLOOKUP($C63,VLookup!$F$15:$H$215,3,FALSE)</f>
        <v>5 STUREN</v>
      </c>
      <c r="B63" s="91" t="str">
        <f>VLOOKUP($C63,VLookup!$F$15:$H$215,2,FALSE)</f>
        <v>5.3 INFORMATIE STRATEGIE</v>
      </c>
      <c r="C63" s="91" t="s">
        <v>56</v>
      </c>
      <c r="D63" s="79">
        <v>1</v>
      </c>
      <c r="E63" s="79"/>
      <c r="F63" s="79">
        <v>2</v>
      </c>
      <c r="G63" s="79"/>
      <c r="H63" s="79"/>
      <c r="I63" s="79"/>
      <c r="J63" s="79"/>
      <c r="K63" s="79"/>
      <c r="L63" s="79">
        <v>1</v>
      </c>
      <c r="M63" s="79"/>
      <c r="N63" s="79"/>
      <c r="O63" s="79"/>
      <c r="P63" s="79"/>
      <c r="Q63" s="79"/>
      <c r="R63" s="79"/>
      <c r="S63" s="79"/>
      <c r="T63" s="79"/>
      <c r="U63" s="79"/>
      <c r="V63" s="79"/>
      <c r="W63" s="79"/>
      <c r="X63" s="79"/>
      <c r="Y63" s="79">
        <v>1</v>
      </c>
      <c r="Z63" s="79">
        <v>1</v>
      </c>
      <c r="AA63" s="79"/>
      <c r="AB63" s="79">
        <v>2</v>
      </c>
      <c r="AC63" s="79"/>
      <c r="AD63" s="79">
        <v>3</v>
      </c>
      <c r="AE63" s="79">
        <v>2</v>
      </c>
      <c r="AF63" s="79">
        <v>2</v>
      </c>
      <c r="AG63" s="79"/>
      <c r="AH63" s="79">
        <v>2</v>
      </c>
      <c r="AI63" s="79">
        <v>2</v>
      </c>
      <c r="AJ63" s="79">
        <v>2</v>
      </c>
      <c r="AK63" s="79">
        <v>2</v>
      </c>
      <c r="AL63" s="79"/>
      <c r="AM63" s="79"/>
      <c r="AN63" s="79"/>
      <c r="AO63" s="79"/>
      <c r="AP63" s="79"/>
      <c r="AQ63" s="79"/>
      <c r="AR63" s="79">
        <v>1</v>
      </c>
      <c r="AS63" s="79">
        <v>1</v>
      </c>
      <c r="AT63" s="79">
        <v>1</v>
      </c>
      <c r="AU63" s="79">
        <v>1</v>
      </c>
      <c r="AV63" s="79">
        <v>1</v>
      </c>
      <c r="AW63" s="79">
        <v>1</v>
      </c>
      <c r="AX63" s="79">
        <v>1</v>
      </c>
      <c r="AY63" s="79">
        <v>1</v>
      </c>
      <c r="AZ63" s="79"/>
    </row>
    <row r="64" spans="1:52" x14ac:dyDescent="0.35">
      <c r="A64" s="91" t="str">
        <f>VLOOKUP($C64,VLookup!$F$15:$H$215,3,FALSE)</f>
        <v>5 STUREN</v>
      </c>
      <c r="B64" s="91" t="str">
        <f>VLOOKUP($C64,VLookup!$F$15:$H$215,2,FALSE)</f>
        <v>5.3 INFORMATIE STRATEGIE</v>
      </c>
      <c r="C64" s="91" t="s">
        <v>711</v>
      </c>
      <c r="D64" s="79">
        <v>1</v>
      </c>
      <c r="E64" s="79"/>
      <c r="F64" s="79"/>
      <c r="G64" s="79">
        <v>2</v>
      </c>
      <c r="H64" s="79">
        <v>2</v>
      </c>
      <c r="I64" s="79">
        <v>1</v>
      </c>
      <c r="J64" s="79"/>
      <c r="K64" s="79">
        <v>2</v>
      </c>
      <c r="L64" s="79">
        <v>1</v>
      </c>
      <c r="M64" s="79"/>
      <c r="N64" s="79">
        <v>1</v>
      </c>
      <c r="O64" s="79"/>
      <c r="P64" s="79"/>
      <c r="Q64" s="79">
        <v>1</v>
      </c>
      <c r="R64" s="79">
        <v>1</v>
      </c>
      <c r="S64" s="79"/>
      <c r="T64" s="79"/>
      <c r="U64" s="79"/>
      <c r="V64" s="79"/>
      <c r="W64" s="79"/>
      <c r="X64" s="79"/>
      <c r="Y64" s="79">
        <v>1</v>
      </c>
      <c r="Z64" s="79">
        <v>1</v>
      </c>
      <c r="AA64" s="79"/>
      <c r="AB64" s="79"/>
      <c r="AC64" s="79"/>
      <c r="AD64" s="79">
        <v>3</v>
      </c>
      <c r="AE64" s="79">
        <v>2</v>
      </c>
      <c r="AF64" s="79"/>
      <c r="AG64" s="79"/>
      <c r="AH64" s="79">
        <v>2</v>
      </c>
      <c r="AI64" s="79">
        <v>2</v>
      </c>
      <c r="AJ64" s="79"/>
      <c r="AK64" s="79"/>
      <c r="AL64" s="79">
        <v>2</v>
      </c>
      <c r="AM64" s="79"/>
      <c r="AN64" s="79"/>
      <c r="AO64" s="79">
        <v>2</v>
      </c>
      <c r="AP64" s="79"/>
      <c r="AQ64" s="79">
        <v>2</v>
      </c>
      <c r="AR64" s="79"/>
      <c r="AS64" s="79">
        <v>1</v>
      </c>
      <c r="AT64" s="79">
        <v>1</v>
      </c>
      <c r="AU64" s="79">
        <v>1</v>
      </c>
      <c r="AV64" s="79">
        <v>1</v>
      </c>
      <c r="AW64" s="79">
        <v>1</v>
      </c>
      <c r="AX64" s="79">
        <v>1</v>
      </c>
      <c r="AY64" s="79">
        <v>1</v>
      </c>
      <c r="AZ64" s="79"/>
    </row>
    <row r="65" spans="1:52" x14ac:dyDescent="0.35">
      <c r="A65" s="91" t="str">
        <f>VLOOKUP($C65,VLookup!$F$15:$H$215,3,FALSE)</f>
        <v>5 STUREN</v>
      </c>
      <c r="B65" s="91" t="str">
        <f>VLOOKUP($C65,VLookup!$F$15:$H$215,2,FALSE)</f>
        <v>5.3 INFORMATIE STRATEGIE</v>
      </c>
      <c r="C65" s="91" t="s">
        <v>59</v>
      </c>
      <c r="D65" s="79">
        <v>1</v>
      </c>
      <c r="E65" s="79"/>
      <c r="F65" s="79"/>
      <c r="G65" s="79"/>
      <c r="H65" s="79">
        <v>1</v>
      </c>
      <c r="I65" s="79">
        <v>1</v>
      </c>
      <c r="J65" s="79"/>
      <c r="K65" s="79">
        <v>2</v>
      </c>
      <c r="L65" s="79"/>
      <c r="M65" s="79"/>
      <c r="N65" s="79"/>
      <c r="O65" s="79"/>
      <c r="P65" s="79"/>
      <c r="Q65" s="79">
        <v>1</v>
      </c>
      <c r="R65" s="79"/>
      <c r="S65" s="79">
        <v>2</v>
      </c>
      <c r="T65" s="79"/>
      <c r="U65" s="79"/>
      <c r="V65" s="79"/>
      <c r="W65" s="79"/>
      <c r="X65" s="79"/>
      <c r="Y65" s="79"/>
      <c r="Z65" s="79"/>
      <c r="AA65" s="79"/>
      <c r="AB65" s="79"/>
      <c r="AC65" s="79"/>
      <c r="AD65" s="79"/>
      <c r="AE65" s="79">
        <v>2</v>
      </c>
      <c r="AF65" s="79"/>
      <c r="AG65" s="79"/>
      <c r="AH65" s="79">
        <v>2</v>
      </c>
      <c r="AI65" s="79">
        <v>2</v>
      </c>
      <c r="AJ65" s="79"/>
      <c r="AK65" s="79"/>
      <c r="AL65" s="79"/>
      <c r="AM65" s="79"/>
      <c r="AN65" s="79"/>
      <c r="AO65" s="79">
        <v>2</v>
      </c>
      <c r="AP65" s="79"/>
      <c r="AQ65" s="79">
        <v>2</v>
      </c>
      <c r="AR65" s="79"/>
      <c r="AS65" s="79">
        <v>1</v>
      </c>
      <c r="AT65" s="79">
        <v>1</v>
      </c>
      <c r="AU65" s="79">
        <v>1</v>
      </c>
      <c r="AV65" s="79">
        <v>1</v>
      </c>
      <c r="AW65" s="79">
        <v>1</v>
      </c>
      <c r="AX65" s="79">
        <v>1</v>
      </c>
      <c r="AY65" s="79">
        <v>1</v>
      </c>
      <c r="AZ65" s="79"/>
    </row>
    <row r="66" spans="1:52" x14ac:dyDescent="0.35">
      <c r="A66" s="91" t="str">
        <f>VLOOKUP($C66,VLookup!$F$15:$H$215,3,FALSE)</f>
        <v>5 STUREN</v>
      </c>
      <c r="B66" s="91" t="str">
        <f>VLOOKUP($C66,VLookup!$F$15:$H$215,2,FALSE)</f>
        <v>5.3 INFORMATIE STRATEGIE</v>
      </c>
      <c r="C66" s="91" t="s">
        <v>712</v>
      </c>
      <c r="D66" s="79">
        <v>1</v>
      </c>
      <c r="E66" s="79"/>
      <c r="F66" s="79"/>
      <c r="G66" s="79"/>
      <c r="H66" s="79">
        <v>1</v>
      </c>
      <c r="I66" s="79">
        <v>1</v>
      </c>
      <c r="J66" s="79"/>
      <c r="K66" s="79">
        <v>2</v>
      </c>
      <c r="L66" s="79"/>
      <c r="M66" s="79"/>
      <c r="N66" s="79"/>
      <c r="O66" s="79"/>
      <c r="P66" s="79"/>
      <c r="Q66" s="79">
        <v>1</v>
      </c>
      <c r="R66" s="79"/>
      <c r="S66" s="79">
        <v>2</v>
      </c>
      <c r="T66" s="79"/>
      <c r="U66" s="79"/>
      <c r="V66" s="79"/>
      <c r="W66" s="79"/>
      <c r="X66" s="79"/>
      <c r="Y66" s="79"/>
      <c r="Z66" s="79"/>
      <c r="AA66" s="79"/>
      <c r="AB66" s="79"/>
      <c r="AC66" s="79"/>
      <c r="AD66" s="79"/>
      <c r="AE66" s="79">
        <v>2</v>
      </c>
      <c r="AF66" s="79"/>
      <c r="AG66" s="79"/>
      <c r="AH66" s="79">
        <v>2</v>
      </c>
      <c r="AI66" s="79">
        <v>2</v>
      </c>
      <c r="AJ66" s="79"/>
      <c r="AK66" s="79"/>
      <c r="AL66" s="79"/>
      <c r="AM66" s="79"/>
      <c r="AN66" s="79"/>
      <c r="AO66" s="79">
        <v>2</v>
      </c>
      <c r="AP66" s="79"/>
      <c r="AQ66" s="79">
        <v>2</v>
      </c>
      <c r="AR66" s="79"/>
      <c r="AS66" s="79">
        <v>1</v>
      </c>
      <c r="AT66" s="79">
        <v>1</v>
      </c>
      <c r="AU66" s="79">
        <v>1</v>
      </c>
      <c r="AV66" s="79">
        <v>1</v>
      </c>
      <c r="AW66" s="79">
        <v>1</v>
      </c>
      <c r="AX66" s="79">
        <v>1</v>
      </c>
      <c r="AY66" s="79">
        <v>1</v>
      </c>
      <c r="AZ66" s="79"/>
    </row>
    <row r="67" spans="1:52" x14ac:dyDescent="0.35">
      <c r="A67" s="91" t="str">
        <f>VLOOKUP($C67,VLookup!$F$15:$H$215,3,FALSE)</f>
        <v>5 STUREN</v>
      </c>
      <c r="B67" s="91" t="str">
        <f>VLOOKUP($C67,VLookup!$F$15:$H$215,2,FALSE)</f>
        <v>5.3 INFORMATIE STRATEGIE</v>
      </c>
      <c r="C67" s="91" t="s">
        <v>713</v>
      </c>
      <c r="D67" s="79">
        <v>1</v>
      </c>
      <c r="E67" s="79"/>
      <c r="F67" s="79"/>
      <c r="G67" s="79"/>
      <c r="H67" s="79"/>
      <c r="I67" s="79"/>
      <c r="J67" s="79"/>
      <c r="K67" s="79"/>
      <c r="L67" s="79"/>
      <c r="M67" s="79"/>
      <c r="N67" s="79"/>
      <c r="O67" s="79"/>
      <c r="P67" s="79"/>
      <c r="Q67" s="79"/>
      <c r="R67" s="79"/>
      <c r="S67" s="79"/>
      <c r="T67" s="79"/>
      <c r="U67" s="79"/>
      <c r="V67" s="79"/>
      <c r="W67" s="79"/>
      <c r="X67" s="79"/>
      <c r="Y67" s="79"/>
      <c r="Z67" s="79">
        <v>1</v>
      </c>
      <c r="AA67" s="79"/>
      <c r="AB67" s="79"/>
      <c r="AC67" s="79"/>
      <c r="AD67" s="79">
        <v>3</v>
      </c>
      <c r="AE67" s="79">
        <v>2</v>
      </c>
      <c r="AF67" s="79"/>
      <c r="AG67" s="79"/>
      <c r="AH67" s="79">
        <v>2</v>
      </c>
      <c r="AI67" s="79">
        <v>2</v>
      </c>
      <c r="AJ67" s="79"/>
      <c r="AK67" s="79">
        <v>3</v>
      </c>
      <c r="AL67" s="79">
        <v>3</v>
      </c>
      <c r="AM67" s="79"/>
      <c r="AN67" s="79"/>
      <c r="AO67" s="79">
        <v>3</v>
      </c>
      <c r="AP67" s="79"/>
      <c r="AQ67" s="79"/>
      <c r="AR67" s="79">
        <v>1</v>
      </c>
      <c r="AS67" s="79">
        <v>1</v>
      </c>
      <c r="AT67" s="79">
        <v>1</v>
      </c>
      <c r="AU67" s="79">
        <v>1</v>
      </c>
      <c r="AV67" s="79">
        <v>1</v>
      </c>
      <c r="AW67" s="79">
        <v>1</v>
      </c>
      <c r="AX67" s="79">
        <v>1</v>
      </c>
      <c r="AY67" s="79">
        <v>1</v>
      </c>
      <c r="AZ67" s="79"/>
    </row>
    <row r="68" spans="1:52" x14ac:dyDescent="0.35">
      <c r="A68" s="91" t="str">
        <f>VLOOKUP($C68,VLookup!$F$15:$H$215,3,FALSE)</f>
        <v>5 STUREN</v>
      </c>
      <c r="B68" s="91" t="str">
        <f>VLOOKUP($C68,VLookup!$F$15:$H$215,2,FALSE)</f>
        <v>5.4 CONTROL</v>
      </c>
      <c r="C68" s="91" t="s">
        <v>60</v>
      </c>
      <c r="D68" s="79">
        <v>1</v>
      </c>
      <c r="E68" s="79"/>
      <c r="F68" s="79"/>
      <c r="G68" s="79"/>
      <c r="H68" s="79"/>
      <c r="I68" s="79"/>
      <c r="J68" s="79"/>
      <c r="K68" s="79"/>
      <c r="L68" s="79"/>
      <c r="M68" s="79"/>
      <c r="N68" s="79"/>
      <c r="O68" s="79"/>
      <c r="P68" s="79"/>
      <c r="Q68" s="79"/>
      <c r="R68" s="79"/>
      <c r="S68" s="79"/>
      <c r="T68" s="79"/>
      <c r="U68" s="79"/>
      <c r="V68" s="79"/>
      <c r="W68" s="79"/>
      <c r="X68" s="79"/>
      <c r="Y68" s="79">
        <v>1</v>
      </c>
      <c r="Z68" s="79">
        <v>1</v>
      </c>
      <c r="AA68" s="79"/>
      <c r="AB68" s="79"/>
      <c r="AC68" s="79"/>
      <c r="AD68" s="79"/>
      <c r="AE68" s="79"/>
      <c r="AF68" s="79"/>
      <c r="AG68" s="79"/>
      <c r="AH68" s="79">
        <v>2</v>
      </c>
      <c r="AI68" s="79"/>
      <c r="AJ68" s="79"/>
      <c r="AK68" s="79"/>
      <c r="AL68" s="79"/>
      <c r="AM68" s="79"/>
      <c r="AN68" s="79"/>
      <c r="AO68" s="79"/>
      <c r="AP68" s="79"/>
      <c r="AQ68" s="79"/>
      <c r="AR68" s="79">
        <v>1</v>
      </c>
      <c r="AS68" s="79">
        <v>1</v>
      </c>
      <c r="AT68" s="79">
        <v>1</v>
      </c>
      <c r="AU68" s="79">
        <v>1</v>
      </c>
      <c r="AV68" s="79">
        <v>1</v>
      </c>
      <c r="AW68" s="79">
        <v>1</v>
      </c>
      <c r="AX68" s="79">
        <v>1</v>
      </c>
      <c r="AY68" s="79">
        <v>1</v>
      </c>
      <c r="AZ68" s="79"/>
    </row>
    <row r="69" spans="1:52" hidden="1" x14ac:dyDescent="0.35">
      <c r="C69" s="92" t="s">
        <v>864</v>
      </c>
      <c r="D69" s="79"/>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79"/>
    </row>
    <row r="70" spans="1:52" x14ac:dyDescent="0.35">
      <c r="C70"/>
    </row>
    <row r="71" spans="1:52" x14ac:dyDescent="0.35">
      <c r="C71"/>
    </row>
    <row r="72" spans="1:52" x14ac:dyDescent="0.35">
      <c r="C72"/>
    </row>
    <row r="73" spans="1:52" x14ac:dyDescent="0.35">
      <c r="C73"/>
    </row>
    <row r="74" spans="1:52" x14ac:dyDescent="0.35">
      <c r="C74"/>
    </row>
    <row r="75" spans="1:52" x14ac:dyDescent="0.35">
      <c r="C75"/>
    </row>
    <row r="76" spans="1:52" x14ac:dyDescent="0.35">
      <c r="C76"/>
    </row>
    <row r="77" spans="1:52" x14ac:dyDescent="0.35">
      <c r="C77"/>
    </row>
    <row r="78" spans="1:52" x14ac:dyDescent="0.35">
      <c r="C78"/>
    </row>
    <row r="79" spans="1:52" x14ac:dyDescent="0.35">
      <c r="C79"/>
    </row>
    <row r="80" spans="1:52" x14ac:dyDescent="0.35">
      <c r="C80"/>
    </row>
    <row r="81" spans="3:3" x14ac:dyDescent="0.35">
      <c r="C81"/>
    </row>
    <row r="82" spans="3:3" x14ac:dyDescent="0.35">
      <c r="C82"/>
    </row>
    <row r="83" spans="3:3" x14ac:dyDescent="0.35">
      <c r="C83"/>
    </row>
    <row r="84" spans="3:3" x14ac:dyDescent="0.35">
      <c r="C84"/>
    </row>
    <row r="85" spans="3:3" x14ac:dyDescent="0.35">
      <c r="C85"/>
    </row>
    <row r="86" spans="3:3" x14ac:dyDescent="0.35">
      <c r="C86"/>
    </row>
    <row r="87" spans="3:3" x14ac:dyDescent="0.35">
      <c r="C87"/>
    </row>
    <row r="88" spans="3:3" x14ac:dyDescent="0.35">
      <c r="C88"/>
    </row>
    <row r="89" spans="3:3" x14ac:dyDescent="0.35">
      <c r="C89"/>
    </row>
    <row r="90" spans="3:3" x14ac:dyDescent="0.35">
      <c r="C90"/>
    </row>
    <row r="91" spans="3:3" x14ac:dyDescent="0.35">
      <c r="C91"/>
    </row>
    <row r="92" spans="3:3" x14ac:dyDescent="0.35">
      <c r="C92"/>
    </row>
    <row r="93" spans="3:3" x14ac:dyDescent="0.35">
      <c r="C93"/>
    </row>
    <row r="94" spans="3:3" x14ac:dyDescent="0.35">
      <c r="C94"/>
    </row>
    <row r="95" spans="3:3" x14ac:dyDescent="0.35">
      <c r="C95"/>
    </row>
    <row r="96" spans="3: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row r="121" spans="3:3" x14ac:dyDescent="0.35">
      <c r="C121"/>
    </row>
    <row r="122" spans="3:3" x14ac:dyDescent="0.35">
      <c r="C122"/>
    </row>
    <row r="123" spans="3:3" x14ac:dyDescent="0.35">
      <c r="C123"/>
    </row>
    <row r="124" spans="3:3" x14ac:dyDescent="0.35">
      <c r="C124"/>
    </row>
    <row r="125" spans="3:3" x14ac:dyDescent="0.35">
      <c r="C125"/>
    </row>
    <row r="126" spans="3:3" x14ac:dyDescent="0.35">
      <c r="C126"/>
    </row>
    <row r="127" spans="3:3" x14ac:dyDescent="0.35">
      <c r="C127"/>
    </row>
    <row r="128" spans="3:3" x14ac:dyDescent="0.35">
      <c r="C128"/>
    </row>
    <row r="129" spans="3:3" x14ac:dyDescent="0.35">
      <c r="C129"/>
    </row>
    <row r="130" spans="3:3" x14ac:dyDescent="0.35">
      <c r="C130"/>
    </row>
    <row r="131" spans="3:3" x14ac:dyDescent="0.35">
      <c r="C131"/>
    </row>
    <row r="132" spans="3:3" x14ac:dyDescent="0.35">
      <c r="C132"/>
    </row>
    <row r="133" spans="3:3" x14ac:dyDescent="0.35">
      <c r="C133"/>
    </row>
    <row r="134" spans="3:3" x14ac:dyDescent="0.35">
      <c r="C134"/>
    </row>
    <row r="135" spans="3:3" x14ac:dyDescent="0.35">
      <c r="C135"/>
    </row>
    <row r="136" spans="3:3" x14ac:dyDescent="0.35">
      <c r="C136"/>
    </row>
    <row r="137" spans="3:3" x14ac:dyDescent="0.35">
      <c r="C137"/>
    </row>
    <row r="138" spans="3:3" x14ac:dyDescent="0.35">
      <c r="C138"/>
    </row>
    <row r="139" spans="3:3" x14ac:dyDescent="0.35">
      <c r="C139"/>
    </row>
    <row r="140" spans="3:3" x14ac:dyDescent="0.35">
      <c r="C140"/>
    </row>
    <row r="141" spans="3:3" x14ac:dyDescent="0.35">
      <c r="C141"/>
    </row>
    <row r="142" spans="3:3" x14ac:dyDescent="0.35">
      <c r="C142"/>
    </row>
    <row r="143" spans="3:3" x14ac:dyDescent="0.35">
      <c r="C143"/>
    </row>
    <row r="144" spans="3:3" x14ac:dyDescent="0.35">
      <c r="C144"/>
    </row>
    <row r="145" spans="3:3" x14ac:dyDescent="0.35">
      <c r="C145"/>
    </row>
    <row r="146" spans="3:3" x14ac:dyDescent="0.35">
      <c r="C146"/>
    </row>
    <row r="147" spans="3:3" x14ac:dyDescent="0.35">
      <c r="C147"/>
    </row>
    <row r="148" spans="3:3" x14ac:dyDescent="0.35">
      <c r="C148"/>
    </row>
    <row r="149" spans="3:3" x14ac:dyDescent="0.35">
      <c r="C149"/>
    </row>
    <row r="150" spans="3:3" x14ac:dyDescent="0.35">
      <c r="C150"/>
    </row>
    <row r="151" spans="3:3" x14ac:dyDescent="0.35">
      <c r="C151"/>
    </row>
    <row r="152" spans="3:3" x14ac:dyDescent="0.35">
      <c r="C152"/>
    </row>
    <row r="153" spans="3:3" x14ac:dyDescent="0.35">
      <c r="C153"/>
    </row>
    <row r="154" spans="3:3" x14ac:dyDescent="0.35">
      <c r="C154"/>
    </row>
    <row r="155" spans="3:3" x14ac:dyDescent="0.35">
      <c r="C155"/>
    </row>
    <row r="156" spans="3:3" x14ac:dyDescent="0.35">
      <c r="C156"/>
    </row>
    <row r="157" spans="3:3" x14ac:dyDescent="0.35">
      <c r="C157"/>
    </row>
    <row r="158" spans="3:3" x14ac:dyDescent="0.35">
      <c r="C158"/>
    </row>
    <row r="159" spans="3:3" x14ac:dyDescent="0.35">
      <c r="C159"/>
    </row>
    <row r="160" spans="3:3" x14ac:dyDescent="0.35">
      <c r="C160"/>
    </row>
    <row r="161" spans="3:3" x14ac:dyDescent="0.35">
      <c r="C161"/>
    </row>
    <row r="162" spans="3:3" x14ac:dyDescent="0.35">
      <c r="C162"/>
    </row>
    <row r="163" spans="3:3" x14ac:dyDescent="0.35">
      <c r="C163"/>
    </row>
    <row r="164" spans="3:3" x14ac:dyDescent="0.35">
      <c r="C164"/>
    </row>
    <row r="165" spans="3:3" x14ac:dyDescent="0.35">
      <c r="C165"/>
    </row>
    <row r="166" spans="3:3" x14ac:dyDescent="0.35">
      <c r="C166"/>
    </row>
    <row r="167" spans="3:3" x14ac:dyDescent="0.35">
      <c r="C167"/>
    </row>
    <row r="168" spans="3:3" x14ac:dyDescent="0.35">
      <c r="C168"/>
    </row>
    <row r="169" spans="3:3" x14ac:dyDescent="0.35">
      <c r="C169"/>
    </row>
    <row r="170" spans="3:3" x14ac:dyDescent="0.35">
      <c r="C170"/>
    </row>
    <row r="171" spans="3:3" x14ac:dyDescent="0.35">
      <c r="C171"/>
    </row>
    <row r="172" spans="3:3" x14ac:dyDescent="0.35">
      <c r="C172"/>
    </row>
    <row r="173" spans="3:3" x14ac:dyDescent="0.35">
      <c r="C173"/>
    </row>
    <row r="174" spans="3:3" x14ac:dyDescent="0.35">
      <c r="C174"/>
    </row>
    <row r="175" spans="3:3" x14ac:dyDescent="0.35">
      <c r="C175"/>
    </row>
    <row r="176" spans="3:3" x14ac:dyDescent="0.35">
      <c r="C176"/>
    </row>
    <row r="177" spans="3:3" x14ac:dyDescent="0.35">
      <c r="C177"/>
    </row>
    <row r="178" spans="3:3" x14ac:dyDescent="0.35">
      <c r="C178"/>
    </row>
    <row r="179" spans="3:3" x14ac:dyDescent="0.35">
      <c r="C179"/>
    </row>
    <row r="180" spans="3:3" x14ac:dyDescent="0.35">
      <c r="C180"/>
    </row>
    <row r="181" spans="3:3" x14ac:dyDescent="0.35">
      <c r="C181"/>
    </row>
    <row r="182" spans="3:3" x14ac:dyDescent="0.35">
      <c r="C182"/>
    </row>
    <row r="183" spans="3:3" x14ac:dyDescent="0.35">
      <c r="C183"/>
    </row>
    <row r="184" spans="3:3" x14ac:dyDescent="0.35">
      <c r="C184"/>
    </row>
    <row r="185" spans="3:3" x14ac:dyDescent="0.35">
      <c r="C185"/>
    </row>
    <row r="186" spans="3:3" x14ac:dyDescent="0.35">
      <c r="C186"/>
    </row>
    <row r="187" spans="3:3" x14ac:dyDescent="0.35">
      <c r="C187"/>
    </row>
    <row r="188" spans="3:3" x14ac:dyDescent="0.35">
      <c r="C188"/>
    </row>
    <row r="189" spans="3:3" x14ac:dyDescent="0.35">
      <c r="C189"/>
    </row>
    <row r="190" spans="3:3" x14ac:dyDescent="0.35">
      <c r="C190"/>
    </row>
    <row r="191" spans="3:3" x14ac:dyDescent="0.35">
      <c r="C191"/>
    </row>
    <row r="192" spans="3:3" x14ac:dyDescent="0.35">
      <c r="C192"/>
    </row>
    <row r="193" spans="3:3" x14ac:dyDescent="0.35">
      <c r="C193"/>
    </row>
    <row r="194" spans="3:3" x14ac:dyDescent="0.35">
      <c r="C194"/>
    </row>
    <row r="195" spans="3:3" x14ac:dyDescent="0.35">
      <c r="C195"/>
    </row>
    <row r="196" spans="3:3" x14ac:dyDescent="0.35">
      <c r="C196"/>
    </row>
    <row r="197" spans="3:3" x14ac:dyDescent="0.35">
      <c r="C197"/>
    </row>
    <row r="198" spans="3:3" x14ac:dyDescent="0.35">
      <c r="C198"/>
    </row>
    <row r="199" spans="3:3" x14ac:dyDescent="0.35">
      <c r="C199"/>
    </row>
    <row r="200" spans="3:3" x14ac:dyDescent="0.35">
      <c r="C200"/>
    </row>
    <row r="201" spans="3:3" x14ac:dyDescent="0.35">
      <c r="C201"/>
    </row>
    <row r="202" spans="3:3" x14ac:dyDescent="0.35">
      <c r="C202"/>
    </row>
    <row r="203" spans="3:3" x14ac:dyDescent="0.35">
      <c r="C203"/>
    </row>
    <row r="204" spans="3:3" x14ac:dyDescent="0.35">
      <c r="C204"/>
    </row>
    <row r="205" spans="3:3" x14ac:dyDescent="0.35">
      <c r="C205"/>
    </row>
    <row r="206" spans="3:3" x14ac:dyDescent="0.35">
      <c r="C206"/>
    </row>
    <row r="207" spans="3:3" x14ac:dyDescent="0.35">
      <c r="C207"/>
    </row>
    <row r="208" spans="3:3" x14ac:dyDescent="0.35">
      <c r="C208"/>
    </row>
    <row r="209" spans="3:3" x14ac:dyDescent="0.35">
      <c r="C209"/>
    </row>
    <row r="210" spans="3:3" x14ac:dyDescent="0.35">
      <c r="C210"/>
    </row>
    <row r="211" spans="3:3" x14ac:dyDescent="0.35">
      <c r="C211"/>
    </row>
    <row r="212" spans="3:3" x14ac:dyDescent="0.35">
      <c r="C212"/>
    </row>
    <row r="213" spans="3:3" x14ac:dyDescent="0.35">
      <c r="C213"/>
    </row>
    <row r="214" spans="3:3" x14ac:dyDescent="0.35">
      <c r="C214"/>
    </row>
    <row r="215" spans="3:3" x14ac:dyDescent="0.35">
      <c r="C215"/>
    </row>
    <row r="216" spans="3:3" x14ac:dyDescent="0.35">
      <c r="C216"/>
    </row>
    <row r="217" spans="3:3" x14ac:dyDescent="0.35">
      <c r="C217"/>
    </row>
    <row r="218" spans="3:3" x14ac:dyDescent="0.35">
      <c r="C218"/>
    </row>
    <row r="219" spans="3:3" x14ac:dyDescent="0.35">
      <c r="C219"/>
    </row>
    <row r="220" spans="3:3" x14ac:dyDescent="0.35">
      <c r="C220"/>
    </row>
    <row r="221" spans="3:3" x14ac:dyDescent="0.35">
      <c r="C221"/>
    </row>
    <row r="222" spans="3:3" x14ac:dyDescent="0.35">
      <c r="C222"/>
    </row>
    <row r="223" spans="3:3" x14ac:dyDescent="0.35">
      <c r="C223"/>
    </row>
    <row r="224" spans="3:3" x14ac:dyDescent="0.35">
      <c r="C224"/>
    </row>
    <row r="225" spans="3:3" x14ac:dyDescent="0.35">
      <c r="C225"/>
    </row>
    <row r="226" spans="3:3" x14ac:dyDescent="0.35">
      <c r="C226"/>
    </row>
    <row r="227" spans="3:3" x14ac:dyDescent="0.35">
      <c r="C227"/>
    </row>
    <row r="228" spans="3:3" x14ac:dyDescent="0.35">
      <c r="C228"/>
    </row>
    <row r="229" spans="3:3" x14ac:dyDescent="0.35">
      <c r="C229"/>
    </row>
    <row r="230" spans="3:3" x14ac:dyDescent="0.35">
      <c r="C230"/>
    </row>
    <row r="231" spans="3:3" x14ac:dyDescent="0.35">
      <c r="C231"/>
    </row>
    <row r="232" spans="3:3" x14ac:dyDescent="0.35">
      <c r="C232"/>
    </row>
    <row r="233" spans="3:3" x14ac:dyDescent="0.35">
      <c r="C233"/>
    </row>
    <row r="234" spans="3:3" x14ac:dyDescent="0.35">
      <c r="C234"/>
    </row>
    <row r="235" spans="3:3" x14ac:dyDescent="0.35">
      <c r="C235"/>
    </row>
    <row r="236" spans="3:3" x14ac:dyDescent="0.35">
      <c r="C236"/>
    </row>
    <row r="237" spans="3:3" x14ac:dyDescent="0.35">
      <c r="C237"/>
    </row>
    <row r="238" spans="3:3" x14ac:dyDescent="0.35">
      <c r="C238"/>
    </row>
    <row r="239" spans="3:3" x14ac:dyDescent="0.35">
      <c r="C239"/>
    </row>
    <row r="240" spans="3:3" x14ac:dyDescent="0.35">
      <c r="C240"/>
    </row>
    <row r="241" spans="3:3" x14ac:dyDescent="0.35">
      <c r="C241"/>
    </row>
    <row r="242" spans="3:3" x14ac:dyDescent="0.35">
      <c r="C242"/>
    </row>
    <row r="243" spans="3:3" x14ac:dyDescent="0.35">
      <c r="C243"/>
    </row>
    <row r="244" spans="3:3" x14ac:dyDescent="0.35">
      <c r="C244"/>
    </row>
    <row r="245" spans="3:3" x14ac:dyDescent="0.35">
      <c r="C245"/>
    </row>
    <row r="246" spans="3:3" x14ac:dyDescent="0.35">
      <c r="C246"/>
    </row>
    <row r="247" spans="3:3" x14ac:dyDescent="0.35">
      <c r="C247"/>
    </row>
    <row r="248" spans="3:3" x14ac:dyDescent="0.35">
      <c r="C248"/>
    </row>
    <row r="249" spans="3:3" x14ac:dyDescent="0.35">
      <c r="C249"/>
    </row>
    <row r="250" spans="3:3" x14ac:dyDescent="0.35">
      <c r="C250"/>
    </row>
    <row r="251" spans="3:3" x14ac:dyDescent="0.35">
      <c r="C251"/>
    </row>
    <row r="252" spans="3:3" x14ac:dyDescent="0.35">
      <c r="C252"/>
    </row>
    <row r="253" spans="3:3" x14ac:dyDescent="0.35">
      <c r="C253"/>
    </row>
    <row r="254" spans="3:3" x14ac:dyDescent="0.35">
      <c r="C254"/>
    </row>
    <row r="255" spans="3:3" x14ac:dyDescent="0.35">
      <c r="C255"/>
    </row>
    <row r="256" spans="3:3" x14ac:dyDescent="0.35">
      <c r="C256"/>
    </row>
    <row r="257" spans="3:3" x14ac:dyDescent="0.35">
      <c r="C257"/>
    </row>
    <row r="258" spans="3:3" x14ac:dyDescent="0.35">
      <c r="C258"/>
    </row>
    <row r="259" spans="3:3" x14ac:dyDescent="0.35">
      <c r="C259"/>
    </row>
    <row r="260" spans="3:3" x14ac:dyDescent="0.35">
      <c r="C260"/>
    </row>
    <row r="261" spans="3:3" x14ac:dyDescent="0.35">
      <c r="C261"/>
    </row>
    <row r="262" spans="3:3" x14ac:dyDescent="0.35">
      <c r="C262"/>
    </row>
    <row r="263" spans="3:3" x14ac:dyDescent="0.35">
      <c r="C263"/>
    </row>
    <row r="264" spans="3:3" x14ac:dyDescent="0.35">
      <c r="C264"/>
    </row>
    <row r="265" spans="3:3" x14ac:dyDescent="0.35">
      <c r="C265"/>
    </row>
    <row r="266" spans="3:3" x14ac:dyDescent="0.35">
      <c r="C266"/>
    </row>
    <row r="267" spans="3:3" x14ac:dyDescent="0.35">
      <c r="C267"/>
    </row>
    <row r="268" spans="3:3" x14ac:dyDescent="0.35">
      <c r="C268"/>
    </row>
    <row r="269" spans="3:3" x14ac:dyDescent="0.35">
      <c r="C269"/>
    </row>
    <row r="270" spans="3:3" x14ac:dyDescent="0.35">
      <c r="C270"/>
    </row>
    <row r="271" spans="3:3" x14ac:dyDescent="0.35">
      <c r="C271"/>
    </row>
    <row r="272" spans="3:3" x14ac:dyDescent="0.35">
      <c r="C272"/>
    </row>
    <row r="273" spans="3:3" x14ac:dyDescent="0.35">
      <c r="C273"/>
    </row>
    <row r="274" spans="3:3" x14ac:dyDescent="0.35">
      <c r="C274"/>
    </row>
    <row r="275" spans="3:3" x14ac:dyDescent="0.35">
      <c r="C275"/>
    </row>
    <row r="276" spans="3:3" x14ac:dyDescent="0.35">
      <c r="C276"/>
    </row>
    <row r="277" spans="3:3" x14ac:dyDescent="0.35">
      <c r="C277"/>
    </row>
    <row r="278" spans="3:3" x14ac:dyDescent="0.35">
      <c r="C278"/>
    </row>
    <row r="279" spans="3:3" x14ac:dyDescent="0.35">
      <c r="C279"/>
    </row>
    <row r="280" spans="3:3" x14ac:dyDescent="0.35">
      <c r="C280"/>
    </row>
    <row r="281" spans="3:3" x14ac:dyDescent="0.35">
      <c r="C281"/>
    </row>
    <row r="282" spans="3:3" x14ac:dyDescent="0.35">
      <c r="C282"/>
    </row>
    <row r="283" spans="3:3" x14ac:dyDescent="0.35">
      <c r="C283"/>
    </row>
    <row r="284" spans="3:3" x14ac:dyDescent="0.35">
      <c r="C284"/>
    </row>
    <row r="285" spans="3:3" x14ac:dyDescent="0.35">
      <c r="C285"/>
    </row>
    <row r="286" spans="3:3" x14ac:dyDescent="0.35">
      <c r="C286"/>
    </row>
    <row r="287" spans="3:3" x14ac:dyDescent="0.35">
      <c r="C287"/>
    </row>
    <row r="288" spans="3:3" x14ac:dyDescent="0.35">
      <c r="C288"/>
    </row>
    <row r="289" spans="3:3" x14ac:dyDescent="0.35">
      <c r="C289"/>
    </row>
    <row r="290" spans="3:3" x14ac:dyDescent="0.35">
      <c r="C290"/>
    </row>
    <row r="291" spans="3:3" x14ac:dyDescent="0.35">
      <c r="C291"/>
    </row>
    <row r="292" spans="3:3" x14ac:dyDescent="0.35">
      <c r="C292"/>
    </row>
    <row r="293" spans="3:3" x14ac:dyDescent="0.35">
      <c r="C293"/>
    </row>
    <row r="294" spans="3:3" x14ac:dyDescent="0.35">
      <c r="C294"/>
    </row>
    <row r="295" spans="3:3" x14ac:dyDescent="0.35">
      <c r="C295"/>
    </row>
    <row r="296" spans="3:3" x14ac:dyDescent="0.35">
      <c r="C296"/>
    </row>
    <row r="297" spans="3:3" x14ac:dyDescent="0.35">
      <c r="C297"/>
    </row>
    <row r="298" spans="3:3" x14ac:dyDescent="0.35">
      <c r="C298"/>
    </row>
    <row r="299" spans="3:3" x14ac:dyDescent="0.35">
      <c r="C299"/>
    </row>
    <row r="300" spans="3:3" x14ac:dyDescent="0.35">
      <c r="C300"/>
    </row>
    <row r="301" spans="3:3" x14ac:dyDescent="0.35">
      <c r="C301"/>
    </row>
    <row r="302" spans="3:3" x14ac:dyDescent="0.35">
      <c r="C302"/>
    </row>
    <row r="303" spans="3:3" x14ac:dyDescent="0.35">
      <c r="C303"/>
    </row>
    <row r="304" spans="3:3" x14ac:dyDescent="0.35">
      <c r="C304"/>
    </row>
    <row r="305" spans="3:3" x14ac:dyDescent="0.35">
      <c r="C305"/>
    </row>
    <row r="306" spans="3:3" x14ac:dyDescent="0.35">
      <c r="C306"/>
    </row>
    <row r="307" spans="3:3" x14ac:dyDescent="0.35">
      <c r="C307"/>
    </row>
    <row r="308" spans="3:3" x14ac:dyDescent="0.35">
      <c r="C308"/>
    </row>
    <row r="309" spans="3:3" x14ac:dyDescent="0.35">
      <c r="C309"/>
    </row>
    <row r="310" spans="3:3" x14ac:dyDescent="0.35">
      <c r="C310"/>
    </row>
    <row r="311" spans="3:3" x14ac:dyDescent="0.35">
      <c r="C311"/>
    </row>
    <row r="312" spans="3:3" x14ac:dyDescent="0.35">
      <c r="C312"/>
    </row>
    <row r="313" spans="3:3" x14ac:dyDescent="0.35">
      <c r="C313"/>
    </row>
    <row r="314" spans="3:3" x14ac:dyDescent="0.35">
      <c r="C314"/>
    </row>
    <row r="315" spans="3:3" x14ac:dyDescent="0.35">
      <c r="C315"/>
    </row>
    <row r="316" spans="3:3" x14ac:dyDescent="0.35">
      <c r="C316"/>
    </row>
    <row r="317" spans="3:3" x14ac:dyDescent="0.35">
      <c r="C317"/>
    </row>
    <row r="318" spans="3:3" x14ac:dyDescent="0.35">
      <c r="C318"/>
    </row>
    <row r="319" spans="3:3" x14ac:dyDescent="0.35">
      <c r="C319"/>
    </row>
    <row r="320" spans="3:3" x14ac:dyDescent="0.35">
      <c r="C320"/>
    </row>
    <row r="321" spans="3:3" x14ac:dyDescent="0.35">
      <c r="C321"/>
    </row>
    <row r="322" spans="3:3" x14ac:dyDescent="0.35">
      <c r="C322"/>
    </row>
    <row r="323" spans="3:3" x14ac:dyDescent="0.35">
      <c r="C323"/>
    </row>
    <row r="324" spans="3:3" x14ac:dyDescent="0.35">
      <c r="C324"/>
    </row>
    <row r="325" spans="3:3" x14ac:dyDescent="0.35">
      <c r="C325"/>
    </row>
    <row r="326" spans="3:3" x14ac:dyDescent="0.35">
      <c r="C326"/>
    </row>
    <row r="327" spans="3:3" x14ac:dyDescent="0.35">
      <c r="C327"/>
    </row>
    <row r="328" spans="3:3" x14ac:dyDescent="0.35">
      <c r="C328"/>
    </row>
    <row r="329" spans="3:3" x14ac:dyDescent="0.35">
      <c r="C329"/>
    </row>
    <row r="330" spans="3:3" x14ac:dyDescent="0.35">
      <c r="C330"/>
    </row>
    <row r="331" spans="3:3" x14ac:dyDescent="0.35">
      <c r="C331"/>
    </row>
    <row r="332" spans="3:3" x14ac:dyDescent="0.35">
      <c r="C332"/>
    </row>
    <row r="333" spans="3:3" x14ac:dyDescent="0.35">
      <c r="C333"/>
    </row>
    <row r="334" spans="3:3" x14ac:dyDescent="0.35">
      <c r="C334"/>
    </row>
    <row r="335" spans="3:3" x14ac:dyDescent="0.35">
      <c r="C335"/>
    </row>
    <row r="336" spans="3:3" x14ac:dyDescent="0.35">
      <c r="C336"/>
    </row>
    <row r="337" spans="3:3" x14ac:dyDescent="0.35">
      <c r="C337"/>
    </row>
    <row r="338" spans="3:3" x14ac:dyDescent="0.35">
      <c r="C338"/>
    </row>
    <row r="339" spans="3:3" x14ac:dyDescent="0.35">
      <c r="C339"/>
    </row>
    <row r="340" spans="3:3" x14ac:dyDescent="0.35">
      <c r="C340"/>
    </row>
    <row r="341" spans="3:3" x14ac:dyDescent="0.35">
      <c r="C341"/>
    </row>
    <row r="342" spans="3:3" x14ac:dyDescent="0.35">
      <c r="C342"/>
    </row>
    <row r="343" spans="3:3" x14ac:dyDescent="0.35">
      <c r="C343"/>
    </row>
    <row r="344" spans="3:3" x14ac:dyDescent="0.35">
      <c r="C344"/>
    </row>
    <row r="345" spans="3:3" x14ac:dyDescent="0.35">
      <c r="C345"/>
    </row>
    <row r="346" spans="3:3" x14ac:dyDescent="0.35">
      <c r="C346"/>
    </row>
    <row r="347" spans="3:3" x14ac:dyDescent="0.35">
      <c r="C347"/>
    </row>
    <row r="348" spans="3:3" x14ac:dyDescent="0.35">
      <c r="C348"/>
    </row>
    <row r="349" spans="3:3" x14ac:dyDescent="0.35">
      <c r="C349"/>
    </row>
    <row r="350" spans="3:3" x14ac:dyDescent="0.35">
      <c r="C350"/>
    </row>
    <row r="351" spans="3:3" x14ac:dyDescent="0.35">
      <c r="C351"/>
    </row>
    <row r="352" spans="3:3" x14ac:dyDescent="0.35">
      <c r="C352"/>
    </row>
    <row r="353" spans="3:3" x14ac:dyDescent="0.35">
      <c r="C353"/>
    </row>
    <row r="354" spans="3:3" x14ac:dyDescent="0.35">
      <c r="C354"/>
    </row>
    <row r="355" spans="3:3" x14ac:dyDescent="0.35">
      <c r="C355"/>
    </row>
    <row r="356" spans="3:3" x14ac:dyDescent="0.35">
      <c r="C356"/>
    </row>
    <row r="357" spans="3:3" x14ac:dyDescent="0.35">
      <c r="C357"/>
    </row>
    <row r="358" spans="3:3" x14ac:dyDescent="0.35">
      <c r="C358"/>
    </row>
    <row r="359" spans="3:3" x14ac:dyDescent="0.35">
      <c r="C359"/>
    </row>
    <row r="360" spans="3:3" x14ac:dyDescent="0.35">
      <c r="C360"/>
    </row>
    <row r="361" spans="3:3" x14ac:dyDescent="0.35">
      <c r="C361"/>
    </row>
    <row r="362" spans="3:3" x14ac:dyDescent="0.35">
      <c r="C362"/>
    </row>
    <row r="363" spans="3:3" x14ac:dyDescent="0.35">
      <c r="C363"/>
    </row>
    <row r="364" spans="3:3" x14ac:dyDescent="0.35">
      <c r="C364"/>
    </row>
    <row r="365" spans="3:3" x14ac:dyDescent="0.35">
      <c r="C365"/>
    </row>
    <row r="366" spans="3:3" x14ac:dyDescent="0.35">
      <c r="C366"/>
    </row>
    <row r="367" spans="3:3" x14ac:dyDescent="0.35">
      <c r="C367"/>
    </row>
    <row r="368" spans="3:3" x14ac:dyDescent="0.35">
      <c r="C368"/>
    </row>
    <row r="369" spans="3:3" x14ac:dyDescent="0.35">
      <c r="C369"/>
    </row>
    <row r="370" spans="3:3" x14ac:dyDescent="0.35">
      <c r="C370"/>
    </row>
    <row r="371" spans="3:3" x14ac:dyDescent="0.35">
      <c r="C371"/>
    </row>
    <row r="372" spans="3:3" x14ac:dyDescent="0.35">
      <c r="C372"/>
    </row>
    <row r="373" spans="3:3" x14ac:dyDescent="0.35">
      <c r="C373"/>
    </row>
    <row r="374" spans="3:3" x14ac:dyDescent="0.35">
      <c r="C374"/>
    </row>
    <row r="375" spans="3:3" x14ac:dyDescent="0.35">
      <c r="C375"/>
    </row>
    <row r="376" spans="3:3" x14ac:dyDescent="0.35">
      <c r="C376"/>
    </row>
    <row r="377" spans="3:3" x14ac:dyDescent="0.35">
      <c r="C377"/>
    </row>
    <row r="378" spans="3:3" x14ac:dyDescent="0.35">
      <c r="C378"/>
    </row>
    <row r="379" spans="3:3" x14ac:dyDescent="0.35">
      <c r="C379"/>
    </row>
    <row r="380" spans="3:3" x14ac:dyDescent="0.35">
      <c r="C380"/>
    </row>
    <row r="381" spans="3:3" x14ac:dyDescent="0.35">
      <c r="C381"/>
    </row>
    <row r="382" spans="3:3" x14ac:dyDescent="0.35">
      <c r="C382"/>
    </row>
    <row r="383" spans="3:3" x14ac:dyDescent="0.35">
      <c r="C383"/>
    </row>
    <row r="384" spans="3:3" x14ac:dyDescent="0.35">
      <c r="C384"/>
    </row>
    <row r="385" spans="3:3" x14ac:dyDescent="0.35">
      <c r="C385"/>
    </row>
    <row r="386" spans="3:3" x14ac:dyDescent="0.35">
      <c r="C386"/>
    </row>
    <row r="387" spans="3:3" x14ac:dyDescent="0.35">
      <c r="C387"/>
    </row>
    <row r="388" spans="3:3" x14ac:dyDescent="0.35">
      <c r="C388"/>
    </row>
    <row r="389" spans="3:3" x14ac:dyDescent="0.35">
      <c r="C389"/>
    </row>
    <row r="390" spans="3:3" x14ac:dyDescent="0.35">
      <c r="C390"/>
    </row>
    <row r="391" spans="3:3" x14ac:dyDescent="0.35">
      <c r="C391"/>
    </row>
    <row r="392" spans="3:3" x14ac:dyDescent="0.35">
      <c r="C392"/>
    </row>
    <row r="393" spans="3:3" x14ac:dyDescent="0.35">
      <c r="C393"/>
    </row>
    <row r="394" spans="3:3" x14ac:dyDescent="0.35">
      <c r="C394"/>
    </row>
    <row r="395" spans="3:3" x14ac:dyDescent="0.35">
      <c r="C395"/>
    </row>
    <row r="396" spans="3:3" x14ac:dyDescent="0.35">
      <c r="C396"/>
    </row>
    <row r="397" spans="3:3" x14ac:dyDescent="0.35">
      <c r="C397"/>
    </row>
    <row r="398" spans="3:3" x14ac:dyDescent="0.35">
      <c r="C398"/>
    </row>
    <row r="399" spans="3:3" x14ac:dyDescent="0.35">
      <c r="C399"/>
    </row>
    <row r="400" spans="3:3" x14ac:dyDescent="0.35">
      <c r="C400"/>
    </row>
    <row r="401" spans="3:3" x14ac:dyDescent="0.35">
      <c r="C401"/>
    </row>
    <row r="402" spans="3:3" x14ac:dyDescent="0.35">
      <c r="C402"/>
    </row>
    <row r="403" spans="3:3" x14ac:dyDescent="0.35">
      <c r="C403"/>
    </row>
    <row r="404" spans="3:3" x14ac:dyDescent="0.35">
      <c r="C404"/>
    </row>
    <row r="405" spans="3:3" x14ac:dyDescent="0.35">
      <c r="C405"/>
    </row>
    <row r="406" spans="3:3" x14ac:dyDescent="0.35">
      <c r="C406"/>
    </row>
    <row r="407" spans="3:3" x14ac:dyDescent="0.35">
      <c r="C407"/>
    </row>
    <row r="408" spans="3:3" x14ac:dyDescent="0.35">
      <c r="C408"/>
    </row>
    <row r="409" spans="3:3" x14ac:dyDescent="0.35">
      <c r="C409"/>
    </row>
    <row r="410" spans="3:3" x14ac:dyDescent="0.35">
      <c r="C410"/>
    </row>
    <row r="411" spans="3:3" x14ac:dyDescent="0.35">
      <c r="C411"/>
    </row>
    <row r="412" spans="3:3" x14ac:dyDescent="0.35">
      <c r="C412"/>
    </row>
    <row r="413" spans="3:3" x14ac:dyDescent="0.35">
      <c r="C413"/>
    </row>
    <row r="414" spans="3:3" x14ac:dyDescent="0.35">
      <c r="C414"/>
    </row>
    <row r="415" spans="3:3" x14ac:dyDescent="0.35">
      <c r="C415"/>
    </row>
    <row r="416" spans="3:3" x14ac:dyDescent="0.35">
      <c r="C416"/>
    </row>
    <row r="417" spans="3:3" x14ac:dyDescent="0.35">
      <c r="C417"/>
    </row>
    <row r="418" spans="3:3" x14ac:dyDescent="0.35">
      <c r="C418"/>
    </row>
    <row r="419" spans="3:3" x14ac:dyDescent="0.35">
      <c r="C419"/>
    </row>
    <row r="420" spans="3:3" x14ac:dyDescent="0.35">
      <c r="C420"/>
    </row>
    <row r="421" spans="3:3" x14ac:dyDescent="0.35">
      <c r="C421"/>
    </row>
    <row r="422" spans="3:3" x14ac:dyDescent="0.35">
      <c r="C422"/>
    </row>
    <row r="423" spans="3:3" x14ac:dyDescent="0.35">
      <c r="C423"/>
    </row>
    <row r="424" spans="3:3" x14ac:dyDescent="0.35">
      <c r="C424"/>
    </row>
    <row r="425" spans="3:3" x14ac:dyDescent="0.35">
      <c r="C425"/>
    </row>
    <row r="426" spans="3:3" x14ac:dyDescent="0.35">
      <c r="C426"/>
    </row>
    <row r="427" spans="3:3" x14ac:dyDescent="0.35">
      <c r="C427"/>
    </row>
    <row r="428" spans="3:3" x14ac:dyDescent="0.35">
      <c r="C428"/>
    </row>
    <row r="429" spans="3:3" x14ac:dyDescent="0.35">
      <c r="C429"/>
    </row>
    <row r="430" spans="3:3" x14ac:dyDescent="0.35">
      <c r="C430"/>
    </row>
    <row r="431" spans="3:3" x14ac:dyDescent="0.35">
      <c r="C431"/>
    </row>
    <row r="432" spans="3:3" x14ac:dyDescent="0.35">
      <c r="C432"/>
    </row>
    <row r="433" spans="3:3" x14ac:dyDescent="0.35">
      <c r="C433"/>
    </row>
    <row r="434" spans="3:3" x14ac:dyDescent="0.35">
      <c r="C434"/>
    </row>
    <row r="435" spans="3:3" x14ac:dyDescent="0.35">
      <c r="C435"/>
    </row>
    <row r="436" spans="3:3" x14ac:dyDescent="0.35">
      <c r="C436"/>
    </row>
    <row r="437" spans="3:3" x14ac:dyDescent="0.35">
      <c r="C437"/>
    </row>
    <row r="438" spans="3:3" x14ac:dyDescent="0.35">
      <c r="C438"/>
    </row>
    <row r="439" spans="3:3" x14ac:dyDescent="0.35">
      <c r="C439"/>
    </row>
    <row r="440" spans="3:3" x14ac:dyDescent="0.35">
      <c r="C440"/>
    </row>
    <row r="441" spans="3:3" x14ac:dyDescent="0.35">
      <c r="C441"/>
    </row>
    <row r="442" spans="3:3" x14ac:dyDescent="0.35">
      <c r="C442"/>
    </row>
    <row r="443" spans="3:3" x14ac:dyDescent="0.35">
      <c r="C443"/>
    </row>
    <row r="444" spans="3:3" x14ac:dyDescent="0.35">
      <c r="C444"/>
    </row>
    <row r="445" spans="3:3" x14ac:dyDescent="0.35">
      <c r="C445"/>
    </row>
    <row r="446" spans="3:3" x14ac:dyDescent="0.35">
      <c r="C446"/>
    </row>
    <row r="447" spans="3:3" x14ac:dyDescent="0.35">
      <c r="C447"/>
    </row>
    <row r="448" spans="3:3" x14ac:dyDescent="0.35">
      <c r="C448"/>
    </row>
    <row r="449" spans="3:3" x14ac:dyDescent="0.35">
      <c r="C449"/>
    </row>
    <row r="450" spans="3:3" x14ac:dyDescent="0.35">
      <c r="C450"/>
    </row>
    <row r="451" spans="3:3" x14ac:dyDescent="0.35">
      <c r="C451"/>
    </row>
    <row r="452" spans="3:3" x14ac:dyDescent="0.35">
      <c r="C452"/>
    </row>
    <row r="453" spans="3:3" x14ac:dyDescent="0.35">
      <c r="C453"/>
    </row>
    <row r="454" spans="3:3" x14ac:dyDescent="0.35">
      <c r="C454"/>
    </row>
    <row r="455" spans="3:3" x14ac:dyDescent="0.35">
      <c r="C455"/>
    </row>
    <row r="456" spans="3:3" x14ac:dyDescent="0.35">
      <c r="C456"/>
    </row>
    <row r="457" spans="3:3" x14ac:dyDescent="0.35">
      <c r="C457"/>
    </row>
    <row r="458" spans="3:3" x14ac:dyDescent="0.35">
      <c r="C458"/>
    </row>
    <row r="459" spans="3:3" x14ac:dyDescent="0.35">
      <c r="C459"/>
    </row>
    <row r="460" spans="3:3" x14ac:dyDescent="0.35">
      <c r="C460"/>
    </row>
    <row r="461" spans="3:3" x14ac:dyDescent="0.35">
      <c r="C461"/>
    </row>
    <row r="462" spans="3:3" x14ac:dyDescent="0.35">
      <c r="C462"/>
    </row>
    <row r="463" spans="3:3" x14ac:dyDescent="0.35">
      <c r="C463"/>
    </row>
    <row r="464" spans="3:3" x14ac:dyDescent="0.35">
      <c r="C464"/>
    </row>
    <row r="465" spans="3:3" x14ac:dyDescent="0.35">
      <c r="C465"/>
    </row>
    <row r="466" spans="3:3" x14ac:dyDescent="0.35">
      <c r="C466"/>
    </row>
    <row r="467" spans="3:3" x14ac:dyDescent="0.35">
      <c r="C467"/>
    </row>
    <row r="468" spans="3:3" x14ac:dyDescent="0.35">
      <c r="C468"/>
    </row>
    <row r="469" spans="3:3" x14ac:dyDescent="0.35">
      <c r="C469"/>
    </row>
    <row r="470" spans="3:3" x14ac:dyDescent="0.35">
      <c r="C470"/>
    </row>
    <row r="471" spans="3:3" x14ac:dyDescent="0.35">
      <c r="C471"/>
    </row>
    <row r="472" spans="3:3" x14ac:dyDescent="0.35">
      <c r="C472"/>
    </row>
    <row r="473" spans="3:3" x14ac:dyDescent="0.35">
      <c r="C473"/>
    </row>
    <row r="474" spans="3:3" x14ac:dyDescent="0.35">
      <c r="C474"/>
    </row>
    <row r="475" spans="3:3" x14ac:dyDescent="0.35">
      <c r="C475"/>
    </row>
    <row r="476" spans="3:3" x14ac:dyDescent="0.35">
      <c r="C476"/>
    </row>
    <row r="477" spans="3:3" x14ac:dyDescent="0.35">
      <c r="C477"/>
    </row>
    <row r="478" spans="3:3" x14ac:dyDescent="0.35">
      <c r="C478"/>
    </row>
    <row r="479" spans="3:3" x14ac:dyDescent="0.35">
      <c r="C479"/>
    </row>
    <row r="480" spans="3:3" x14ac:dyDescent="0.35">
      <c r="C480"/>
    </row>
    <row r="481" spans="3:3" x14ac:dyDescent="0.35">
      <c r="C481"/>
    </row>
    <row r="482" spans="3:3" x14ac:dyDescent="0.35">
      <c r="C482"/>
    </row>
    <row r="483" spans="3:3" x14ac:dyDescent="0.35">
      <c r="C483"/>
    </row>
    <row r="484" spans="3:3" x14ac:dyDescent="0.35">
      <c r="C484"/>
    </row>
    <row r="485" spans="3:3" x14ac:dyDescent="0.35">
      <c r="C485"/>
    </row>
    <row r="486" spans="3:3" x14ac:dyDescent="0.35">
      <c r="C486"/>
    </row>
    <row r="487" spans="3:3" x14ac:dyDescent="0.35">
      <c r="C487"/>
    </row>
    <row r="488" spans="3:3" x14ac:dyDescent="0.35">
      <c r="C488"/>
    </row>
    <row r="489" spans="3:3" x14ac:dyDescent="0.35">
      <c r="C489"/>
    </row>
    <row r="490" spans="3:3" x14ac:dyDescent="0.35">
      <c r="C490"/>
    </row>
    <row r="491" spans="3:3" x14ac:dyDescent="0.35">
      <c r="C491"/>
    </row>
    <row r="492" spans="3:3" x14ac:dyDescent="0.35">
      <c r="C492"/>
    </row>
    <row r="493" spans="3:3" x14ac:dyDescent="0.35">
      <c r="C493"/>
    </row>
    <row r="494" spans="3:3" x14ac:dyDescent="0.35">
      <c r="C494"/>
    </row>
    <row r="495" spans="3:3" x14ac:dyDescent="0.35">
      <c r="C495"/>
    </row>
    <row r="496" spans="3:3" x14ac:dyDescent="0.35">
      <c r="C496"/>
    </row>
    <row r="497" spans="3:3" x14ac:dyDescent="0.35">
      <c r="C497"/>
    </row>
    <row r="498" spans="3:3" x14ac:dyDescent="0.35">
      <c r="C498"/>
    </row>
    <row r="499" spans="3:3" x14ac:dyDescent="0.35">
      <c r="C499"/>
    </row>
    <row r="500" spans="3:3" x14ac:dyDescent="0.35">
      <c r="C500"/>
    </row>
    <row r="501" spans="3:3" x14ac:dyDescent="0.35">
      <c r="C501"/>
    </row>
    <row r="502" spans="3:3" x14ac:dyDescent="0.35">
      <c r="C502"/>
    </row>
    <row r="503" spans="3:3" x14ac:dyDescent="0.35">
      <c r="C503"/>
    </row>
    <row r="504" spans="3:3" x14ac:dyDescent="0.35">
      <c r="C504"/>
    </row>
    <row r="505" spans="3:3" x14ac:dyDescent="0.35">
      <c r="C505"/>
    </row>
    <row r="506" spans="3:3" x14ac:dyDescent="0.35">
      <c r="C506"/>
    </row>
    <row r="507" spans="3:3" x14ac:dyDescent="0.35">
      <c r="C507"/>
    </row>
    <row r="508" spans="3:3" x14ac:dyDescent="0.35">
      <c r="C508"/>
    </row>
    <row r="509" spans="3:3" x14ac:dyDescent="0.35">
      <c r="C509"/>
    </row>
    <row r="510" spans="3:3" x14ac:dyDescent="0.35">
      <c r="C510"/>
    </row>
    <row r="511" spans="3:3" x14ac:dyDescent="0.35">
      <c r="C511"/>
    </row>
    <row r="512" spans="3:3" x14ac:dyDescent="0.35">
      <c r="C512"/>
    </row>
    <row r="513" spans="3:3" x14ac:dyDescent="0.35">
      <c r="C513"/>
    </row>
    <row r="514" spans="3:3" x14ac:dyDescent="0.35">
      <c r="C514"/>
    </row>
    <row r="515" spans="3:3" x14ac:dyDescent="0.35">
      <c r="C515"/>
    </row>
    <row r="516" spans="3:3" x14ac:dyDescent="0.35">
      <c r="C516"/>
    </row>
    <row r="517" spans="3:3" x14ac:dyDescent="0.35">
      <c r="C517"/>
    </row>
    <row r="518" spans="3:3" x14ac:dyDescent="0.35">
      <c r="C518"/>
    </row>
    <row r="519" spans="3:3" x14ac:dyDescent="0.35">
      <c r="C519"/>
    </row>
    <row r="520" spans="3:3" x14ac:dyDescent="0.35">
      <c r="C520"/>
    </row>
    <row r="521" spans="3:3" x14ac:dyDescent="0.35">
      <c r="C521"/>
    </row>
    <row r="522" spans="3:3" x14ac:dyDescent="0.35">
      <c r="C522"/>
    </row>
    <row r="523" spans="3:3" x14ac:dyDescent="0.35">
      <c r="C523"/>
    </row>
    <row r="524" spans="3:3" x14ac:dyDescent="0.35">
      <c r="C524"/>
    </row>
    <row r="525" spans="3:3" x14ac:dyDescent="0.35">
      <c r="C525"/>
    </row>
    <row r="526" spans="3:3" x14ac:dyDescent="0.35">
      <c r="C526"/>
    </row>
    <row r="527" spans="3:3" x14ac:dyDescent="0.35">
      <c r="C527"/>
    </row>
    <row r="528" spans="3:3" x14ac:dyDescent="0.35">
      <c r="C528"/>
    </row>
    <row r="529" spans="3:3" x14ac:dyDescent="0.35">
      <c r="C529"/>
    </row>
    <row r="530" spans="3:3" x14ac:dyDescent="0.35">
      <c r="C530"/>
    </row>
    <row r="531" spans="3:3" x14ac:dyDescent="0.35">
      <c r="C531"/>
    </row>
    <row r="532" spans="3:3" x14ac:dyDescent="0.35">
      <c r="C532"/>
    </row>
    <row r="533" spans="3:3" x14ac:dyDescent="0.35">
      <c r="C533"/>
    </row>
    <row r="534" spans="3:3" x14ac:dyDescent="0.35">
      <c r="C534"/>
    </row>
    <row r="535" spans="3:3" x14ac:dyDescent="0.35">
      <c r="C535"/>
    </row>
    <row r="536" spans="3:3" x14ac:dyDescent="0.35">
      <c r="C536"/>
    </row>
    <row r="537" spans="3:3" x14ac:dyDescent="0.35">
      <c r="C537"/>
    </row>
    <row r="538" spans="3:3" x14ac:dyDescent="0.35">
      <c r="C538"/>
    </row>
    <row r="539" spans="3:3" x14ac:dyDescent="0.35">
      <c r="C539"/>
    </row>
    <row r="540" spans="3:3" x14ac:dyDescent="0.35">
      <c r="C540"/>
    </row>
    <row r="541" spans="3:3" x14ac:dyDescent="0.35">
      <c r="C541"/>
    </row>
    <row r="542" spans="3:3" x14ac:dyDescent="0.35">
      <c r="C542"/>
    </row>
    <row r="543" spans="3:3" x14ac:dyDescent="0.35">
      <c r="C543"/>
    </row>
    <row r="544" spans="3:3" x14ac:dyDescent="0.35">
      <c r="C544"/>
    </row>
    <row r="545" spans="3:3" x14ac:dyDescent="0.35">
      <c r="C545"/>
    </row>
    <row r="546" spans="3:3" x14ac:dyDescent="0.35">
      <c r="C546"/>
    </row>
    <row r="547" spans="3:3" x14ac:dyDescent="0.35">
      <c r="C547"/>
    </row>
    <row r="548" spans="3:3" x14ac:dyDescent="0.35">
      <c r="C548"/>
    </row>
    <row r="549" spans="3:3" x14ac:dyDescent="0.35">
      <c r="C549"/>
    </row>
    <row r="550" spans="3:3" x14ac:dyDescent="0.35">
      <c r="C550"/>
    </row>
    <row r="551" spans="3:3" x14ac:dyDescent="0.35">
      <c r="C551"/>
    </row>
    <row r="552" spans="3:3" x14ac:dyDescent="0.35">
      <c r="C552"/>
    </row>
    <row r="553" spans="3:3" x14ac:dyDescent="0.35">
      <c r="C553"/>
    </row>
    <row r="554" spans="3:3" x14ac:dyDescent="0.35">
      <c r="C554"/>
    </row>
    <row r="555" spans="3:3" x14ac:dyDescent="0.35">
      <c r="C555"/>
    </row>
    <row r="556" spans="3:3" x14ac:dyDescent="0.35">
      <c r="C556"/>
    </row>
    <row r="557" spans="3:3" x14ac:dyDescent="0.35">
      <c r="C557"/>
    </row>
    <row r="558" spans="3:3" x14ac:dyDescent="0.35">
      <c r="C558"/>
    </row>
    <row r="559" spans="3:3" x14ac:dyDescent="0.35">
      <c r="C559"/>
    </row>
    <row r="560" spans="3:3" x14ac:dyDescent="0.35">
      <c r="C560"/>
    </row>
    <row r="561" spans="3:3" x14ac:dyDescent="0.35">
      <c r="C561"/>
    </row>
    <row r="562" spans="3:3" x14ac:dyDescent="0.35">
      <c r="C562"/>
    </row>
    <row r="563" spans="3:3" x14ac:dyDescent="0.35">
      <c r="C563"/>
    </row>
    <row r="564" spans="3:3" x14ac:dyDescent="0.35">
      <c r="C564"/>
    </row>
    <row r="565" spans="3:3" x14ac:dyDescent="0.35">
      <c r="C565"/>
    </row>
    <row r="566" spans="3:3" x14ac:dyDescent="0.35">
      <c r="C566"/>
    </row>
    <row r="567" spans="3:3" x14ac:dyDescent="0.35">
      <c r="C567"/>
    </row>
    <row r="568" spans="3:3" x14ac:dyDescent="0.35">
      <c r="C568"/>
    </row>
    <row r="569" spans="3:3" x14ac:dyDescent="0.35">
      <c r="C569"/>
    </row>
    <row r="570" spans="3:3" x14ac:dyDescent="0.35">
      <c r="C570"/>
    </row>
    <row r="571" spans="3:3" x14ac:dyDescent="0.35">
      <c r="C571"/>
    </row>
    <row r="572" spans="3:3" x14ac:dyDescent="0.35">
      <c r="C572"/>
    </row>
    <row r="573" spans="3:3" x14ac:dyDescent="0.35">
      <c r="C573"/>
    </row>
    <row r="574" spans="3:3" x14ac:dyDescent="0.35">
      <c r="C574"/>
    </row>
    <row r="575" spans="3:3" x14ac:dyDescent="0.35">
      <c r="C575"/>
    </row>
    <row r="576" spans="3:3" x14ac:dyDescent="0.35">
      <c r="C576"/>
    </row>
    <row r="577" spans="3:3" x14ac:dyDescent="0.35">
      <c r="C577"/>
    </row>
    <row r="578" spans="3:3" x14ac:dyDescent="0.35">
      <c r="C578"/>
    </row>
    <row r="579" spans="3:3" x14ac:dyDescent="0.35">
      <c r="C579"/>
    </row>
    <row r="580" spans="3:3" x14ac:dyDescent="0.35">
      <c r="C580"/>
    </row>
    <row r="581" spans="3:3" x14ac:dyDescent="0.35">
      <c r="C581"/>
    </row>
    <row r="582" spans="3:3" x14ac:dyDescent="0.35">
      <c r="C582"/>
    </row>
    <row r="583" spans="3:3" x14ac:dyDescent="0.35">
      <c r="C583"/>
    </row>
    <row r="584" spans="3:3" x14ac:dyDescent="0.35">
      <c r="C584"/>
    </row>
    <row r="585" spans="3:3" x14ac:dyDescent="0.35">
      <c r="C585"/>
    </row>
    <row r="586" spans="3:3" x14ac:dyDescent="0.35">
      <c r="C586"/>
    </row>
    <row r="587" spans="3:3" x14ac:dyDescent="0.35">
      <c r="C587"/>
    </row>
    <row r="588" spans="3:3" x14ac:dyDescent="0.35">
      <c r="C588"/>
    </row>
    <row r="589" spans="3:3" x14ac:dyDescent="0.35">
      <c r="C589"/>
    </row>
    <row r="590" spans="3:3" x14ac:dyDescent="0.35">
      <c r="C590"/>
    </row>
    <row r="591" spans="3:3" x14ac:dyDescent="0.35">
      <c r="C591"/>
    </row>
    <row r="592" spans="3:3" x14ac:dyDescent="0.35">
      <c r="C592"/>
    </row>
    <row r="593" spans="3:3" x14ac:dyDescent="0.35">
      <c r="C593"/>
    </row>
    <row r="594" spans="3:3" x14ac:dyDescent="0.35">
      <c r="C594"/>
    </row>
    <row r="595" spans="3:3" x14ac:dyDescent="0.35">
      <c r="C595"/>
    </row>
    <row r="596" spans="3:3" x14ac:dyDescent="0.35">
      <c r="C596"/>
    </row>
    <row r="597" spans="3:3" x14ac:dyDescent="0.35">
      <c r="C597"/>
    </row>
    <row r="598" spans="3:3" x14ac:dyDescent="0.35">
      <c r="C598"/>
    </row>
    <row r="599" spans="3:3" x14ac:dyDescent="0.35">
      <c r="C599"/>
    </row>
    <row r="600" spans="3:3" x14ac:dyDescent="0.35">
      <c r="C600"/>
    </row>
    <row r="601" spans="3:3" x14ac:dyDescent="0.35">
      <c r="C601"/>
    </row>
    <row r="602" spans="3:3" x14ac:dyDescent="0.35">
      <c r="C602"/>
    </row>
    <row r="603" spans="3:3" x14ac:dyDescent="0.35">
      <c r="C603"/>
    </row>
    <row r="604" spans="3:3" x14ac:dyDescent="0.35">
      <c r="C604"/>
    </row>
    <row r="605" spans="3:3" x14ac:dyDescent="0.35">
      <c r="C605"/>
    </row>
    <row r="606" spans="3:3" x14ac:dyDescent="0.35">
      <c r="C606"/>
    </row>
    <row r="607" spans="3:3" x14ac:dyDescent="0.35">
      <c r="C607"/>
    </row>
    <row r="608" spans="3:3" x14ac:dyDescent="0.35">
      <c r="C608"/>
    </row>
    <row r="609" spans="3:3" x14ac:dyDescent="0.35">
      <c r="C609"/>
    </row>
    <row r="610" spans="3:3" x14ac:dyDescent="0.35">
      <c r="C610"/>
    </row>
    <row r="611" spans="3:3" x14ac:dyDescent="0.35">
      <c r="C611"/>
    </row>
    <row r="612" spans="3:3" x14ac:dyDescent="0.35">
      <c r="C612"/>
    </row>
    <row r="613" spans="3:3" x14ac:dyDescent="0.35">
      <c r="C613"/>
    </row>
    <row r="614" spans="3:3" x14ac:dyDescent="0.35">
      <c r="C614"/>
    </row>
    <row r="615" spans="3:3" x14ac:dyDescent="0.35">
      <c r="C615"/>
    </row>
    <row r="616" spans="3:3" x14ac:dyDescent="0.35">
      <c r="C616"/>
    </row>
    <row r="617" spans="3:3" x14ac:dyDescent="0.35">
      <c r="C617"/>
    </row>
    <row r="618" spans="3:3" x14ac:dyDescent="0.35">
      <c r="C618"/>
    </row>
    <row r="619" spans="3:3" x14ac:dyDescent="0.35">
      <c r="C619"/>
    </row>
    <row r="620" spans="3:3" x14ac:dyDescent="0.35">
      <c r="C620"/>
    </row>
    <row r="621" spans="3:3" x14ac:dyDescent="0.35">
      <c r="C621"/>
    </row>
    <row r="622" spans="3:3" x14ac:dyDescent="0.35">
      <c r="C622"/>
    </row>
    <row r="623" spans="3:3" x14ac:dyDescent="0.35">
      <c r="C623"/>
    </row>
    <row r="624" spans="3:3" x14ac:dyDescent="0.35">
      <c r="C624"/>
    </row>
    <row r="625" spans="3:3" x14ac:dyDescent="0.35">
      <c r="C625"/>
    </row>
    <row r="626" spans="3:3" x14ac:dyDescent="0.35">
      <c r="C626"/>
    </row>
    <row r="627" spans="3:3" x14ac:dyDescent="0.35">
      <c r="C627"/>
    </row>
  </sheetData>
  <mergeCells count="7">
    <mergeCell ref="AS2:AY2"/>
    <mergeCell ref="A1:C1"/>
    <mergeCell ref="D2:M2"/>
    <mergeCell ref="N2:S2"/>
    <mergeCell ref="T2:X2"/>
    <mergeCell ref="Y2:AI2"/>
    <mergeCell ref="AJ2:AR2"/>
  </mergeCells>
  <conditionalFormatting sqref="D2">
    <cfRule type="beginsWith" dxfId="79" priority="75" operator="beginsWith" text="5">
      <formula>LEFT(D2,LEN("5"))="5"</formula>
    </cfRule>
    <cfRule type="beginsWith" dxfId="78" priority="76" operator="beginsWith" text="4">
      <formula>LEFT(D2,LEN("4"))="4"</formula>
    </cfRule>
    <cfRule type="beginsWith" dxfId="77" priority="77" operator="beginsWith" text="3">
      <formula>LEFT(D2,LEN("3"))="3"</formula>
    </cfRule>
    <cfRule type="beginsWith" dxfId="76" priority="78" operator="beginsWith" text="2">
      <formula>LEFT(D2,LEN("2"))="2"</formula>
    </cfRule>
    <cfRule type="beginsWith" dxfId="75" priority="79" operator="beginsWith" text="1">
      <formula>LEFT(D2,LEN("1"))="1"</formula>
    </cfRule>
  </conditionalFormatting>
  <conditionalFormatting sqref="N2">
    <cfRule type="beginsWith" dxfId="74" priority="70" operator="beginsWith" text="5">
      <formula>LEFT(N2,LEN("5"))="5"</formula>
    </cfRule>
    <cfRule type="beginsWith" dxfId="73" priority="71" operator="beginsWith" text="4">
      <formula>LEFT(N2,LEN("4"))="4"</formula>
    </cfRule>
    <cfRule type="beginsWith" dxfId="72" priority="72" operator="beginsWith" text="3">
      <formula>LEFT(N2,LEN("3"))="3"</formula>
    </cfRule>
    <cfRule type="beginsWith" dxfId="71" priority="73" operator="beginsWith" text="2">
      <formula>LEFT(N2,LEN("2"))="2"</formula>
    </cfRule>
    <cfRule type="beginsWith" dxfId="70" priority="74" operator="beginsWith" text="1">
      <formula>LEFT(N2,LEN("1"))="1"</formula>
    </cfRule>
  </conditionalFormatting>
  <conditionalFormatting sqref="T2">
    <cfRule type="beginsWith" dxfId="69" priority="65" operator="beginsWith" text="5">
      <formula>LEFT(T2,LEN("5"))="5"</formula>
    </cfRule>
    <cfRule type="beginsWith" dxfId="68" priority="66" operator="beginsWith" text="4">
      <formula>LEFT(T2,LEN("4"))="4"</formula>
    </cfRule>
    <cfRule type="beginsWith" dxfId="67" priority="67" operator="beginsWith" text="3">
      <formula>LEFT(T2,LEN("3"))="3"</formula>
    </cfRule>
    <cfRule type="beginsWith" dxfId="66" priority="68" operator="beginsWith" text="2">
      <formula>LEFT(T2,LEN("2"))="2"</formula>
    </cfRule>
    <cfRule type="beginsWith" dxfId="65" priority="69" operator="beginsWith" text="1">
      <formula>LEFT(T2,LEN("1"))="1"</formula>
    </cfRule>
  </conditionalFormatting>
  <conditionalFormatting sqref="AJ2">
    <cfRule type="beginsWith" dxfId="64" priority="55" operator="beginsWith" text="5">
      <formula>LEFT(AJ2,LEN("5"))="5"</formula>
    </cfRule>
    <cfRule type="beginsWith" dxfId="63" priority="56" operator="beginsWith" text="4">
      <formula>LEFT(AJ2,LEN("4"))="4"</formula>
    </cfRule>
    <cfRule type="beginsWith" dxfId="62" priority="57" operator="beginsWith" text="3">
      <formula>LEFT(AJ2,LEN("3"))="3"</formula>
    </cfRule>
    <cfRule type="beginsWith" dxfId="61" priority="58" operator="beginsWith" text="2">
      <formula>LEFT(AJ2,LEN("2"))="2"</formula>
    </cfRule>
    <cfRule type="beginsWith" dxfId="60" priority="59" operator="beginsWith" text="1">
      <formula>LEFT(AJ2,LEN("1"))="1"</formula>
    </cfRule>
  </conditionalFormatting>
  <conditionalFormatting sqref="A4:B4">
    <cfRule type="beginsWith" dxfId="59" priority="22" operator="beginsWith" text="5">
      <formula>LEFT(A4,LEN("5"))="5"</formula>
    </cfRule>
    <cfRule type="beginsWith" dxfId="58" priority="23" operator="beginsWith" text="4">
      <formula>LEFT(A4,LEN("4"))="4"</formula>
    </cfRule>
    <cfRule type="beginsWith" dxfId="57" priority="24" operator="beginsWith" text="3">
      <formula>LEFT(A4,LEN("3"))="3"</formula>
    </cfRule>
    <cfRule type="beginsWith" dxfId="56" priority="25" operator="beginsWith" text="2">
      <formula>LEFT(A4,LEN("2"))="2"</formula>
    </cfRule>
    <cfRule type="beginsWith" dxfId="55" priority="26" operator="beginsWith" text="1">
      <formula>LEFT(A4,LEN("1"))="1"</formula>
    </cfRule>
  </conditionalFormatting>
  <conditionalFormatting sqref="B5:B68">
    <cfRule type="beginsWith" dxfId="54" priority="12" operator="beginsWith" text="5">
      <formula>LEFT(B5,LEN("5"))="5"</formula>
    </cfRule>
    <cfRule type="beginsWith" dxfId="53" priority="13" operator="beginsWith" text="4">
      <formula>LEFT(B5,LEN("4"))="4"</formula>
    </cfRule>
    <cfRule type="beginsWith" dxfId="52" priority="14" operator="beginsWith" text="3">
      <formula>LEFT(B5,LEN("3"))="3"</formula>
    </cfRule>
    <cfRule type="beginsWith" dxfId="51" priority="15" operator="beginsWith" text="2">
      <formula>LEFT(B5,LEN("2"))="2"</formula>
    </cfRule>
    <cfRule type="beginsWith" dxfId="50" priority="16" operator="beginsWith" text="1">
      <formula>LEFT(B5,LEN("1"))="1"</formula>
    </cfRule>
  </conditionalFormatting>
  <conditionalFormatting sqref="D71:AY89">
    <cfRule type="cellIs" dxfId="49" priority="11" operator="greaterThan">
      <formula>0</formula>
    </cfRule>
  </conditionalFormatting>
  <conditionalFormatting sqref="A5:C89">
    <cfRule type="beginsWith" dxfId="48" priority="60" operator="beginsWith" text="5">
      <formula>LEFT(A5,LEN("5"))="5"</formula>
    </cfRule>
    <cfRule type="beginsWith" dxfId="47" priority="61" stopIfTrue="1" operator="beginsWith" text="4">
      <formula>LEFT(A5,LEN("4"))="4"</formula>
    </cfRule>
    <cfRule type="beginsWith" dxfId="46" priority="62" operator="beginsWith" text="3">
      <formula>LEFT(A5,LEN("3"))="3"</formula>
    </cfRule>
    <cfRule type="beginsWith" dxfId="45" priority="63" operator="beginsWith" text="2">
      <formula>LEFT(A5,LEN("2"))="2"</formula>
    </cfRule>
    <cfRule type="beginsWith" dxfId="44" priority="64" operator="beginsWith" text="1">
      <formula>LEFT(A5,LEN("1"))="1"</formula>
    </cfRule>
  </conditionalFormatting>
  <conditionalFormatting pivot="1" sqref="D5:AZ69">
    <cfRule type="cellIs" dxfId="43" priority="5" operator="greaterThan">
      <formula>0</formula>
    </cfRule>
  </conditionalFormatting>
  <pageMargins left="0.7" right="0.7" top="0.75" bottom="0.75" header="0.3" footer="0.3"/>
  <pageSetup paperSize="8" scale="54" orientation="landscape" r:id="rId2"/>
  <headerFooter>
    <oddFooter>&amp;L_x000D_&amp;1#&amp;"Calibri"&amp;10&amp;K000000 Intern gebruik</oddFooter>
  </headerFooter>
  <legacyDrawing r:id="rId3"/>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0. Uitleg</vt:lpstr>
      <vt:lpstr>Bron tekst</vt:lpstr>
      <vt:lpstr>1. KWIV-profiel</vt:lpstr>
      <vt:lpstr>2. Roepnaam - KWIV-profiel</vt:lpstr>
      <vt:lpstr>Bron profiel competenties</vt:lpstr>
      <vt:lpstr>Bron competenties</vt:lpstr>
      <vt:lpstr>3. Vergelijking KWIV-profielen</vt:lpstr>
      <vt:lpstr>VLookup</vt:lpstr>
      <vt:lpstr>4. KWIV-profiel en e-CF</vt:lpstr>
      <vt:lpstr>5. Matching new KWIV via e-CF </vt:lpstr>
      <vt:lpstr>Bron roepnaam profiel</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Poort, N.G.T. van der (Nicole)</cp:lastModifiedBy>
  <cp:lastPrinted>2023-08-30T09:48:57Z</cp:lastPrinted>
  <dcterms:created xsi:type="dcterms:W3CDTF">2020-12-15T08:12:30Z</dcterms:created>
  <dcterms:modified xsi:type="dcterms:W3CDTF">2023-12-19T11:33:33Z</dcterms:modified>
</cp:coreProperties>
</file>