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G:\TRAJECTEN\BEDRIJFSVOERING\Facilitair\Energie\DUO UH OA 2024 PRJ-2400076 Energielevering\05. Aanbestedingsdocument en bijlagen\"/>
    </mc:Choice>
  </mc:AlternateContent>
  <xr:revisionPtr revIDLastSave="0" documentId="13_ncr:1_{12978DA7-7FDD-4A76-AB2A-3A362DA8C9F2}" xr6:coauthVersionLast="47" xr6:coauthVersionMax="47" xr10:uidLastSave="{00000000-0000-0000-0000-000000000000}"/>
  <bookViews>
    <workbookView xWindow="-28920" yWindow="-120" windowWidth="29040" windowHeight="15840" xr2:uid="{00000000-000D-0000-FFFF-FFFF00000000}"/>
  </bookViews>
  <sheets>
    <sheet name="Prijzenblad" sheetId="1" r:id="rId1"/>
    <sheet name="Lijst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 r="B8" i="1"/>
  <c r="D9" i="1" l="1"/>
  <c r="D8" i="1"/>
  <c r="C10" i="1"/>
  <c r="J5" i="1"/>
  <c r="B10" i="1"/>
  <c r="D10" i="1" s="1"/>
  <c r="B5" i="1"/>
  <c r="D5" i="1" s="1"/>
  <c r="D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Yulia Boomsma - Panibratets</author>
  </authors>
  <commentList>
    <comment ref="E4" authorId="0" shapeId="0" xr:uid="{D5907556-F482-485B-AAFE-6D6D7492EAE8}">
      <text>
        <r>
          <rPr>
            <sz val="9"/>
            <color indexed="81"/>
            <rFont val="Tahoma"/>
            <family val="2"/>
          </rPr>
          <t xml:space="preserve">Aanwijzing: Inschrijver vult in van toepassing zijnde keuze (prijsfixatie) uit de drop-down lijst
</t>
        </r>
      </text>
    </comment>
    <comment ref="E7" authorId="0" shapeId="0" xr:uid="{226C29C9-268F-49DA-B1A0-34B61F634403}">
      <text>
        <r>
          <rPr>
            <sz val="9"/>
            <color indexed="81"/>
            <rFont val="Tahoma"/>
            <family val="2"/>
          </rPr>
          <t xml:space="preserve">Aanwijzing: Inschrijver vult in van toepassing zijnde keuze (prijsfixatie)
 uit de drop-down lijst
</t>
        </r>
      </text>
    </comment>
    <comment ref="B14" authorId="0" shapeId="0" xr:uid="{2A24504A-91E6-41EC-8099-8E24B17FC0C8}">
      <text>
        <r>
          <rPr>
            <sz val="9"/>
            <color indexed="81"/>
            <rFont val="Tahoma"/>
            <family val="2"/>
          </rPr>
          <t>Aanwijzing: Inschrijver vult in van toepassing zijnde keuze uit de drop-down lijst</t>
        </r>
      </text>
    </comment>
  </commentList>
</comments>
</file>

<file path=xl/sharedStrings.xml><?xml version="1.0" encoding="utf-8"?>
<sst xmlns="http://schemas.openxmlformats.org/spreadsheetml/2006/main" count="35" uniqueCount="33">
  <si>
    <t>Indicatieve jaarvolume (MWh)</t>
  </si>
  <si>
    <t>Opslagen Gas</t>
  </si>
  <si>
    <t>Opslag G voor profielaansluitingen</t>
  </si>
  <si>
    <t>Opslagen Elektriciteit</t>
  </si>
  <si>
    <t>Opslag E Piek</t>
  </si>
  <si>
    <t>Opslag E Dal</t>
  </si>
  <si>
    <t>Opslag E Enkel</t>
  </si>
  <si>
    <t>Inschrijfprijs</t>
  </si>
  <si>
    <t>Opslag E (€/MWh)</t>
  </si>
  <si>
    <t>Opslag G (€/MWh)</t>
  </si>
  <si>
    <t>Indicatie jaarvolume in m3</t>
  </si>
  <si>
    <t>Totaal per jaar  (€/MWh)</t>
  </si>
  <si>
    <t xml:space="preserve"> *Alle wijzigingen n. a. v. de Nota van Inlichtingen d.d. 08.01.2025 zijn in het rood verwerkt *</t>
  </si>
  <si>
    <t>Aanbod Leverancier (door de leverancier in te vullen)</t>
  </si>
  <si>
    <t xml:space="preserve">Naam van inschrijver/ Leverancier: </t>
  </si>
  <si>
    <t>(1) Terugleververgoeding is vast en is voor Grootverbruik € 0,04 per kWh en is voor Kleinverbruik € 0,06 per kWh</t>
  </si>
  <si>
    <t xml:space="preserve">(2) Terugleververgoeding is som van een EPEX-spot prijs per uur en een afslag van 25 €/MWh. </t>
  </si>
  <si>
    <t>Terugleververgoeding Elektriciteit (conform eis 1.2.8)</t>
  </si>
  <si>
    <t>Prijsfixatie keuze Elektriciteit</t>
  </si>
  <si>
    <t>Prijsfixatie keuze Gas</t>
  </si>
  <si>
    <t xml:space="preserve">Aangeboden Opslag G geldt bij prijsfixatie(overeenkomstig paragraf 2.2.2 van het Programma van Eisen: </t>
  </si>
  <si>
    <r>
      <t>( 1 ) een vaste opslag (Opslag E) op de uit base- en peak load (referentie The Ice end of day settlement) afgeleide Marktprijzen voor dal en piekuren, waarbij eventuele fixatie zal plaatsvinden voorafgaande aan de publicatie van betreffende end of day notering. E.e.a. dient tot 15.00 uur van betreffende dag mogelijk te zijn;</t>
    </r>
    <r>
      <rPr>
        <b/>
        <sz val="11"/>
        <color theme="1"/>
        <rFont val="Calibri"/>
        <family val="2"/>
        <scheme val="minor"/>
      </rPr>
      <t xml:space="preserve"> én </t>
    </r>
    <r>
      <rPr>
        <sz val="11"/>
        <color theme="1"/>
        <rFont val="Calibri"/>
        <family val="2"/>
        <scheme val="minor"/>
      </rPr>
      <t>( 2 ) een vaste opslag (Opslag E) op de uit base- en peak load (referentie The Ice intraday settlement) afgeleide Marktprijzen voor dal en piekuren, waarbij eventuele fixatie kan plaatsvinden tot minimaal 15 minuten na afgifte van de prijzen.</t>
    </r>
  </si>
  <si>
    <t>( 2 ) een vaste opslag (Opslag E) op de uit base- en peak load (referentie The Ice intraday settlement) afgeleide Marktprijzen voor dal en piekuren, waarbij eventuele fixatie kan plaatsvinden tot minimaal 15 minuten na afgifte van de prijzen.</t>
  </si>
  <si>
    <t>( 1 )  een vaste opslag (Opslag E) op de uit base- en peak load (referentie The Ice end of day settlement) afgeleide Marktprijzen voor dal en piekuren, waarbij eventuele fixatie zal plaatsvinden voorafgaande aan de publicatie van betreffende end of day notering. E.e.a. dient tot 15.00 uur van betreffende dag mogelijk te zijn;</t>
  </si>
  <si>
    <t>( 1 ) een vaste opslag (Opslag G) op de Marktprijs Gas, waarbij eventuele opdracht tot fixatie zal plaatsvinden voorafgaand aan de publicatie van de betreffende notering;</t>
  </si>
  <si>
    <t>(2)  een vaste opslag (Opslag G) op de Marktprijs Gas (intraday settlement), waarbij eventuele fixatie kan plaatsvinden tot minimaal 15 minuten na afgifte van de prijzen.</t>
  </si>
  <si>
    <r>
      <t xml:space="preserve">( 1 ) een vaste opslag (Opslag G) op de Marktprijs Gas, waarbij eventuele opdracht tot fixatie zal plaatsvinden voorafgaand aan de publicatie van de betreffende notering; </t>
    </r>
    <r>
      <rPr>
        <b/>
        <sz val="11"/>
        <color theme="1"/>
        <rFont val="Calibri"/>
        <family val="2"/>
        <scheme val="minor"/>
      </rPr>
      <t>én</t>
    </r>
    <r>
      <rPr>
        <sz val="11"/>
        <color theme="1"/>
        <rFont val="Calibri"/>
        <family val="2"/>
        <scheme val="minor"/>
      </rPr>
      <t xml:space="preserve"> (2) een vaste opslag (Opslag G) op de Marktprijs Gas (intraday settlement), waarbij eventuele fixatie kan plaatsvinden tot minimaal 15 minuten na afgifte van de prijzen.</t>
    </r>
  </si>
  <si>
    <t xml:space="preserve">Bijlage C Prijzenblad
Inschrijver vult geel gearceerde cellen in </t>
  </si>
  <si>
    <t>Ja</t>
  </si>
  <si>
    <t>Nee</t>
  </si>
  <si>
    <t xml:space="preserve">Aangeboden Opslag E geldt bij prijsfixatie(overeenkomstig paragraf 1.2.3 van het Programma van Eisen: </t>
  </si>
  <si>
    <t xml:space="preserve"> *Alle wijzigingen n. a. v. de Nota van Inlichtingen d.d. 20.01.2025 zijn in het blauw verwerkt *</t>
  </si>
  <si>
    <t>Ja of 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</si>
</sst>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00"/>
    <numFmt numFmtId="165" formatCode="_ [$€-413]\ * #,##0.000_ ;_ [$€-413]\ * \-#,##0.000_ ;_ [$€-413]\ * &quot;-&quot;???_ ;_ @_ "/>
    <numFmt numFmtId="166" formatCode="&quot;€&quot;\ #,##0.000"/>
  </numFmts>
  <fonts count="13" x14ac:knownFonts="1">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name val="Verdana"/>
      <family val="2"/>
    </font>
    <font>
      <sz val="11"/>
      <color rgb="FFFF0000"/>
      <name val="Calibri"/>
      <family val="2"/>
      <scheme val="minor"/>
    </font>
    <font>
      <sz val="10"/>
      <color rgb="FFFF0000"/>
      <name val="Verdana"/>
      <family val="2"/>
    </font>
    <font>
      <b/>
      <sz val="10"/>
      <color rgb="FF0070C0"/>
      <name val="Verdana"/>
      <family val="2"/>
    </font>
    <font>
      <b/>
      <sz val="11"/>
      <color rgb="FF0070C0"/>
      <name val="Calibri"/>
      <family val="2"/>
      <scheme val="minor"/>
    </font>
    <font>
      <sz val="11"/>
      <color rgb="FF0070C0"/>
      <name val="Calibri"/>
      <family val="2"/>
      <scheme val="minor"/>
    </font>
    <font>
      <sz val="10"/>
      <color rgb="FF0070C0"/>
      <name val="Verdana"/>
      <family val="2"/>
    </font>
    <font>
      <b/>
      <sz val="11"/>
      <color theme="1"/>
      <name val="Calibri"/>
      <family val="2"/>
      <scheme val="minor"/>
    </font>
    <font>
      <sz val="9"/>
      <color indexed="81"/>
      <name val="Tahoma"/>
      <family val="2"/>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4">
    <xf numFmtId="0" fontId="0" fillId="0" borderId="0" xfId="0"/>
    <xf numFmtId="0" fontId="3" fillId="0" borderId="1" xfId="0" applyFont="1" applyBorder="1"/>
    <xf numFmtId="0" fontId="2" fillId="0" borderId="1" xfId="0" applyFont="1" applyBorder="1" applyAlignment="1">
      <alignment wrapText="1"/>
    </xf>
    <xf numFmtId="165" fontId="3" fillId="0" borderId="1" xfId="1" applyNumberFormat="1" applyFont="1" applyBorder="1"/>
    <xf numFmtId="165" fontId="2" fillId="0" borderId="0" xfId="2" applyNumberFormat="1" applyFont="1"/>
    <xf numFmtId="3" fontId="4" fillId="0" borderId="1" xfId="1" applyNumberFormat="1" applyFont="1" applyFill="1" applyBorder="1"/>
    <xf numFmtId="0" fontId="2" fillId="0" borderId="0" xfId="0" applyFont="1" applyAlignment="1">
      <alignment horizontal="right"/>
    </xf>
    <xf numFmtId="164" fontId="3" fillId="0" borderId="1" xfId="0" applyNumberFormat="1" applyFont="1" applyBorder="1"/>
    <xf numFmtId="0" fontId="3" fillId="0" borderId="0" xfId="0" applyFont="1"/>
    <xf numFmtId="0" fontId="0" fillId="0" borderId="0" xfId="0" applyAlignment="1">
      <alignment wrapText="1"/>
    </xf>
    <xf numFmtId="166" fontId="3" fillId="2" borderId="1" xfId="0" applyNumberFormat="1" applyFont="1" applyFill="1" applyBorder="1"/>
    <xf numFmtId="3" fontId="6" fillId="0" borderId="1" xfId="1" applyNumberFormat="1" applyFont="1" applyFill="1" applyBorder="1"/>
    <xf numFmtId="0" fontId="5" fillId="0" borderId="0" xfId="0" applyFont="1"/>
    <xf numFmtId="0" fontId="9" fillId="2" borderId="1" xfId="0" applyFont="1" applyFill="1" applyBorder="1"/>
    <xf numFmtId="0" fontId="10" fillId="0" borderId="1" xfId="0" applyFont="1" applyBorder="1" applyAlignment="1">
      <alignment wrapText="1"/>
    </xf>
    <xf numFmtId="0" fontId="8" fillId="0" borderId="1" xfId="0" applyFont="1" applyBorder="1" applyAlignment="1">
      <alignment wrapText="1"/>
    </xf>
    <xf numFmtId="0" fontId="7" fillId="0" borderId="1" xfId="0" applyFont="1" applyBorder="1" applyAlignment="1">
      <alignment vertical="top" wrapText="1"/>
    </xf>
    <xf numFmtId="0" fontId="2" fillId="0" borderId="2" xfId="0" applyFont="1" applyBorder="1" applyAlignment="1">
      <alignment horizontal="left" vertical="center" wrapText="1"/>
    </xf>
    <xf numFmtId="0" fontId="2" fillId="2" borderId="2" xfId="0" applyFont="1" applyFill="1" applyBorder="1" applyAlignment="1">
      <alignment horizontal="left" vertical="center" wrapText="1"/>
    </xf>
    <xf numFmtId="0" fontId="7" fillId="0" borderId="2" xfId="0" applyFont="1" applyBorder="1" applyAlignment="1">
      <alignment horizontal="left" vertical="center" wrapText="1"/>
    </xf>
    <xf numFmtId="0" fontId="0" fillId="2" borderId="1" xfId="0" applyFill="1" applyBorder="1" applyAlignment="1">
      <alignment wrapText="1"/>
    </xf>
    <xf numFmtId="0" fontId="7" fillId="0" borderId="1" xfId="0" applyFont="1" applyBorder="1" applyAlignment="1">
      <alignment wrapText="1"/>
    </xf>
    <xf numFmtId="0" fontId="9" fillId="0" borderId="0" xfId="0" applyFont="1"/>
    <xf numFmtId="0" fontId="2" fillId="3" borderId="2" xfId="0" applyFont="1" applyFill="1" applyBorder="1" applyAlignment="1">
      <alignment horizontal="left"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zoomScale="120" zoomScaleNormal="120" workbookViewId="0">
      <selection activeCell="E16" sqref="E16"/>
    </sheetView>
  </sheetViews>
  <sheetFormatPr defaultRowHeight="15" x14ac:dyDescent="0.25"/>
  <cols>
    <col min="1" max="1" width="34.7109375" customWidth="1"/>
    <col min="2" max="2" width="21.5703125" customWidth="1"/>
    <col min="3" max="3" width="14.5703125" customWidth="1"/>
    <col min="4" max="4" width="13.7109375" customWidth="1"/>
    <col min="5" max="5" width="43.140625" customWidth="1"/>
    <col min="8" max="8" width="13" customWidth="1"/>
    <col min="10" max="10" width="15.28515625" customWidth="1"/>
  </cols>
  <sheetData>
    <row r="1" spans="1:10" ht="43.5" customHeight="1" x14ac:dyDescent="0.25">
      <c r="A1" s="23" t="s">
        <v>27</v>
      </c>
      <c r="B1" s="23"/>
      <c r="C1" s="23"/>
      <c r="D1" s="23"/>
    </row>
    <row r="2" spans="1:10" ht="30" customHeight="1" x14ac:dyDescent="0.25">
      <c r="A2" s="19" t="s">
        <v>14</v>
      </c>
      <c r="B2" s="18"/>
      <c r="C2" s="18"/>
      <c r="D2" s="18"/>
    </row>
    <row r="3" spans="1:10" ht="14.25" customHeight="1" x14ac:dyDescent="0.25">
      <c r="A3" s="17"/>
      <c r="B3" s="17"/>
      <c r="C3" s="17"/>
      <c r="D3" s="17"/>
    </row>
    <row r="4" spans="1:10" s="9" customFormat="1" ht="39" x14ac:dyDescent="0.25">
      <c r="A4" s="2" t="s">
        <v>1</v>
      </c>
      <c r="B4" s="2" t="s">
        <v>0</v>
      </c>
      <c r="C4" s="2" t="s">
        <v>9</v>
      </c>
      <c r="D4" s="2" t="s">
        <v>11</v>
      </c>
      <c r="E4" s="21" t="s">
        <v>20</v>
      </c>
      <c r="J4" s="2" t="s">
        <v>10</v>
      </c>
    </row>
    <row r="5" spans="1:10" x14ac:dyDescent="0.25">
      <c r="A5" s="1" t="s">
        <v>2</v>
      </c>
      <c r="B5" s="5">
        <f>((J5*35.17)/36)/100</f>
        <v>2075.1960805555559</v>
      </c>
      <c r="C5" s="10"/>
      <c r="D5" s="3">
        <f>B5*C5</f>
        <v>0</v>
      </c>
      <c r="E5" s="20"/>
      <c r="J5" s="5">
        <f>95043+117374</f>
        <v>212417</v>
      </c>
    </row>
    <row r="7" spans="1:10" s="9" customFormat="1" ht="39" x14ac:dyDescent="0.25">
      <c r="A7" s="2" t="s">
        <v>3</v>
      </c>
      <c r="B7" s="2" t="s">
        <v>0</v>
      </c>
      <c r="C7" s="2" t="s">
        <v>8</v>
      </c>
      <c r="D7" s="2" t="s">
        <v>11</v>
      </c>
      <c r="E7" s="21" t="s">
        <v>30</v>
      </c>
    </row>
    <row r="8" spans="1:10" x14ac:dyDescent="0.25">
      <c r="A8" s="1" t="s">
        <v>4</v>
      </c>
      <c r="B8" s="11">
        <f>(463695+194281+517288+171281)/1000</f>
        <v>1346.5450000000001</v>
      </c>
      <c r="C8" s="10"/>
      <c r="D8" s="3">
        <f>B8*C8</f>
        <v>0</v>
      </c>
      <c r="E8" s="20"/>
    </row>
    <row r="9" spans="1:10" x14ac:dyDescent="0.25">
      <c r="A9" s="1" t="s">
        <v>5</v>
      </c>
      <c r="B9" s="11">
        <f>(794573+226376+226958+110163)/1000</f>
        <v>1358.07</v>
      </c>
      <c r="C9" s="10"/>
      <c r="D9" s="3">
        <f>B9*C9</f>
        <v>0</v>
      </c>
      <c r="E9" s="20"/>
    </row>
    <row r="10" spans="1:10" x14ac:dyDescent="0.25">
      <c r="A10" s="1" t="s">
        <v>6</v>
      </c>
      <c r="B10" s="5">
        <f>(186919+396925)/1000</f>
        <v>583.84400000000005</v>
      </c>
      <c r="C10" s="7">
        <f>(0.41*C8)+(0.59*C9)</f>
        <v>0</v>
      </c>
      <c r="D10" s="3">
        <f>B10*C10</f>
        <v>0</v>
      </c>
      <c r="E10" s="20"/>
    </row>
    <row r="12" spans="1:10" x14ac:dyDescent="0.25">
      <c r="C12" s="6" t="s">
        <v>7</v>
      </c>
      <c r="D12" s="4">
        <f>D5+D8+D9+D10</f>
        <v>0</v>
      </c>
    </row>
    <row r="13" spans="1:10" x14ac:dyDescent="0.25">
      <c r="C13" s="6"/>
      <c r="D13" s="4"/>
    </row>
    <row r="14" spans="1:10" ht="45" x14ac:dyDescent="0.25">
      <c r="A14" s="16" t="s">
        <v>17</v>
      </c>
      <c r="B14" s="15" t="s">
        <v>13</v>
      </c>
    </row>
    <row r="15" spans="1:10" ht="51.75" x14ac:dyDescent="0.25">
      <c r="A15" s="14" t="s">
        <v>15</v>
      </c>
      <c r="B15" s="13"/>
    </row>
    <row r="16" spans="1:10" ht="39" x14ac:dyDescent="0.25">
      <c r="A16" s="14" t="s">
        <v>16</v>
      </c>
      <c r="B16" s="13"/>
    </row>
    <row r="19" spans="1:1" x14ac:dyDescent="0.25">
      <c r="A19" s="8"/>
    </row>
    <row r="20" spans="1:1" x14ac:dyDescent="0.25">
      <c r="A20" s="12" t="s">
        <v>12</v>
      </c>
    </row>
    <row r="21" spans="1:1" x14ac:dyDescent="0.25">
      <c r="A21" s="22" t="s">
        <v>31</v>
      </c>
    </row>
  </sheetData>
  <mergeCells count="1">
    <mergeCell ref="A1:D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Vul in (1) of (2) of (1) en (2) conform 2.2.2 van het Programma van Eisen" xr:uid="{FCA3ED51-AB78-4491-BE0B-09EDBE8F498B}">
          <x14:formula1>
            <xm:f>Lijsten!$D$2:$D$4</xm:f>
          </x14:formula1>
          <xm:sqref>E5</xm:sqref>
        </x14:dataValidation>
        <x14:dataValidation type="list" allowBlank="1" showInputMessage="1" showErrorMessage="1" prompt="Vul Ja of Nee in" xr:uid="{44891480-E1F8-440C-A135-85FCBEA38B89}">
          <x14:formula1>
            <xm:f>Lijsten!$F$2:$F$3</xm:f>
          </x14:formula1>
          <xm:sqref>B16</xm:sqref>
        </x14:dataValidation>
        <x14:dataValidation type="list" allowBlank="1" showInputMessage="1" showErrorMessage="1" prompt="Vul ja of Nee in" xr:uid="{F13F0E63-FE32-4AE2-9137-A925EE08B7F4}">
          <x14:formula1>
            <xm:f>Lijsten!$F$2:$F$3</xm:f>
          </x14:formula1>
          <xm:sqref>B15</xm:sqref>
        </x14:dataValidation>
        <x14:dataValidation type="list" allowBlank="1" showInputMessage="1" showErrorMessage="1" prompt="Vul in (1) of (2) of (1) en (2) conform 1.2.3 van het Programma van Eisen" xr:uid="{BD06C88A-2272-4933-95D5-B2F18368F163}">
          <x14:formula1>
            <xm:f>Lijsten!$B$2:$B$4</xm:f>
          </x14:formula1>
          <xm:sqref>E8:E10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347B2-7413-4B44-8E1D-815FF0B19829}">
  <dimension ref="B1:F4"/>
  <sheetViews>
    <sheetView workbookViewId="0">
      <selection activeCell="F2" sqref="F2"/>
    </sheetView>
  </sheetViews>
  <sheetFormatPr defaultRowHeight="15" x14ac:dyDescent="0.25"/>
  <cols>
    <col min="2" max="2" width="75.42578125" customWidth="1"/>
    <col min="4" max="4" width="59.85546875" customWidth="1"/>
  </cols>
  <sheetData>
    <row r="1" spans="2:6" x14ac:dyDescent="0.25">
      <c r="B1" t="s">
        <v>18</v>
      </c>
      <c r="D1" t="s">
        <v>19</v>
      </c>
      <c r="F1" t="s">
        <v>32</v>
      </c>
    </row>
    <row r="2" spans="2:6" ht="72.75" customHeight="1" x14ac:dyDescent="0.25">
      <c r="B2" s="9" t="s">
        <v>23</v>
      </c>
      <c r="D2" s="9" t="s">
        <v>24</v>
      </c>
      <c r="F2" t="s">
        <v>28</v>
      </c>
    </row>
    <row r="3" spans="2:6" ht="60" x14ac:dyDescent="0.25">
      <c r="B3" s="9" t="s">
        <v>22</v>
      </c>
      <c r="D3" s="9" t="s">
        <v>25</v>
      </c>
      <c r="F3" t="s">
        <v>29</v>
      </c>
    </row>
    <row r="4" spans="2:6" ht="105" customHeight="1" x14ac:dyDescent="0.25">
      <c r="B4" s="9" t="s">
        <v>21</v>
      </c>
      <c r="D4" s="9" t="s">
        <v>26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Lijsten</vt:lpstr>
    </vt:vector>
  </TitlesOfParts>
  <Company>Grit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Rottgering, Mariette</dc:creator>
  <cp:lastModifiedBy>Yulia Boomsma - Panibratets</cp:lastModifiedBy>
  <dcterms:created xsi:type="dcterms:W3CDTF">2017-07-18T14:33:55Z</dcterms:created>
  <dcterms:modified xsi:type="dcterms:W3CDTF">2025-01-20T09:15:32Z</dcterms:modified>
</cp:coreProperties>
</file>