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rol &amp; Auditing\Inkoop\01.Productgroepen NIEUW\Afvalverwerking\EA restafval 24\05 Nota van Inlichtingen\II\"/>
    </mc:Choice>
  </mc:AlternateContent>
  <xr:revisionPtr revIDLastSave="0" documentId="13_ncr:1_{6F09923D-93B8-48AC-A6A1-CFF49155C58C}" xr6:coauthVersionLast="47" xr6:coauthVersionMax="47" xr10:uidLastSave="{00000000-0000-0000-0000-000000000000}"/>
  <workbookProtection workbookPassword="81B8" lockStructure="1"/>
  <bookViews>
    <workbookView xWindow="-108" yWindow="-108" windowWidth="23256" windowHeight="12576" xr2:uid="{00000000-000D-0000-FFFF-FFFF00000000}"/>
  </bookViews>
  <sheets>
    <sheet name="PRIJZEN" sheetId="10" r:id="rId1"/>
    <sheet name="1. HUUR" sheetId="5" r:id="rId2"/>
    <sheet name="2. LEDIGING" sheetId="7" r:id="rId3"/>
    <sheet name="3. AFROEPLEDIGING" sheetId="9" r:id="rId4"/>
    <sheet name="4. VERWERKING" sheetId="12" r:id="rId5"/>
  </sheets>
  <definedNames>
    <definedName name="_xlnm._FilterDatabase" localSheetId="1" hidden="1">'1. HUUR'!$B$3:$H$3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2" l="1"/>
  <c r="E6" i="12"/>
  <c r="E5" i="12"/>
  <c r="E4" i="12"/>
  <c r="H6" i="5"/>
  <c r="H5" i="5"/>
  <c r="H4" i="5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4" i="9"/>
  <c r="H31" i="9"/>
  <c r="C16" i="10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4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4" i="7"/>
  <c r="H5" i="7"/>
  <c r="P31" i="7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31" i="7"/>
  <c r="C15" i="10"/>
  <c r="H29" i="5"/>
  <c r="C14" i="10"/>
  <c r="C17" i="10"/>
  <c r="C18" i="10"/>
</calcChain>
</file>

<file path=xl/sharedStrings.xml><?xml version="1.0" encoding="utf-8"?>
<sst xmlns="http://schemas.openxmlformats.org/spreadsheetml/2006/main" count="390" uniqueCount="53">
  <si>
    <t>Eenmalig</t>
  </si>
  <si>
    <t>Component</t>
  </si>
  <si>
    <t>Huur</t>
  </si>
  <si>
    <t>Afvalstroom</t>
  </si>
  <si>
    <t>Ferquentie</t>
  </si>
  <si>
    <t>Volume (in lt.)</t>
  </si>
  <si>
    <t>Restafval</t>
  </si>
  <si>
    <t>Folie &amp; Kunststoffen</t>
  </si>
  <si>
    <t>Swill</t>
  </si>
  <si>
    <t>maandelijks</t>
  </si>
  <si>
    <t>Aantal huidige RN</t>
  </si>
  <si>
    <t xml:space="preserve">Restafval </t>
  </si>
  <si>
    <t>Subtotaal</t>
  </si>
  <si>
    <t>Lediging</t>
  </si>
  <si>
    <t>1 keer per week</t>
  </si>
  <si>
    <t>twee-wekelijks</t>
  </si>
  <si>
    <t>Prijs per eenheid excl. Btw</t>
  </si>
  <si>
    <t>Totaal - Huur</t>
  </si>
  <si>
    <t>Totaal - Lediging 1 x PW</t>
  </si>
  <si>
    <t>Totaal - Lediging 1 x P2W</t>
  </si>
  <si>
    <t>Lediging 1 keer per week</t>
  </si>
  <si>
    <t>Lediging 1 keer per 2 weken</t>
  </si>
  <si>
    <t>Afroeplediging</t>
  </si>
  <si>
    <t>Totaal - Afroeplediging</t>
  </si>
  <si>
    <t xml:space="preserve">Lediging </t>
  </si>
  <si>
    <t>Verwerking</t>
  </si>
  <si>
    <t>Jaartotaal - Inschrijfprijs</t>
  </si>
  <si>
    <t>Folie-/Kunststoffen</t>
  </si>
  <si>
    <t>Overige Afvalstromen</t>
  </si>
  <si>
    <t>Gemiddeld gewicht in kg per maand</t>
  </si>
  <si>
    <t>Prijs per kg excl. Btw</t>
  </si>
  <si>
    <t>Firma:</t>
  </si>
  <si>
    <t>Datum:</t>
  </si>
  <si>
    <t>Naam:</t>
  </si>
  <si>
    <t>Functie:</t>
  </si>
  <si>
    <t>Eigen kenmerk inschrijving:</t>
  </si>
  <si>
    <t>-</t>
  </si>
  <si>
    <t>Handtekening:</t>
  </si>
  <si>
    <t>Subtotalen</t>
  </si>
  <si>
    <t>INVULINSTRUCTIE</t>
  </si>
  <si>
    <t>Behaalde aantal punten</t>
  </si>
  <si>
    <t>Bandbreedte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</si>
  <si>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. Vul in tabblad 1 t/m 4 uw prijs per onderdeel in o.b.v. de in bijlage I opgegeven aantallen rolcontainers.  In de gemarkeerde velden kunt u uw prijs voor het desbetreffende onderdeel vermelden.</t>
    </r>
  </si>
  <si>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 In tabblad "PRIJZEN" worden alle subtotalen per onderdeel samengevoegd tot één totaalprijs, deze totaalprijs is uw inschrijfprijs waarop uw offerte beoordeeld zal worden.</t>
    </r>
  </si>
  <si>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. In de tabellen staan de aantallen rolcontainers en/of kg aangeven van de huidige manier waarop afvalinzameling van Reclassering Nederland is ingericht. </t>
    </r>
  </si>
  <si>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. Alle, door u, vermelde prijzen en tarieven dienen gesteld te zijn </t>
    </r>
    <r>
      <rPr>
        <b/>
        <sz val="11"/>
        <color theme="1"/>
        <rFont val="Calibri"/>
        <family val="2"/>
        <scheme val="minor"/>
      </rPr>
      <t>exclusief Btw</t>
    </r>
    <r>
      <rPr>
        <sz val="11"/>
        <color theme="1"/>
        <rFont val="Calibri"/>
        <family val="2"/>
        <scheme val="minor"/>
      </rPr>
      <t xml:space="preserve">. </t>
    </r>
  </si>
  <si>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. De door u aangeboden prijzen en tarieven dienen inclusief overige belastingen en/of heffingen en overige kosten te zijn.</t>
    </r>
  </si>
  <si>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. De prijzen dienen te worden ingevuld met inachtneming van  de opgegeven frequentie en/of aantal.</t>
    </r>
  </si>
  <si>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. Uitdrukkelijk zij vermeld dat aan de hier genoemde gegevens door de inschrijvern géén rechten kunnen worden ontleend. </t>
    </r>
  </si>
  <si>
    <t>maximale score</t>
  </si>
  <si>
    <t>Minimale score</t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</si>
  <si>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Voor de onderdelen HUUR, AFROEPLEDIGING en VERWERKING wordt het subtotaal overgenomen in het overzicht PRIJZEN. 
Voor het onderdeel LEDIGING wordt van het subtotaal 1 x PW en het subtotaal 1 xP2W het gemiddelde genomen. 
Dit in verband met Eis 8 uit het Programma van Eisen.</t>
    </r>
  </si>
  <si>
    <t>Bijlage 5 - Prijzenblad EA Afval - Versie 17-9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</si>
</sst>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0" fillId="2" borderId="0" xfId="0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left"/>
    </xf>
    <xf numFmtId="0" fontId="0" fillId="2" borderId="1" xfId="0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left"/>
    </xf>
    <xf numFmtId="164" fontId="0" fillId="2" borderId="17" xfId="0" applyNumberFormat="1" applyFill="1" applyBorder="1" applyAlignment="1">
      <alignment horizontal="left"/>
    </xf>
    <xf numFmtId="164" fontId="0" fillId="2" borderId="17" xfId="0" applyNumberForma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3" fillId="6" borderId="7" xfId="0" applyNumberFormat="1" applyFont="1" applyFill="1" applyBorder="1" applyAlignment="1">
      <alignment horizontal="left"/>
    </xf>
    <xf numFmtId="164" fontId="3" fillId="8" borderId="7" xfId="0" applyNumberFormat="1" applyFont="1" applyFill="1" applyBorder="1" applyAlignment="1">
      <alignment horizontal="left"/>
    </xf>
    <xf numFmtId="164" fontId="2" fillId="5" borderId="7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164" fontId="2" fillId="2" borderId="10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3" fillId="9" borderId="7" xfId="0" applyNumberFormat="1" applyFont="1" applyFill="1" applyBorder="1"/>
    <xf numFmtId="0" fontId="0" fillId="2" borderId="6" xfId="0" applyFill="1" applyBorder="1"/>
    <xf numFmtId="0" fontId="0" fillId="2" borderId="10" xfId="0" applyFill="1" applyBorder="1"/>
    <xf numFmtId="0" fontId="0" fillId="2" borderId="7" xfId="0" applyFill="1" applyBorder="1"/>
    <xf numFmtId="0" fontId="2" fillId="2" borderId="11" xfId="0" applyFont="1" applyFill="1" applyBorder="1"/>
    <xf numFmtId="44" fontId="2" fillId="2" borderId="13" xfId="1" applyFont="1" applyFill="1" applyBorder="1"/>
    <xf numFmtId="44" fontId="0" fillId="2" borderId="16" xfId="1" applyFon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4" fontId="0" fillId="7" borderId="18" xfId="0" applyNumberFormat="1" applyFill="1" applyBorder="1" applyAlignment="1" applyProtection="1">
      <alignment horizontal="center" vertical="center"/>
      <protection locked="0"/>
    </xf>
    <xf numFmtId="164" fontId="0" fillId="7" borderId="19" xfId="0" applyNumberFormat="1" applyFill="1" applyBorder="1" applyAlignment="1" applyProtection="1">
      <alignment horizontal="center" vertical="center"/>
      <protection locked="0"/>
    </xf>
    <xf numFmtId="164" fontId="0" fillId="4" borderId="18" xfId="0" applyNumberFormat="1" applyFill="1" applyBorder="1" applyAlignment="1" applyProtection="1">
      <alignment horizontal="left"/>
      <protection locked="0"/>
    </xf>
    <xf numFmtId="164" fontId="0" fillId="4" borderId="19" xfId="0" applyNumberFormat="1" applyFill="1" applyBorder="1" applyAlignment="1" applyProtection="1">
      <alignment horizontal="left"/>
      <protection locked="0"/>
    </xf>
    <xf numFmtId="164" fontId="0" fillId="3" borderId="18" xfId="0" applyNumberFormat="1" applyFill="1" applyBorder="1" applyAlignment="1" applyProtection="1">
      <alignment horizontal="center" vertical="center"/>
      <protection locked="0"/>
    </xf>
    <xf numFmtId="164" fontId="0" fillId="3" borderId="19" xfId="0" applyNumberFormat="1" applyFill="1" applyBorder="1" applyAlignment="1" applyProtection="1">
      <alignment horizontal="center" vertical="center"/>
      <protection locked="0"/>
    </xf>
    <xf numFmtId="44" fontId="0" fillId="12" borderId="24" xfId="1" applyFont="1" applyFill="1" applyBorder="1" applyProtection="1">
      <protection locked="0"/>
    </xf>
    <xf numFmtId="44" fontId="0" fillId="12" borderId="19" xfId="1" applyFont="1" applyFill="1" applyBorder="1" applyProtection="1">
      <protection locked="0"/>
    </xf>
    <xf numFmtId="44" fontId="0" fillId="12" borderId="20" xfId="1" applyFont="1" applyFill="1" applyBorder="1" applyProtection="1">
      <protection locked="0"/>
    </xf>
    <xf numFmtId="164" fontId="0" fillId="10" borderId="18" xfId="0" applyNumberFormat="1" applyFill="1" applyBorder="1" applyAlignment="1" applyProtection="1">
      <alignment horizontal="center" vertical="center"/>
      <protection locked="0"/>
    </xf>
    <xf numFmtId="164" fontId="0" fillId="10" borderId="19" xfId="0" applyNumberFormat="1" applyFill="1" applyBorder="1" applyAlignment="1" applyProtection="1">
      <alignment horizontal="center" vertical="center"/>
      <protection locked="0"/>
    </xf>
    <xf numFmtId="0" fontId="0" fillId="13" borderId="0" xfId="0" applyFill="1"/>
    <xf numFmtId="0" fontId="0" fillId="2" borderId="25" xfId="0" applyFill="1" applyBorder="1"/>
    <xf numFmtId="0" fontId="0" fillId="2" borderId="27" xfId="0" applyFill="1" applyBorder="1"/>
    <xf numFmtId="0" fontId="0" fillId="2" borderId="29" xfId="0" applyFill="1" applyBorder="1" applyAlignment="1">
      <alignment vertical="center"/>
    </xf>
    <xf numFmtId="0" fontId="0" fillId="2" borderId="26" xfId="0" applyFill="1" applyBorder="1" applyAlignment="1" applyProtection="1">
      <alignment horizontal="left" vertical="center"/>
      <protection locked="0"/>
    </xf>
    <xf numFmtId="14" fontId="0" fillId="2" borderId="28" xfId="0" applyNumberFormat="1" applyFill="1" applyBorder="1" applyAlignment="1" applyProtection="1">
      <alignment horizontal="left" vertical="center"/>
      <protection locked="0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5" fillId="13" borderId="0" xfId="0" applyFont="1" applyFill="1"/>
    <xf numFmtId="44" fontId="2" fillId="15" borderId="13" xfId="1" applyFont="1" applyFill="1" applyBorder="1"/>
    <xf numFmtId="0" fontId="0" fillId="13" borderId="31" xfId="0" applyFill="1" applyBorder="1" applyAlignment="1">
      <alignment horizontal="right"/>
    </xf>
    <xf numFmtId="0" fontId="0" fillId="14" borderId="11" xfId="0" applyFill="1" applyBorder="1"/>
    <xf numFmtId="0" fontId="0" fillId="13" borderId="22" xfId="0" applyFill="1" applyBorder="1"/>
    <xf numFmtId="0" fontId="2" fillId="15" borderId="6" xfId="0" applyFont="1" applyFill="1" applyBorder="1"/>
    <xf numFmtId="0" fontId="0" fillId="2" borderId="2" xfId="0" applyFill="1" applyBorder="1"/>
    <xf numFmtId="44" fontId="0" fillId="4" borderId="34" xfId="1" applyFont="1" applyFill="1" applyBorder="1"/>
    <xf numFmtId="0" fontId="0" fillId="2" borderId="4" xfId="0" applyFill="1" applyBorder="1"/>
    <xf numFmtId="44" fontId="0" fillId="7" borderId="17" xfId="1" applyFont="1" applyFill="1" applyBorder="1"/>
    <xf numFmtId="44" fontId="0" fillId="10" borderId="17" xfId="1" applyFont="1" applyFill="1" applyBorder="1"/>
    <xf numFmtId="0" fontId="0" fillId="14" borderId="34" xfId="0" applyFill="1" applyBorder="1" applyAlignment="1">
      <alignment horizontal="center"/>
    </xf>
    <xf numFmtId="0" fontId="0" fillId="14" borderId="33" xfId="0" applyFill="1" applyBorder="1" applyAlignment="1">
      <alignment horizontal="center"/>
    </xf>
    <xf numFmtId="165" fontId="0" fillId="15" borderId="18" xfId="0" applyNumberFormat="1" applyFill="1" applyBorder="1" applyAlignment="1">
      <alignment horizontal="center"/>
    </xf>
    <xf numFmtId="165" fontId="0" fillId="15" borderId="32" xfId="0" applyNumberFormat="1" applyFill="1" applyBorder="1" applyAlignment="1">
      <alignment horizontal="center"/>
    </xf>
    <xf numFmtId="0" fontId="0" fillId="13" borderId="35" xfId="0" applyFill="1" applyBorder="1"/>
    <xf numFmtId="0" fontId="0" fillId="13" borderId="23" xfId="0" applyFill="1" applyBorder="1"/>
    <xf numFmtId="0" fontId="0" fillId="13" borderId="37" xfId="0" applyFill="1" applyBorder="1"/>
    <xf numFmtId="0" fontId="0" fillId="13" borderId="38" xfId="0" applyFill="1" applyBorder="1"/>
    <xf numFmtId="0" fontId="2" fillId="2" borderId="13" xfId="0" applyFont="1" applyFill="1" applyBorder="1"/>
    <xf numFmtId="0" fontId="0" fillId="2" borderId="36" xfId="0" applyFill="1" applyBorder="1"/>
    <xf numFmtId="0" fontId="0" fillId="2" borderId="39" xfId="0" applyFill="1" applyBorder="1" applyAlignment="1">
      <alignment horizontal="left"/>
    </xf>
    <xf numFmtId="0" fontId="0" fillId="2" borderId="40" xfId="0" applyFill="1" applyBorder="1" applyAlignment="1">
      <alignment horizontal="center"/>
    </xf>
    <xf numFmtId="0" fontId="2" fillId="13" borderId="0" xfId="0" applyFont="1" applyFill="1" applyAlignment="1">
      <alignment horizontal="left"/>
    </xf>
    <xf numFmtId="0" fontId="0" fillId="13" borderId="0" xfId="0" applyFill="1" applyAlignment="1">
      <alignment wrapText="1"/>
    </xf>
    <xf numFmtId="0" fontId="0" fillId="0" borderId="0" xfId="0" applyAlignment="1"/>
    <xf numFmtId="0" fontId="2" fillId="2" borderId="6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11" borderId="10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0" fillId="13" borderId="41" xfId="0" applyFill="1" applyBorder="1"/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E29" sqref="E29"/>
    </sheetView>
  </sheetViews>
  <sheetFormatPr defaultColWidth="9.109375" defaultRowHeight="14.4" x14ac:dyDescent="0.3"/>
  <cols>
    <col min="1" max="1" width="3.33203125" style="50" customWidth="1"/>
    <col min="2" max="2" width="25.88671875" style="50" bestFit="1" customWidth="1"/>
    <col min="3" max="3" width="29.33203125" style="50" customWidth="1"/>
    <col min="4" max="4" width="13.88671875" style="50" customWidth="1"/>
    <col min="5" max="5" width="62.88671875" style="50" customWidth="1"/>
    <col min="6" max="16384" width="9.109375" style="50"/>
  </cols>
  <sheetData>
    <row r="1" spans="2:9" ht="30" customHeight="1" x14ac:dyDescent="0.35">
      <c r="B1" s="58" t="s">
        <v>52</v>
      </c>
    </row>
    <row r="2" spans="2:9" ht="30" customHeight="1" x14ac:dyDescent="0.3">
      <c r="B2" s="81" t="s">
        <v>39</v>
      </c>
      <c r="C2" s="81"/>
      <c r="D2" s="81"/>
      <c r="E2" s="81"/>
      <c r="F2" s="81"/>
      <c r="G2" s="81"/>
      <c r="H2" s="81"/>
      <c r="I2" s="81"/>
    </row>
    <row r="3" spans="2:9" ht="19.2" customHeight="1" x14ac:dyDescent="0.3">
      <c r="B3" s="50" t="s">
        <v>42</v>
      </c>
    </row>
    <row r="4" spans="2:9" ht="17.399999999999999" customHeight="1" x14ac:dyDescent="0.3">
      <c r="B4" s="50" t="s">
        <v>43</v>
      </c>
    </row>
    <row r="5" spans="2:9" ht="43.2" customHeight="1" x14ac:dyDescent="0.3">
      <c r="B5" s="82" t="s">
        <v>51</v>
      </c>
      <c r="C5" s="83"/>
      <c r="D5" s="83"/>
      <c r="E5" s="83"/>
    </row>
    <row r="6" spans="2:9" ht="17.399999999999999" customHeight="1" x14ac:dyDescent="0.3">
      <c r="B6" s="50" t="s">
        <v>44</v>
      </c>
    </row>
    <row r="7" spans="2:9" ht="18" customHeight="1" x14ac:dyDescent="0.3">
      <c r="B7" s="50" t="s">
        <v>45</v>
      </c>
    </row>
    <row r="8" spans="2:9" ht="17.399999999999999" customHeight="1" x14ac:dyDescent="0.3">
      <c r="B8" s="50" t="s">
        <v>46</v>
      </c>
    </row>
    <row r="9" spans="2:9" ht="16.2" customHeight="1" x14ac:dyDescent="0.3">
      <c r="B9" s="50" t="s">
        <v>47</v>
      </c>
    </row>
    <row r="10" spans="2:9" ht="16.95" customHeight="1" x14ac:dyDescent="0.3">
      <c r="B10" s="50" t="s">
        <v>48</v>
      </c>
    </row>
    <row r="12" spans="2:9" ht="15" thickBot="1" x14ac:dyDescent="0.35"/>
    <row r="13" spans="2:9" ht="15" thickBot="1" x14ac:dyDescent="0.35">
      <c r="B13" s="34" t="s">
        <v>1</v>
      </c>
      <c r="C13" s="35" t="s">
        <v>38</v>
      </c>
    </row>
    <row r="14" spans="2:9" x14ac:dyDescent="0.3">
      <c r="B14" s="64" t="s">
        <v>2</v>
      </c>
      <c r="C14" s="65">
        <f>'1. HUUR'!H29</f>
        <v>0</v>
      </c>
    </row>
    <row r="15" spans="2:9" x14ac:dyDescent="0.3">
      <c r="B15" s="66" t="s">
        <v>24</v>
      </c>
      <c r="C15" s="67">
        <f>('2. LEDIGING'!H31+'2. LEDIGING'!P31)/2</f>
        <v>0</v>
      </c>
    </row>
    <row r="16" spans="2:9" ht="15" thickBot="1" x14ac:dyDescent="0.35">
      <c r="B16" s="66" t="s">
        <v>22</v>
      </c>
      <c r="C16" s="68">
        <f>'3. AFROEPLEDIGING'!H31</f>
        <v>0</v>
      </c>
    </row>
    <row r="17" spans="1:5" ht="15" thickBot="1" x14ac:dyDescent="0.35">
      <c r="B17" s="63" t="s">
        <v>26</v>
      </c>
      <c r="C17" s="59">
        <f>SUM(C14:C16)</f>
        <v>0</v>
      </c>
    </row>
    <row r="18" spans="1:5" ht="15" thickBot="1" x14ac:dyDescent="0.35">
      <c r="B18" s="60" t="s">
        <v>40</v>
      </c>
      <c r="C18" s="61">
        <f>IF(C$21-(((C17-B21)/(B22-B21)*C21))&lt;0,0,(IF(C21-(((C17-B21)/(B22-B21)*C21))&gt;C21,C21,(C21)-(((C17-B21)/(B22-B21)*C21)))))</f>
        <v>300</v>
      </c>
      <c r="D18" s="62"/>
    </row>
    <row r="19" spans="1:5" ht="15" thickBot="1" x14ac:dyDescent="0.35"/>
    <row r="20" spans="1:5" ht="15" thickBot="1" x14ac:dyDescent="0.35">
      <c r="A20" s="74"/>
      <c r="B20" s="77" t="s">
        <v>41</v>
      </c>
      <c r="C20" s="73"/>
      <c r="E20" s="101"/>
    </row>
    <row r="21" spans="1:5" x14ac:dyDescent="0.3">
      <c r="B21" s="71">
        <v>63000</v>
      </c>
      <c r="C21" s="69">
        <v>300</v>
      </c>
      <c r="D21" s="78" t="s">
        <v>49</v>
      </c>
      <c r="E21" s="75"/>
    </row>
    <row r="22" spans="1:5" ht="15" thickBot="1" x14ac:dyDescent="0.35">
      <c r="B22" s="72">
        <v>73000</v>
      </c>
      <c r="C22" s="70">
        <v>0</v>
      </c>
      <c r="D22" s="78" t="s">
        <v>50</v>
      </c>
      <c r="E22" s="75"/>
    </row>
    <row r="23" spans="1:5" x14ac:dyDescent="0.3">
      <c r="D23" s="76"/>
    </row>
    <row r="24" spans="1:5" ht="15" thickBot="1" x14ac:dyDescent="0.35"/>
    <row r="25" spans="1:5" ht="15" thickTop="1" x14ac:dyDescent="0.3">
      <c r="B25" s="51" t="s">
        <v>31</v>
      </c>
      <c r="C25" s="54"/>
    </row>
    <row r="26" spans="1:5" x14ac:dyDescent="0.3">
      <c r="B26" s="52" t="s">
        <v>32</v>
      </c>
      <c r="C26" s="55"/>
    </row>
    <row r="27" spans="1:5" x14ac:dyDescent="0.3">
      <c r="B27" s="52" t="s">
        <v>33</v>
      </c>
      <c r="C27" s="56"/>
    </row>
    <row r="28" spans="1:5" x14ac:dyDescent="0.3">
      <c r="B28" s="52" t="s">
        <v>34</v>
      </c>
      <c r="C28" s="56"/>
    </row>
    <row r="29" spans="1:5" x14ac:dyDescent="0.3">
      <c r="B29" s="52" t="s">
        <v>35</v>
      </c>
      <c r="C29" s="56" t="s">
        <v>36</v>
      </c>
    </row>
    <row r="30" spans="1:5" ht="39.9" customHeight="1" thickBot="1" x14ac:dyDescent="0.35">
      <c r="B30" s="53" t="s">
        <v>37</v>
      </c>
      <c r="C30" s="57"/>
    </row>
    <row r="31" spans="1:5" ht="15" thickTop="1" x14ac:dyDescent="0.3"/>
  </sheetData>
  <sheetProtection algorithmName="SHA-512" hashValue="DorGgVb7GdMGnUNfmDn78x4S5vVN5aZEHAYhDfCZfKzRHjUR8yLAP6tJIX/zfHpgOZWP7YQM2p1OAiVZ/uAumQ==" saltValue="rBmoIx0rfk2rUDs112tE0A==" spinCount="100000" sheet="1" objects="1" scenarios="1"/>
  <mergeCells count="2">
    <mergeCell ref="B2:I2"/>
    <mergeCell ref="B5:E5"/>
  </mergeCells>
  <conditionalFormatting sqref="C17">
    <cfRule type="cellIs" dxfId="0" priority="1" operator="greaterThan">
      <formula>73000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9"/>
  <sheetViews>
    <sheetView zoomScale="85" zoomScaleNormal="85" workbookViewId="0">
      <selection activeCell="K16" sqref="K16"/>
    </sheetView>
  </sheetViews>
  <sheetFormatPr defaultColWidth="9.109375" defaultRowHeight="14.4" x14ac:dyDescent="0.3"/>
  <cols>
    <col min="1" max="1" width="9.109375" style="1" customWidth="1"/>
    <col min="2" max="2" width="13.6640625" style="1" bestFit="1" customWidth="1"/>
    <col min="3" max="3" width="19.6640625" style="1" bestFit="1" customWidth="1"/>
    <col min="4" max="4" width="16.33203125" style="1" bestFit="1" customWidth="1"/>
    <col min="5" max="5" width="13.109375" style="1" hidden="1" customWidth="1"/>
    <col min="6" max="6" width="19.33203125" style="1" bestFit="1" customWidth="1"/>
    <col min="7" max="7" width="28.33203125" style="4" bestFit="1" customWidth="1"/>
    <col min="8" max="8" width="14.109375" style="4" customWidth="1"/>
    <col min="9" max="16384" width="9.109375" style="1"/>
  </cols>
  <sheetData>
    <row r="1" spans="2:8" ht="15" thickBot="1" x14ac:dyDescent="0.35"/>
    <row r="2" spans="2:8" ht="15" thickBot="1" x14ac:dyDescent="0.35">
      <c r="B2" s="86" t="s">
        <v>2</v>
      </c>
      <c r="C2" s="87"/>
      <c r="D2" s="87"/>
      <c r="E2" s="87"/>
      <c r="F2" s="87"/>
      <c r="G2" s="87"/>
      <c r="H2" s="88"/>
    </row>
    <row r="3" spans="2:8" ht="15" thickBot="1" x14ac:dyDescent="0.35">
      <c r="B3" s="11" t="s">
        <v>1</v>
      </c>
      <c r="C3" s="12" t="s">
        <v>3</v>
      </c>
      <c r="D3" s="12" t="s">
        <v>5</v>
      </c>
      <c r="E3" s="12" t="s">
        <v>4</v>
      </c>
      <c r="F3" s="12" t="s">
        <v>10</v>
      </c>
      <c r="G3" s="13" t="s">
        <v>16</v>
      </c>
      <c r="H3" s="8" t="s">
        <v>12</v>
      </c>
    </row>
    <row r="4" spans="2:8" x14ac:dyDescent="0.3">
      <c r="B4" s="9" t="s">
        <v>2</v>
      </c>
      <c r="C4" s="10" t="s">
        <v>6</v>
      </c>
      <c r="D4" s="10">
        <v>120</v>
      </c>
      <c r="E4" s="10" t="s">
        <v>9</v>
      </c>
      <c r="F4" s="16">
        <v>0</v>
      </c>
      <c r="G4" s="41"/>
      <c r="H4" s="18">
        <f>F4*(G4*12)</f>
        <v>0</v>
      </c>
    </row>
    <row r="5" spans="2:8" x14ac:dyDescent="0.3">
      <c r="B5" s="7" t="s">
        <v>2</v>
      </c>
      <c r="C5" s="5" t="s">
        <v>6</v>
      </c>
      <c r="D5" s="5">
        <v>240</v>
      </c>
      <c r="E5" s="5" t="s">
        <v>9</v>
      </c>
      <c r="F5" s="17">
        <v>11</v>
      </c>
      <c r="G5" s="42"/>
      <c r="H5" s="19">
        <f t="shared" ref="H5:H28" si="0">F5*(G5*12)</f>
        <v>0</v>
      </c>
    </row>
    <row r="6" spans="2:8" x14ac:dyDescent="0.3">
      <c r="B6" s="7" t="s">
        <v>2</v>
      </c>
      <c r="C6" s="5" t="s">
        <v>6</v>
      </c>
      <c r="D6" s="5">
        <v>400</v>
      </c>
      <c r="E6" s="5" t="s">
        <v>9</v>
      </c>
      <c r="F6" s="17">
        <v>0</v>
      </c>
      <c r="G6" s="42"/>
      <c r="H6" s="19">
        <f>F6*(G6*12)</f>
        <v>0</v>
      </c>
    </row>
    <row r="7" spans="2:8" x14ac:dyDescent="0.3">
      <c r="B7" s="7" t="s">
        <v>2</v>
      </c>
      <c r="C7" s="5" t="s">
        <v>6</v>
      </c>
      <c r="D7" s="5">
        <v>660</v>
      </c>
      <c r="E7" s="5" t="s">
        <v>9</v>
      </c>
      <c r="F7" s="17">
        <v>2</v>
      </c>
      <c r="G7" s="42"/>
      <c r="H7" s="19">
        <f t="shared" si="0"/>
        <v>0</v>
      </c>
    </row>
    <row r="8" spans="2:8" x14ac:dyDescent="0.3">
      <c r="B8" s="7" t="s">
        <v>2</v>
      </c>
      <c r="C8" s="5" t="s">
        <v>6</v>
      </c>
      <c r="D8" s="5">
        <v>770</v>
      </c>
      <c r="E8" s="5" t="s">
        <v>9</v>
      </c>
      <c r="F8" s="17">
        <v>6</v>
      </c>
      <c r="G8" s="42"/>
      <c r="H8" s="19">
        <f t="shared" si="0"/>
        <v>0</v>
      </c>
    </row>
    <row r="9" spans="2:8" x14ac:dyDescent="0.3">
      <c r="B9" s="7" t="s">
        <v>2</v>
      </c>
      <c r="C9" s="5" t="s">
        <v>6</v>
      </c>
      <c r="D9" s="5">
        <v>1100</v>
      </c>
      <c r="E9" s="5" t="s">
        <v>9</v>
      </c>
      <c r="F9" s="17">
        <v>3</v>
      </c>
      <c r="G9" s="42"/>
      <c r="H9" s="19">
        <f t="shared" si="0"/>
        <v>0</v>
      </c>
    </row>
    <row r="10" spans="2:8" x14ac:dyDescent="0.3">
      <c r="B10" s="7" t="s">
        <v>2</v>
      </c>
      <c r="C10" s="5" t="s">
        <v>6</v>
      </c>
      <c r="D10" s="5">
        <v>1300</v>
      </c>
      <c r="E10" s="5" t="s">
        <v>9</v>
      </c>
      <c r="F10" s="17">
        <v>2</v>
      </c>
      <c r="G10" s="42"/>
      <c r="H10" s="19">
        <f t="shared" si="0"/>
        <v>0</v>
      </c>
    </row>
    <row r="11" spans="2:8" x14ac:dyDescent="0.3">
      <c r="B11" s="7" t="s">
        <v>2</v>
      </c>
      <c r="C11" s="5" t="s">
        <v>6</v>
      </c>
      <c r="D11" s="5">
        <v>1600</v>
      </c>
      <c r="E11" s="5" t="s">
        <v>9</v>
      </c>
      <c r="F11" s="17">
        <v>1</v>
      </c>
      <c r="G11" s="42"/>
      <c r="H11" s="19">
        <f t="shared" si="0"/>
        <v>0</v>
      </c>
    </row>
    <row r="12" spans="2:8" x14ac:dyDescent="0.3">
      <c r="B12" s="7" t="s">
        <v>2</v>
      </c>
      <c r="C12" s="5" t="s">
        <v>6</v>
      </c>
      <c r="D12" s="5">
        <v>5000</v>
      </c>
      <c r="E12" s="5" t="s">
        <v>9</v>
      </c>
      <c r="F12" s="17">
        <v>1</v>
      </c>
      <c r="G12" s="42"/>
      <c r="H12" s="19">
        <f t="shared" si="0"/>
        <v>0</v>
      </c>
    </row>
    <row r="13" spans="2:8" x14ac:dyDescent="0.3">
      <c r="B13" s="7" t="s">
        <v>2</v>
      </c>
      <c r="C13" s="5" t="s">
        <v>7</v>
      </c>
      <c r="D13" s="5">
        <v>120</v>
      </c>
      <c r="E13" s="5" t="s">
        <v>9</v>
      </c>
      <c r="F13" s="17">
        <v>0</v>
      </c>
      <c r="G13" s="42"/>
      <c r="H13" s="19">
        <f t="shared" si="0"/>
        <v>0</v>
      </c>
    </row>
    <row r="14" spans="2:8" x14ac:dyDescent="0.3">
      <c r="B14" s="7" t="s">
        <v>2</v>
      </c>
      <c r="C14" s="5" t="s">
        <v>7</v>
      </c>
      <c r="D14" s="5">
        <v>240</v>
      </c>
      <c r="E14" s="5" t="s">
        <v>9</v>
      </c>
      <c r="F14" s="17">
        <v>3</v>
      </c>
      <c r="G14" s="42"/>
      <c r="H14" s="19">
        <f t="shared" si="0"/>
        <v>0</v>
      </c>
    </row>
    <row r="15" spans="2:8" x14ac:dyDescent="0.3">
      <c r="B15" s="7" t="s">
        <v>2</v>
      </c>
      <c r="C15" s="5" t="s">
        <v>7</v>
      </c>
      <c r="D15" s="5">
        <v>400</v>
      </c>
      <c r="E15" s="5" t="s">
        <v>9</v>
      </c>
      <c r="F15" s="17">
        <v>1</v>
      </c>
      <c r="G15" s="42"/>
      <c r="H15" s="19">
        <f t="shared" si="0"/>
        <v>0</v>
      </c>
    </row>
    <row r="16" spans="2:8" x14ac:dyDescent="0.3">
      <c r="B16" s="7" t="s">
        <v>2</v>
      </c>
      <c r="C16" s="5" t="s">
        <v>7</v>
      </c>
      <c r="D16" s="5">
        <v>660</v>
      </c>
      <c r="E16" s="5" t="s">
        <v>9</v>
      </c>
      <c r="F16" s="17">
        <v>0</v>
      </c>
      <c r="G16" s="42"/>
      <c r="H16" s="19">
        <f t="shared" si="0"/>
        <v>0</v>
      </c>
    </row>
    <row r="17" spans="2:8" x14ac:dyDescent="0.3">
      <c r="B17" s="7" t="s">
        <v>2</v>
      </c>
      <c r="C17" s="5" t="s">
        <v>7</v>
      </c>
      <c r="D17" s="5">
        <v>770</v>
      </c>
      <c r="E17" s="5" t="s">
        <v>9</v>
      </c>
      <c r="F17" s="17">
        <v>2</v>
      </c>
      <c r="G17" s="42"/>
      <c r="H17" s="19">
        <f t="shared" si="0"/>
        <v>0</v>
      </c>
    </row>
    <row r="18" spans="2:8" x14ac:dyDescent="0.3">
      <c r="B18" s="7" t="s">
        <v>2</v>
      </c>
      <c r="C18" s="5" t="s">
        <v>7</v>
      </c>
      <c r="D18" s="5">
        <v>1100</v>
      </c>
      <c r="E18" s="5" t="s">
        <v>9</v>
      </c>
      <c r="F18" s="17">
        <v>0</v>
      </c>
      <c r="G18" s="42"/>
      <c r="H18" s="19">
        <f t="shared" si="0"/>
        <v>0</v>
      </c>
    </row>
    <row r="19" spans="2:8" x14ac:dyDescent="0.3">
      <c r="B19" s="7" t="s">
        <v>2</v>
      </c>
      <c r="C19" s="5" t="s">
        <v>7</v>
      </c>
      <c r="D19" s="5">
        <v>1300</v>
      </c>
      <c r="E19" s="5" t="s">
        <v>9</v>
      </c>
      <c r="F19" s="17">
        <v>0</v>
      </c>
      <c r="G19" s="42"/>
      <c r="H19" s="19">
        <f t="shared" si="0"/>
        <v>0</v>
      </c>
    </row>
    <row r="20" spans="2:8" x14ac:dyDescent="0.3">
      <c r="B20" s="7" t="s">
        <v>2</v>
      </c>
      <c r="C20" s="5" t="s">
        <v>7</v>
      </c>
      <c r="D20" s="5">
        <v>1600</v>
      </c>
      <c r="E20" s="5" t="s">
        <v>9</v>
      </c>
      <c r="F20" s="17">
        <v>0</v>
      </c>
      <c r="G20" s="42"/>
      <c r="H20" s="19">
        <f t="shared" si="0"/>
        <v>0</v>
      </c>
    </row>
    <row r="21" spans="2:8" x14ac:dyDescent="0.3">
      <c r="B21" s="7" t="s">
        <v>2</v>
      </c>
      <c r="C21" s="5" t="s">
        <v>8</v>
      </c>
      <c r="D21" s="5">
        <v>120</v>
      </c>
      <c r="E21" s="5" t="s">
        <v>9</v>
      </c>
      <c r="F21" s="17">
        <v>8</v>
      </c>
      <c r="G21" s="42"/>
      <c r="H21" s="19">
        <f t="shared" si="0"/>
        <v>0</v>
      </c>
    </row>
    <row r="22" spans="2:8" x14ac:dyDescent="0.3">
      <c r="B22" s="7" t="s">
        <v>2</v>
      </c>
      <c r="C22" s="5" t="s">
        <v>8</v>
      </c>
      <c r="D22" s="5">
        <v>240</v>
      </c>
      <c r="E22" s="5" t="s">
        <v>9</v>
      </c>
      <c r="F22" s="17">
        <v>0</v>
      </c>
      <c r="G22" s="42"/>
      <c r="H22" s="19">
        <f t="shared" si="0"/>
        <v>0</v>
      </c>
    </row>
    <row r="23" spans="2:8" x14ac:dyDescent="0.3">
      <c r="B23" s="7" t="s">
        <v>2</v>
      </c>
      <c r="C23" s="5" t="s">
        <v>8</v>
      </c>
      <c r="D23" s="5">
        <v>400</v>
      </c>
      <c r="E23" s="5" t="s">
        <v>9</v>
      </c>
      <c r="F23" s="17">
        <v>0</v>
      </c>
      <c r="G23" s="42"/>
      <c r="H23" s="19">
        <f t="shared" si="0"/>
        <v>0</v>
      </c>
    </row>
    <row r="24" spans="2:8" x14ac:dyDescent="0.3">
      <c r="B24" s="7" t="s">
        <v>2</v>
      </c>
      <c r="C24" s="5" t="s">
        <v>8</v>
      </c>
      <c r="D24" s="5">
        <v>660</v>
      </c>
      <c r="E24" s="5" t="s">
        <v>9</v>
      </c>
      <c r="F24" s="17">
        <v>0</v>
      </c>
      <c r="G24" s="42"/>
      <c r="H24" s="19">
        <f t="shared" si="0"/>
        <v>0</v>
      </c>
    </row>
    <row r="25" spans="2:8" x14ac:dyDescent="0.3">
      <c r="B25" s="7" t="s">
        <v>2</v>
      </c>
      <c r="C25" s="5" t="s">
        <v>8</v>
      </c>
      <c r="D25" s="5">
        <v>770</v>
      </c>
      <c r="E25" s="5" t="s">
        <v>9</v>
      </c>
      <c r="F25" s="17">
        <v>0</v>
      </c>
      <c r="G25" s="42"/>
      <c r="H25" s="19">
        <f t="shared" si="0"/>
        <v>0</v>
      </c>
    </row>
    <row r="26" spans="2:8" x14ac:dyDescent="0.3">
      <c r="B26" s="7" t="s">
        <v>2</v>
      </c>
      <c r="C26" s="5" t="s">
        <v>8</v>
      </c>
      <c r="D26" s="5">
        <v>1100</v>
      </c>
      <c r="E26" s="5" t="s">
        <v>9</v>
      </c>
      <c r="F26" s="17">
        <v>0</v>
      </c>
      <c r="G26" s="42"/>
      <c r="H26" s="19">
        <f t="shared" si="0"/>
        <v>0</v>
      </c>
    </row>
    <row r="27" spans="2:8" x14ac:dyDescent="0.3">
      <c r="B27" s="7" t="s">
        <v>2</v>
      </c>
      <c r="C27" s="5" t="s">
        <v>8</v>
      </c>
      <c r="D27" s="5">
        <v>1300</v>
      </c>
      <c r="E27" s="5" t="s">
        <v>9</v>
      </c>
      <c r="F27" s="17">
        <v>0</v>
      </c>
      <c r="G27" s="42"/>
      <c r="H27" s="19">
        <f t="shared" si="0"/>
        <v>0</v>
      </c>
    </row>
    <row r="28" spans="2:8" ht="14.25" customHeight="1" thickBot="1" x14ac:dyDescent="0.35">
      <c r="B28" s="7" t="s">
        <v>2</v>
      </c>
      <c r="C28" s="5" t="s">
        <v>8</v>
      </c>
      <c r="D28" s="5">
        <v>1600</v>
      </c>
      <c r="E28" s="5" t="s">
        <v>9</v>
      </c>
      <c r="F28" s="17">
        <v>0</v>
      </c>
      <c r="G28" s="42"/>
      <c r="H28" s="19">
        <f t="shared" si="0"/>
        <v>0</v>
      </c>
    </row>
    <row r="29" spans="2:8" ht="15" thickBot="1" x14ac:dyDescent="0.35">
      <c r="B29" s="84" t="s">
        <v>17</v>
      </c>
      <c r="C29" s="85"/>
      <c r="D29" s="85"/>
      <c r="E29" s="85"/>
      <c r="F29" s="85"/>
      <c r="G29" s="85"/>
      <c r="H29" s="25">
        <f>SUM(H4:H28)</f>
        <v>0</v>
      </c>
    </row>
  </sheetData>
  <sheetProtection algorithmName="SHA-512" hashValue="e0+mhEuEFHBMQ559P7cgBsxGnNzD6WJiT8FUKhR0f/+9Daaj776oW9IkxM65Vd96QpcAitaoOzGPKPg6sFxQFQ==" saltValue="oZX1MN83z35OA4KtgFCp4Q==" spinCount="100000" sheet="1" objects="1" scenarios="1"/>
  <mergeCells count="2">
    <mergeCell ref="B29:G29"/>
    <mergeCell ref="B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31"/>
  <sheetViews>
    <sheetView zoomScale="85" zoomScaleNormal="85" workbookViewId="0">
      <selection activeCell="G37" sqref="G37"/>
    </sheetView>
  </sheetViews>
  <sheetFormatPr defaultColWidth="9.109375" defaultRowHeight="14.4" x14ac:dyDescent="0.3"/>
  <cols>
    <col min="1" max="1" width="2.88671875" style="1" customWidth="1"/>
    <col min="2" max="2" width="11.44140625" style="1" bestFit="1" customWidth="1"/>
    <col min="3" max="3" width="19.6640625" style="1" bestFit="1" customWidth="1"/>
    <col min="4" max="4" width="14" style="1" bestFit="1" customWidth="1"/>
    <col min="5" max="5" width="15.33203125" style="1" bestFit="1" customWidth="1"/>
    <col min="6" max="6" width="17" style="1" bestFit="1" customWidth="1"/>
    <col min="7" max="7" width="26" style="4" bestFit="1" customWidth="1"/>
    <col min="8" max="8" width="11.6640625" style="4" bestFit="1" customWidth="1"/>
    <col min="9" max="9" width="9.109375" style="1"/>
    <col min="10" max="10" width="11.44140625" style="1" bestFit="1" customWidth="1"/>
    <col min="11" max="11" width="19.6640625" style="1" bestFit="1" customWidth="1"/>
    <col min="12" max="12" width="14" style="1" bestFit="1" customWidth="1"/>
    <col min="13" max="13" width="14.88671875" style="1" bestFit="1" customWidth="1"/>
    <col min="14" max="14" width="17" style="1" bestFit="1" customWidth="1"/>
    <col min="15" max="15" width="26" style="4" bestFit="1" customWidth="1"/>
    <col min="16" max="16" width="11.33203125" style="4" customWidth="1"/>
    <col min="17" max="16384" width="9.109375" style="1"/>
  </cols>
  <sheetData>
    <row r="1" spans="2:16" ht="15" thickBot="1" x14ac:dyDescent="0.35"/>
    <row r="2" spans="2:16" ht="15" thickBot="1" x14ac:dyDescent="0.35">
      <c r="B2" s="89" t="s">
        <v>20</v>
      </c>
      <c r="C2" s="90"/>
      <c r="D2" s="90"/>
      <c r="E2" s="90"/>
      <c r="F2" s="90"/>
      <c r="G2" s="90"/>
      <c r="H2" s="91"/>
      <c r="J2" s="92" t="s">
        <v>21</v>
      </c>
      <c r="K2" s="93"/>
      <c r="L2" s="93"/>
      <c r="M2" s="93"/>
      <c r="N2" s="93"/>
      <c r="O2" s="93"/>
      <c r="P2" s="94"/>
    </row>
    <row r="3" spans="2:16" ht="15" thickBot="1" x14ac:dyDescent="0.35">
      <c r="B3" s="2" t="s">
        <v>1</v>
      </c>
      <c r="C3" s="6" t="s">
        <v>3</v>
      </c>
      <c r="D3" s="6" t="s">
        <v>5</v>
      </c>
      <c r="E3" s="6" t="s">
        <v>4</v>
      </c>
      <c r="F3" s="14" t="s">
        <v>10</v>
      </c>
      <c r="G3" s="21" t="s">
        <v>16</v>
      </c>
      <c r="H3" s="15" t="s">
        <v>12</v>
      </c>
      <c r="J3" s="11" t="s">
        <v>1</v>
      </c>
      <c r="K3" s="12" t="s">
        <v>3</v>
      </c>
      <c r="L3" s="12" t="s">
        <v>5</v>
      </c>
      <c r="M3" s="12" t="s">
        <v>4</v>
      </c>
      <c r="N3" s="12" t="s">
        <v>10</v>
      </c>
      <c r="O3" s="13" t="s">
        <v>16</v>
      </c>
      <c r="P3" s="8" t="s">
        <v>12</v>
      </c>
    </row>
    <row r="4" spans="2:16" x14ac:dyDescent="0.3">
      <c r="B4" s="7" t="s">
        <v>13</v>
      </c>
      <c r="C4" s="5" t="s">
        <v>6</v>
      </c>
      <c r="D4" s="5">
        <v>120</v>
      </c>
      <c r="E4" s="5" t="s">
        <v>14</v>
      </c>
      <c r="F4" s="16">
        <v>0</v>
      </c>
      <c r="G4" s="39"/>
      <c r="H4" s="20">
        <f>F4*(G4*52)</f>
        <v>0</v>
      </c>
      <c r="J4" s="9" t="s">
        <v>13</v>
      </c>
      <c r="K4" s="10" t="s">
        <v>6</v>
      </c>
      <c r="L4" s="10">
        <v>120</v>
      </c>
      <c r="M4" s="10" t="s">
        <v>15</v>
      </c>
      <c r="N4" s="16">
        <v>0</v>
      </c>
      <c r="O4" s="43"/>
      <c r="P4" s="22">
        <f>N4*(O4*26)</f>
        <v>0</v>
      </c>
    </row>
    <row r="5" spans="2:16" x14ac:dyDescent="0.3">
      <c r="B5" s="7" t="s">
        <v>13</v>
      </c>
      <c r="C5" s="5" t="s">
        <v>6</v>
      </c>
      <c r="D5" s="5">
        <v>240</v>
      </c>
      <c r="E5" s="5" t="s">
        <v>14</v>
      </c>
      <c r="F5" s="17">
        <v>11</v>
      </c>
      <c r="G5" s="40"/>
      <c r="H5" s="20">
        <f>F5*(G5*52)</f>
        <v>0</v>
      </c>
      <c r="J5" s="7" t="s">
        <v>13</v>
      </c>
      <c r="K5" s="5" t="s">
        <v>6</v>
      </c>
      <c r="L5" s="5">
        <v>240</v>
      </c>
      <c r="M5" s="5" t="s">
        <v>15</v>
      </c>
      <c r="N5" s="17">
        <v>11</v>
      </c>
      <c r="O5" s="44"/>
      <c r="P5" s="22">
        <f t="shared" ref="P5:P30" si="0">N5*(O5*26)</f>
        <v>0</v>
      </c>
    </row>
    <row r="6" spans="2:16" x14ac:dyDescent="0.3">
      <c r="B6" s="7" t="s">
        <v>13</v>
      </c>
      <c r="C6" s="5" t="s">
        <v>6</v>
      </c>
      <c r="D6" s="5">
        <v>400</v>
      </c>
      <c r="E6" s="5" t="s">
        <v>14</v>
      </c>
      <c r="F6" s="17">
        <v>0</v>
      </c>
      <c r="G6" s="40"/>
      <c r="H6" s="20">
        <f t="shared" ref="H6:H30" si="1">F6*(G6*52)</f>
        <v>0</v>
      </c>
      <c r="J6" s="7" t="s">
        <v>13</v>
      </c>
      <c r="K6" s="5" t="s">
        <v>6</v>
      </c>
      <c r="L6" s="5">
        <v>400</v>
      </c>
      <c r="M6" s="5" t="s">
        <v>15</v>
      </c>
      <c r="N6" s="17">
        <v>0</v>
      </c>
      <c r="O6" s="44"/>
      <c r="P6" s="22">
        <f t="shared" si="0"/>
        <v>0</v>
      </c>
    </row>
    <row r="7" spans="2:16" x14ac:dyDescent="0.3">
      <c r="B7" s="7" t="s">
        <v>13</v>
      </c>
      <c r="C7" s="5" t="s">
        <v>6</v>
      </c>
      <c r="D7" s="5">
        <v>660</v>
      </c>
      <c r="E7" s="5" t="s">
        <v>14</v>
      </c>
      <c r="F7" s="17">
        <v>2</v>
      </c>
      <c r="G7" s="40"/>
      <c r="H7" s="20">
        <f t="shared" si="1"/>
        <v>0</v>
      </c>
      <c r="J7" s="7" t="s">
        <v>13</v>
      </c>
      <c r="K7" s="5" t="s">
        <v>6</v>
      </c>
      <c r="L7" s="5">
        <v>660</v>
      </c>
      <c r="M7" s="5" t="s">
        <v>15</v>
      </c>
      <c r="N7" s="17">
        <v>2</v>
      </c>
      <c r="O7" s="44"/>
      <c r="P7" s="22">
        <f t="shared" si="0"/>
        <v>0</v>
      </c>
    </row>
    <row r="8" spans="2:16" x14ac:dyDescent="0.3">
      <c r="B8" s="7" t="s">
        <v>13</v>
      </c>
      <c r="C8" s="5" t="s">
        <v>6</v>
      </c>
      <c r="D8" s="5">
        <v>770</v>
      </c>
      <c r="E8" s="5" t="s">
        <v>14</v>
      </c>
      <c r="F8" s="17">
        <v>6</v>
      </c>
      <c r="G8" s="40"/>
      <c r="H8" s="20">
        <f t="shared" si="1"/>
        <v>0</v>
      </c>
      <c r="J8" s="7" t="s">
        <v>13</v>
      </c>
      <c r="K8" s="5" t="s">
        <v>6</v>
      </c>
      <c r="L8" s="5">
        <v>770</v>
      </c>
      <c r="M8" s="5" t="s">
        <v>15</v>
      </c>
      <c r="N8" s="17">
        <v>6</v>
      </c>
      <c r="O8" s="44"/>
      <c r="P8" s="22">
        <f t="shared" si="0"/>
        <v>0</v>
      </c>
    </row>
    <row r="9" spans="2:16" x14ac:dyDescent="0.3">
      <c r="B9" s="7" t="s">
        <v>13</v>
      </c>
      <c r="C9" s="5" t="s">
        <v>6</v>
      </c>
      <c r="D9" s="5">
        <v>1100</v>
      </c>
      <c r="E9" s="5" t="s">
        <v>14</v>
      </c>
      <c r="F9" s="17">
        <v>3</v>
      </c>
      <c r="G9" s="40"/>
      <c r="H9" s="20">
        <f t="shared" si="1"/>
        <v>0</v>
      </c>
      <c r="J9" s="7" t="s">
        <v>13</v>
      </c>
      <c r="K9" s="5" t="s">
        <v>6</v>
      </c>
      <c r="L9" s="5">
        <v>1100</v>
      </c>
      <c r="M9" s="5" t="s">
        <v>15</v>
      </c>
      <c r="N9" s="17">
        <v>3</v>
      </c>
      <c r="O9" s="44"/>
      <c r="P9" s="22">
        <f t="shared" si="0"/>
        <v>0</v>
      </c>
    </row>
    <row r="10" spans="2:16" x14ac:dyDescent="0.3">
      <c r="B10" s="7" t="s">
        <v>13</v>
      </c>
      <c r="C10" s="5" t="s">
        <v>6</v>
      </c>
      <c r="D10" s="5">
        <v>1300</v>
      </c>
      <c r="E10" s="5" t="s">
        <v>14</v>
      </c>
      <c r="F10" s="17">
        <v>2</v>
      </c>
      <c r="G10" s="40"/>
      <c r="H10" s="20">
        <f t="shared" si="1"/>
        <v>0</v>
      </c>
      <c r="J10" s="7" t="s">
        <v>13</v>
      </c>
      <c r="K10" s="5" t="s">
        <v>6</v>
      </c>
      <c r="L10" s="5">
        <v>1300</v>
      </c>
      <c r="M10" s="5" t="s">
        <v>15</v>
      </c>
      <c r="N10" s="17">
        <v>2</v>
      </c>
      <c r="O10" s="44"/>
      <c r="P10" s="22">
        <f t="shared" si="0"/>
        <v>0</v>
      </c>
    </row>
    <row r="11" spans="2:16" x14ac:dyDescent="0.3">
      <c r="B11" s="7" t="s">
        <v>13</v>
      </c>
      <c r="C11" s="5" t="s">
        <v>6</v>
      </c>
      <c r="D11" s="5">
        <v>1600</v>
      </c>
      <c r="E11" s="5" t="s">
        <v>14</v>
      </c>
      <c r="F11" s="17">
        <v>1</v>
      </c>
      <c r="G11" s="40"/>
      <c r="H11" s="20">
        <f t="shared" si="1"/>
        <v>0</v>
      </c>
      <c r="J11" s="7" t="s">
        <v>13</v>
      </c>
      <c r="K11" s="5" t="s">
        <v>6</v>
      </c>
      <c r="L11" s="5">
        <v>1600</v>
      </c>
      <c r="M11" s="5" t="s">
        <v>15</v>
      </c>
      <c r="N11" s="17">
        <v>1</v>
      </c>
      <c r="O11" s="44"/>
      <c r="P11" s="22">
        <f t="shared" si="0"/>
        <v>0</v>
      </c>
    </row>
    <row r="12" spans="2:16" x14ac:dyDescent="0.3">
      <c r="B12" s="7" t="s">
        <v>13</v>
      </c>
      <c r="C12" s="5" t="s">
        <v>6</v>
      </c>
      <c r="D12" s="5">
        <v>5000</v>
      </c>
      <c r="E12" s="5" t="s">
        <v>14</v>
      </c>
      <c r="F12" s="17">
        <v>1</v>
      </c>
      <c r="G12" s="40"/>
      <c r="H12" s="20">
        <f t="shared" si="1"/>
        <v>0</v>
      </c>
      <c r="J12" s="7" t="s">
        <v>13</v>
      </c>
      <c r="K12" s="5" t="s">
        <v>6</v>
      </c>
      <c r="L12" s="5">
        <v>5000</v>
      </c>
      <c r="M12" s="5" t="s">
        <v>15</v>
      </c>
      <c r="N12" s="17">
        <v>1</v>
      </c>
      <c r="O12" s="44"/>
      <c r="P12" s="22">
        <f t="shared" si="0"/>
        <v>0</v>
      </c>
    </row>
    <row r="13" spans="2:16" x14ac:dyDescent="0.3">
      <c r="B13" s="7" t="s">
        <v>13</v>
      </c>
      <c r="C13" s="5" t="s">
        <v>7</v>
      </c>
      <c r="D13" s="5">
        <v>120</v>
      </c>
      <c r="E13" s="5" t="s">
        <v>14</v>
      </c>
      <c r="F13" s="17">
        <v>0</v>
      </c>
      <c r="G13" s="40"/>
      <c r="H13" s="20">
        <f t="shared" si="1"/>
        <v>0</v>
      </c>
      <c r="J13" s="7" t="s">
        <v>13</v>
      </c>
      <c r="K13" s="5" t="s">
        <v>7</v>
      </c>
      <c r="L13" s="5">
        <v>120</v>
      </c>
      <c r="M13" s="5" t="s">
        <v>15</v>
      </c>
      <c r="N13" s="17">
        <v>0</v>
      </c>
      <c r="O13" s="44"/>
      <c r="P13" s="22">
        <f t="shared" si="0"/>
        <v>0</v>
      </c>
    </row>
    <row r="14" spans="2:16" x14ac:dyDescent="0.3">
      <c r="B14" s="7" t="s">
        <v>13</v>
      </c>
      <c r="C14" s="5" t="s">
        <v>7</v>
      </c>
      <c r="D14" s="5">
        <v>240</v>
      </c>
      <c r="E14" s="5" t="s">
        <v>14</v>
      </c>
      <c r="F14" s="17">
        <v>3</v>
      </c>
      <c r="G14" s="40"/>
      <c r="H14" s="20">
        <f t="shared" si="1"/>
        <v>0</v>
      </c>
      <c r="J14" s="7" t="s">
        <v>13</v>
      </c>
      <c r="K14" s="5" t="s">
        <v>7</v>
      </c>
      <c r="L14" s="5">
        <v>240</v>
      </c>
      <c r="M14" s="5" t="s">
        <v>15</v>
      </c>
      <c r="N14" s="17">
        <v>3</v>
      </c>
      <c r="O14" s="44"/>
      <c r="P14" s="22">
        <f t="shared" si="0"/>
        <v>0</v>
      </c>
    </row>
    <row r="15" spans="2:16" x14ac:dyDescent="0.3">
      <c r="B15" s="7" t="s">
        <v>13</v>
      </c>
      <c r="C15" s="5" t="s">
        <v>7</v>
      </c>
      <c r="D15" s="5">
        <v>400</v>
      </c>
      <c r="E15" s="5" t="s">
        <v>14</v>
      </c>
      <c r="F15" s="17">
        <v>1</v>
      </c>
      <c r="G15" s="40"/>
      <c r="H15" s="20">
        <f t="shared" si="1"/>
        <v>0</v>
      </c>
      <c r="J15" s="7" t="s">
        <v>13</v>
      </c>
      <c r="K15" s="5" t="s">
        <v>7</v>
      </c>
      <c r="L15" s="5">
        <v>400</v>
      </c>
      <c r="M15" s="5" t="s">
        <v>15</v>
      </c>
      <c r="N15" s="17">
        <v>1</v>
      </c>
      <c r="O15" s="44"/>
      <c r="P15" s="22">
        <f t="shared" si="0"/>
        <v>0</v>
      </c>
    </row>
    <row r="16" spans="2:16" x14ac:dyDescent="0.3">
      <c r="B16" s="7" t="s">
        <v>13</v>
      </c>
      <c r="C16" s="5" t="s">
        <v>7</v>
      </c>
      <c r="D16" s="5">
        <v>660</v>
      </c>
      <c r="E16" s="5" t="s">
        <v>14</v>
      </c>
      <c r="F16" s="17">
        <v>0</v>
      </c>
      <c r="G16" s="40"/>
      <c r="H16" s="20">
        <f t="shared" si="1"/>
        <v>0</v>
      </c>
      <c r="J16" s="7" t="s">
        <v>13</v>
      </c>
      <c r="K16" s="5" t="s">
        <v>7</v>
      </c>
      <c r="L16" s="5">
        <v>660</v>
      </c>
      <c r="M16" s="5" t="s">
        <v>15</v>
      </c>
      <c r="N16" s="17">
        <v>0</v>
      </c>
      <c r="O16" s="44"/>
      <c r="P16" s="22">
        <f t="shared" si="0"/>
        <v>0</v>
      </c>
    </row>
    <row r="17" spans="2:16" x14ac:dyDescent="0.3">
      <c r="B17" s="7" t="s">
        <v>13</v>
      </c>
      <c r="C17" s="5" t="s">
        <v>7</v>
      </c>
      <c r="D17" s="5">
        <v>770</v>
      </c>
      <c r="E17" s="5" t="s">
        <v>14</v>
      </c>
      <c r="F17" s="17">
        <v>2</v>
      </c>
      <c r="G17" s="40"/>
      <c r="H17" s="20">
        <f t="shared" si="1"/>
        <v>0</v>
      </c>
      <c r="J17" s="7" t="s">
        <v>13</v>
      </c>
      <c r="K17" s="5" t="s">
        <v>7</v>
      </c>
      <c r="L17" s="5">
        <v>770</v>
      </c>
      <c r="M17" s="5" t="s">
        <v>15</v>
      </c>
      <c r="N17" s="17">
        <v>2</v>
      </c>
      <c r="O17" s="44"/>
      <c r="P17" s="22">
        <f t="shared" si="0"/>
        <v>0</v>
      </c>
    </row>
    <row r="18" spans="2:16" x14ac:dyDescent="0.3">
      <c r="B18" s="7" t="s">
        <v>13</v>
      </c>
      <c r="C18" s="5" t="s">
        <v>7</v>
      </c>
      <c r="D18" s="5">
        <v>1100</v>
      </c>
      <c r="E18" s="5" t="s">
        <v>14</v>
      </c>
      <c r="F18" s="17">
        <v>0</v>
      </c>
      <c r="G18" s="40"/>
      <c r="H18" s="20">
        <f t="shared" si="1"/>
        <v>0</v>
      </c>
      <c r="J18" s="7" t="s">
        <v>13</v>
      </c>
      <c r="K18" s="5" t="s">
        <v>7</v>
      </c>
      <c r="L18" s="5">
        <v>1100</v>
      </c>
      <c r="M18" s="5" t="s">
        <v>15</v>
      </c>
      <c r="N18" s="17">
        <v>0</v>
      </c>
      <c r="O18" s="44"/>
      <c r="P18" s="22">
        <f t="shared" si="0"/>
        <v>0</v>
      </c>
    </row>
    <row r="19" spans="2:16" x14ac:dyDescent="0.3">
      <c r="B19" s="7" t="s">
        <v>13</v>
      </c>
      <c r="C19" s="5" t="s">
        <v>7</v>
      </c>
      <c r="D19" s="5">
        <v>1300</v>
      </c>
      <c r="E19" s="5" t="s">
        <v>14</v>
      </c>
      <c r="F19" s="17">
        <v>0</v>
      </c>
      <c r="G19" s="40"/>
      <c r="H19" s="20">
        <f t="shared" si="1"/>
        <v>0</v>
      </c>
      <c r="J19" s="7" t="s">
        <v>13</v>
      </c>
      <c r="K19" s="5" t="s">
        <v>7</v>
      </c>
      <c r="L19" s="5">
        <v>1300</v>
      </c>
      <c r="M19" s="5" t="s">
        <v>15</v>
      </c>
      <c r="N19" s="17">
        <v>0</v>
      </c>
      <c r="O19" s="44"/>
      <c r="P19" s="22">
        <f t="shared" si="0"/>
        <v>0</v>
      </c>
    </row>
    <row r="20" spans="2:16" x14ac:dyDescent="0.3">
      <c r="B20" s="7" t="s">
        <v>13</v>
      </c>
      <c r="C20" s="5" t="s">
        <v>7</v>
      </c>
      <c r="D20" s="5">
        <v>1600</v>
      </c>
      <c r="E20" s="5" t="s">
        <v>14</v>
      </c>
      <c r="F20" s="17">
        <v>0</v>
      </c>
      <c r="G20" s="40"/>
      <c r="H20" s="20">
        <f>F20*(G20*52)</f>
        <v>0</v>
      </c>
      <c r="J20" s="7" t="s">
        <v>13</v>
      </c>
      <c r="K20" s="5" t="s">
        <v>7</v>
      </c>
      <c r="L20" s="5">
        <v>1600</v>
      </c>
      <c r="M20" s="5" t="s">
        <v>15</v>
      </c>
      <c r="N20" s="17">
        <v>0</v>
      </c>
      <c r="O20" s="44"/>
      <c r="P20" s="22">
        <f t="shared" si="0"/>
        <v>0</v>
      </c>
    </row>
    <row r="21" spans="2:16" x14ac:dyDescent="0.3">
      <c r="B21" s="7" t="s">
        <v>13</v>
      </c>
      <c r="C21" s="5" t="s">
        <v>7</v>
      </c>
      <c r="D21" s="5">
        <v>2500</v>
      </c>
      <c r="E21" s="5" t="s">
        <v>14</v>
      </c>
      <c r="F21" s="17">
        <v>0</v>
      </c>
      <c r="G21" s="40"/>
      <c r="H21" s="20">
        <f>F21*(G21*52)</f>
        <v>0</v>
      </c>
      <c r="J21" s="7" t="s">
        <v>13</v>
      </c>
      <c r="K21" s="5" t="s">
        <v>7</v>
      </c>
      <c r="L21" s="5">
        <v>2500</v>
      </c>
      <c r="M21" s="5" t="s">
        <v>15</v>
      </c>
      <c r="N21" s="17">
        <v>0</v>
      </c>
      <c r="O21" s="44"/>
      <c r="P21" s="22">
        <f t="shared" si="0"/>
        <v>0</v>
      </c>
    </row>
    <row r="22" spans="2:16" x14ac:dyDescent="0.3">
      <c r="B22" s="7" t="s">
        <v>13</v>
      </c>
      <c r="C22" s="5" t="s">
        <v>8</v>
      </c>
      <c r="D22" s="5">
        <v>120</v>
      </c>
      <c r="E22" s="5" t="s">
        <v>14</v>
      </c>
      <c r="F22" s="17">
        <v>8</v>
      </c>
      <c r="G22" s="40"/>
      <c r="H22" s="20">
        <f t="shared" si="1"/>
        <v>0</v>
      </c>
      <c r="J22" s="7" t="s">
        <v>13</v>
      </c>
      <c r="K22" s="5" t="s">
        <v>8</v>
      </c>
      <c r="L22" s="5">
        <v>120</v>
      </c>
      <c r="M22" s="5" t="s">
        <v>15</v>
      </c>
      <c r="N22" s="17">
        <v>8</v>
      </c>
      <c r="O22" s="44"/>
      <c r="P22" s="22">
        <f t="shared" si="0"/>
        <v>0</v>
      </c>
    </row>
    <row r="23" spans="2:16" x14ac:dyDescent="0.3">
      <c r="B23" s="7" t="s">
        <v>13</v>
      </c>
      <c r="C23" s="5" t="s">
        <v>8</v>
      </c>
      <c r="D23" s="5">
        <v>240</v>
      </c>
      <c r="E23" s="5" t="s">
        <v>14</v>
      </c>
      <c r="F23" s="17">
        <v>0</v>
      </c>
      <c r="G23" s="40"/>
      <c r="H23" s="20">
        <f t="shared" si="1"/>
        <v>0</v>
      </c>
      <c r="J23" s="7" t="s">
        <v>13</v>
      </c>
      <c r="K23" s="5" t="s">
        <v>8</v>
      </c>
      <c r="L23" s="5">
        <v>240</v>
      </c>
      <c r="M23" s="5" t="s">
        <v>15</v>
      </c>
      <c r="N23" s="17">
        <v>0</v>
      </c>
      <c r="O23" s="44"/>
      <c r="P23" s="22">
        <f t="shared" si="0"/>
        <v>0</v>
      </c>
    </row>
    <row r="24" spans="2:16" x14ac:dyDescent="0.3">
      <c r="B24" s="7" t="s">
        <v>13</v>
      </c>
      <c r="C24" s="5" t="s">
        <v>8</v>
      </c>
      <c r="D24" s="5">
        <v>400</v>
      </c>
      <c r="E24" s="5" t="s">
        <v>14</v>
      </c>
      <c r="F24" s="17">
        <v>0</v>
      </c>
      <c r="G24" s="40"/>
      <c r="H24" s="20">
        <f t="shared" si="1"/>
        <v>0</v>
      </c>
      <c r="J24" s="7" t="s">
        <v>13</v>
      </c>
      <c r="K24" s="5" t="s">
        <v>8</v>
      </c>
      <c r="L24" s="5">
        <v>400</v>
      </c>
      <c r="M24" s="5" t="s">
        <v>15</v>
      </c>
      <c r="N24" s="17">
        <v>0</v>
      </c>
      <c r="O24" s="44"/>
      <c r="P24" s="22">
        <f t="shared" si="0"/>
        <v>0</v>
      </c>
    </row>
    <row r="25" spans="2:16" x14ac:dyDescent="0.3">
      <c r="B25" s="7" t="s">
        <v>13</v>
      </c>
      <c r="C25" s="5" t="s">
        <v>8</v>
      </c>
      <c r="D25" s="5">
        <v>660</v>
      </c>
      <c r="E25" s="5" t="s">
        <v>14</v>
      </c>
      <c r="F25" s="17">
        <v>0</v>
      </c>
      <c r="G25" s="40"/>
      <c r="H25" s="20">
        <f t="shared" si="1"/>
        <v>0</v>
      </c>
      <c r="J25" s="7" t="s">
        <v>13</v>
      </c>
      <c r="K25" s="5" t="s">
        <v>8</v>
      </c>
      <c r="L25" s="5">
        <v>660</v>
      </c>
      <c r="M25" s="5" t="s">
        <v>15</v>
      </c>
      <c r="N25" s="17">
        <v>0</v>
      </c>
      <c r="O25" s="44"/>
      <c r="P25" s="22">
        <f t="shared" si="0"/>
        <v>0</v>
      </c>
    </row>
    <row r="26" spans="2:16" x14ac:dyDescent="0.3">
      <c r="B26" s="7" t="s">
        <v>13</v>
      </c>
      <c r="C26" s="5" t="s">
        <v>8</v>
      </c>
      <c r="D26" s="5">
        <v>770</v>
      </c>
      <c r="E26" s="5" t="s">
        <v>14</v>
      </c>
      <c r="F26" s="17">
        <v>0</v>
      </c>
      <c r="G26" s="40"/>
      <c r="H26" s="20">
        <f t="shared" si="1"/>
        <v>0</v>
      </c>
      <c r="J26" s="7" t="s">
        <v>13</v>
      </c>
      <c r="K26" s="5" t="s">
        <v>8</v>
      </c>
      <c r="L26" s="5">
        <v>770</v>
      </c>
      <c r="M26" s="5" t="s">
        <v>15</v>
      </c>
      <c r="N26" s="17">
        <v>0</v>
      </c>
      <c r="O26" s="44"/>
      <c r="P26" s="22">
        <f t="shared" si="0"/>
        <v>0</v>
      </c>
    </row>
    <row r="27" spans="2:16" x14ac:dyDescent="0.3">
      <c r="B27" s="7" t="s">
        <v>13</v>
      </c>
      <c r="C27" s="5" t="s">
        <v>8</v>
      </c>
      <c r="D27" s="5">
        <v>1100</v>
      </c>
      <c r="E27" s="5" t="s">
        <v>14</v>
      </c>
      <c r="F27" s="17">
        <v>0</v>
      </c>
      <c r="G27" s="40"/>
      <c r="H27" s="20">
        <f t="shared" si="1"/>
        <v>0</v>
      </c>
      <c r="J27" s="7" t="s">
        <v>13</v>
      </c>
      <c r="K27" s="5" t="s">
        <v>8</v>
      </c>
      <c r="L27" s="5">
        <v>1100</v>
      </c>
      <c r="M27" s="5" t="s">
        <v>15</v>
      </c>
      <c r="N27" s="17">
        <v>0</v>
      </c>
      <c r="O27" s="44"/>
      <c r="P27" s="22">
        <f t="shared" si="0"/>
        <v>0</v>
      </c>
    </row>
    <row r="28" spans="2:16" x14ac:dyDescent="0.3">
      <c r="B28" s="7" t="s">
        <v>13</v>
      </c>
      <c r="C28" s="5" t="s">
        <v>8</v>
      </c>
      <c r="D28" s="5">
        <v>1300</v>
      </c>
      <c r="E28" s="5" t="s">
        <v>14</v>
      </c>
      <c r="F28" s="17">
        <v>0</v>
      </c>
      <c r="G28" s="40"/>
      <c r="H28" s="20">
        <f t="shared" si="1"/>
        <v>0</v>
      </c>
      <c r="J28" s="7" t="s">
        <v>13</v>
      </c>
      <c r="K28" s="5" t="s">
        <v>8</v>
      </c>
      <c r="L28" s="5">
        <v>1300</v>
      </c>
      <c r="M28" s="5" t="s">
        <v>15</v>
      </c>
      <c r="N28" s="17">
        <v>0</v>
      </c>
      <c r="O28" s="44"/>
      <c r="P28" s="22">
        <f t="shared" si="0"/>
        <v>0</v>
      </c>
    </row>
    <row r="29" spans="2:16" x14ac:dyDescent="0.3">
      <c r="B29" s="7" t="s">
        <v>13</v>
      </c>
      <c r="C29" s="5" t="s">
        <v>8</v>
      </c>
      <c r="D29" s="5">
        <v>1600</v>
      </c>
      <c r="E29" s="5" t="s">
        <v>14</v>
      </c>
      <c r="F29" s="17">
        <v>0</v>
      </c>
      <c r="G29" s="40"/>
      <c r="H29" s="20">
        <f t="shared" si="1"/>
        <v>0</v>
      </c>
      <c r="J29" s="7" t="s">
        <v>13</v>
      </c>
      <c r="K29" s="5" t="s">
        <v>8</v>
      </c>
      <c r="L29" s="5">
        <v>1600</v>
      </c>
      <c r="M29" s="5" t="s">
        <v>15</v>
      </c>
      <c r="N29" s="17">
        <v>0</v>
      </c>
      <c r="O29" s="44"/>
      <c r="P29" s="22">
        <f t="shared" si="0"/>
        <v>0</v>
      </c>
    </row>
    <row r="30" spans="2:16" ht="15" thickBot="1" x14ac:dyDescent="0.35">
      <c r="B30" s="7" t="s">
        <v>13</v>
      </c>
      <c r="C30" s="5" t="s">
        <v>8</v>
      </c>
      <c r="D30" s="5">
        <v>5000</v>
      </c>
      <c r="E30" s="5" t="s">
        <v>14</v>
      </c>
      <c r="F30" s="17">
        <v>0</v>
      </c>
      <c r="G30" s="40"/>
      <c r="H30" s="20">
        <f t="shared" si="1"/>
        <v>0</v>
      </c>
      <c r="J30" s="7" t="s">
        <v>13</v>
      </c>
      <c r="K30" s="5" t="s">
        <v>8</v>
      </c>
      <c r="L30" s="5">
        <v>5000</v>
      </c>
      <c r="M30" s="5" t="s">
        <v>15</v>
      </c>
      <c r="N30" s="17">
        <v>0</v>
      </c>
      <c r="O30" s="44"/>
      <c r="P30" s="22">
        <f t="shared" si="0"/>
        <v>0</v>
      </c>
    </row>
    <row r="31" spans="2:16" ht="15" thickBot="1" x14ac:dyDescent="0.35">
      <c r="B31" s="84" t="s">
        <v>18</v>
      </c>
      <c r="C31" s="85"/>
      <c r="D31" s="85"/>
      <c r="E31" s="85"/>
      <c r="F31" s="85"/>
      <c r="G31" s="85"/>
      <c r="H31" s="23">
        <f>SUM(H4:H30)</f>
        <v>0</v>
      </c>
      <c r="J31" s="84" t="s">
        <v>19</v>
      </c>
      <c r="K31" s="85"/>
      <c r="L31" s="85"/>
      <c r="M31" s="85"/>
      <c r="N31" s="85"/>
      <c r="O31" s="85"/>
      <c r="P31" s="24">
        <f>SUM(P4:P30)</f>
        <v>0</v>
      </c>
    </row>
  </sheetData>
  <sheetProtection algorithmName="SHA-512" hashValue="Ge0OT8WeH/mUWywNkonVEsRcekV/nMTeXpogivu3lFPQ8tZfsKQxSRkqa3MOh0EW9tuzmAkr50YY6ZUQ3t/ArQ==" saltValue="7bFA7I/0noDTKJGxw3rpBg==" spinCount="100000" sheet="1" objects="1" scenarios="1"/>
  <mergeCells count="4">
    <mergeCell ref="B31:G31"/>
    <mergeCell ref="J31:O31"/>
    <mergeCell ref="B2:H2"/>
    <mergeCell ref="J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31"/>
  <sheetViews>
    <sheetView zoomScale="85" zoomScaleNormal="85" workbookViewId="0">
      <selection activeCell="I37" sqref="I37"/>
    </sheetView>
  </sheetViews>
  <sheetFormatPr defaultColWidth="9.109375" defaultRowHeight="14.4" x14ac:dyDescent="0.3"/>
  <cols>
    <col min="1" max="1" width="9.109375" style="27"/>
    <col min="2" max="2" width="14.44140625" style="27" bestFit="1" customWidth="1"/>
    <col min="3" max="3" width="19.6640625" style="27" bestFit="1" customWidth="1"/>
    <col min="4" max="4" width="14" style="27" bestFit="1" customWidth="1"/>
    <col min="5" max="5" width="15.33203125" style="27" bestFit="1" customWidth="1"/>
    <col min="6" max="6" width="17" style="27" bestFit="1" customWidth="1"/>
    <col min="7" max="7" width="26" style="27" bestFit="1" customWidth="1"/>
    <col min="8" max="8" width="11.6640625" style="27" customWidth="1"/>
    <col min="9" max="16384" width="9.109375" style="27"/>
  </cols>
  <sheetData>
    <row r="1" spans="2:15" ht="15" thickBot="1" x14ac:dyDescent="0.35"/>
    <row r="2" spans="2:15" ht="15" thickBot="1" x14ac:dyDescent="0.35">
      <c r="B2" s="95" t="s">
        <v>22</v>
      </c>
      <c r="C2" s="96"/>
      <c r="D2" s="96"/>
      <c r="E2" s="96"/>
      <c r="F2" s="96"/>
      <c r="G2" s="96"/>
      <c r="H2" s="97"/>
    </row>
    <row r="3" spans="2:15" ht="15" thickBot="1" x14ac:dyDescent="0.35">
      <c r="B3" s="11" t="s">
        <v>1</v>
      </c>
      <c r="C3" s="12" t="s">
        <v>3</v>
      </c>
      <c r="D3" s="12" t="s">
        <v>5</v>
      </c>
      <c r="E3" s="12" t="s">
        <v>4</v>
      </c>
      <c r="F3" s="3" t="s">
        <v>10</v>
      </c>
      <c r="G3" s="28" t="s">
        <v>16</v>
      </c>
      <c r="H3" s="29" t="s">
        <v>12</v>
      </c>
    </row>
    <row r="4" spans="2:15" x14ac:dyDescent="0.3">
      <c r="B4" s="9" t="s">
        <v>22</v>
      </c>
      <c r="C4" s="10" t="s">
        <v>6</v>
      </c>
      <c r="D4" s="10">
        <v>120</v>
      </c>
      <c r="E4" s="10" t="s">
        <v>0</v>
      </c>
      <c r="F4" s="16">
        <v>0</v>
      </c>
      <c r="G4" s="48"/>
      <c r="H4" s="22">
        <f>F4*G4</f>
        <v>0</v>
      </c>
    </row>
    <row r="5" spans="2:15" x14ac:dyDescent="0.3">
      <c r="B5" s="7" t="s">
        <v>22</v>
      </c>
      <c r="C5" s="5" t="s">
        <v>6</v>
      </c>
      <c r="D5" s="5">
        <v>240</v>
      </c>
      <c r="E5" s="5" t="s">
        <v>0</v>
      </c>
      <c r="F5" s="17">
        <v>11</v>
      </c>
      <c r="G5" s="49"/>
      <c r="H5" s="20">
        <f t="shared" ref="H5:H30" si="0">F5*G5</f>
        <v>0</v>
      </c>
      <c r="O5" s="26"/>
    </row>
    <row r="6" spans="2:15" x14ac:dyDescent="0.3">
      <c r="B6" s="7" t="s">
        <v>22</v>
      </c>
      <c r="C6" s="5" t="s">
        <v>6</v>
      </c>
      <c r="D6" s="5">
        <v>400</v>
      </c>
      <c r="E6" s="5" t="s">
        <v>0</v>
      </c>
      <c r="F6" s="17">
        <v>0</v>
      </c>
      <c r="G6" s="49"/>
      <c r="H6" s="20">
        <f t="shared" si="0"/>
        <v>0</v>
      </c>
      <c r="O6" s="26"/>
    </row>
    <row r="7" spans="2:15" x14ac:dyDescent="0.3">
      <c r="B7" s="7" t="s">
        <v>22</v>
      </c>
      <c r="C7" s="5" t="s">
        <v>6</v>
      </c>
      <c r="D7" s="5">
        <v>660</v>
      </c>
      <c r="E7" s="5" t="s">
        <v>0</v>
      </c>
      <c r="F7" s="17">
        <v>2</v>
      </c>
      <c r="G7" s="49"/>
      <c r="H7" s="20">
        <f t="shared" si="0"/>
        <v>0</v>
      </c>
      <c r="O7" s="26"/>
    </row>
    <row r="8" spans="2:15" x14ac:dyDescent="0.3">
      <c r="B8" s="7" t="s">
        <v>22</v>
      </c>
      <c r="C8" s="5" t="s">
        <v>6</v>
      </c>
      <c r="D8" s="5">
        <v>770</v>
      </c>
      <c r="E8" s="5" t="s">
        <v>0</v>
      </c>
      <c r="F8" s="17">
        <v>6</v>
      </c>
      <c r="G8" s="49"/>
      <c r="H8" s="20">
        <f t="shared" si="0"/>
        <v>0</v>
      </c>
      <c r="O8" s="26"/>
    </row>
    <row r="9" spans="2:15" x14ac:dyDescent="0.3">
      <c r="B9" s="7" t="s">
        <v>22</v>
      </c>
      <c r="C9" s="5" t="s">
        <v>6</v>
      </c>
      <c r="D9" s="5">
        <v>1100</v>
      </c>
      <c r="E9" s="5" t="s">
        <v>0</v>
      </c>
      <c r="F9" s="17">
        <v>3</v>
      </c>
      <c r="G9" s="49"/>
      <c r="H9" s="20">
        <f t="shared" si="0"/>
        <v>0</v>
      </c>
      <c r="O9" s="26"/>
    </row>
    <row r="10" spans="2:15" x14ac:dyDescent="0.3">
      <c r="B10" s="7" t="s">
        <v>22</v>
      </c>
      <c r="C10" s="5" t="s">
        <v>6</v>
      </c>
      <c r="D10" s="5">
        <v>1300</v>
      </c>
      <c r="E10" s="5" t="s">
        <v>0</v>
      </c>
      <c r="F10" s="17">
        <v>2</v>
      </c>
      <c r="G10" s="49"/>
      <c r="H10" s="20">
        <f t="shared" si="0"/>
        <v>0</v>
      </c>
      <c r="O10" s="26"/>
    </row>
    <row r="11" spans="2:15" x14ac:dyDescent="0.3">
      <c r="B11" s="7" t="s">
        <v>22</v>
      </c>
      <c r="C11" s="5" t="s">
        <v>6</v>
      </c>
      <c r="D11" s="5">
        <v>1600</v>
      </c>
      <c r="E11" s="5" t="s">
        <v>0</v>
      </c>
      <c r="F11" s="17">
        <v>1</v>
      </c>
      <c r="G11" s="49"/>
      <c r="H11" s="20">
        <f t="shared" si="0"/>
        <v>0</v>
      </c>
      <c r="O11" s="26"/>
    </row>
    <row r="12" spans="2:15" x14ac:dyDescent="0.3">
      <c r="B12" s="7" t="s">
        <v>22</v>
      </c>
      <c r="C12" s="5" t="s">
        <v>6</v>
      </c>
      <c r="D12" s="5">
        <v>5000</v>
      </c>
      <c r="E12" s="5" t="s">
        <v>0</v>
      </c>
      <c r="F12" s="17">
        <v>1</v>
      </c>
      <c r="G12" s="49"/>
      <c r="H12" s="20">
        <f t="shared" si="0"/>
        <v>0</v>
      </c>
      <c r="O12" s="26"/>
    </row>
    <row r="13" spans="2:15" x14ac:dyDescent="0.3">
      <c r="B13" s="7" t="s">
        <v>22</v>
      </c>
      <c r="C13" s="5" t="s">
        <v>7</v>
      </c>
      <c r="D13" s="5">
        <v>120</v>
      </c>
      <c r="E13" s="5" t="s">
        <v>0</v>
      </c>
      <c r="F13" s="17">
        <v>0</v>
      </c>
      <c r="G13" s="49"/>
      <c r="H13" s="20">
        <f t="shared" si="0"/>
        <v>0</v>
      </c>
      <c r="O13" s="26"/>
    </row>
    <row r="14" spans="2:15" x14ac:dyDescent="0.3">
      <c r="B14" s="7" t="s">
        <v>22</v>
      </c>
      <c r="C14" s="5" t="s">
        <v>7</v>
      </c>
      <c r="D14" s="5">
        <v>240</v>
      </c>
      <c r="E14" s="5" t="s">
        <v>0</v>
      </c>
      <c r="F14" s="17">
        <v>3</v>
      </c>
      <c r="G14" s="49"/>
      <c r="H14" s="20">
        <f t="shared" si="0"/>
        <v>0</v>
      </c>
      <c r="O14" s="26"/>
    </row>
    <row r="15" spans="2:15" x14ac:dyDescent="0.3">
      <c r="B15" s="7" t="s">
        <v>22</v>
      </c>
      <c r="C15" s="5" t="s">
        <v>7</v>
      </c>
      <c r="D15" s="5">
        <v>400</v>
      </c>
      <c r="E15" s="5" t="s">
        <v>0</v>
      </c>
      <c r="F15" s="17">
        <v>1</v>
      </c>
      <c r="G15" s="49"/>
      <c r="H15" s="20">
        <f t="shared" si="0"/>
        <v>0</v>
      </c>
    </row>
    <row r="16" spans="2:15" x14ac:dyDescent="0.3">
      <c r="B16" s="7" t="s">
        <v>22</v>
      </c>
      <c r="C16" s="5" t="s">
        <v>7</v>
      </c>
      <c r="D16" s="5">
        <v>660</v>
      </c>
      <c r="E16" s="5" t="s">
        <v>0</v>
      </c>
      <c r="F16" s="17">
        <v>0</v>
      </c>
      <c r="G16" s="49"/>
      <c r="H16" s="20">
        <f t="shared" si="0"/>
        <v>0</v>
      </c>
    </row>
    <row r="17" spans="2:8" x14ac:dyDescent="0.3">
      <c r="B17" s="7" t="s">
        <v>22</v>
      </c>
      <c r="C17" s="5" t="s">
        <v>7</v>
      </c>
      <c r="D17" s="5">
        <v>770</v>
      </c>
      <c r="E17" s="5" t="s">
        <v>0</v>
      </c>
      <c r="F17" s="17">
        <v>2</v>
      </c>
      <c r="G17" s="49"/>
      <c r="H17" s="20">
        <f t="shared" si="0"/>
        <v>0</v>
      </c>
    </row>
    <row r="18" spans="2:8" x14ac:dyDescent="0.3">
      <c r="B18" s="7" t="s">
        <v>22</v>
      </c>
      <c r="C18" s="5" t="s">
        <v>7</v>
      </c>
      <c r="D18" s="5">
        <v>1100</v>
      </c>
      <c r="E18" s="5" t="s">
        <v>0</v>
      </c>
      <c r="F18" s="17">
        <v>0</v>
      </c>
      <c r="G18" s="49"/>
      <c r="H18" s="20">
        <f t="shared" si="0"/>
        <v>0</v>
      </c>
    </row>
    <row r="19" spans="2:8" x14ac:dyDescent="0.3">
      <c r="B19" s="7" t="s">
        <v>22</v>
      </c>
      <c r="C19" s="5" t="s">
        <v>7</v>
      </c>
      <c r="D19" s="5">
        <v>1300</v>
      </c>
      <c r="E19" s="5" t="s">
        <v>0</v>
      </c>
      <c r="F19" s="17">
        <v>0</v>
      </c>
      <c r="G19" s="49"/>
      <c r="H19" s="20">
        <f t="shared" si="0"/>
        <v>0</v>
      </c>
    </row>
    <row r="20" spans="2:8" x14ac:dyDescent="0.3">
      <c r="B20" s="7" t="s">
        <v>22</v>
      </c>
      <c r="C20" s="5" t="s">
        <v>7</v>
      </c>
      <c r="D20" s="5">
        <v>1600</v>
      </c>
      <c r="E20" s="5" t="s">
        <v>0</v>
      </c>
      <c r="F20" s="17">
        <v>0</v>
      </c>
      <c r="G20" s="49"/>
      <c r="H20" s="20">
        <f t="shared" si="0"/>
        <v>0</v>
      </c>
    </row>
    <row r="21" spans="2:8" x14ac:dyDescent="0.3">
      <c r="B21" s="7" t="s">
        <v>22</v>
      </c>
      <c r="C21" s="5" t="s">
        <v>7</v>
      </c>
      <c r="D21" s="5">
        <v>5000</v>
      </c>
      <c r="E21" s="5" t="s">
        <v>0</v>
      </c>
      <c r="F21" s="17">
        <v>0</v>
      </c>
      <c r="G21" s="49"/>
      <c r="H21" s="20">
        <f t="shared" si="0"/>
        <v>0</v>
      </c>
    </row>
    <row r="22" spans="2:8" x14ac:dyDescent="0.3">
      <c r="B22" s="7" t="s">
        <v>22</v>
      </c>
      <c r="C22" s="5" t="s">
        <v>8</v>
      </c>
      <c r="D22" s="5">
        <v>120</v>
      </c>
      <c r="E22" s="5" t="s">
        <v>0</v>
      </c>
      <c r="F22" s="17">
        <v>8</v>
      </c>
      <c r="G22" s="49"/>
      <c r="H22" s="20">
        <f t="shared" si="0"/>
        <v>0</v>
      </c>
    </row>
    <row r="23" spans="2:8" x14ac:dyDescent="0.3">
      <c r="B23" s="7" t="s">
        <v>22</v>
      </c>
      <c r="C23" s="5" t="s">
        <v>8</v>
      </c>
      <c r="D23" s="5">
        <v>240</v>
      </c>
      <c r="E23" s="5" t="s">
        <v>0</v>
      </c>
      <c r="F23" s="17">
        <v>0</v>
      </c>
      <c r="G23" s="49"/>
      <c r="H23" s="20">
        <f t="shared" si="0"/>
        <v>0</v>
      </c>
    </row>
    <row r="24" spans="2:8" x14ac:dyDescent="0.3">
      <c r="B24" s="7" t="s">
        <v>22</v>
      </c>
      <c r="C24" s="5" t="s">
        <v>8</v>
      </c>
      <c r="D24" s="5">
        <v>400</v>
      </c>
      <c r="E24" s="5" t="s">
        <v>0</v>
      </c>
      <c r="F24" s="17">
        <v>0</v>
      </c>
      <c r="G24" s="49"/>
      <c r="H24" s="20">
        <f t="shared" si="0"/>
        <v>0</v>
      </c>
    </row>
    <row r="25" spans="2:8" x14ac:dyDescent="0.3">
      <c r="B25" s="7" t="s">
        <v>22</v>
      </c>
      <c r="C25" s="5" t="s">
        <v>8</v>
      </c>
      <c r="D25" s="5">
        <v>660</v>
      </c>
      <c r="E25" s="5" t="s">
        <v>0</v>
      </c>
      <c r="F25" s="17">
        <v>0</v>
      </c>
      <c r="G25" s="49"/>
      <c r="H25" s="20">
        <f t="shared" si="0"/>
        <v>0</v>
      </c>
    </row>
    <row r="26" spans="2:8" x14ac:dyDescent="0.3">
      <c r="B26" s="7" t="s">
        <v>22</v>
      </c>
      <c r="C26" s="5" t="s">
        <v>8</v>
      </c>
      <c r="D26" s="5">
        <v>770</v>
      </c>
      <c r="E26" s="5" t="s">
        <v>0</v>
      </c>
      <c r="F26" s="17">
        <v>0</v>
      </c>
      <c r="G26" s="49"/>
      <c r="H26" s="20">
        <f t="shared" si="0"/>
        <v>0</v>
      </c>
    </row>
    <row r="27" spans="2:8" x14ac:dyDescent="0.3">
      <c r="B27" s="7" t="s">
        <v>22</v>
      </c>
      <c r="C27" s="5" t="s">
        <v>8</v>
      </c>
      <c r="D27" s="5">
        <v>1100</v>
      </c>
      <c r="E27" s="5" t="s">
        <v>0</v>
      </c>
      <c r="F27" s="17">
        <v>0</v>
      </c>
      <c r="G27" s="49"/>
      <c r="H27" s="20">
        <f t="shared" si="0"/>
        <v>0</v>
      </c>
    </row>
    <row r="28" spans="2:8" x14ac:dyDescent="0.3">
      <c r="B28" s="7" t="s">
        <v>22</v>
      </c>
      <c r="C28" s="5" t="s">
        <v>8</v>
      </c>
      <c r="D28" s="5">
        <v>1300</v>
      </c>
      <c r="E28" s="5" t="s">
        <v>0</v>
      </c>
      <c r="F28" s="17">
        <v>0</v>
      </c>
      <c r="G28" s="49"/>
      <c r="H28" s="20">
        <f t="shared" si="0"/>
        <v>0</v>
      </c>
    </row>
    <row r="29" spans="2:8" x14ac:dyDescent="0.3">
      <c r="B29" s="7" t="s">
        <v>22</v>
      </c>
      <c r="C29" s="5" t="s">
        <v>8</v>
      </c>
      <c r="D29" s="5">
        <v>1600</v>
      </c>
      <c r="E29" s="5" t="s">
        <v>0</v>
      </c>
      <c r="F29" s="17">
        <v>0</v>
      </c>
      <c r="G29" s="49"/>
      <c r="H29" s="20">
        <f t="shared" si="0"/>
        <v>0</v>
      </c>
    </row>
    <row r="30" spans="2:8" ht="15" thickBot="1" x14ac:dyDescent="0.35">
      <c r="B30" s="7" t="s">
        <v>22</v>
      </c>
      <c r="C30" s="5" t="s">
        <v>8</v>
      </c>
      <c r="D30" s="5">
        <v>5000</v>
      </c>
      <c r="E30" s="5" t="s">
        <v>0</v>
      </c>
      <c r="F30" s="17">
        <v>0</v>
      </c>
      <c r="G30" s="49"/>
      <c r="H30" s="20">
        <f t="shared" si="0"/>
        <v>0</v>
      </c>
    </row>
    <row r="31" spans="2:8" ht="15" thickBot="1" x14ac:dyDescent="0.35">
      <c r="B31" s="84" t="s">
        <v>23</v>
      </c>
      <c r="C31" s="85"/>
      <c r="D31" s="85"/>
      <c r="E31" s="85"/>
      <c r="F31" s="85"/>
      <c r="G31" s="85"/>
      <c r="H31" s="30">
        <f>SUM(H4:H30)</f>
        <v>0</v>
      </c>
    </row>
  </sheetData>
  <sheetProtection algorithmName="SHA-512" hashValue="p60RLYsGWdjQLD7EdRLykmTThn5/J729Vuk3wB69E9qGwPqv6iPf8s/6rVi0l2SRTBbeC8pHR9g0WOUFFET9Jw==" saltValue="WbyEVJ4JcM4fYdtu4F2rrA==" spinCount="100000" sheet="1" objects="1" scenarios="1"/>
  <mergeCells count="2">
    <mergeCell ref="B31:G31"/>
    <mergeCell ref="B2:H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7"/>
  <sheetViews>
    <sheetView workbookViewId="0">
      <selection activeCell="D4" sqref="D4"/>
    </sheetView>
  </sheetViews>
  <sheetFormatPr defaultColWidth="9.109375" defaultRowHeight="14.4" x14ac:dyDescent="0.3"/>
  <cols>
    <col min="1" max="1" width="9.109375" style="27"/>
    <col min="2" max="2" width="27.44140625" style="27" bestFit="1" customWidth="1"/>
    <col min="3" max="3" width="33.44140625" style="27" bestFit="1" customWidth="1"/>
    <col min="4" max="4" width="25" style="27" bestFit="1" customWidth="1"/>
    <col min="5" max="5" width="11.33203125" style="27" customWidth="1"/>
    <col min="6" max="16384" width="9.109375" style="27"/>
  </cols>
  <sheetData>
    <row r="1" spans="2:5" ht="15" thickBot="1" x14ac:dyDescent="0.35"/>
    <row r="2" spans="2:5" ht="15" thickBot="1" x14ac:dyDescent="0.35">
      <c r="B2" s="98" t="s">
        <v>25</v>
      </c>
      <c r="C2" s="99"/>
      <c r="D2" s="99"/>
      <c r="E2" s="100"/>
    </row>
    <row r="3" spans="2:5" ht="15" thickBot="1" x14ac:dyDescent="0.35">
      <c r="B3" s="31" t="s">
        <v>3</v>
      </c>
      <c r="C3" s="32" t="s">
        <v>29</v>
      </c>
      <c r="D3" s="32" t="s">
        <v>30</v>
      </c>
      <c r="E3" s="33" t="s">
        <v>12</v>
      </c>
    </row>
    <row r="4" spans="2:5" x14ac:dyDescent="0.3">
      <c r="B4" s="9" t="s">
        <v>8</v>
      </c>
      <c r="C4" s="37">
        <v>535</v>
      </c>
      <c r="D4" s="45"/>
      <c r="E4" s="36">
        <f>(C4*D4)*12</f>
        <v>0</v>
      </c>
    </row>
    <row r="5" spans="2:5" x14ac:dyDescent="0.3">
      <c r="B5" s="7" t="s">
        <v>27</v>
      </c>
      <c r="C5" s="38">
        <v>506</v>
      </c>
      <c r="D5" s="46">
        <v>0</v>
      </c>
      <c r="E5" s="36">
        <f t="shared" ref="E5:E7" si="0">(C5*D5)*12</f>
        <v>0</v>
      </c>
    </row>
    <row r="6" spans="2:5" x14ac:dyDescent="0.3">
      <c r="B6" s="7" t="s">
        <v>11</v>
      </c>
      <c r="C6" s="38">
        <v>9322</v>
      </c>
      <c r="D6" s="46">
        <v>0</v>
      </c>
      <c r="E6" s="36">
        <f t="shared" si="0"/>
        <v>0</v>
      </c>
    </row>
    <row r="7" spans="2:5" ht="15" thickBot="1" x14ac:dyDescent="0.35">
      <c r="B7" s="79" t="s">
        <v>28</v>
      </c>
      <c r="C7" s="80">
        <v>2809</v>
      </c>
      <c r="D7" s="47">
        <v>0</v>
      </c>
      <c r="E7" s="36">
        <f t="shared" si="0"/>
        <v>0</v>
      </c>
    </row>
  </sheetData>
  <sheetProtection algorithmName="SHA-512" hashValue="NuQpO0Du9KAsraOeDYCLGAkf38PhILp9LjfxM1+3UYTJV5GZmkCW4/O8RKVbrd4NGgAE3WPadn2urz5DFlyQMQ==" saltValue="rRkkutZVlbjtNSseMf/1CQ==" spinCount="100000" sheet="1" objects="1" scenarios="1"/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PRIJZEN</vt:lpstr>
      <vt:lpstr>1. HUUR</vt:lpstr>
      <vt:lpstr>2. LEDIGING</vt:lpstr>
      <vt:lpstr>3. AFROEPLEDIGING</vt:lpstr>
      <vt:lpstr>4. VERWERKING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Nieuwendijk, J. van den</dc:creator>
  <cp:lastModifiedBy>Sebastiaan Teuben</cp:lastModifiedBy>
  <dcterms:created xsi:type="dcterms:W3CDTF">2020-09-04T08:36:32Z</dcterms:created>
  <dcterms:modified xsi:type="dcterms:W3CDTF">2024-09-17T15:07:04Z</dcterms:modified>
</cp:coreProperties>
</file>