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O\Onderwijs\DC Terra (v.h. onderwijsgroep Noord)\EA 2024\"/>
    </mc:Choice>
  </mc:AlternateContent>
  <xr:revisionPtr revIDLastSave="0" documentId="13_ncr:1_{7F7E33D9-C592-4527-A32B-8882ACCC31A6}" xr6:coauthVersionLast="47" xr6:coauthVersionMax="47" xr10:uidLastSave="{00000000-0000-0000-0000-000000000000}"/>
  <bookViews>
    <workbookView xWindow="-120" yWindow="-120" windowWidth="29040" windowHeight="15720" xr2:uid="{A370F979-6DE9-458B-BEBA-370309D07C0C}"/>
  </bookViews>
  <sheets>
    <sheet name="Sheet1" sheetId="1" r:id="rId1"/>
  </sheets>
  <externalReferences>
    <externalReference r:id="rId2"/>
    <externalReference r:id="rId3"/>
  </externalReferences>
  <definedNames>
    <definedName name="Bouwaard">[1]Data!$B$2:$B$6</definedName>
    <definedName name="Interest">[1]Data!$A$2:$A$16</definedName>
    <definedName name="Taxatie">[1]Data!$D$2:$D$4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1" l="1"/>
  <c r="M58" i="1"/>
  <c r="M61" i="1"/>
  <c r="M63" i="1"/>
  <c r="M66" i="1"/>
  <c r="M69" i="1"/>
  <c r="M71" i="1"/>
  <c r="M74" i="1"/>
  <c r="M77" i="1"/>
  <c r="M79" i="1"/>
  <c r="M82" i="1"/>
  <c r="M86" i="1"/>
  <c r="L86" i="1"/>
  <c r="M81" i="1"/>
  <c r="M80" i="1"/>
  <c r="M78" i="1"/>
  <c r="M76" i="1"/>
  <c r="M75" i="1"/>
  <c r="M73" i="1"/>
  <c r="M72" i="1"/>
  <c r="M70" i="1"/>
  <c r="M68" i="1"/>
  <c r="M67" i="1"/>
  <c r="M65" i="1"/>
  <c r="M64" i="1"/>
  <c r="M62" i="1"/>
  <c r="M60" i="1"/>
  <c r="M59" i="1"/>
  <c r="M57" i="1"/>
  <c r="M56" i="1"/>
  <c r="M54" i="1"/>
  <c r="M15" i="1"/>
  <c r="M16" i="1"/>
  <c r="M17" i="1"/>
  <c r="M18" i="1"/>
  <c r="M23" i="1"/>
  <c r="M24" i="1"/>
  <c r="M26" i="1"/>
  <c r="M32" i="1"/>
  <c r="M33" i="1"/>
  <c r="M34" i="1"/>
  <c r="M39" i="1"/>
  <c r="M25" i="1"/>
  <c r="M40" i="1"/>
  <c r="L40" i="1"/>
  <c r="M38" i="1"/>
  <c r="M37" i="1"/>
  <c r="M36" i="1"/>
  <c r="M35" i="1"/>
  <c r="M31" i="1"/>
  <c r="M30" i="1"/>
  <c r="M29" i="1"/>
  <c r="M28" i="1"/>
  <c r="M27" i="1"/>
  <c r="M22" i="1"/>
  <c r="M21" i="1"/>
  <c r="M20" i="1"/>
  <c r="M19" i="1"/>
  <c r="M14" i="1"/>
  <c r="M13" i="1"/>
  <c r="M12" i="1"/>
  <c r="M11" i="1"/>
</calcChain>
</file>

<file path=xl/sharedStrings.xml><?xml version="1.0" encoding="utf-8"?>
<sst xmlns="http://schemas.openxmlformats.org/spreadsheetml/2006/main" count="461" uniqueCount="103">
  <si>
    <t>Specificatie</t>
  </si>
  <si>
    <t>Polisnummer</t>
  </si>
  <si>
    <t>Verzekeringsnemer</t>
  </si>
  <si>
    <t>VNAB-nummer</t>
  </si>
  <si>
    <t>Periode</t>
  </si>
  <si>
    <t>Tot</t>
  </si>
  <si>
    <t>Sub</t>
  </si>
  <si>
    <t>Verzekerde interest</t>
  </si>
  <si>
    <t>Bestemming</t>
  </si>
  <si>
    <t>Omschrijving</t>
  </si>
  <si>
    <t>Schadevergoedingstermijn</t>
  </si>
  <si>
    <t>Bouwaard</t>
  </si>
  <si>
    <t>Getaxeerd?</t>
  </si>
  <si>
    <t>Adres</t>
  </si>
  <si>
    <t>Postcode</t>
  </si>
  <si>
    <t>Plaats</t>
  </si>
  <si>
    <t>Land</t>
  </si>
  <si>
    <t>Vorkbedrag</t>
  </si>
  <si>
    <t>Premiegrondslag</t>
  </si>
  <si>
    <t>Verzekerde waarde</t>
  </si>
  <si>
    <t>Index nieuw</t>
  </si>
  <si>
    <t>Ja/Nee</t>
  </si>
  <si>
    <t>Getaxeerd</t>
  </si>
  <si>
    <t>Verzekerde Waarde</t>
  </si>
  <si>
    <t>Gebouwen</t>
  </si>
  <si>
    <t>school</t>
  </si>
  <si>
    <t>-</t>
  </si>
  <si>
    <t>Ja</t>
  </si>
  <si>
    <t xml:space="preserve">Hereweg 99 </t>
  </si>
  <si>
    <t>9271 AA</t>
  </si>
  <si>
    <t>Groningen</t>
  </si>
  <si>
    <t>Nederland</t>
  </si>
  <si>
    <t>Hamrik 4A</t>
  </si>
  <si>
    <t>9951 JH</t>
  </si>
  <si>
    <t>Winsum</t>
  </si>
  <si>
    <t>Molenstraat 12</t>
  </si>
  <si>
    <t>9821 PG</t>
  </si>
  <si>
    <t>Oldekerk</t>
  </si>
  <si>
    <t>praktijkgebouw</t>
  </si>
  <si>
    <t>Inventaris zit bij MBO Groningen in.</t>
  </si>
  <si>
    <t>Stichtinglaan 26</t>
  </si>
  <si>
    <t>9621 BZ</t>
  </si>
  <si>
    <t>Slochteren</t>
  </si>
  <si>
    <t>school vmbo/mbo</t>
  </si>
  <si>
    <t>Huizingsbrinkweg 9</t>
  </si>
  <si>
    <t>7812 BK</t>
  </si>
  <si>
    <t>Emmen</t>
  </si>
  <si>
    <t xml:space="preserve">Burg. J.G. Legroweg 29 </t>
  </si>
  <si>
    <t>9761 TA</t>
  </si>
  <si>
    <t>Eelde</t>
  </si>
  <si>
    <t>Burg. J.G. Legroweg 33</t>
  </si>
  <si>
    <t>Paulus Potterstraat 33</t>
  </si>
  <si>
    <t>8471 VM</t>
  </si>
  <si>
    <t>Wolvega</t>
  </si>
  <si>
    <t>Onderdendamsterweg 43A</t>
  </si>
  <si>
    <t>9951 TD</t>
  </si>
  <si>
    <t>Vredeveldseweg 55</t>
  </si>
  <si>
    <t>9404 CC</t>
  </si>
  <si>
    <t>Assen</t>
  </si>
  <si>
    <t>school mbo</t>
  </si>
  <si>
    <t>Werkhorst 56</t>
  </si>
  <si>
    <t>7944 AV</t>
  </si>
  <si>
    <t>Meppel</t>
  </si>
  <si>
    <t>school vmbo en sporthal</t>
  </si>
  <si>
    <t>Werkhorst 58</t>
  </si>
  <si>
    <t xml:space="preserve">7944 AV </t>
  </si>
  <si>
    <t>Vredeveldseweg 57</t>
  </si>
  <si>
    <t>Inventaris</t>
  </si>
  <si>
    <t>praktijklocatie suikerunieterrein (huur)</t>
  </si>
  <si>
    <t>Bedrijfsinventaris en huurdersbelang</t>
  </si>
  <si>
    <t>Suikerlaan 51</t>
  </si>
  <si>
    <t>9743 DA</t>
  </si>
  <si>
    <t>Terra Centraal</t>
  </si>
  <si>
    <t>divers</t>
  </si>
  <si>
    <t>ondersteunende diensten ten behoeve van onderwijsinstelling</t>
  </si>
  <si>
    <t>Opstal</t>
  </si>
  <si>
    <t>Hereweg 101</t>
  </si>
  <si>
    <t>Anne de Vriesstraat</t>
  </si>
  <si>
    <t>AdV, Dcare Cabin</t>
  </si>
  <si>
    <t>Van Schaikweg 98</t>
  </si>
  <si>
    <t>Veldlaan</t>
  </si>
  <si>
    <t>Ubbekingecamp</t>
  </si>
  <si>
    <t>Anna Paulownalaan</t>
  </si>
  <si>
    <t>Huurdersbelang</t>
  </si>
  <si>
    <t>Aziëweg</t>
  </si>
  <si>
    <t>De Haar</t>
  </si>
  <si>
    <t>Atlantis</t>
  </si>
  <si>
    <t>Ezinge</t>
  </si>
  <si>
    <t>Sporthal Ezinge</t>
  </si>
  <si>
    <t xml:space="preserve">Werkhorst 56 </t>
  </si>
  <si>
    <t>Bedrijfsuitrusting</t>
  </si>
  <si>
    <t>Industrieweg</t>
  </si>
  <si>
    <t>Van Schaikweg 94</t>
  </si>
  <si>
    <t>Ezingerweg</t>
  </si>
  <si>
    <t>Vledderstraat</t>
  </si>
  <si>
    <t>Amerikaweg 16</t>
  </si>
  <si>
    <t xml:space="preserve">9407 TK </t>
  </si>
  <si>
    <t xml:space="preserve">Assen </t>
  </si>
  <si>
    <t>Stichting DC Terra</t>
  </si>
  <si>
    <t xml:space="preserve">Totaal </t>
  </si>
  <si>
    <t>Salland 2A</t>
  </si>
  <si>
    <t>Bedrijfsuitrusting (noodlokalen units)</t>
  </si>
  <si>
    <t>Gebouwen (noodlokalen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</si>
</sst>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Verdana Pro Cond"/>
      <family val="2"/>
    </font>
    <font>
      <b/>
      <i/>
      <sz val="10"/>
      <color theme="1"/>
      <name val="Verdana Pro Cond"/>
      <family val="2"/>
    </font>
    <font>
      <sz val="10"/>
      <color theme="1"/>
      <name val="Verdana Pro Cond"/>
      <family val="2"/>
    </font>
    <font>
      <sz val="11"/>
      <name val="Calibri"/>
      <family val="2"/>
      <scheme val="minor"/>
    </font>
    <font>
      <b/>
      <sz val="10"/>
      <color theme="1"/>
      <name val="Verdana Pro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3" xfId="0" applyFont="1" applyFill="1" applyBorder="1" applyAlignment="1">
      <alignment vertical="top"/>
    </xf>
    <xf numFmtId="3" fontId="2" fillId="2" borderId="0" xfId="0" applyNumberFormat="1" applyFont="1" applyFill="1" applyAlignment="1">
      <alignment vertical="top"/>
    </xf>
    <xf numFmtId="14" fontId="2" fillId="2" borderId="0" xfId="0" applyNumberFormat="1" applyFont="1" applyFill="1" applyAlignment="1">
      <alignment vertical="top"/>
    </xf>
    <xf numFmtId="14" fontId="2" fillId="2" borderId="0" xfId="0" applyNumberFormat="1" applyFont="1" applyFill="1"/>
    <xf numFmtId="0" fontId="3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4" borderId="6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8" xfId="0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0" fontId="3" fillId="4" borderId="9" xfId="0" applyFont="1" applyFill="1" applyBorder="1" applyAlignment="1">
      <alignment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8" xfId="0" applyFont="1" applyFill="1" applyBorder="1" applyAlignment="1">
      <alignment vertical="top" wrapText="1"/>
    </xf>
    <xf numFmtId="0" fontId="4" fillId="3" borderId="0" xfId="0" applyFont="1" applyFill="1" applyAlignment="1">
      <alignment vertical="top"/>
    </xf>
    <xf numFmtId="0" fontId="4" fillId="4" borderId="9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164" fontId="4" fillId="0" borderId="12" xfId="0" quotePrefix="1" applyNumberFormat="1" applyFont="1" applyBorder="1" applyAlignment="1" applyProtection="1">
      <alignment horizontal="center" vertical="top"/>
      <protection locked="0"/>
    </xf>
    <xf numFmtId="0" fontId="4" fillId="0" borderId="12" xfId="0" applyFont="1" applyBorder="1" applyAlignment="1" applyProtection="1">
      <alignment vertical="top"/>
      <protection locked="0"/>
    </xf>
    <xf numFmtId="0" fontId="0" fillId="0" borderId="12" xfId="0" applyBorder="1"/>
    <xf numFmtId="0" fontId="4" fillId="0" borderId="12" xfId="0" applyFont="1" applyBorder="1" applyAlignment="1" applyProtection="1">
      <alignment vertical="top" wrapText="1"/>
      <protection locked="0"/>
    </xf>
    <xf numFmtId="44" fontId="4" fillId="0" borderId="12" xfId="1" applyFont="1" applyFill="1" applyBorder="1" applyAlignment="1" applyProtection="1">
      <alignment vertical="top"/>
      <protection locked="0"/>
    </xf>
    <xf numFmtId="44" fontId="4" fillId="0" borderId="12" xfId="1" applyFont="1" applyFill="1" applyBorder="1" applyAlignment="1">
      <alignment vertical="top"/>
    </xf>
    <xf numFmtId="0" fontId="4" fillId="0" borderId="13" xfId="0" applyFont="1" applyBorder="1" applyAlignment="1" applyProtection="1">
      <alignment horizontal="center" vertical="top"/>
      <protection locked="0"/>
    </xf>
    <xf numFmtId="0" fontId="4" fillId="0" borderId="13" xfId="0" applyFont="1" applyBorder="1" applyAlignment="1" applyProtection="1">
      <alignment vertical="top"/>
      <protection locked="0"/>
    </xf>
    <xf numFmtId="0" fontId="4" fillId="0" borderId="13" xfId="0" applyFont="1" applyBorder="1" applyAlignment="1" applyProtection="1">
      <alignment vertical="top" wrapText="1"/>
      <protection locked="0"/>
    </xf>
    <xf numFmtId="0" fontId="4" fillId="0" borderId="14" xfId="0" applyFont="1" applyBorder="1" applyAlignment="1" applyProtection="1">
      <alignment vertical="top"/>
      <protection locked="0"/>
    </xf>
    <xf numFmtId="44" fontId="4" fillId="0" borderId="15" xfId="0" applyNumberFormat="1" applyFont="1" applyBorder="1" applyAlignment="1" applyProtection="1">
      <alignment vertical="top"/>
      <protection locked="0"/>
    </xf>
    <xf numFmtId="0" fontId="4" fillId="0" borderId="16" xfId="0" applyFont="1" applyBorder="1" applyAlignment="1" applyProtection="1">
      <alignment vertical="top"/>
      <protection locked="0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64" fontId="4" fillId="0" borderId="8" xfId="0" quotePrefix="1" applyNumberFormat="1" applyFont="1" applyBorder="1" applyAlignment="1" applyProtection="1">
      <alignment horizontal="center" vertical="top"/>
      <protection locked="0"/>
    </xf>
    <xf numFmtId="0" fontId="4" fillId="0" borderId="8" xfId="0" applyFont="1" applyBorder="1" applyAlignment="1" applyProtection="1">
      <alignment vertical="top"/>
      <protection locked="0"/>
    </xf>
    <xf numFmtId="0" fontId="4" fillId="0" borderId="8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44" fontId="4" fillId="0" borderId="11" xfId="1" applyFont="1" applyFill="1" applyBorder="1" applyAlignment="1" applyProtection="1">
      <alignment vertical="top"/>
      <protection locked="0"/>
    </xf>
    <xf numFmtId="44" fontId="4" fillId="0" borderId="11" xfId="1" applyFont="1" applyFill="1" applyBorder="1" applyAlignment="1">
      <alignment vertical="top"/>
    </xf>
    <xf numFmtId="0" fontId="4" fillId="0" borderId="17" xfId="0" applyFont="1" applyBorder="1" applyAlignment="1" applyProtection="1">
      <alignment vertical="top"/>
      <protection locked="0"/>
    </xf>
    <xf numFmtId="0" fontId="5" fillId="0" borderId="0" xfId="0" applyFont="1"/>
    <xf numFmtId="0" fontId="0" fillId="0" borderId="8" xfId="0" applyFont="1" applyBorder="1" applyAlignment="1" applyProtection="1">
      <alignment vertical="top" wrapText="1"/>
      <protection locked="0"/>
    </xf>
    <xf numFmtId="0" fontId="6" fillId="0" borderId="13" xfId="0" applyFont="1" applyBorder="1" applyAlignment="1" applyProtection="1">
      <alignment vertical="top"/>
      <protection locked="0"/>
    </xf>
    <xf numFmtId="44" fontId="6" fillId="0" borderId="15" xfId="0" applyNumberFormat="1" applyFont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0</xdr:rowOff>
    </xdr:from>
    <xdr:to>
      <xdr:col>9</xdr:col>
      <xdr:colOff>303307</xdr:colOff>
      <xdr:row>47</xdr:row>
      <xdr:rowOff>53789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65B522E-8AE5-4387-A9BC-607C7966CB6C}"/>
            </a:ext>
          </a:extLst>
        </xdr:cNvPr>
        <xdr:cNvSpPr txBox="1"/>
      </xdr:nvSpPr>
      <xdr:spPr>
        <a:xfrm>
          <a:off x="504825" y="10487025"/>
          <a:ext cx="4208557" cy="1053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200" b="1">
              <a:latin typeface="Verdana Pro Cond" panose="020B0606030504040204" pitchFamily="34" charset="0"/>
            </a:rPr>
            <a:t>Specificatie</a:t>
          </a:r>
        </a:p>
        <a:p>
          <a:r>
            <a:rPr lang="nl-NL" sz="1200" b="1">
              <a:latin typeface="Verdana Pro Cond" panose="020B0606030504040204" pitchFamily="34" charset="0"/>
            </a:rPr>
            <a:t>Polisnummer</a:t>
          </a:r>
        </a:p>
        <a:p>
          <a:r>
            <a:rPr lang="nl-NL" sz="1200" b="1">
              <a:latin typeface="Verdana Pro Cond" panose="020B0606030504040204" pitchFamily="34" charset="0"/>
            </a:rPr>
            <a:t>Verzekeringsnemer		</a:t>
          </a:r>
        </a:p>
        <a:p>
          <a:r>
            <a:rPr lang="nl-NL" sz="1200" b="1">
              <a:latin typeface="Verdana Pro Cond" panose="020B0606030504040204" pitchFamily="34" charset="0"/>
            </a:rPr>
            <a:t>VNAB-nummer</a:t>
          </a:r>
        </a:p>
        <a:p>
          <a:r>
            <a:rPr lang="nl-NL" sz="1200" b="1">
              <a:latin typeface="Verdana Pro Cond" panose="020B0606030504040204" pitchFamily="34" charset="0"/>
            </a:rPr>
            <a:t>Behorende bij</a:t>
          </a:r>
        </a:p>
        <a:p>
          <a:endParaRPr lang="nl-NL" sz="1200" b="1">
            <a:latin typeface="Verdana Pro Cond" panose="020B0606030504040204" pitchFamily="34" charset="0"/>
          </a:endParaRPr>
        </a:p>
      </xdr:txBody>
    </xdr:sp>
    <xdr:clientData/>
  </xdr:twoCellAnchor>
  <xdr:twoCellAnchor>
    <xdr:from>
      <xdr:col>6</xdr:col>
      <xdr:colOff>741520</xdr:colOff>
      <xdr:row>43</xdr:row>
      <xdr:rowOff>152337</xdr:rowOff>
    </xdr:from>
    <xdr:to>
      <xdr:col>8</xdr:col>
      <xdr:colOff>117423</xdr:colOff>
      <xdr:row>45</xdr:row>
      <xdr:rowOff>28249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D215B31-739B-496C-81F2-2221423EAF66}"/>
            </a:ext>
          </a:extLst>
        </xdr:cNvPr>
        <xdr:cNvSpPr txBox="1"/>
      </xdr:nvSpPr>
      <xdr:spPr>
        <a:xfrm>
          <a:off x="2465545" y="10839387"/>
          <a:ext cx="1499978" cy="275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="1"/>
            <a:t>Stichting</a:t>
          </a:r>
          <a:r>
            <a:rPr lang="en-US" sz="1100"/>
            <a:t> </a:t>
          </a:r>
          <a:r>
            <a:rPr lang="en-US" sz="1100" b="1"/>
            <a:t>DC</a:t>
          </a:r>
          <a:r>
            <a:rPr lang="en-US" sz="1100"/>
            <a:t> </a:t>
          </a:r>
          <a:r>
            <a:rPr lang="en-US" sz="1100" b="1"/>
            <a:t>Terra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0785595\AppData\Local\Microsoft\Windows\INetCache\Content.Outlook\ZE2PB6P0\B0100130233%20DC%20Terra%20Specificatie%20Aanhangsel%202.1%20-%20Copy.xlsx" TargetMode="External"/><Relationship Id="rId1" Type="http://schemas.openxmlformats.org/officeDocument/2006/relationships/externalLinkPath" Target="file:///C:\Users\A0785595\AppData\Local\Microsoft\Windows\INetCache\Content.Outlook\ZE2PB6P0\B0100130233%20DC%20Terra%20Specificatie%20Aanhangsel%202.1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0785595\AppData\Local\Microsoft\Windows\INetCache\Content.Outlook\ZE2PB6P0\B0100130531%20ROC%20Drenthe%20Specificatie%20Vervangende%20polis%204.xlsx" TargetMode="External"/><Relationship Id="rId1" Type="http://schemas.openxmlformats.org/officeDocument/2006/relationships/externalLinkPath" Target="file:///C:\Users\A0785595\AppData\Local\Microsoft\Windows\INetCache\Content.Outlook\ZE2PB6P0\B0100130531%20ROC%20Drenthe%20Specificatie%20Vervangende%20polis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zicht"/>
      <sheetName val="Specificatie"/>
      <sheetName val="Taxaties"/>
      <sheetName val="Mutaties"/>
      <sheetName val="Verrekening Jaarpremie"/>
      <sheetName val="Verrekening Pro Rata-CAD"/>
      <sheetName val="Data"/>
      <sheetName val="B0100130233 DC Terra Specifica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-</v>
          </cell>
          <cell r="B2" t="str">
            <v>-</v>
          </cell>
          <cell r="D2" t="str">
            <v>-</v>
          </cell>
        </row>
        <row r="3">
          <cell r="A3" t="str">
            <v>Bedrijfsschade</v>
          </cell>
          <cell r="B3" t="str">
            <v>Hout, harde dekking</v>
          </cell>
          <cell r="D3" t="str">
            <v>Ja</v>
          </cell>
        </row>
        <row r="4">
          <cell r="A4" t="str">
            <v>Inventaris</v>
          </cell>
          <cell r="B4" t="str">
            <v>Hout, rieten dekking</v>
          </cell>
          <cell r="D4" t="str">
            <v>Nee</v>
          </cell>
        </row>
        <row r="5">
          <cell r="A5" t="str">
            <v>Bijzondere kosten</v>
          </cell>
          <cell r="B5" t="str">
            <v>Steen, harde dekking</v>
          </cell>
        </row>
        <row r="6">
          <cell r="A6" t="str">
            <v>Exploitatiekosten</v>
          </cell>
          <cell r="B6" t="str">
            <v>Steen, rieten dekking</v>
          </cell>
        </row>
        <row r="7">
          <cell r="A7" t="str">
            <v>Extra kosten</v>
          </cell>
        </row>
        <row r="8">
          <cell r="A8" t="str">
            <v>Gebouwen</v>
          </cell>
        </row>
        <row r="9">
          <cell r="A9" t="str">
            <v>Goederen</v>
          </cell>
        </row>
        <row r="10">
          <cell r="A10" t="str">
            <v>Goederen van derden</v>
          </cell>
        </row>
        <row r="11">
          <cell r="A11" t="str">
            <v>Huurdersbelang</v>
          </cell>
        </row>
        <row r="12">
          <cell r="A12" t="str">
            <v>Huurderving</v>
          </cell>
        </row>
        <row r="13">
          <cell r="A13" t="str">
            <v>Opruimingskosten</v>
          </cell>
        </row>
        <row r="14">
          <cell r="A14" t="str">
            <v>Overig</v>
          </cell>
        </row>
        <row r="15">
          <cell r="A15" t="str">
            <v>Reconstructiekosten</v>
          </cell>
        </row>
        <row r="16">
          <cell r="A16" t="str">
            <v>Woningverbetering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zicht"/>
      <sheetName val="Specificatie"/>
      <sheetName val="Taxaties"/>
      <sheetName val="Mutaties"/>
      <sheetName val="Verrekening Jaarpremie"/>
      <sheetName val="Periodepremies"/>
      <sheetName val="Verrekening Pro Rata-CAD"/>
      <sheetName val="Data"/>
      <sheetName val="B0100130531 ROC Drenthe Specifi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4212-15E6-416A-92AA-7CF24697C75D}">
  <dimension ref="A1:O86"/>
  <sheetViews>
    <sheetView tabSelected="1" workbookViewId="0">
      <selection activeCell="N89" sqref="N89"/>
    </sheetView>
  </sheetViews>
  <sheetFormatPr defaultRowHeight="15" x14ac:dyDescent="0.25"/>
  <cols>
    <col min="1" max="1" width="7.5703125" style="46" bestFit="1" customWidth="1"/>
    <col min="2" max="2" width="18.28515625" style="46" customWidth="1"/>
    <col min="3" max="3" width="21.140625" style="46" hidden="1" customWidth="1"/>
    <col min="4" max="4" width="18.7109375" style="46" hidden="1" customWidth="1"/>
    <col min="5" max="5" width="28.42578125" style="46" hidden="1" customWidth="1"/>
    <col min="6" max="6" width="18.7109375" style="46" hidden="1" customWidth="1"/>
    <col min="7" max="7" width="13.28515625" style="46" bestFit="1" customWidth="1"/>
    <col min="8" max="8" width="18.5703125" style="47" bestFit="1" customWidth="1"/>
    <col min="9" max="9" width="8.42578125" style="47" customWidth="1"/>
    <col min="10" max="10" width="14.42578125" style="47" customWidth="1"/>
    <col min="11" max="11" width="18.7109375" style="47" hidden="1" customWidth="1"/>
    <col min="12" max="12" width="15.28515625" style="47" hidden="1" customWidth="1"/>
    <col min="13" max="13" width="20.85546875" style="47" hidden="1" customWidth="1"/>
    <col min="14" max="14" width="18.28515625" style="47" bestFit="1" customWidth="1"/>
    <col min="15" max="15" width="16" style="47" bestFit="1" customWidth="1"/>
  </cols>
  <sheetData>
    <row r="1" spans="1:15" ht="15.75" x14ac:dyDescent="0.25">
      <c r="A1" s="1"/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4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</row>
    <row r="3" spans="1:15" ht="15.75" x14ac:dyDescent="0.25">
      <c r="A3" s="4"/>
      <c r="B3" s="5" t="s">
        <v>2</v>
      </c>
      <c r="C3" s="4"/>
      <c r="D3" s="4"/>
      <c r="E3" s="4"/>
      <c r="F3" s="4"/>
      <c r="G3" s="4"/>
      <c r="H3" s="4" t="s">
        <v>98</v>
      </c>
      <c r="I3" s="4"/>
      <c r="J3" s="4"/>
      <c r="K3" s="4"/>
      <c r="L3" s="4"/>
      <c r="M3" s="4"/>
      <c r="N3" s="4"/>
      <c r="O3" s="6"/>
    </row>
    <row r="4" spans="1:15" ht="15.75" x14ac:dyDescent="0.25">
      <c r="A4" s="4"/>
      <c r="B4" s="5" t="s">
        <v>3</v>
      </c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6"/>
    </row>
    <row r="5" spans="1:15" ht="16.5" thickBot="1" x14ac:dyDescent="0.3">
      <c r="A5" s="8"/>
      <c r="B5" s="9" t="s">
        <v>4</v>
      </c>
      <c r="C5" s="8"/>
      <c r="D5" s="8"/>
      <c r="E5" s="8"/>
      <c r="F5" s="8"/>
      <c r="G5" s="4"/>
      <c r="H5" s="8">
        <v>45292</v>
      </c>
      <c r="I5" s="8" t="s">
        <v>5</v>
      </c>
      <c r="J5" s="8">
        <v>45658</v>
      </c>
      <c r="K5" s="4"/>
      <c r="L5" s="4"/>
      <c r="M5" s="4"/>
      <c r="N5" s="4"/>
      <c r="O5" s="6"/>
    </row>
    <row r="6" spans="1:15" x14ac:dyDescent="0.25">
      <c r="A6" s="10" t="s">
        <v>6</v>
      </c>
      <c r="B6" s="10" t="s">
        <v>7</v>
      </c>
      <c r="C6" s="10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0" t="s">
        <v>14</v>
      </c>
      <c r="J6" s="10" t="s">
        <v>15</v>
      </c>
      <c r="K6" s="12" t="s">
        <v>16</v>
      </c>
      <c r="L6" s="13" t="s">
        <v>17</v>
      </c>
      <c r="M6" s="14" t="s">
        <v>18</v>
      </c>
      <c r="N6" s="15" t="s">
        <v>19</v>
      </c>
      <c r="O6" s="14" t="s">
        <v>20</v>
      </c>
    </row>
    <row r="7" spans="1:15" x14ac:dyDescent="0.25">
      <c r="A7" s="16"/>
      <c r="B7" s="16"/>
      <c r="C7" s="16"/>
      <c r="D7" s="17"/>
      <c r="E7" s="17"/>
      <c r="F7" s="17"/>
      <c r="G7" s="17" t="s">
        <v>21</v>
      </c>
      <c r="H7" s="17"/>
      <c r="I7" s="16"/>
      <c r="J7" s="16"/>
      <c r="K7" s="18"/>
      <c r="L7" s="19"/>
      <c r="M7" s="20"/>
      <c r="N7" s="21"/>
      <c r="O7" s="20"/>
    </row>
    <row r="8" spans="1:15" x14ac:dyDescent="0.25">
      <c r="A8" s="16"/>
      <c r="B8" s="16"/>
      <c r="C8" s="16"/>
      <c r="D8" s="17"/>
      <c r="E8" s="17"/>
      <c r="F8" s="17"/>
      <c r="G8" s="17"/>
      <c r="H8" s="17"/>
      <c r="I8" s="16"/>
      <c r="J8" s="16"/>
      <c r="K8" s="18"/>
      <c r="L8" s="19"/>
      <c r="M8" s="20"/>
      <c r="N8" s="21"/>
      <c r="O8" s="20"/>
    </row>
    <row r="9" spans="1:15" x14ac:dyDescent="0.25">
      <c r="A9" s="22"/>
      <c r="B9" s="22"/>
      <c r="C9" s="22"/>
      <c r="D9" s="23"/>
      <c r="E9" s="23"/>
      <c r="F9" s="23"/>
      <c r="G9" s="23"/>
      <c r="H9" s="23"/>
      <c r="I9" s="22"/>
      <c r="J9" s="22"/>
      <c r="K9" s="24"/>
      <c r="L9" s="25"/>
      <c r="M9" s="26"/>
      <c r="N9" s="27"/>
      <c r="O9" s="26"/>
    </row>
    <row r="10" spans="1:15" ht="47.25" customHeight="1" x14ac:dyDescent="0.25">
      <c r="A10" s="28" t="s">
        <v>6</v>
      </c>
      <c r="B10" s="28" t="s">
        <v>7</v>
      </c>
      <c r="C10" s="28" t="s">
        <v>8</v>
      </c>
      <c r="D10" s="29" t="s">
        <v>9</v>
      </c>
      <c r="E10" s="29" t="s">
        <v>10</v>
      </c>
      <c r="F10" s="29" t="s">
        <v>11</v>
      </c>
      <c r="G10" s="29" t="s">
        <v>22</v>
      </c>
      <c r="H10" s="29" t="s">
        <v>13</v>
      </c>
      <c r="I10" s="28" t="s">
        <v>14</v>
      </c>
      <c r="J10" s="28" t="s">
        <v>15</v>
      </c>
      <c r="K10" s="30" t="s">
        <v>16</v>
      </c>
      <c r="L10" s="31" t="s">
        <v>17</v>
      </c>
      <c r="M10" s="32" t="s">
        <v>18</v>
      </c>
      <c r="N10" s="33" t="s">
        <v>23</v>
      </c>
      <c r="O10" s="32" t="s">
        <v>20</v>
      </c>
    </row>
    <row r="11" spans="1:15" x14ac:dyDescent="0.25">
      <c r="A11" s="34">
        <v>1</v>
      </c>
      <c r="B11" s="35" t="s">
        <v>24</v>
      </c>
      <c r="C11" s="36" t="s">
        <v>25</v>
      </c>
      <c r="D11" s="36"/>
      <c r="E11" s="37"/>
      <c r="F11" s="37" t="s">
        <v>26</v>
      </c>
      <c r="G11" s="37" t="s">
        <v>27</v>
      </c>
      <c r="H11" s="37" t="s">
        <v>28</v>
      </c>
      <c r="I11" s="35" t="s">
        <v>29</v>
      </c>
      <c r="J11" s="35" t="s">
        <v>30</v>
      </c>
      <c r="K11" s="35" t="s">
        <v>31</v>
      </c>
      <c r="L11" s="38">
        <v>0</v>
      </c>
      <c r="M11" s="39">
        <f>IF(L11=0,N11,(N11+L11)/2)</f>
        <v>24688000</v>
      </c>
      <c r="N11" s="39">
        <v>24688000</v>
      </c>
      <c r="O11" s="35">
        <v>128.4</v>
      </c>
    </row>
    <row r="12" spans="1:15" x14ac:dyDescent="0.25">
      <c r="A12" s="34">
        <v>2</v>
      </c>
      <c r="B12" s="35" t="s">
        <v>24</v>
      </c>
      <c r="C12" s="35" t="s">
        <v>25</v>
      </c>
      <c r="D12" s="37"/>
      <c r="E12" s="37"/>
      <c r="F12" s="37" t="s">
        <v>26</v>
      </c>
      <c r="G12" s="37" t="s">
        <v>27</v>
      </c>
      <c r="H12" s="37" t="s">
        <v>32</v>
      </c>
      <c r="I12" s="35" t="s">
        <v>33</v>
      </c>
      <c r="J12" s="35" t="s">
        <v>34</v>
      </c>
      <c r="K12" s="35" t="s">
        <v>31</v>
      </c>
      <c r="L12" s="38">
        <v>0</v>
      </c>
      <c r="M12" s="39">
        <f t="shared" ref="M12:M39" si="0">IF(L12=0,N12,(N12+L12)/2)</f>
        <v>13734000</v>
      </c>
      <c r="N12" s="39">
        <v>13734000</v>
      </c>
      <c r="O12" s="35">
        <v>128.4</v>
      </c>
    </row>
    <row r="13" spans="1:15" x14ac:dyDescent="0.25">
      <c r="A13" s="34">
        <v>3</v>
      </c>
      <c r="B13" s="35" t="s">
        <v>24</v>
      </c>
      <c r="C13" s="35" t="s">
        <v>25</v>
      </c>
      <c r="D13" s="37"/>
      <c r="E13" s="37"/>
      <c r="F13" s="37" t="s">
        <v>26</v>
      </c>
      <c r="G13" s="37" t="s">
        <v>27</v>
      </c>
      <c r="H13" s="37" t="s">
        <v>35</v>
      </c>
      <c r="I13" s="35" t="s">
        <v>36</v>
      </c>
      <c r="J13" s="35" t="s">
        <v>37</v>
      </c>
      <c r="K13" s="35" t="s">
        <v>31</v>
      </c>
      <c r="L13" s="38">
        <v>0</v>
      </c>
      <c r="M13" s="39">
        <f t="shared" si="0"/>
        <v>11267000</v>
      </c>
      <c r="N13" s="39">
        <v>11267000</v>
      </c>
      <c r="O13" s="35">
        <v>128.4</v>
      </c>
    </row>
    <row r="14" spans="1:15" ht="25.5" x14ac:dyDescent="0.25">
      <c r="A14" s="34">
        <v>4</v>
      </c>
      <c r="B14" s="35" t="s">
        <v>24</v>
      </c>
      <c r="C14" s="35" t="s">
        <v>38</v>
      </c>
      <c r="D14" s="37" t="s">
        <v>39</v>
      </c>
      <c r="E14" s="37"/>
      <c r="F14" s="37" t="s">
        <v>26</v>
      </c>
      <c r="G14" s="37" t="s">
        <v>27</v>
      </c>
      <c r="H14" s="37" t="s">
        <v>40</v>
      </c>
      <c r="I14" s="35" t="s">
        <v>41</v>
      </c>
      <c r="J14" s="35" t="s">
        <v>42</v>
      </c>
      <c r="K14" s="35" t="s">
        <v>31</v>
      </c>
      <c r="L14" s="38">
        <v>0</v>
      </c>
      <c r="M14" s="39">
        <f t="shared" si="0"/>
        <v>576000</v>
      </c>
      <c r="N14" s="39">
        <v>576000</v>
      </c>
      <c r="O14" s="35">
        <v>128.4</v>
      </c>
    </row>
    <row r="15" spans="1:15" x14ac:dyDescent="0.25">
      <c r="A15" s="34">
        <v>5</v>
      </c>
      <c r="B15" s="35" t="s">
        <v>24</v>
      </c>
      <c r="C15" s="35" t="s">
        <v>43</v>
      </c>
      <c r="D15" s="37"/>
      <c r="E15" s="37"/>
      <c r="F15" s="37" t="s">
        <v>26</v>
      </c>
      <c r="G15" s="37" t="s">
        <v>27</v>
      </c>
      <c r="H15" s="37" t="s">
        <v>44</v>
      </c>
      <c r="I15" s="35" t="s">
        <v>45</v>
      </c>
      <c r="J15" s="35" t="s">
        <v>46</v>
      </c>
      <c r="K15" s="35" t="s">
        <v>31</v>
      </c>
      <c r="L15" s="38">
        <v>0</v>
      </c>
      <c r="M15" s="39">
        <f t="shared" si="0"/>
        <v>19376000</v>
      </c>
      <c r="N15" s="39">
        <v>19376000</v>
      </c>
      <c r="O15" s="35">
        <v>128.4</v>
      </c>
    </row>
    <row r="16" spans="1:15" ht="25.5" x14ac:dyDescent="0.25">
      <c r="A16" s="34">
        <v>6</v>
      </c>
      <c r="B16" s="35" t="s">
        <v>24</v>
      </c>
      <c r="C16" s="35" t="s">
        <v>25</v>
      </c>
      <c r="D16" s="37"/>
      <c r="E16" s="37"/>
      <c r="F16" s="37" t="s">
        <v>26</v>
      </c>
      <c r="G16" s="37" t="s">
        <v>27</v>
      </c>
      <c r="H16" s="37" t="s">
        <v>47</v>
      </c>
      <c r="I16" s="35" t="s">
        <v>48</v>
      </c>
      <c r="J16" s="35" t="s">
        <v>49</v>
      </c>
      <c r="K16" s="35" t="s">
        <v>31</v>
      </c>
      <c r="L16" s="38">
        <v>0</v>
      </c>
      <c r="M16" s="39">
        <f t="shared" si="0"/>
        <v>13008000</v>
      </c>
      <c r="N16" s="39">
        <v>13008000</v>
      </c>
      <c r="O16" s="35">
        <v>128.4</v>
      </c>
    </row>
    <row r="17" spans="1:15" ht="25.5" x14ac:dyDescent="0.25">
      <c r="A17" s="34">
        <v>7</v>
      </c>
      <c r="B17" s="35" t="s">
        <v>24</v>
      </c>
      <c r="C17" s="35" t="s">
        <v>25</v>
      </c>
      <c r="D17" s="37"/>
      <c r="E17" s="37"/>
      <c r="F17" s="37" t="s">
        <v>26</v>
      </c>
      <c r="G17" s="37" t="s">
        <v>27</v>
      </c>
      <c r="H17" s="37" t="s">
        <v>50</v>
      </c>
      <c r="I17" s="35" t="s">
        <v>48</v>
      </c>
      <c r="J17" s="35" t="s">
        <v>49</v>
      </c>
      <c r="K17" s="35" t="s">
        <v>31</v>
      </c>
      <c r="L17" s="38">
        <v>0</v>
      </c>
      <c r="M17" s="39">
        <f t="shared" si="0"/>
        <v>3335000</v>
      </c>
      <c r="N17" s="39">
        <v>3335000</v>
      </c>
      <c r="O17" s="35">
        <v>128.4</v>
      </c>
    </row>
    <row r="18" spans="1:15" ht="25.5" x14ac:dyDescent="0.25">
      <c r="A18" s="34">
        <v>8</v>
      </c>
      <c r="B18" s="35" t="s">
        <v>24</v>
      </c>
      <c r="C18" s="35" t="s">
        <v>25</v>
      </c>
      <c r="D18" s="37"/>
      <c r="E18" s="37"/>
      <c r="F18" s="37" t="s">
        <v>26</v>
      </c>
      <c r="G18" s="37" t="s">
        <v>27</v>
      </c>
      <c r="H18" s="37" t="s">
        <v>51</v>
      </c>
      <c r="I18" s="35" t="s">
        <v>52</v>
      </c>
      <c r="J18" s="35" t="s">
        <v>53</v>
      </c>
      <c r="K18" s="35" t="s">
        <v>31</v>
      </c>
      <c r="L18" s="38">
        <v>0</v>
      </c>
      <c r="M18" s="39">
        <f t="shared" si="0"/>
        <v>9021000</v>
      </c>
      <c r="N18" s="39">
        <v>9021000</v>
      </c>
      <c r="O18" s="35">
        <v>128.4</v>
      </c>
    </row>
    <row r="19" spans="1:15" ht="25.5" x14ac:dyDescent="0.25">
      <c r="A19" s="34">
        <v>9</v>
      </c>
      <c r="B19" s="35" t="s">
        <v>24</v>
      </c>
      <c r="C19" s="35" t="s">
        <v>25</v>
      </c>
      <c r="D19" s="37"/>
      <c r="E19" s="37"/>
      <c r="F19" s="37" t="s">
        <v>26</v>
      </c>
      <c r="G19" s="37" t="s">
        <v>27</v>
      </c>
      <c r="H19" s="37" t="s">
        <v>54</v>
      </c>
      <c r="I19" s="35" t="s">
        <v>55</v>
      </c>
      <c r="J19" s="35" t="s">
        <v>34</v>
      </c>
      <c r="K19" s="35" t="s">
        <v>31</v>
      </c>
      <c r="L19" s="38">
        <v>0</v>
      </c>
      <c r="M19" s="39">
        <f t="shared" si="0"/>
        <v>9613000</v>
      </c>
      <c r="N19" s="39">
        <v>9613000</v>
      </c>
      <c r="O19" s="35">
        <v>128.4</v>
      </c>
    </row>
    <row r="20" spans="1:15" x14ac:dyDescent="0.25">
      <c r="A20" s="34">
        <v>10</v>
      </c>
      <c r="B20" s="35" t="s">
        <v>24</v>
      </c>
      <c r="C20" s="35" t="s">
        <v>43</v>
      </c>
      <c r="D20" s="37"/>
      <c r="E20" s="37"/>
      <c r="F20" s="37" t="s">
        <v>26</v>
      </c>
      <c r="G20" s="37" t="s">
        <v>27</v>
      </c>
      <c r="H20" s="37" t="s">
        <v>56</v>
      </c>
      <c r="I20" s="35" t="s">
        <v>57</v>
      </c>
      <c r="J20" s="35" t="s">
        <v>58</v>
      </c>
      <c r="K20" s="35" t="s">
        <v>31</v>
      </c>
      <c r="L20" s="38">
        <v>0</v>
      </c>
      <c r="M20" s="39">
        <f t="shared" si="0"/>
        <v>13691000</v>
      </c>
      <c r="N20" s="39">
        <v>13691000</v>
      </c>
      <c r="O20" s="35">
        <v>128.4</v>
      </c>
    </row>
    <row r="21" spans="1:15" x14ac:dyDescent="0.25">
      <c r="A21" s="34">
        <v>11</v>
      </c>
      <c r="B21" s="35" t="s">
        <v>24</v>
      </c>
      <c r="C21" s="35" t="s">
        <v>59</v>
      </c>
      <c r="D21" s="37"/>
      <c r="E21" s="37"/>
      <c r="F21" s="37" t="s">
        <v>26</v>
      </c>
      <c r="G21" s="37" t="s">
        <v>27</v>
      </c>
      <c r="H21" s="37" t="s">
        <v>60</v>
      </c>
      <c r="I21" s="35" t="s">
        <v>61</v>
      </c>
      <c r="J21" s="35" t="s">
        <v>62</v>
      </c>
      <c r="K21" s="35" t="s">
        <v>31</v>
      </c>
      <c r="L21" s="38">
        <v>0</v>
      </c>
      <c r="M21" s="39">
        <f t="shared" si="0"/>
        <v>13165000</v>
      </c>
      <c r="N21" s="39">
        <v>13165000</v>
      </c>
      <c r="O21" s="35">
        <v>128.4</v>
      </c>
    </row>
    <row r="22" spans="1:15" x14ac:dyDescent="0.25">
      <c r="A22" s="34">
        <v>12</v>
      </c>
      <c r="B22" s="35" t="s">
        <v>24</v>
      </c>
      <c r="C22" s="35" t="s">
        <v>63</v>
      </c>
      <c r="D22" s="37"/>
      <c r="E22" s="37"/>
      <c r="F22" s="37" t="s">
        <v>26</v>
      </c>
      <c r="G22" s="37" t="s">
        <v>27</v>
      </c>
      <c r="H22" s="37" t="s">
        <v>64</v>
      </c>
      <c r="I22" s="35" t="s">
        <v>65</v>
      </c>
      <c r="J22" s="35" t="s">
        <v>62</v>
      </c>
      <c r="K22" s="35" t="s">
        <v>31</v>
      </c>
      <c r="L22" s="38">
        <v>0</v>
      </c>
      <c r="M22" s="39">
        <f t="shared" si="0"/>
        <v>14681000</v>
      </c>
      <c r="N22" s="39">
        <v>14681000</v>
      </c>
      <c r="O22" s="35">
        <v>128.4</v>
      </c>
    </row>
    <row r="23" spans="1:15" x14ac:dyDescent="0.25">
      <c r="A23" s="34">
        <v>13</v>
      </c>
      <c r="B23" s="35" t="s">
        <v>24</v>
      </c>
      <c r="C23" s="35" t="s">
        <v>63</v>
      </c>
      <c r="D23" s="37"/>
      <c r="E23" s="37"/>
      <c r="F23" s="37" t="s">
        <v>26</v>
      </c>
      <c r="G23" s="37" t="s">
        <v>27</v>
      </c>
      <c r="H23" s="37" t="s">
        <v>66</v>
      </c>
      <c r="I23" s="35" t="s">
        <v>57</v>
      </c>
      <c r="J23" s="35" t="s">
        <v>58</v>
      </c>
      <c r="K23" s="35" t="s">
        <v>31</v>
      </c>
      <c r="L23" s="38">
        <v>0</v>
      </c>
      <c r="M23" s="39">
        <f t="shared" si="0"/>
        <v>15892000</v>
      </c>
      <c r="N23" s="39">
        <v>15892000</v>
      </c>
      <c r="O23" s="35">
        <v>128.4</v>
      </c>
    </row>
    <row r="24" spans="1:15" x14ac:dyDescent="0.25">
      <c r="A24" s="34">
        <v>14</v>
      </c>
      <c r="B24" s="35" t="s">
        <v>67</v>
      </c>
      <c r="C24" s="35" t="s">
        <v>25</v>
      </c>
      <c r="D24" s="37"/>
      <c r="E24" s="37"/>
      <c r="F24" s="37" t="s">
        <v>26</v>
      </c>
      <c r="G24" s="37" t="s">
        <v>27</v>
      </c>
      <c r="H24" s="37" t="s">
        <v>28</v>
      </c>
      <c r="I24" s="35" t="s">
        <v>29</v>
      </c>
      <c r="J24" s="35" t="s">
        <v>30</v>
      </c>
      <c r="K24" s="35" t="s">
        <v>31</v>
      </c>
      <c r="L24" s="38">
        <v>0</v>
      </c>
      <c r="M24" s="39">
        <f t="shared" si="0"/>
        <v>8382000</v>
      </c>
      <c r="N24" s="39">
        <v>8382000</v>
      </c>
      <c r="O24" s="35">
        <v>124.4</v>
      </c>
    </row>
    <row r="25" spans="1:15" x14ac:dyDescent="0.25">
      <c r="A25" s="34">
        <v>15</v>
      </c>
      <c r="B25" s="35" t="s">
        <v>67</v>
      </c>
      <c r="C25" s="35" t="s">
        <v>25</v>
      </c>
      <c r="D25" s="37"/>
      <c r="E25" s="37"/>
      <c r="F25" s="37" t="s">
        <v>26</v>
      </c>
      <c r="G25" s="37" t="s">
        <v>27</v>
      </c>
      <c r="H25" s="37" t="s">
        <v>32</v>
      </c>
      <c r="I25" s="35" t="s">
        <v>33</v>
      </c>
      <c r="J25" s="35" t="s">
        <v>34</v>
      </c>
      <c r="K25" s="35" t="s">
        <v>31</v>
      </c>
      <c r="L25" s="38">
        <v>0</v>
      </c>
      <c r="M25" s="39">
        <f t="shared" si="0"/>
        <v>3553000</v>
      </c>
      <c r="N25" s="39">
        <v>3553000</v>
      </c>
      <c r="O25" s="35">
        <v>124.4</v>
      </c>
    </row>
    <row r="26" spans="1:15" x14ac:dyDescent="0.25">
      <c r="A26" s="34">
        <v>16</v>
      </c>
      <c r="B26" s="35" t="s">
        <v>67</v>
      </c>
      <c r="C26" s="35" t="s">
        <v>25</v>
      </c>
      <c r="D26" s="37"/>
      <c r="E26" s="37"/>
      <c r="F26" s="37" t="s">
        <v>26</v>
      </c>
      <c r="G26" s="37" t="s">
        <v>27</v>
      </c>
      <c r="H26" s="37" t="s">
        <v>35</v>
      </c>
      <c r="I26" s="35" t="s">
        <v>36</v>
      </c>
      <c r="J26" s="35" t="s">
        <v>37</v>
      </c>
      <c r="K26" s="35" t="s">
        <v>31</v>
      </c>
      <c r="L26" s="38">
        <v>0</v>
      </c>
      <c r="M26" s="39">
        <f t="shared" si="0"/>
        <v>3129000</v>
      </c>
      <c r="N26" s="39">
        <v>3129000</v>
      </c>
      <c r="O26" s="35">
        <v>124.4</v>
      </c>
    </row>
    <row r="27" spans="1:15" x14ac:dyDescent="0.25">
      <c r="A27" s="34">
        <v>17</v>
      </c>
      <c r="B27" s="35" t="s">
        <v>67</v>
      </c>
      <c r="C27" s="35" t="s">
        <v>43</v>
      </c>
      <c r="D27" s="37"/>
      <c r="E27" s="37"/>
      <c r="F27" s="37" t="s">
        <v>26</v>
      </c>
      <c r="G27" s="37" t="s">
        <v>27</v>
      </c>
      <c r="H27" s="37" t="s">
        <v>44</v>
      </c>
      <c r="I27" s="35" t="s">
        <v>41</v>
      </c>
      <c r="J27" s="35" t="s">
        <v>46</v>
      </c>
      <c r="K27" s="35" t="s">
        <v>31</v>
      </c>
      <c r="L27" s="38">
        <v>0</v>
      </c>
      <c r="M27" s="39">
        <f t="shared" si="0"/>
        <v>4426000</v>
      </c>
      <c r="N27" s="39">
        <v>4426000</v>
      </c>
      <c r="O27" s="35">
        <v>124.4</v>
      </c>
    </row>
    <row r="28" spans="1:15" ht="25.5" x14ac:dyDescent="0.25">
      <c r="A28" s="34">
        <v>18</v>
      </c>
      <c r="B28" s="35" t="s">
        <v>67</v>
      </c>
      <c r="C28" s="35" t="s">
        <v>25</v>
      </c>
      <c r="D28" s="37"/>
      <c r="E28" s="37"/>
      <c r="F28" s="37" t="s">
        <v>26</v>
      </c>
      <c r="G28" s="37" t="s">
        <v>27</v>
      </c>
      <c r="H28" s="37" t="s">
        <v>47</v>
      </c>
      <c r="I28" s="35" t="s">
        <v>45</v>
      </c>
      <c r="J28" s="35" t="s">
        <v>49</v>
      </c>
      <c r="K28" s="35" t="s">
        <v>31</v>
      </c>
      <c r="L28" s="38">
        <v>0</v>
      </c>
      <c r="M28" s="39">
        <f t="shared" si="0"/>
        <v>2502000</v>
      </c>
      <c r="N28" s="39">
        <v>2502000</v>
      </c>
      <c r="O28" s="35">
        <v>124.4</v>
      </c>
    </row>
    <row r="29" spans="1:15" ht="25.5" x14ac:dyDescent="0.25">
      <c r="A29" s="34">
        <v>19</v>
      </c>
      <c r="B29" s="35" t="s">
        <v>67</v>
      </c>
      <c r="C29" s="35" t="s">
        <v>25</v>
      </c>
      <c r="D29" s="37"/>
      <c r="E29" s="37"/>
      <c r="F29" s="37" t="s">
        <v>26</v>
      </c>
      <c r="G29" s="37" t="s">
        <v>27</v>
      </c>
      <c r="H29" s="37" t="s">
        <v>50</v>
      </c>
      <c r="I29" s="35" t="s">
        <v>48</v>
      </c>
      <c r="J29" s="35" t="s">
        <v>49</v>
      </c>
      <c r="K29" s="35" t="s">
        <v>31</v>
      </c>
      <c r="L29" s="38">
        <v>0</v>
      </c>
      <c r="M29" s="39">
        <f t="shared" si="0"/>
        <v>1128000</v>
      </c>
      <c r="N29" s="39">
        <v>1128000</v>
      </c>
      <c r="O29" s="35">
        <v>124.4</v>
      </c>
    </row>
    <row r="30" spans="1:15" ht="25.5" x14ac:dyDescent="0.25">
      <c r="A30" s="34">
        <v>20</v>
      </c>
      <c r="B30" s="35" t="s">
        <v>67</v>
      </c>
      <c r="C30" s="35" t="s">
        <v>25</v>
      </c>
      <c r="D30" s="37"/>
      <c r="E30" s="37"/>
      <c r="F30" s="37" t="s">
        <v>26</v>
      </c>
      <c r="G30" s="37" t="s">
        <v>27</v>
      </c>
      <c r="H30" s="37" t="s">
        <v>51</v>
      </c>
      <c r="I30" s="35" t="s">
        <v>48</v>
      </c>
      <c r="J30" s="35" t="s">
        <v>53</v>
      </c>
      <c r="K30" s="35" t="s">
        <v>31</v>
      </c>
      <c r="L30" s="38">
        <v>0</v>
      </c>
      <c r="M30" s="39">
        <f t="shared" si="0"/>
        <v>1822000</v>
      </c>
      <c r="N30" s="39">
        <v>1822000</v>
      </c>
      <c r="O30" s="35">
        <v>124.4</v>
      </c>
    </row>
    <row r="31" spans="1:15" ht="25.5" x14ac:dyDescent="0.25">
      <c r="A31" s="34">
        <v>21</v>
      </c>
      <c r="B31" s="35" t="s">
        <v>67</v>
      </c>
      <c r="C31" s="35" t="s">
        <v>25</v>
      </c>
      <c r="D31" s="37"/>
      <c r="E31" s="37"/>
      <c r="F31" s="37" t="s">
        <v>26</v>
      </c>
      <c r="G31" s="37" t="s">
        <v>27</v>
      </c>
      <c r="H31" s="37" t="s">
        <v>54</v>
      </c>
      <c r="I31" s="35" t="s">
        <v>52</v>
      </c>
      <c r="J31" s="35" t="s">
        <v>34</v>
      </c>
      <c r="K31" s="35" t="s">
        <v>31</v>
      </c>
      <c r="L31" s="38">
        <v>0</v>
      </c>
      <c r="M31" s="39">
        <f t="shared" si="0"/>
        <v>2333000</v>
      </c>
      <c r="N31" s="39">
        <v>2333000</v>
      </c>
      <c r="O31" s="35">
        <v>124.4</v>
      </c>
    </row>
    <row r="32" spans="1:15" x14ac:dyDescent="0.25">
      <c r="A32" s="34">
        <v>22</v>
      </c>
      <c r="B32" s="35" t="s">
        <v>67</v>
      </c>
      <c r="C32" s="35" t="s">
        <v>43</v>
      </c>
      <c r="D32" s="37"/>
      <c r="E32" s="37"/>
      <c r="F32" s="37" t="s">
        <v>26</v>
      </c>
      <c r="G32" s="37" t="s">
        <v>27</v>
      </c>
      <c r="H32" s="37" t="s">
        <v>56</v>
      </c>
      <c r="I32" s="35" t="s">
        <v>55</v>
      </c>
      <c r="J32" s="35" t="s">
        <v>58</v>
      </c>
      <c r="K32" s="35" t="s">
        <v>31</v>
      </c>
      <c r="L32" s="38">
        <v>0</v>
      </c>
      <c r="M32" s="39">
        <f t="shared" si="0"/>
        <v>3505000</v>
      </c>
      <c r="N32" s="39">
        <v>3505000</v>
      </c>
      <c r="O32" s="35">
        <v>124.4</v>
      </c>
    </row>
    <row r="33" spans="1:15" x14ac:dyDescent="0.25">
      <c r="A33" s="34">
        <v>23</v>
      </c>
      <c r="B33" s="35" t="s">
        <v>67</v>
      </c>
      <c r="C33" s="35" t="s">
        <v>59</v>
      </c>
      <c r="D33" s="37"/>
      <c r="E33" s="37"/>
      <c r="F33" s="37" t="s">
        <v>26</v>
      </c>
      <c r="G33" s="37" t="s">
        <v>27</v>
      </c>
      <c r="H33" s="37" t="s">
        <v>60</v>
      </c>
      <c r="I33" s="35" t="s">
        <v>57</v>
      </c>
      <c r="J33" s="35" t="s">
        <v>62</v>
      </c>
      <c r="K33" s="35" t="s">
        <v>31</v>
      </c>
      <c r="L33" s="38">
        <v>0</v>
      </c>
      <c r="M33" s="39">
        <f t="shared" si="0"/>
        <v>4769000</v>
      </c>
      <c r="N33" s="39">
        <v>4769000</v>
      </c>
      <c r="O33" s="35">
        <v>124.4</v>
      </c>
    </row>
    <row r="34" spans="1:15" x14ac:dyDescent="0.25">
      <c r="A34" s="34">
        <v>24</v>
      </c>
      <c r="B34" s="35" t="s">
        <v>67</v>
      </c>
      <c r="C34" s="35" t="s">
        <v>63</v>
      </c>
      <c r="D34" s="37"/>
      <c r="E34" s="37"/>
      <c r="F34" s="37" t="s">
        <v>26</v>
      </c>
      <c r="G34" s="37" t="s">
        <v>27</v>
      </c>
      <c r="H34" s="37" t="s">
        <v>64</v>
      </c>
      <c r="I34" s="35" t="s">
        <v>61</v>
      </c>
      <c r="J34" s="35" t="s">
        <v>62</v>
      </c>
      <c r="K34" s="35" t="s">
        <v>31</v>
      </c>
      <c r="L34" s="38">
        <v>0</v>
      </c>
      <c r="M34" s="39">
        <f t="shared" si="0"/>
        <v>2411000</v>
      </c>
      <c r="N34" s="39">
        <v>2411000</v>
      </c>
      <c r="O34" s="35">
        <v>124.4</v>
      </c>
    </row>
    <row r="35" spans="1:15" x14ac:dyDescent="0.25">
      <c r="A35" s="34">
        <v>25</v>
      </c>
      <c r="B35" s="35" t="s">
        <v>67</v>
      </c>
      <c r="C35" s="35" t="s">
        <v>63</v>
      </c>
      <c r="D35" s="37"/>
      <c r="E35" s="37"/>
      <c r="F35" s="37" t="s">
        <v>26</v>
      </c>
      <c r="G35" s="37" t="s">
        <v>27</v>
      </c>
      <c r="H35" s="37" t="s">
        <v>66</v>
      </c>
      <c r="I35" s="35" t="s">
        <v>57</v>
      </c>
      <c r="J35" s="35" t="s">
        <v>58</v>
      </c>
      <c r="K35" s="35" t="s">
        <v>31</v>
      </c>
      <c r="L35" s="38">
        <v>0</v>
      </c>
      <c r="M35" s="39">
        <f t="shared" si="0"/>
        <v>2236000</v>
      </c>
      <c r="N35" s="39">
        <v>2236000</v>
      </c>
      <c r="O35" s="35">
        <v>124.4</v>
      </c>
    </row>
    <row r="36" spans="1:15" ht="25.5" x14ac:dyDescent="0.25">
      <c r="A36" s="34">
        <v>26</v>
      </c>
      <c r="B36" s="35" t="s">
        <v>67</v>
      </c>
      <c r="C36" s="37" t="s">
        <v>68</v>
      </c>
      <c r="D36" s="37" t="s">
        <v>69</v>
      </c>
      <c r="E36" s="37"/>
      <c r="F36" s="37" t="s">
        <v>26</v>
      </c>
      <c r="G36" s="37" t="s">
        <v>27</v>
      </c>
      <c r="H36" s="37" t="s">
        <v>70</v>
      </c>
      <c r="I36" s="35" t="s">
        <v>71</v>
      </c>
      <c r="J36" s="35" t="s">
        <v>30</v>
      </c>
      <c r="K36" s="35" t="s">
        <v>31</v>
      </c>
      <c r="L36" s="38">
        <v>0</v>
      </c>
      <c r="M36" s="39">
        <f t="shared" si="0"/>
        <v>557000</v>
      </c>
      <c r="N36" s="39">
        <v>557000</v>
      </c>
      <c r="O36" s="35">
        <v>124.4</v>
      </c>
    </row>
    <row r="37" spans="1:15" x14ac:dyDescent="0.25">
      <c r="A37" s="34">
        <v>27</v>
      </c>
      <c r="B37" s="35" t="s">
        <v>67</v>
      </c>
      <c r="C37" s="35"/>
      <c r="D37" s="37"/>
      <c r="E37" s="37"/>
      <c r="F37" s="37" t="s">
        <v>26</v>
      </c>
      <c r="G37" s="37" t="s">
        <v>27</v>
      </c>
      <c r="H37" s="37" t="s">
        <v>72</v>
      </c>
      <c r="I37" s="35"/>
      <c r="J37" s="35" t="s">
        <v>73</v>
      </c>
      <c r="K37" s="35" t="s">
        <v>31</v>
      </c>
      <c r="L37" s="38">
        <v>0</v>
      </c>
      <c r="M37" s="39">
        <f t="shared" si="0"/>
        <v>122000</v>
      </c>
      <c r="N37" s="39">
        <v>122000</v>
      </c>
      <c r="O37" s="35">
        <v>124.4</v>
      </c>
    </row>
    <row r="38" spans="1:15" ht="38.25" x14ac:dyDescent="0.25">
      <c r="A38" s="34">
        <v>28</v>
      </c>
      <c r="B38" s="35" t="s">
        <v>24</v>
      </c>
      <c r="C38" s="37" t="s">
        <v>74</v>
      </c>
      <c r="D38" s="37" t="s">
        <v>75</v>
      </c>
      <c r="E38" s="37"/>
      <c r="F38" s="37" t="s">
        <v>26</v>
      </c>
      <c r="G38" s="37" t="s">
        <v>27</v>
      </c>
      <c r="H38" s="37" t="s">
        <v>76</v>
      </c>
      <c r="I38" s="35"/>
      <c r="J38" s="35" t="s">
        <v>30</v>
      </c>
      <c r="K38" s="35" t="s">
        <v>31</v>
      </c>
      <c r="L38" s="38">
        <v>0</v>
      </c>
      <c r="M38" s="39">
        <f t="shared" si="0"/>
        <v>7855000</v>
      </c>
      <c r="N38" s="39">
        <v>7855000</v>
      </c>
      <c r="O38" s="35">
        <v>128.4</v>
      </c>
    </row>
    <row r="39" spans="1:15" ht="38.25" x14ac:dyDescent="0.25">
      <c r="A39" s="34">
        <v>29</v>
      </c>
      <c r="B39" s="35" t="s">
        <v>67</v>
      </c>
      <c r="C39" s="37" t="s">
        <v>74</v>
      </c>
      <c r="D39" s="37"/>
      <c r="E39" s="37"/>
      <c r="F39" s="37" t="s">
        <v>26</v>
      </c>
      <c r="G39" s="37" t="s">
        <v>27</v>
      </c>
      <c r="H39" s="37" t="s">
        <v>76</v>
      </c>
      <c r="I39" s="35"/>
      <c r="J39" s="35" t="s">
        <v>30</v>
      </c>
      <c r="K39" s="35" t="s">
        <v>31</v>
      </c>
      <c r="L39" s="38">
        <v>0</v>
      </c>
      <c r="M39" s="39">
        <f t="shared" si="0"/>
        <v>1960000</v>
      </c>
      <c r="N39" s="39">
        <v>1960000</v>
      </c>
      <c r="O39" s="35">
        <v>124.4</v>
      </c>
    </row>
    <row r="40" spans="1:15" ht="15.75" thickBot="1" x14ac:dyDescent="0.3">
      <c r="A40" s="40"/>
      <c r="B40" s="41"/>
      <c r="C40" s="41"/>
      <c r="D40" s="42"/>
      <c r="E40" s="42"/>
      <c r="F40" s="42"/>
      <c r="G40" s="42"/>
      <c r="H40" s="42"/>
      <c r="I40" s="41"/>
      <c r="J40" s="41"/>
      <c r="K40" s="43"/>
      <c r="L40" s="44" t="e">
        <f>SUBTOTAL(109,[1]!Table3[Vorkbedrag])</f>
        <v>#REF!</v>
      </c>
      <c r="M40" s="44" t="e">
        <f>SUBTOTAL(109,[1]!Table3[Premiegrondslag])</f>
        <v>#REF!</v>
      </c>
      <c r="N40" s="44"/>
      <c r="O40" s="45"/>
    </row>
    <row r="42" spans="1:15" ht="15.75" thickBot="1" x14ac:dyDescent="0.3"/>
    <row r="43" spans="1:15" ht="15.75" x14ac:dyDescent="0.25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.75" x14ac:dyDescent="0.25">
      <c r="A44" s="4"/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"/>
    </row>
    <row r="45" spans="1:15" ht="15.75" x14ac:dyDescent="0.25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"/>
    </row>
    <row r="46" spans="1:15" ht="15.75" x14ac:dyDescent="0.25">
      <c r="A46" s="4"/>
      <c r="B46" s="5"/>
      <c r="C46" s="7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6"/>
    </row>
    <row r="47" spans="1:15" ht="15.75" x14ac:dyDescent="0.25">
      <c r="A47" s="8"/>
      <c r="B47" s="9"/>
      <c r="C47" s="8"/>
      <c r="D47" s="8"/>
      <c r="E47" s="8"/>
      <c r="F47" s="8"/>
      <c r="G47" s="4"/>
      <c r="H47" s="8"/>
      <c r="I47" s="8"/>
      <c r="J47" s="8"/>
      <c r="K47" s="4"/>
      <c r="L47" s="4"/>
      <c r="M47" s="4"/>
      <c r="N47" s="4"/>
      <c r="O47" s="6"/>
    </row>
    <row r="48" spans="1:15" ht="16.5" thickBot="1" x14ac:dyDescent="0.3">
      <c r="A48" s="8"/>
      <c r="B48" s="9"/>
      <c r="C48" s="8"/>
      <c r="D48" s="8"/>
      <c r="E48" s="8"/>
      <c r="F48" s="8"/>
      <c r="G48" s="4"/>
      <c r="H48" s="8"/>
      <c r="I48" s="8"/>
      <c r="J48" s="8"/>
      <c r="K48" s="4"/>
      <c r="L48" s="4"/>
      <c r="M48" s="4"/>
      <c r="N48" s="4"/>
      <c r="O48" s="6"/>
    </row>
    <row r="49" spans="1:15" x14ac:dyDescent="0.25">
      <c r="A49" s="10" t="s">
        <v>6</v>
      </c>
      <c r="B49" s="10" t="s">
        <v>7</v>
      </c>
      <c r="C49" s="10" t="s">
        <v>8</v>
      </c>
      <c r="D49" s="11" t="s">
        <v>9</v>
      </c>
      <c r="E49" s="11" t="s">
        <v>10</v>
      </c>
      <c r="F49" s="11" t="s">
        <v>11</v>
      </c>
      <c r="G49" s="11" t="s">
        <v>12</v>
      </c>
      <c r="H49" s="11" t="s">
        <v>13</v>
      </c>
      <c r="I49" s="10" t="s">
        <v>14</v>
      </c>
      <c r="J49" s="10" t="s">
        <v>15</v>
      </c>
      <c r="K49" s="12" t="s">
        <v>16</v>
      </c>
      <c r="L49" s="13" t="s">
        <v>17</v>
      </c>
      <c r="M49" s="14" t="s">
        <v>18</v>
      </c>
      <c r="N49" s="15" t="s">
        <v>19</v>
      </c>
      <c r="O49" s="14" t="s">
        <v>20</v>
      </c>
    </row>
    <row r="50" spans="1:15" x14ac:dyDescent="0.25">
      <c r="A50" s="16"/>
      <c r="B50" s="16"/>
      <c r="C50" s="16"/>
      <c r="D50" s="17"/>
      <c r="E50" s="17"/>
      <c r="F50" s="17"/>
      <c r="G50" s="17" t="s">
        <v>21</v>
      </c>
      <c r="H50" s="17"/>
      <c r="I50" s="16"/>
      <c r="J50" s="16"/>
      <c r="K50" s="18"/>
      <c r="L50" s="19"/>
      <c r="M50" s="20"/>
      <c r="N50" s="21"/>
      <c r="O50" s="20"/>
    </row>
    <row r="51" spans="1:15" x14ac:dyDescent="0.25">
      <c r="A51" s="16"/>
      <c r="B51" s="16"/>
      <c r="C51" s="16"/>
      <c r="D51" s="17"/>
      <c r="E51" s="17"/>
      <c r="F51" s="17"/>
      <c r="G51" s="17"/>
      <c r="H51" s="17"/>
      <c r="I51" s="16"/>
      <c r="J51" s="16"/>
      <c r="K51" s="18"/>
      <c r="L51" s="19"/>
      <c r="M51" s="20"/>
      <c r="N51" s="21"/>
      <c r="O51" s="20"/>
    </row>
    <row r="52" spans="1:15" x14ac:dyDescent="0.25">
      <c r="A52" s="22"/>
      <c r="B52" s="22"/>
      <c r="C52" s="22"/>
      <c r="D52" s="23"/>
      <c r="E52" s="23"/>
      <c r="F52" s="23"/>
      <c r="G52" s="23"/>
      <c r="H52" s="23"/>
      <c r="I52" s="22"/>
      <c r="J52" s="22"/>
      <c r="K52" s="24"/>
      <c r="L52" s="25"/>
      <c r="M52" s="26"/>
      <c r="N52" s="27"/>
      <c r="O52" s="26"/>
    </row>
    <row r="53" spans="1:15" x14ac:dyDescent="0.25">
      <c r="A53" s="28" t="s">
        <v>6</v>
      </c>
      <c r="B53" s="28" t="s">
        <v>7</v>
      </c>
      <c r="C53" s="28" t="s">
        <v>8</v>
      </c>
      <c r="D53" s="29" t="s">
        <v>9</v>
      </c>
      <c r="E53" s="29" t="s">
        <v>10</v>
      </c>
      <c r="F53" s="29" t="s">
        <v>11</v>
      </c>
      <c r="G53" s="29" t="s">
        <v>22</v>
      </c>
      <c r="H53" s="29" t="s">
        <v>13</v>
      </c>
      <c r="I53" s="28" t="s">
        <v>14</v>
      </c>
      <c r="J53" s="28" t="s">
        <v>15</v>
      </c>
      <c r="K53" s="30" t="s">
        <v>16</v>
      </c>
      <c r="L53" s="31" t="s">
        <v>17</v>
      </c>
      <c r="M53" s="32" t="s">
        <v>18</v>
      </c>
      <c r="N53" s="33" t="s">
        <v>23</v>
      </c>
      <c r="O53" s="32" t="s">
        <v>20</v>
      </c>
    </row>
    <row r="54" spans="1:15" x14ac:dyDescent="0.25">
      <c r="A54" s="34">
        <v>30</v>
      </c>
      <c r="B54" s="35" t="s">
        <v>24</v>
      </c>
      <c r="C54" s="36"/>
      <c r="D54" s="36"/>
      <c r="E54" s="37"/>
      <c r="F54" s="37" t="s">
        <v>26</v>
      </c>
      <c r="G54" s="37" t="s">
        <v>26</v>
      </c>
      <c r="H54" s="37" t="s">
        <v>77</v>
      </c>
      <c r="I54" s="35"/>
      <c r="J54" s="35"/>
      <c r="K54" s="35" t="s">
        <v>31</v>
      </c>
      <c r="L54" s="38">
        <v>0</v>
      </c>
      <c r="M54" s="39">
        <f>IF(L54=0,N54,(N54+L54)/2)</f>
        <v>40384000</v>
      </c>
      <c r="N54" s="39">
        <v>40384000</v>
      </c>
      <c r="O54" s="35">
        <v>128.4</v>
      </c>
    </row>
    <row r="55" spans="1:15" x14ac:dyDescent="0.25">
      <c r="A55" s="34">
        <v>31</v>
      </c>
      <c r="B55" s="35" t="s">
        <v>24</v>
      </c>
      <c r="C55" s="35"/>
      <c r="D55" s="37"/>
      <c r="E55" s="37"/>
      <c r="F55" s="37" t="s">
        <v>26</v>
      </c>
      <c r="G55" s="37" t="s">
        <v>26</v>
      </c>
      <c r="H55" s="37" t="s">
        <v>78</v>
      </c>
      <c r="I55" s="35"/>
      <c r="J55" s="35"/>
      <c r="K55" s="35" t="s">
        <v>31</v>
      </c>
      <c r="L55" s="38">
        <v>0</v>
      </c>
      <c r="M55" s="39">
        <f t="shared" ref="M55:M82" si="1">IF(L55=0,N55,(N55+L55)/2)</f>
        <v>28000</v>
      </c>
      <c r="N55" s="39">
        <v>28000</v>
      </c>
      <c r="O55" s="35">
        <v>128.4</v>
      </c>
    </row>
    <row r="56" spans="1:15" x14ac:dyDescent="0.25">
      <c r="A56" s="34">
        <v>32</v>
      </c>
      <c r="B56" s="35" t="s">
        <v>24</v>
      </c>
      <c r="C56" s="35"/>
      <c r="D56" s="37"/>
      <c r="E56" s="37"/>
      <c r="F56" s="37" t="s">
        <v>26</v>
      </c>
      <c r="G56" s="37" t="s">
        <v>26</v>
      </c>
      <c r="H56" s="37" t="s">
        <v>79</v>
      </c>
      <c r="I56" s="35"/>
      <c r="J56" s="35"/>
      <c r="K56" s="35" t="s">
        <v>31</v>
      </c>
      <c r="L56" s="38">
        <v>0</v>
      </c>
      <c r="M56" s="39">
        <f t="shared" si="1"/>
        <v>24261000</v>
      </c>
      <c r="N56" s="39">
        <v>24261000</v>
      </c>
      <c r="O56" s="35">
        <v>128.4</v>
      </c>
    </row>
    <row r="57" spans="1:15" x14ac:dyDescent="0.25">
      <c r="A57" s="34">
        <v>33</v>
      </c>
      <c r="B57" s="35" t="s">
        <v>24</v>
      </c>
      <c r="C57" s="35"/>
      <c r="D57" s="37"/>
      <c r="E57" s="37"/>
      <c r="F57" s="37" t="s">
        <v>26</v>
      </c>
      <c r="G57" s="37" t="s">
        <v>26</v>
      </c>
      <c r="H57" s="37" t="s">
        <v>80</v>
      </c>
      <c r="I57" s="35"/>
      <c r="J57" s="35"/>
      <c r="K57" s="35" t="s">
        <v>31</v>
      </c>
      <c r="L57" s="38">
        <v>0</v>
      </c>
      <c r="M57" s="39">
        <f t="shared" si="1"/>
        <v>17253000</v>
      </c>
      <c r="N57" s="39">
        <v>17253000</v>
      </c>
      <c r="O57" s="35">
        <v>128.4</v>
      </c>
    </row>
    <row r="58" spans="1:15" x14ac:dyDescent="0.25">
      <c r="A58" s="34">
        <v>34</v>
      </c>
      <c r="B58" s="35" t="s">
        <v>24</v>
      </c>
      <c r="C58" s="35"/>
      <c r="D58" s="37"/>
      <c r="E58" s="37"/>
      <c r="F58" s="37" t="s">
        <v>26</v>
      </c>
      <c r="G58" s="37" t="s">
        <v>26</v>
      </c>
      <c r="H58" s="37" t="s">
        <v>81</v>
      </c>
      <c r="I58" s="35"/>
      <c r="J58" s="35"/>
      <c r="K58" s="35" t="s">
        <v>31</v>
      </c>
      <c r="L58" s="38">
        <v>0</v>
      </c>
      <c r="M58" s="39">
        <f t="shared" si="1"/>
        <v>17141000</v>
      </c>
      <c r="N58" s="39">
        <v>17141000</v>
      </c>
      <c r="O58" s="35">
        <v>128.4</v>
      </c>
    </row>
    <row r="59" spans="1:15" x14ac:dyDescent="0.25">
      <c r="A59" s="34">
        <v>35</v>
      </c>
      <c r="B59" s="35" t="s">
        <v>24</v>
      </c>
      <c r="C59" s="35"/>
      <c r="D59" s="37"/>
      <c r="E59" s="37"/>
      <c r="F59" s="37" t="s">
        <v>26</v>
      </c>
      <c r="G59" s="37" t="s">
        <v>26</v>
      </c>
      <c r="H59" s="37" t="s">
        <v>82</v>
      </c>
      <c r="I59" s="35"/>
      <c r="J59" s="35"/>
      <c r="K59" s="35" t="s">
        <v>31</v>
      </c>
      <c r="L59" s="38">
        <v>0</v>
      </c>
      <c r="M59" s="39">
        <f t="shared" si="1"/>
        <v>16878000</v>
      </c>
      <c r="N59" s="39">
        <v>16878000</v>
      </c>
      <c r="O59" s="35">
        <v>128.4</v>
      </c>
    </row>
    <row r="60" spans="1:15" x14ac:dyDescent="0.25">
      <c r="A60" s="34">
        <v>36</v>
      </c>
      <c r="B60" s="35" t="s">
        <v>83</v>
      </c>
      <c r="C60" s="35"/>
      <c r="D60" s="37"/>
      <c r="E60" s="37"/>
      <c r="F60" s="37" t="s">
        <v>26</v>
      </c>
      <c r="G60" s="37" t="s">
        <v>26</v>
      </c>
      <c r="H60" s="37" t="s">
        <v>84</v>
      </c>
      <c r="I60" s="35"/>
      <c r="J60" s="35"/>
      <c r="K60" s="35" t="s">
        <v>31</v>
      </c>
      <c r="L60" s="38">
        <v>0</v>
      </c>
      <c r="M60" s="39">
        <f t="shared" si="1"/>
        <v>137000</v>
      </c>
      <c r="N60" s="39">
        <v>137000</v>
      </c>
      <c r="O60" s="35">
        <v>128.4</v>
      </c>
    </row>
    <row r="61" spans="1:15" x14ac:dyDescent="0.25">
      <c r="A61" s="34">
        <v>37</v>
      </c>
      <c r="B61" s="35" t="s">
        <v>83</v>
      </c>
      <c r="C61" s="35"/>
      <c r="D61" s="37"/>
      <c r="E61" s="37"/>
      <c r="F61" s="37" t="s">
        <v>26</v>
      </c>
      <c r="G61" s="37" t="s">
        <v>26</v>
      </c>
      <c r="H61" s="37" t="s">
        <v>85</v>
      </c>
      <c r="I61" s="35"/>
      <c r="J61" s="35"/>
      <c r="K61" s="35" t="s">
        <v>31</v>
      </c>
      <c r="L61" s="38">
        <v>0</v>
      </c>
      <c r="M61" s="39">
        <f t="shared" si="1"/>
        <v>138000</v>
      </c>
      <c r="N61" s="39">
        <v>138000</v>
      </c>
      <c r="O61" s="35">
        <v>128.4</v>
      </c>
    </row>
    <row r="62" spans="1:15" x14ac:dyDescent="0.25">
      <c r="A62" s="34">
        <v>38</v>
      </c>
      <c r="B62" s="35" t="s">
        <v>83</v>
      </c>
      <c r="C62" s="35"/>
      <c r="D62" s="37"/>
      <c r="E62" s="37"/>
      <c r="F62" s="37" t="s">
        <v>26</v>
      </c>
      <c r="G62" s="37" t="s">
        <v>26</v>
      </c>
      <c r="H62" s="37" t="s">
        <v>86</v>
      </c>
      <c r="I62" s="35"/>
      <c r="J62" s="35"/>
      <c r="K62" s="35" t="s">
        <v>31</v>
      </c>
      <c r="L62" s="38">
        <v>0</v>
      </c>
      <c r="M62" s="39">
        <f t="shared" si="1"/>
        <v>32000</v>
      </c>
      <c r="N62" s="39">
        <v>32000</v>
      </c>
      <c r="O62" s="35">
        <v>128.4</v>
      </c>
    </row>
    <row r="63" spans="1:15" x14ac:dyDescent="0.25">
      <c r="A63" s="34">
        <v>39</v>
      </c>
      <c r="B63" s="35" t="s">
        <v>83</v>
      </c>
      <c r="C63" s="35"/>
      <c r="D63" s="37"/>
      <c r="E63" s="37"/>
      <c r="F63" s="37" t="s">
        <v>26</v>
      </c>
      <c r="G63" s="37" t="s">
        <v>26</v>
      </c>
      <c r="H63" s="37" t="s">
        <v>87</v>
      </c>
      <c r="I63" s="37"/>
      <c r="J63" s="37"/>
      <c r="K63" s="35" t="s">
        <v>31</v>
      </c>
      <c r="L63" s="38">
        <v>0</v>
      </c>
      <c r="M63" s="39">
        <f t="shared" si="1"/>
        <v>207000</v>
      </c>
      <c r="N63" s="39">
        <v>207000</v>
      </c>
      <c r="O63" s="35">
        <v>128.4</v>
      </c>
    </row>
    <row r="64" spans="1:15" x14ac:dyDescent="0.25">
      <c r="A64" s="34">
        <v>40</v>
      </c>
      <c r="B64" s="35" t="s">
        <v>83</v>
      </c>
      <c r="C64" s="35"/>
      <c r="D64" s="37"/>
      <c r="E64" s="37"/>
      <c r="F64" s="37" t="s">
        <v>26</v>
      </c>
      <c r="G64" s="37" t="s">
        <v>26</v>
      </c>
      <c r="H64" s="37" t="s">
        <v>88</v>
      </c>
      <c r="I64" s="37"/>
      <c r="J64" s="37"/>
      <c r="K64" s="35" t="s">
        <v>31</v>
      </c>
      <c r="L64" s="38">
        <v>0</v>
      </c>
      <c r="M64" s="39">
        <f t="shared" si="1"/>
        <v>70000</v>
      </c>
      <c r="N64" s="39">
        <v>70000</v>
      </c>
      <c r="O64" s="35">
        <v>128.4</v>
      </c>
    </row>
    <row r="65" spans="1:15" x14ac:dyDescent="0.25">
      <c r="A65" s="34">
        <v>41</v>
      </c>
      <c r="B65" s="35" t="s">
        <v>83</v>
      </c>
      <c r="C65" s="35"/>
      <c r="D65" s="37"/>
      <c r="E65" s="37"/>
      <c r="F65" s="37" t="s">
        <v>26</v>
      </c>
      <c r="G65" s="37" t="s">
        <v>26</v>
      </c>
      <c r="H65" s="37" t="s">
        <v>89</v>
      </c>
      <c r="I65" s="37" t="s">
        <v>65</v>
      </c>
      <c r="J65" s="37" t="s">
        <v>62</v>
      </c>
      <c r="K65" s="35" t="s">
        <v>31</v>
      </c>
      <c r="L65" s="38">
        <v>0</v>
      </c>
      <c r="M65" s="39">
        <f t="shared" si="1"/>
        <v>64500</v>
      </c>
      <c r="N65" s="39">
        <v>64500</v>
      </c>
      <c r="O65" s="35">
        <v>128.4</v>
      </c>
    </row>
    <row r="66" spans="1:15" x14ac:dyDescent="0.25">
      <c r="A66" s="34">
        <v>42</v>
      </c>
      <c r="B66" s="35" t="s">
        <v>90</v>
      </c>
      <c r="C66" s="35"/>
      <c r="D66" s="37"/>
      <c r="E66" s="37"/>
      <c r="F66" s="37" t="s">
        <v>26</v>
      </c>
      <c r="G66" s="37" t="s">
        <v>26</v>
      </c>
      <c r="H66" s="37" t="s">
        <v>77</v>
      </c>
      <c r="I66" s="37"/>
      <c r="J66" s="37"/>
      <c r="K66" s="35" t="s">
        <v>31</v>
      </c>
      <c r="L66" s="38">
        <v>0</v>
      </c>
      <c r="M66" s="39">
        <f t="shared" si="1"/>
        <v>4059000</v>
      </c>
      <c r="N66" s="39">
        <v>4059000</v>
      </c>
      <c r="O66" s="35">
        <v>124.4</v>
      </c>
    </row>
    <row r="67" spans="1:15" x14ac:dyDescent="0.25">
      <c r="A67" s="34">
        <v>43</v>
      </c>
      <c r="B67" s="35" t="s">
        <v>90</v>
      </c>
      <c r="C67" s="35"/>
      <c r="D67" s="37"/>
      <c r="E67" s="37"/>
      <c r="F67" s="37" t="s">
        <v>26</v>
      </c>
      <c r="G67" s="37" t="s">
        <v>26</v>
      </c>
      <c r="H67" s="37" t="s">
        <v>78</v>
      </c>
      <c r="I67" s="35"/>
      <c r="J67" s="35"/>
      <c r="K67" s="35" t="s">
        <v>31</v>
      </c>
      <c r="L67" s="38">
        <v>0</v>
      </c>
      <c r="M67" s="39">
        <f t="shared" si="1"/>
        <v>19000</v>
      </c>
      <c r="N67" s="39">
        <v>19000</v>
      </c>
      <c r="O67" s="35">
        <v>124.4</v>
      </c>
    </row>
    <row r="68" spans="1:15" x14ac:dyDescent="0.25">
      <c r="A68" s="34">
        <v>44</v>
      </c>
      <c r="B68" s="35" t="s">
        <v>90</v>
      </c>
      <c r="C68" s="35"/>
      <c r="D68" s="37"/>
      <c r="E68" s="37"/>
      <c r="F68" s="37" t="s">
        <v>26</v>
      </c>
      <c r="G68" s="37" t="s">
        <v>26</v>
      </c>
      <c r="H68" s="37" t="s">
        <v>84</v>
      </c>
      <c r="I68" s="35"/>
      <c r="J68" s="35"/>
      <c r="K68" s="35" t="s">
        <v>31</v>
      </c>
      <c r="L68" s="38">
        <v>0</v>
      </c>
      <c r="M68" s="39">
        <f t="shared" si="1"/>
        <v>704000</v>
      </c>
      <c r="N68" s="39">
        <v>704000</v>
      </c>
      <c r="O68" s="35">
        <v>124.4</v>
      </c>
    </row>
    <row r="69" spans="1:15" x14ac:dyDescent="0.25">
      <c r="A69" s="34">
        <v>45</v>
      </c>
      <c r="B69" s="35" t="s">
        <v>90</v>
      </c>
      <c r="C69" s="35"/>
      <c r="D69" s="37"/>
      <c r="E69" s="37"/>
      <c r="F69" s="37" t="s">
        <v>26</v>
      </c>
      <c r="G69" s="37" t="s">
        <v>26</v>
      </c>
      <c r="H69" s="37" t="s">
        <v>85</v>
      </c>
      <c r="I69" s="35"/>
      <c r="J69" s="35"/>
      <c r="K69" s="35" t="s">
        <v>31</v>
      </c>
      <c r="L69" s="38">
        <v>0</v>
      </c>
      <c r="M69" s="39">
        <f t="shared" si="1"/>
        <v>873000</v>
      </c>
      <c r="N69" s="39">
        <v>873000</v>
      </c>
      <c r="O69" s="35">
        <v>124.4</v>
      </c>
    </row>
    <row r="70" spans="1:15" x14ac:dyDescent="0.25">
      <c r="A70" s="34">
        <v>46</v>
      </c>
      <c r="B70" s="35" t="s">
        <v>90</v>
      </c>
      <c r="C70" s="35"/>
      <c r="D70" s="37"/>
      <c r="E70" s="37"/>
      <c r="F70" s="37" t="s">
        <v>26</v>
      </c>
      <c r="G70" s="37" t="s">
        <v>26</v>
      </c>
      <c r="H70" s="37" t="s">
        <v>91</v>
      </c>
      <c r="I70" s="35"/>
      <c r="J70" s="35"/>
      <c r="K70" s="35" t="s">
        <v>31</v>
      </c>
      <c r="L70" s="38">
        <v>0</v>
      </c>
      <c r="M70" s="39">
        <f t="shared" si="1"/>
        <v>57000</v>
      </c>
      <c r="N70" s="39">
        <v>57000</v>
      </c>
      <c r="O70" s="35">
        <v>124.4</v>
      </c>
    </row>
    <row r="71" spans="1:15" x14ac:dyDescent="0.25">
      <c r="A71" s="34">
        <v>47</v>
      </c>
      <c r="B71" s="35" t="s">
        <v>90</v>
      </c>
      <c r="C71" s="35"/>
      <c r="D71" s="37"/>
      <c r="E71" s="37"/>
      <c r="F71" s="37" t="s">
        <v>26</v>
      </c>
      <c r="G71" s="37" t="s">
        <v>26</v>
      </c>
      <c r="H71" s="37" t="s">
        <v>79</v>
      </c>
      <c r="I71" s="35"/>
      <c r="J71" s="35"/>
      <c r="K71" s="35" t="s">
        <v>31</v>
      </c>
      <c r="L71" s="38">
        <v>0</v>
      </c>
      <c r="M71" s="39">
        <f t="shared" si="1"/>
        <v>4034000</v>
      </c>
      <c r="N71" s="39">
        <v>4034000</v>
      </c>
      <c r="O71" s="35">
        <v>124.4</v>
      </c>
    </row>
    <row r="72" spans="1:15" x14ac:dyDescent="0.25">
      <c r="A72" s="34">
        <v>48</v>
      </c>
      <c r="B72" s="35" t="s">
        <v>90</v>
      </c>
      <c r="C72" s="35"/>
      <c r="D72" s="37"/>
      <c r="E72" s="37"/>
      <c r="F72" s="37" t="s">
        <v>26</v>
      </c>
      <c r="G72" s="37" t="s">
        <v>26</v>
      </c>
      <c r="H72" s="37" t="s">
        <v>86</v>
      </c>
      <c r="I72" s="35"/>
      <c r="J72" s="35"/>
      <c r="K72" s="35" t="s">
        <v>31</v>
      </c>
      <c r="L72" s="38">
        <v>0</v>
      </c>
      <c r="M72" s="39">
        <f t="shared" si="1"/>
        <v>213000</v>
      </c>
      <c r="N72" s="39">
        <v>213000</v>
      </c>
      <c r="O72" s="35">
        <v>124.4</v>
      </c>
    </row>
    <row r="73" spans="1:15" x14ac:dyDescent="0.25">
      <c r="A73" s="34">
        <v>49</v>
      </c>
      <c r="B73" s="35" t="s">
        <v>90</v>
      </c>
      <c r="C73" s="35"/>
      <c r="D73" s="37"/>
      <c r="E73" s="37"/>
      <c r="F73" s="37" t="s">
        <v>26</v>
      </c>
      <c r="G73" s="37" t="s">
        <v>26</v>
      </c>
      <c r="H73" s="37" t="s">
        <v>92</v>
      </c>
      <c r="I73" s="35"/>
      <c r="J73" s="35"/>
      <c r="K73" s="35" t="s">
        <v>31</v>
      </c>
      <c r="L73" s="38">
        <v>0</v>
      </c>
      <c r="M73" s="39">
        <f t="shared" si="1"/>
        <v>128000</v>
      </c>
      <c r="N73" s="39">
        <v>128000</v>
      </c>
      <c r="O73" s="35">
        <v>124.4</v>
      </c>
    </row>
    <row r="74" spans="1:15" x14ac:dyDescent="0.25">
      <c r="A74" s="34">
        <v>50</v>
      </c>
      <c r="B74" s="35" t="s">
        <v>90</v>
      </c>
      <c r="C74" s="35"/>
      <c r="D74" s="37"/>
      <c r="E74" s="37"/>
      <c r="F74" s="37" t="s">
        <v>26</v>
      </c>
      <c r="G74" s="37" t="s">
        <v>26</v>
      </c>
      <c r="H74" s="37" t="s">
        <v>80</v>
      </c>
      <c r="I74" s="35"/>
      <c r="J74" s="35"/>
      <c r="K74" s="35" t="s">
        <v>31</v>
      </c>
      <c r="L74" s="38">
        <v>0</v>
      </c>
      <c r="M74" s="39">
        <f t="shared" si="1"/>
        <v>691000</v>
      </c>
      <c r="N74" s="39">
        <v>691000</v>
      </c>
      <c r="O74" s="35">
        <v>124.4</v>
      </c>
    </row>
    <row r="75" spans="1:15" x14ac:dyDescent="0.25">
      <c r="A75" s="34">
        <v>51</v>
      </c>
      <c r="B75" s="35" t="s">
        <v>90</v>
      </c>
      <c r="C75" s="35"/>
      <c r="D75" s="37"/>
      <c r="E75" s="37"/>
      <c r="F75" s="37" t="s">
        <v>26</v>
      </c>
      <c r="G75" s="37" t="s">
        <v>26</v>
      </c>
      <c r="H75" s="37" t="s">
        <v>81</v>
      </c>
      <c r="I75" s="35"/>
      <c r="J75" s="35"/>
      <c r="K75" s="35" t="s">
        <v>31</v>
      </c>
      <c r="L75" s="38">
        <v>0</v>
      </c>
      <c r="M75" s="39">
        <f t="shared" si="1"/>
        <v>946000</v>
      </c>
      <c r="N75" s="39">
        <v>946000</v>
      </c>
      <c r="O75" s="35">
        <v>124.4</v>
      </c>
    </row>
    <row r="76" spans="1:15" x14ac:dyDescent="0.25">
      <c r="A76" s="34">
        <v>52</v>
      </c>
      <c r="B76" s="35" t="s">
        <v>90</v>
      </c>
      <c r="C76" s="35"/>
      <c r="D76" s="37"/>
      <c r="E76" s="37"/>
      <c r="F76" s="37" t="s">
        <v>26</v>
      </c>
      <c r="G76" s="37" t="s">
        <v>26</v>
      </c>
      <c r="H76" s="37" t="s">
        <v>82</v>
      </c>
      <c r="I76" s="35"/>
      <c r="J76" s="35"/>
      <c r="K76" s="35" t="s">
        <v>31</v>
      </c>
      <c r="L76" s="38">
        <v>0</v>
      </c>
      <c r="M76" s="39">
        <f t="shared" si="1"/>
        <v>1826000</v>
      </c>
      <c r="N76" s="39">
        <v>1826000</v>
      </c>
      <c r="O76" s="35">
        <v>124.4</v>
      </c>
    </row>
    <row r="77" spans="1:15" x14ac:dyDescent="0.25">
      <c r="A77" s="34">
        <v>53</v>
      </c>
      <c r="B77" s="35" t="s">
        <v>90</v>
      </c>
      <c r="C77" s="35"/>
      <c r="D77" s="37"/>
      <c r="E77" s="37"/>
      <c r="F77" s="37" t="s">
        <v>26</v>
      </c>
      <c r="G77" s="37" t="s">
        <v>26</v>
      </c>
      <c r="H77" s="37" t="s">
        <v>87</v>
      </c>
      <c r="I77" s="35"/>
      <c r="J77" s="35"/>
      <c r="K77" s="35" t="s">
        <v>31</v>
      </c>
      <c r="L77" s="38">
        <v>0</v>
      </c>
      <c r="M77" s="39">
        <f t="shared" si="1"/>
        <v>1397000</v>
      </c>
      <c r="N77" s="39">
        <v>1397000</v>
      </c>
      <c r="O77" s="35">
        <v>124.4</v>
      </c>
    </row>
    <row r="78" spans="1:15" x14ac:dyDescent="0.25">
      <c r="A78" s="34">
        <v>54</v>
      </c>
      <c r="B78" s="35" t="s">
        <v>90</v>
      </c>
      <c r="C78" s="35"/>
      <c r="D78" s="37"/>
      <c r="E78" s="37"/>
      <c r="F78" s="37" t="s">
        <v>26</v>
      </c>
      <c r="G78" s="37" t="s">
        <v>26</v>
      </c>
      <c r="H78" s="37" t="s">
        <v>88</v>
      </c>
      <c r="I78" s="35"/>
      <c r="J78" s="35"/>
      <c r="K78" s="35" t="s">
        <v>31</v>
      </c>
      <c r="L78" s="38">
        <v>0</v>
      </c>
      <c r="M78" s="39">
        <f t="shared" si="1"/>
        <v>216000</v>
      </c>
      <c r="N78" s="39">
        <v>216000</v>
      </c>
      <c r="O78" s="35">
        <v>124.4</v>
      </c>
    </row>
    <row r="79" spans="1:15" x14ac:dyDescent="0.25">
      <c r="A79" s="34">
        <v>55</v>
      </c>
      <c r="B79" s="35" t="s">
        <v>90</v>
      </c>
      <c r="C79" s="35"/>
      <c r="D79" s="37"/>
      <c r="E79" s="37"/>
      <c r="F79" s="37" t="s">
        <v>26</v>
      </c>
      <c r="G79" s="37" t="s">
        <v>26</v>
      </c>
      <c r="H79" s="37" t="s">
        <v>93</v>
      </c>
      <c r="I79" s="35"/>
      <c r="J79" s="35"/>
      <c r="K79" s="35" t="s">
        <v>31</v>
      </c>
      <c r="L79" s="38">
        <v>0</v>
      </c>
      <c r="M79" s="39">
        <f t="shared" si="1"/>
        <v>63000</v>
      </c>
      <c r="N79" s="39">
        <v>63000</v>
      </c>
      <c r="O79" s="35">
        <v>124.4</v>
      </c>
    </row>
    <row r="80" spans="1:15" x14ac:dyDescent="0.25">
      <c r="A80" s="34">
        <v>56</v>
      </c>
      <c r="B80" s="35" t="s">
        <v>90</v>
      </c>
      <c r="C80" s="35"/>
      <c r="D80" s="37"/>
      <c r="E80" s="37"/>
      <c r="F80" s="37" t="s">
        <v>26</v>
      </c>
      <c r="G80" s="37" t="s">
        <v>26</v>
      </c>
      <c r="H80" s="37" t="s">
        <v>94</v>
      </c>
      <c r="I80" s="35"/>
      <c r="J80" s="35"/>
      <c r="K80" s="35" t="s">
        <v>31</v>
      </c>
      <c r="L80" s="38">
        <v>0</v>
      </c>
      <c r="M80" s="39">
        <f t="shared" si="1"/>
        <v>63000</v>
      </c>
      <c r="N80" s="39">
        <v>63000</v>
      </c>
      <c r="O80" s="35">
        <v>124.4</v>
      </c>
    </row>
    <row r="81" spans="1:15" x14ac:dyDescent="0.25">
      <c r="A81" s="34">
        <v>57</v>
      </c>
      <c r="B81" s="35" t="s">
        <v>90</v>
      </c>
      <c r="C81" s="35"/>
      <c r="D81" s="37"/>
      <c r="E81" s="37"/>
      <c r="F81" s="37" t="s">
        <v>26</v>
      </c>
      <c r="G81" s="37" t="s">
        <v>26</v>
      </c>
      <c r="H81" s="37" t="s">
        <v>95</v>
      </c>
      <c r="I81" s="37" t="s">
        <v>96</v>
      </c>
      <c r="J81" s="37" t="s">
        <v>97</v>
      </c>
      <c r="K81" s="35" t="s">
        <v>31</v>
      </c>
      <c r="L81" s="38">
        <v>0</v>
      </c>
      <c r="M81" s="39">
        <f t="shared" si="1"/>
        <v>90500</v>
      </c>
      <c r="N81" s="39">
        <v>90500</v>
      </c>
      <c r="O81" s="35">
        <v>124.4</v>
      </c>
    </row>
    <row r="82" spans="1:15" x14ac:dyDescent="0.25">
      <c r="A82" s="34">
        <v>58</v>
      </c>
      <c r="B82" s="35" t="s">
        <v>90</v>
      </c>
      <c r="C82" s="35"/>
      <c r="D82" s="37"/>
      <c r="E82" s="37"/>
      <c r="F82" s="37" t="s">
        <v>26</v>
      </c>
      <c r="G82" s="37" t="s">
        <v>26</v>
      </c>
      <c r="H82" s="37" t="s">
        <v>89</v>
      </c>
      <c r="I82" s="37" t="s">
        <v>65</v>
      </c>
      <c r="J82" s="37" t="s">
        <v>62</v>
      </c>
      <c r="K82" s="35" t="s">
        <v>31</v>
      </c>
      <c r="L82" s="38">
        <v>0</v>
      </c>
      <c r="M82" s="39">
        <f t="shared" si="1"/>
        <v>16500</v>
      </c>
      <c r="N82" s="39">
        <v>16500</v>
      </c>
      <c r="O82" s="35">
        <v>124.4</v>
      </c>
    </row>
    <row r="83" spans="1:15" x14ac:dyDescent="0.25">
      <c r="A83" s="48">
        <v>59</v>
      </c>
      <c r="B83" s="49" t="s">
        <v>102</v>
      </c>
      <c r="C83" s="49"/>
      <c r="D83" s="50"/>
      <c r="E83" s="50"/>
      <c r="F83" s="50"/>
      <c r="G83" s="50"/>
      <c r="H83" s="55" t="s">
        <v>64</v>
      </c>
      <c r="I83" s="50"/>
      <c r="J83" s="50" t="s">
        <v>62</v>
      </c>
      <c r="K83" s="51"/>
      <c r="L83" s="52"/>
      <c r="M83" s="53"/>
      <c r="N83" s="53">
        <v>491950</v>
      </c>
      <c r="O83" s="54">
        <v>128.4</v>
      </c>
    </row>
    <row r="84" spans="1:15" x14ac:dyDescent="0.25">
      <c r="A84" s="48">
        <v>60</v>
      </c>
      <c r="B84" s="49" t="s">
        <v>101</v>
      </c>
      <c r="C84" s="49"/>
      <c r="D84" s="50"/>
      <c r="E84" s="50"/>
      <c r="F84" s="50"/>
      <c r="G84" s="50"/>
      <c r="H84" s="56" t="s">
        <v>64</v>
      </c>
      <c r="I84" s="50"/>
      <c r="J84" s="50" t="s">
        <v>62</v>
      </c>
      <c r="K84" s="51"/>
      <c r="L84" s="52"/>
      <c r="M84" s="53"/>
      <c r="N84" s="53">
        <v>70000</v>
      </c>
      <c r="O84" s="54">
        <v>124.4</v>
      </c>
    </row>
    <row r="85" spans="1:15" x14ac:dyDescent="0.25">
      <c r="A85" s="48">
        <v>61</v>
      </c>
      <c r="B85" s="49" t="s">
        <v>90</v>
      </c>
      <c r="C85" s="49"/>
      <c r="D85" s="50"/>
      <c r="E85" s="50"/>
      <c r="F85" s="50"/>
      <c r="G85" s="50"/>
      <c r="H85" s="50" t="s">
        <v>100</v>
      </c>
      <c r="I85" s="50"/>
      <c r="J85" s="50" t="s">
        <v>97</v>
      </c>
      <c r="K85" s="51"/>
      <c r="L85" s="52"/>
      <c r="M85" s="53"/>
      <c r="N85" s="53">
        <v>13000</v>
      </c>
      <c r="O85" s="54">
        <v>124.4</v>
      </c>
    </row>
    <row r="86" spans="1:15" ht="15.75" thickBot="1" x14ac:dyDescent="0.3">
      <c r="A86" s="40"/>
      <c r="B86" s="41"/>
      <c r="C86" s="41"/>
      <c r="D86" s="42"/>
      <c r="E86" s="42"/>
      <c r="F86" s="42"/>
      <c r="G86" s="42"/>
      <c r="H86" s="42"/>
      <c r="I86" s="41"/>
      <c r="J86" s="57" t="s">
        <v>99</v>
      </c>
      <c r="K86" s="43"/>
      <c r="L86" s="44" t="e">
        <f>SUBTOTAL(109,[2]!Table3[Vorkbedrag])</f>
        <v>#REF!</v>
      </c>
      <c r="M86" s="44" t="e">
        <f>SUBTOTAL(109,[2]!Table3[Premiegrondslag])</f>
        <v>#REF!</v>
      </c>
      <c r="N86" s="58">
        <v>345301450</v>
      </c>
      <c r="O86" s="45"/>
    </row>
  </sheetData>
  <dataValidations count="3">
    <dataValidation type="list" allowBlank="1" showInputMessage="1" showErrorMessage="1" sqref="G54:G85 G11:G39" xr:uid="{B86BF554-15FE-4AB7-A652-FBBD3748A9E0}">
      <formula1>Taxatie</formula1>
    </dataValidation>
    <dataValidation type="list" allowBlank="1" showInputMessage="1" showErrorMessage="1" sqref="F54:F85 F11:F39" xr:uid="{D9E101D9-8926-4085-A1E3-C2861B55DF1B}">
      <formula1>Bouwaard</formula1>
    </dataValidation>
    <dataValidation type="list" allowBlank="1" showInputMessage="1" showErrorMessage="1" sqref="B54:B85 B11:B39" xr:uid="{109DC53B-A4B9-4916-8642-9C50B533730A}">
      <formula1>Interest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 Bhoelai</dc:creator>
  <cp:lastModifiedBy>Vincent Comijs</cp:lastModifiedBy>
  <dcterms:created xsi:type="dcterms:W3CDTF">2024-07-22T12:00:00Z</dcterms:created>
  <dcterms:modified xsi:type="dcterms:W3CDTF">2024-09-12T10:01:54Z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2024-07-22T12:10:45Z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6a3f5786-2e7b-4ab2-8170-f03666a41013</vt:lpwstr>
  </property>
  <property fmtid="{D5CDD505-2E9C-101B-9397-08002B2CF9AE}" pid="8" name="MSIP_Label_9043f10a-881e-4653-a55e-02ca2cc829dc_ContentBits">
    <vt:lpwstr>0</vt:lpwstr>
  </property>
</Properties>
</file>