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4-4074 EU Kolken en Lijngoten As50\3 aanbestedingsstukken\"/>
    </mc:Choice>
  </mc:AlternateContent>
  <xr:revisionPtr revIDLastSave="0" documentId="13_ncr:1_{3D9B24D5-48D8-4AA9-8568-7DFC491E0C02}" xr6:coauthVersionLast="47" xr6:coauthVersionMax="47" xr10:uidLastSave="{00000000-0000-0000-0000-000000000000}"/>
  <bookViews>
    <workbookView xWindow="28680" yWindow="-120" windowWidth="29040" windowHeight="17640" xr2:uid="{C2F59A7E-0841-429E-A044-8CECA5E14626}"/>
  </bookViews>
  <sheets>
    <sheet name="Blad1" sheetId="1" r:id="rId1"/>
    <sheet name="standaard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6" i="1" l="1"/>
  <c r="AB26" i="1" s="1"/>
  <c r="AB25" i="1"/>
  <c r="Z24" i="1"/>
  <c r="AB24" i="1" s="1"/>
  <c r="AB29" i="1"/>
  <c r="AB28" i="1"/>
  <c r="AB27" i="1"/>
  <c r="AB23" i="1"/>
  <c r="AB21" i="1"/>
  <c r="AB19" i="1"/>
  <c r="AB17" i="1"/>
  <c r="AB15" i="1"/>
  <c r="Z22" i="1"/>
  <c r="AB22" i="1" s="1"/>
  <c r="AH24" i="1"/>
  <c r="AI24" i="1" s="1"/>
  <c r="AH20" i="1"/>
  <c r="AI20" i="1" s="1"/>
  <c r="AH18" i="1"/>
  <c r="AI18" i="1" s="1"/>
  <c r="AH16" i="1"/>
  <c r="AI16" i="1" s="1"/>
  <c r="Z20" i="1"/>
  <c r="AB20" i="1" s="1"/>
  <c r="Z18" i="1"/>
  <c r="AB18" i="1" s="1"/>
  <c r="Z16" i="1"/>
  <c r="AB16" i="1" s="1"/>
  <c r="T24" i="1"/>
  <c r="U24" i="1" s="1"/>
  <c r="T20" i="1"/>
  <c r="U20" i="1" s="1"/>
  <c r="T18" i="1"/>
  <c r="U18" i="1" s="1"/>
  <c r="T16" i="1"/>
  <c r="U16" i="1" s="1"/>
  <c r="N20" i="1"/>
  <c r="O20" i="1" s="1"/>
  <c r="N18" i="1"/>
  <c r="O18" i="1" s="1"/>
  <c r="N16" i="1"/>
  <c r="O16" i="1" s="1"/>
  <c r="H20" i="1"/>
  <c r="I20" i="1" s="1"/>
  <c r="H18" i="1"/>
  <c r="I18" i="1" s="1"/>
  <c r="H16" i="1"/>
  <c r="I16" i="1" s="1"/>
  <c r="U23" i="1"/>
  <c r="U28" i="1"/>
  <c r="U29" i="1"/>
  <c r="AI29" i="1"/>
  <c r="AI28" i="1"/>
  <c r="AI23" i="1"/>
  <c r="AI19" i="1"/>
  <c r="AI17" i="1"/>
  <c r="AI15" i="1"/>
  <c r="U15" i="1"/>
  <c r="U17" i="1"/>
  <c r="U19" i="1"/>
  <c r="O29" i="1"/>
  <c r="O28" i="1"/>
  <c r="O19" i="1"/>
  <c r="O17" i="1"/>
  <c r="O15" i="1"/>
  <c r="I17" i="1"/>
  <c r="I19" i="1"/>
  <c r="I28" i="1"/>
  <c r="I29" i="1"/>
  <c r="I15" i="1"/>
  <c r="O30" i="1" l="1"/>
  <c r="O31" i="1" s="1"/>
  <c r="C36" i="1" s="1"/>
  <c r="U30" i="1"/>
  <c r="U31" i="1" s="1"/>
  <c r="C37" i="1" s="1"/>
  <c r="I30" i="1"/>
  <c r="I31" i="1" s="1"/>
  <c r="C35" i="1" s="1"/>
  <c r="C39" i="1" s="1"/>
  <c r="AB30" i="1"/>
  <c r="AB31" i="1" s="1"/>
  <c r="C38" i="1" s="1"/>
  <c r="AI30" i="1"/>
  <c r="AI31" i="1" s="1"/>
</calcChain>
</file>

<file path=xl/sharedStrings.xml><?xml version="1.0" encoding="utf-8"?>
<sst xmlns="http://schemas.openxmlformats.org/spreadsheetml/2006/main" count="189" uniqueCount="62">
  <si>
    <t xml:space="preserve">Omschrijving </t>
  </si>
  <si>
    <t xml:space="preserve">Frequentie per reiniging per jaar </t>
  </si>
  <si>
    <t>Eenheidsprijs (Incl. slib)</t>
  </si>
  <si>
    <t xml:space="preserve">Totaal </t>
  </si>
  <si>
    <t xml:space="preserve">Kolken reinigen machinaal </t>
  </si>
  <si>
    <t xml:space="preserve">Starten in wk 20 </t>
  </si>
  <si>
    <t xml:space="preserve">Starten in wk 46 </t>
  </si>
  <si>
    <t>Kolken reinigen handmatig</t>
  </si>
  <si>
    <t>wk 20</t>
  </si>
  <si>
    <t>wk 46</t>
  </si>
  <si>
    <t>Lijngoten type 1 reinigen</t>
  </si>
  <si>
    <t>Lijngoten type 2 reinigen</t>
  </si>
  <si>
    <t>TBS uren kolkenzuiger</t>
  </si>
  <si>
    <t>Tbs-uren werknemer</t>
  </si>
  <si>
    <t>Kolken reinigen machinaal</t>
  </si>
  <si>
    <t>wk 20 t/m 25</t>
  </si>
  <si>
    <t>wk 46 t/m 50</t>
  </si>
  <si>
    <t>Tbs-uren kolkenzuiger</t>
  </si>
  <si>
    <t>wk 19 t/m 20</t>
  </si>
  <si>
    <t>wk 46 t/m 49</t>
  </si>
  <si>
    <t>wk 10 t/m 18</t>
  </si>
  <si>
    <t>wk 36 t/m 44</t>
  </si>
  <si>
    <t>st</t>
  </si>
  <si>
    <t>uur</t>
  </si>
  <si>
    <t>m¹</t>
  </si>
  <si>
    <t xml:space="preserve">Aantal per reinigings-ronde </t>
  </si>
  <si>
    <t>Inschrijver schrijft in voor de gemeenten:</t>
  </si>
  <si>
    <t>Bernheze</t>
  </si>
  <si>
    <t>Bernheze :</t>
  </si>
  <si>
    <t xml:space="preserve">Boekel : </t>
  </si>
  <si>
    <t>Maashorst :</t>
  </si>
  <si>
    <t>Meierijstad :</t>
  </si>
  <si>
    <t xml:space="preserve">Oss: </t>
  </si>
  <si>
    <t>Ja</t>
  </si>
  <si>
    <t>Ja/nee</t>
  </si>
  <si>
    <t>nee</t>
  </si>
  <si>
    <t>Een-heid</t>
  </si>
  <si>
    <t xml:space="preserve">  </t>
  </si>
  <si>
    <t>apr/mei</t>
  </si>
  <si>
    <t>okt/nov</t>
  </si>
  <si>
    <t>Boekel</t>
  </si>
  <si>
    <t>Maashorst</t>
  </si>
  <si>
    <t>Meierijstad</t>
  </si>
  <si>
    <t>Oss</t>
  </si>
  <si>
    <t>prijs per jaar</t>
  </si>
  <si>
    <t>Inschrijfstaat 2024-4074</t>
  </si>
  <si>
    <t>Reiniging kolken en lijngoten 2025-2028</t>
  </si>
  <si>
    <t>Gemeente Bernheze</t>
  </si>
  <si>
    <t>Gemeente Boekel</t>
  </si>
  <si>
    <t>Gemeente Maashorst</t>
  </si>
  <si>
    <t>Gemeente Meierijstad</t>
  </si>
  <si>
    <t>Gemeente Oss</t>
  </si>
  <si>
    <t>prijzen per perceel voor hele looptijd</t>
  </si>
  <si>
    <t>mei</t>
  </si>
  <si>
    <t>november</t>
  </si>
  <si>
    <t>5-wekelijks</t>
  </si>
  <si>
    <t>aantal</t>
  </si>
  <si>
    <t>prijs voor maximale looptijd ROVK</t>
  </si>
  <si>
    <t>februari, mei</t>
  </si>
  <si>
    <t>september, november</t>
  </si>
  <si>
    <t>Lijngoten type 2 reinigen (Permeo, reinigen en opzuigen gehele lengte)</t>
  </si>
  <si>
    <t>Lijngoten type 2 reinigen (milieustraat)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</si>
</sst>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theme="0" tint="-0.34998626667073579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164" fontId="0" fillId="0" borderId="0" xfId="0" applyNumberForma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7" xfId="0" applyBorder="1"/>
    <xf numFmtId="0" fontId="5" fillId="0" borderId="6" xfId="0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0" fillId="0" borderId="8" xfId="0" applyBorder="1" applyAlignment="1">
      <alignment vertical="top" wrapText="1"/>
    </xf>
    <xf numFmtId="0" fontId="4" fillId="0" borderId="0" xfId="0" applyFont="1" applyBorder="1"/>
    <xf numFmtId="0" fontId="0" fillId="0" borderId="8" xfId="0" applyBorder="1"/>
    <xf numFmtId="0" fontId="3" fillId="0" borderId="6" xfId="0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0" fillId="0" borderId="3" xfId="0" applyBorder="1" applyAlignment="1">
      <alignment vertical="top"/>
    </xf>
    <xf numFmtId="0" fontId="4" fillId="0" borderId="6" xfId="0" applyFont="1" applyBorder="1"/>
    <xf numFmtId="0" fontId="0" fillId="2" borderId="0" xfId="0" applyFill="1" applyProtection="1">
      <protection locked="0"/>
    </xf>
    <xf numFmtId="164" fontId="0" fillId="2" borderId="0" xfId="0" applyNumberFormat="1" applyFill="1" applyBorder="1" applyProtection="1">
      <protection locked="0"/>
    </xf>
    <xf numFmtId="0" fontId="1" fillId="0" borderId="1" xfId="0" applyFont="1" applyBorder="1"/>
    <xf numFmtId="0" fontId="0" fillId="0" borderId="9" xfId="0" applyBorder="1"/>
    <xf numFmtId="0" fontId="0" fillId="0" borderId="11" xfId="0" applyBorder="1" applyAlignment="1">
      <alignment vertical="top"/>
    </xf>
    <xf numFmtId="164" fontId="0" fillId="0" borderId="10" xfId="0" applyNumberFormat="1" applyBorder="1"/>
    <xf numFmtId="164" fontId="3" fillId="0" borderId="10" xfId="0" applyNumberFormat="1" applyFont="1" applyBorder="1"/>
    <xf numFmtId="164" fontId="0" fillId="0" borderId="9" xfId="0" applyNumberFormat="1" applyBorder="1"/>
    <xf numFmtId="164" fontId="1" fillId="0" borderId="11" xfId="0" applyNumberFormat="1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vertical="top"/>
    </xf>
    <xf numFmtId="164" fontId="0" fillId="0" borderId="19" xfId="0" applyNumberFormat="1" applyBorder="1"/>
    <xf numFmtId="164" fontId="0" fillId="0" borderId="16" xfId="0" applyNumberFormat="1" applyBorder="1"/>
    <xf numFmtId="164" fontId="1" fillId="0" borderId="18" xfId="0" applyNumberFormat="1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vertical="top"/>
    </xf>
    <xf numFmtId="0" fontId="0" fillId="0" borderId="23" xfId="0" applyBorder="1"/>
    <xf numFmtId="164" fontId="0" fillId="0" borderId="23" xfId="0" applyNumberFormat="1" applyBorder="1"/>
    <xf numFmtId="0" fontId="0" fillId="0" borderId="22" xfId="0" applyBorder="1"/>
    <xf numFmtId="0" fontId="0" fillId="0" borderId="0" xfId="0" applyFill="1" applyBorder="1"/>
    <xf numFmtId="0" fontId="0" fillId="0" borderId="0" xfId="0" applyNumberFormat="1" applyFill="1" applyBorder="1" applyProtection="1">
      <protection locked="0"/>
    </xf>
    <xf numFmtId="0" fontId="0" fillId="0" borderId="0" xfId="0" applyNumberFormat="1" applyFill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2" xfId="0" applyFont="1" applyBorder="1"/>
    <xf numFmtId="164" fontId="5" fillId="0" borderId="0" xfId="0" applyNumberFormat="1" applyFont="1" applyBorder="1" applyAlignment="1">
      <alignment horizontal="right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0</xdr:rowOff>
    </xdr:from>
    <xdr:to>
      <xdr:col>8</xdr:col>
      <xdr:colOff>779535</xdr:colOff>
      <xdr:row>6</xdr:row>
      <xdr:rowOff>76201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775ECFD-9172-754B-3119-341A5C46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2627385" cy="1047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F163-7DA3-411D-AB20-B9671816E149}">
  <dimension ref="A1:AQ42"/>
  <sheetViews>
    <sheetView tabSelected="1" zoomScale="85" zoomScaleNormal="85" workbookViewId="0">
      <pane xSplit="4" topLeftCell="E1" activePane="topRight" state="frozen"/>
      <selection pane="topRight" activeCell="L6" sqref="L6"/>
    </sheetView>
  </sheetViews>
  <sheetFormatPr defaultRowHeight="12.75" x14ac:dyDescent="0.2"/>
  <cols>
    <col min="1" max="1" width="10.5703125" customWidth="1"/>
    <col min="2" max="2" width="4.140625" customWidth="1"/>
    <col min="3" max="3" width="31.140625" customWidth="1"/>
    <col min="4" max="4" width="24" customWidth="1"/>
    <col min="5" max="5" width="9.28515625" customWidth="1"/>
    <col min="6" max="6" width="4.85546875" bestFit="1" customWidth="1"/>
    <col min="7" max="7" width="15.85546875" customWidth="1"/>
    <col min="9" max="9" width="13.5703125" customWidth="1"/>
    <col min="10" max="10" width="4.7109375" customWidth="1"/>
    <col min="11" max="11" width="9.28515625" customWidth="1"/>
    <col min="12" max="12" width="5.7109375" customWidth="1"/>
    <col min="13" max="13" width="11.85546875" customWidth="1"/>
    <col min="15" max="15" width="13.5703125" customWidth="1"/>
    <col min="16" max="16" width="4.7109375" customWidth="1"/>
    <col min="17" max="17" width="9.28515625" customWidth="1"/>
    <col min="18" max="18" width="5.7109375" customWidth="1"/>
    <col min="19" max="19" width="11.85546875" customWidth="1"/>
    <col min="21" max="21" width="13.5703125" customWidth="1"/>
    <col min="22" max="22" width="4.7109375" customWidth="1"/>
    <col min="24" max="24" width="4.85546875" bestFit="1" customWidth="1"/>
    <col min="25" max="25" width="19" bestFit="1" customWidth="1"/>
    <col min="27" max="27" width="6" bestFit="1" customWidth="1"/>
    <col min="28" max="28" width="13.5703125" customWidth="1"/>
    <col min="29" max="29" width="4.7109375" customWidth="1"/>
    <col min="30" max="30" width="23.7109375" hidden="1" customWidth="1"/>
    <col min="33" max="33" width="11.7109375" bestFit="1" customWidth="1"/>
    <col min="35" max="35" width="13.5703125" customWidth="1"/>
  </cols>
  <sheetData>
    <row r="1" spans="1:43" x14ac:dyDescent="0.2">
      <c r="C1" t="s">
        <v>45</v>
      </c>
    </row>
    <row r="2" spans="1:43" x14ac:dyDescent="0.2">
      <c r="C2" t="s">
        <v>46</v>
      </c>
    </row>
    <row r="5" spans="1:43" x14ac:dyDescent="0.2">
      <c r="C5" s="3" t="s">
        <v>26</v>
      </c>
      <c r="D5" t="s">
        <v>34</v>
      </c>
    </row>
    <row r="6" spans="1:43" x14ac:dyDescent="0.2">
      <c r="C6" s="3" t="s">
        <v>28</v>
      </c>
      <c r="D6" s="30" t="s">
        <v>35</v>
      </c>
    </row>
    <row r="7" spans="1:43" x14ac:dyDescent="0.2">
      <c r="C7" s="3" t="s">
        <v>29</v>
      </c>
      <c r="D7" s="30" t="s">
        <v>35</v>
      </c>
    </row>
    <row r="8" spans="1:43" x14ac:dyDescent="0.2">
      <c r="C8" s="3" t="s">
        <v>30</v>
      </c>
      <c r="D8" s="30" t="s">
        <v>35</v>
      </c>
    </row>
    <row r="9" spans="1:43" x14ac:dyDescent="0.2">
      <c r="C9" s="3" t="s">
        <v>31</v>
      </c>
      <c r="D9" s="30" t="s">
        <v>35</v>
      </c>
    </row>
    <row r="10" spans="1:43" x14ac:dyDescent="0.2">
      <c r="C10" s="3" t="s">
        <v>32</v>
      </c>
      <c r="D10" s="30" t="s">
        <v>35</v>
      </c>
    </row>
    <row r="11" spans="1:43" ht="13.5" thickBot="1" x14ac:dyDescent="0.25">
      <c r="C11" s="3"/>
    </row>
    <row r="12" spans="1:43" x14ac:dyDescent="0.2">
      <c r="A12" s="6"/>
      <c r="B12" s="7"/>
      <c r="C12" s="62"/>
      <c r="D12" s="16"/>
      <c r="E12" s="6" t="s">
        <v>47</v>
      </c>
      <c r="F12" s="7"/>
      <c r="G12" s="7"/>
      <c r="H12" s="7"/>
      <c r="I12" s="33"/>
      <c r="J12" s="7"/>
      <c r="K12" s="28" t="s">
        <v>48</v>
      </c>
      <c r="L12" s="7"/>
      <c r="M12" s="7"/>
      <c r="N12" s="7"/>
      <c r="O12" s="33"/>
      <c r="P12" s="7"/>
      <c r="Q12" s="28" t="s">
        <v>49</v>
      </c>
      <c r="R12" s="7"/>
      <c r="S12" s="7"/>
      <c r="T12" s="7"/>
      <c r="U12" s="33"/>
      <c r="V12" s="7"/>
      <c r="W12" s="6" t="s">
        <v>50</v>
      </c>
      <c r="X12" s="7"/>
      <c r="Y12" s="7"/>
      <c r="Z12" s="7"/>
      <c r="AA12" s="7"/>
      <c r="AB12" s="45"/>
      <c r="AC12" s="51"/>
      <c r="AD12" s="7"/>
      <c r="AE12" s="6" t="s">
        <v>51</v>
      </c>
      <c r="AF12" s="7"/>
      <c r="AG12" s="7"/>
      <c r="AH12" s="7"/>
      <c r="AI12" s="33"/>
    </row>
    <row r="13" spans="1:43" x14ac:dyDescent="0.2">
      <c r="A13" s="39"/>
      <c r="B13" s="41"/>
      <c r="C13" s="41"/>
      <c r="D13" s="40"/>
      <c r="E13" s="39"/>
      <c r="F13" s="41"/>
      <c r="G13" s="41"/>
      <c r="H13" s="41"/>
      <c r="I13" s="42"/>
      <c r="J13" s="41"/>
      <c r="K13" s="39"/>
      <c r="L13" s="43"/>
      <c r="M13" s="43"/>
      <c r="N13" s="43"/>
      <c r="O13" s="42"/>
      <c r="P13" s="41"/>
      <c r="Q13" s="39"/>
      <c r="R13" s="43"/>
      <c r="S13" s="43"/>
      <c r="T13" s="43"/>
      <c r="U13" s="42"/>
      <c r="V13" s="43"/>
      <c r="W13" s="39"/>
      <c r="X13" s="41"/>
      <c r="Y13" s="41"/>
      <c r="Z13" s="41"/>
      <c r="AA13" s="41"/>
      <c r="AB13" s="46"/>
      <c r="AC13" s="52"/>
      <c r="AD13" s="41"/>
      <c r="AE13" s="39"/>
      <c r="AF13" s="41"/>
      <c r="AG13" s="43"/>
      <c r="AH13" s="43"/>
      <c r="AI13" s="44"/>
      <c r="AJ13" s="2"/>
      <c r="AK13" s="2"/>
      <c r="AL13" s="2"/>
      <c r="AM13" s="2"/>
      <c r="AN13" s="2"/>
      <c r="AO13" s="2"/>
      <c r="AP13" s="2"/>
      <c r="AQ13" s="2"/>
    </row>
    <row r="14" spans="1:43" s="2" customFormat="1" ht="51.75" thickBot="1" x14ac:dyDescent="0.25">
      <c r="A14" s="11"/>
      <c r="B14" s="12"/>
      <c r="C14" s="12" t="s">
        <v>0</v>
      </c>
      <c r="D14" s="15"/>
      <c r="E14" s="22" t="s">
        <v>25</v>
      </c>
      <c r="F14" s="13" t="s">
        <v>36</v>
      </c>
      <c r="G14" s="13" t="s">
        <v>1</v>
      </c>
      <c r="H14" s="13" t="s">
        <v>2</v>
      </c>
      <c r="I14" s="34" t="s">
        <v>3</v>
      </c>
      <c r="J14" s="12"/>
      <c r="K14" s="22" t="s">
        <v>25</v>
      </c>
      <c r="L14" s="13" t="s">
        <v>36</v>
      </c>
      <c r="M14" s="13" t="s">
        <v>1</v>
      </c>
      <c r="N14" s="13" t="s">
        <v>2</v>
      </c>
      <c r="O14" s="34" t="s">
        <v>3</v>
      </c>
      <c r="P14" s="12"/>
      <c r="Q14" s="22" t="s">
        <v>25</v>
      </c>
      <c r="R14" s="13" t="s">
        <v>36</v>
      </c>
      <c r="S14" s="13" t="s">
        <v>1</v>
      </c>
      <c r="T14" s="13" t="s">
        <v>2</v>
      </c>
      <c r="U14" s="34" t="s">
        <v>3</v>
      </c>
      <c r="V14" s="14"/>
      <c r="W14" s="22" t="s">
        <v>25</v>
      </c>
      <c r="X14" s="13" t="s">
        <v>36</v>
      </c>
      <c r="Y14" s="13" t="s">
        <v>1</v>
      </c>
      <c r="Z14" s="13" t="s">
        <v>2</v>
      </c>
      <c r="AA14" s="13" t="s">
        <v>56</v>
      </c>
      <c r="AB14" s="47" t="s">
        <v>3</v>
      </c>
      <c r="AC14" s="53"/>
      <c r="AD14" s="12"/>
      <c r="AE14" s="22" t="s">
        <v>25</v>
      </c>
      <c r="AF14" s="13" t="s">
        <v>36</v>
      </c>
      <c r="AG14" s="13" t="s">
        <v>1</v>
      </c>
      <c r="AH14" s="13" t="s">
        <v>2</v>
      </c>
      <c r="AI14" s="34" t="s">
        <v>3</v>
      </c>
      <c r="AJ14"/>
      <c r="AK14"/>
      <c r="AL14"/>
      <c r="AM14"/>
      <c r="AN14"/>
      <c r="AO14"/>
      <c r="AP14"/>
      <c r="AQ14"/>
    </row>
    <row r="15" spans="1:43" x14ac:dyDescent="0.2">
      <c r="A15" s="9"/>
      <c r="B15" s="10" t="s">
        <v>14</v>
      </c>
      <c r="C15" s="10"/>
      <c r="D15" s="17"/>
      <c r="E15" s="9">
        <v>11700</v>
      </c>
      <c r="F15" s="10" t="s">
        <v>22</v>
      </c>
      <c r="G15" s="10" t="s">
        <v>5</v>
      </c>
      <c r="H15" s="31"/>
      <c r="I15" s="35">
        <f>+H15*E15</f>
        <v>0</v>
      </c>
      <c r="K15" s="9">
        <v>3463</v>
      </c>
      <c r="L15" s="10" t="s">
        <v>22</v>
      </c>
      <c r="M15" s="10" t="s">
        <v>15</v>
      </c>
      <c r="N15" s="31"/>
      <c r="O15" s="35">
        <f>+N15*K15</f>
        <v>0</v>
      </c>
      <c r="Q15" s="9">
        <v>22495</v>
      </c>
      <c r="R15" s="10" t="s">
        <v>22</v>
      </c>
      <c r="S15" s="10" t="s">
        <v>38</v>
      </c>
      <c r="T15" s="31"/>
      <c r="U15" s="35">
        <f>+T15*Q15</f>
        <v>0</v>
      </c>
      <c r="W15" s="9">
        <v>32600</v>
      </c>
      <c r="X15" s="10" t="s">
        <v>22</v>
      </c>
      <c r="Y15" s="10" t="s">
        <v>53</v>
      </c>
      <c r="Z15" s="31"/>
      <c r="AA15" s="58">
        <v>1</v>
      </c>
      <c r="AB15" s="48">
        <f>+Z15*W15*AA15</f>
        <v>0</v>
      </c>
      <c r="AC15" s="54"/>
      <c r="AD15" t="s">
        <v>4</v>
      </c>
      <c r="AE15" s="9">
        <v>31000</v>
      </c>
      <c r="AF15" s="10" t="s">
        <v>22</v>
      </c>
      <c r="AG15" s="10" t="s">
        <v>20</v>
      </c>
      <c r="AH15" s="31"/>
      <c r="AI15" s="35">
        <f>+AH15*AE15</f>
        <v>0</v>
      </c>
    </row>
    <row r="16" spans="1:43" x14ac:dyDescent="0.2">
      <c r="A16" s="9"/>
      <c r="B16" s="10"/>
      <c r="C16" s="10"/>
      <c r="D16" s="17"/>
      <c r="E16" s="9">
        <v>11700</v>
      </c>
      <c r="F16" s="10" t="s">
        <v>22</v>
      </c>
      <c r="G16" s="10" t="s">
        <v>6</v>
      </c>
      <c r="H16" s="4">
        <f>+H15</f>
        <v>0</v>
      </c>
      <c r="I16" s="35">
        <f t="shared" ref="I16:I20" si="0">+H16*E16</f>
        <v>0</v>
      </c>
      <c r="K16" s="9">
        <v>3463</v>
      </c>
      <c r="L16" s="10" t="s">
        <v>22</v>
      </c>
      <c r="M16" s="10" t="s">
        <v>16</v>
      </c>
      <c r="N16" s="4">
        <f>+N15</f>
        <v>0</v>
      </c>
      <c r="O16" s="35">
        <f t="shared" ref="O16:O20" si="1">+N16*K16</f>
        <v>0</v>
      </c>
      <c r="Q16" s="9">
        <v>22495</v>
      </c>
      <c r="R16" s="10" t="s">
        <v>22</v>
      </c>
      <c r="S16" s="10" t="s">
        <v>39</v>
      </c>
      <c r="T16" s="4">
        <f t="shared" ref="T16" si="2">+T15</f>
        <v>0</v>
      </c>
      <c r="U16" s="35">
        <f t="shared" ref="U16:U29" si="3">+T16*Q16</f>
        <v>0</v>
      </c>
      <c r="W16" s="9">
        <v>32600</v>
      </c>
      <c r="X16" s="10" t="s">
        <v>22</v>
      </c>
      <c r="Y16" s="10" t="s">
        <v>54</v>
      </c>
      <c r="Z16" s="4">
        <f t="shared" ref="Z16" si="4">+Z15</f>
        <v>0</v>
      </c>
      <c r="AA16" s="59">
        <v>1</v>
      </c>
      <c r="AB16" s="48">
        <f t="shared" ref="AB16:AB29" si="5">+Z16*W16*AA16</f>
        <v>0</v>
      </c>
      <c r="AC16" s="54"/>
      <c r="AE16" s="9">
        <v>31000</v>
      </c>
      <c r="AF16" s="10" t="s">
        <v>22</v>
      </c>
      <c r="AG16" s="10" t="s">
        <v>21</v>
      </c>
      <c r="AH16" s="4">
        <f t="shared" ref="AH16" si="6">+AH15</f>
        <v>0</v>
      </c>
      <c r="AI16" s="35">
        <f t="shared" ref="AI16:AI24" si="7">+AH16*AE16</f>
        <v>0</v>
      </c>
    </row>
    <row r="17" spans="1:35" x14ac:dyDescent="0.2">
      <c r="A17" s="9"/>
      <c r="B17" s="10" t="s">
        <v>7</v>
      </c>
      <c r="C17" s="10"/>
      <c r="D17" s="17"/>
      <c r="E17" s="9">
        <v>360</v>
      </c>
      <c r="F17" s="10" t="s">
        <v>22</v>
      </c>
      <c r="G17" s="10" t="s">
        <v>8</v>
      </c>
      <c r="H17" s="31"/>
      <c r="I17" s="35">
        <f t="shared" si="0"/>
        <v>0</v>
      </c>
      <c r="K17" s="9">
        <v>20</v>
      </c>
      <c r="L17" s="10" t="s">
        <v>22</v>
      </c>
      <c r="M17" s="10" t="s">
        <v>15</v>
      </c>
      <c r="N17" s="31"/>
      <c r="O17" s="35">
        <f t="shared" si="1"/>
        <v>0</v>
      </c>
      <c r="Q17" s="9">
        <v>845</v>
      </c>
      <c r="R17" s="10" t="s">
        <v>22</v>
      </c>
      <c r="S17" s="10" t="s">
        <v>38</v>
      </c>
      <c r="T17" s="31"/>
      <c r="U17" s="35">
        <f t="shared" si="3"/>
        <v>0</v>
      </c>
      <c r="W17" s="9">
        <v>1000</v>
      </c>
      <c r="X17" s="10" t="s">
        <v>22</v>
      </c>
      <c r="Y17" s="10" t="s">
        <v>53</v>
      </c>
      <c r="Z17" s="31"/>
      <c r="AA17" s="58">
        <v>1</v>
      </c>
      <c r="AB17" s="48">
        <f t="shared" si="5"/>
        <v>0</v>
      </c>
      <c r="AC17" s="54"/>
      <c r="AD17" t="s">
        <v>7</v>
      </c>
      <c r="AE17" s="9">
        <v>850</v>
      </c>
      <c r="AF17" s="10" t="s">
        <v>22</v>
      </c>
      <c r="AG17" s="10" t="s">
        <v>20</v>
      </c>
      <c r="AH17" s="31"/>
      <c r="AI17" s="35">
        <f t="shared" si="7"/>
        <v>0</v>
      </c>
    </row>
    <row r="18" spans="1:35" x14ac:dyDescent="0.2">
      <c r="A18" s="9"/>
      <c r="B18" s="10"/>
      <c r="C18" s="10"/>
      <c r="D18" s="17"/>
      <c r="E18" s="9">
        <v>360</v>
      </c>
      <c r="F18" s="10" t="s">
        <v>22</v>
      </c>
      <c r="G18" s="10" t="s">
        <v>9</v>
      </c>
      <c r="H18" s="4">
        <f>+H17</f>
        <v>0</v>
      </c>
      <c r="I18" s="35">
        <f t="shared" si="0"/>
        <v>0</v>
      </c>
      <c r="K18" s="9">
        <v>20</v>
      </c>
      <c r="L18" s="10" t="s">
        <v>22</v>
      </c>
      <c r="M18" s="10" t="s">
        <v>16</v>
      </c>
      <c r="N18" s="4">
        <f>+N17</f>
        <v>0</v>
      </c>
      <c r="O18" s="35">
        <f t="shared" si="1"/>
        <v>0</v>
      </c>
      <c r="Q18" s="9">
        <v>845</v>
      </c>
      <c r="R18" s="10" t="s">
        <v>22</v>
      </c>
      <c r="S18" s="10" t="s">
        <v>39</v>
      </c>
      <c r="T18" s="4">
        <f t="shared" ref="T18" si="8">+T17</f>
        <v>0</v>
      </c>
      <c r="U18" s="35">
        <f t="shared" si="3"/>
        <v>0</v>
      </c>
      <c r="W18" s="9">
        <v>1000</v>
      </c>
      <c r="X18" s="10" t="s">
        <v>22</v>
      </c>
      <c r="Y18" s="10" t="s">
        <v>54</v>
      </c>
      <c r="Z18" s="4">
        <f t="shared" ref="Z18" si="9">+Z17</f>
        <v>0</v>
      </c>
      <c r="AA18" s="59">
        <v>1</v>
      </c>
      <c r="AB18" s="48">
        <f t="shared" si="5"/>
        <v>0</v>
      </c>
      <c r="AC18" s="54"/>
      <c r="AE18" s="9">
        <v>850</v>
      </c>
      <c r="AF18" s="10" t="s">
        <v>22</v>
      </c>
      <c r="AG18" s="10" t="s">
        <v>21</v>
      </c>
      <c r="AH18" s="4">
        <f t="shared" ref="AH18" si="10">+AH17</f>
        <v>0</v>
      </c>
      <c r="AI18" s="35">
        <f t="shared" si="7"/>
        <v>0</v>
      </c>
    </row>
    <row r="19" spans="1:35" x14ac:dyDescent="0.2">
      <c r="A19" s="9"/>
      <c r="B19" s="10" t="s">
        <v>10</v>
      </c>
      <c r="C19" s="10"/>
      <c r="D19" s="17"/>
      <c r="E19" s="9">
        <v>1402</v>
      </c>
      <c r="F19" s="10" t="s">
        <v>24</v>
      </c>
      <c r="G19" s="10" t="s">
        <v>8</v>
      </c>
      <c r="H19" s="31"/>
      <c r="I19" s="35">
        <f t="shared" si="0"/>
        <v>0</v>
      </c>
      <c r="K19" s="9">
        <v>690</v>
      </c>
      <c r="L19" s="10" t="s">
        <v>24</v>
      </c>
      <c r="M19" s="10" t="s">
        <v>15</v>
      </c>
      <c r="N19" s="31"/>
      <c r="O19" s="35">
        <f t="shared" si="1"/>
        <v>0</v>
      </c>
      <c r="Q19" s="9">
        <v>4222</v>
      </c>
      <c r="R19" s="10" t="s">
        <v>24</v>
      </c>
      <c r="S19" s="10" t="s">
        <v>38</v>
      </c>
      <c r="T19" s="31"/>
      <c r="U19" s="35">
        <f t="shared" si="3"/>
        <v>0</v>
      </c>
      <c r="W19" s="9">
        <v>4650</v>
      </c>
      <c r="X19" s="10" t="s">
        <v>24</v>
      </c>
      <c r="Y19" s="10" t="s">
        <v>53</v>
      </c>
      <c r="Z19" s="31"/>
      <c r="AA19" s="58">
        <v>1</v>
      </c>
      <c r="AB19" s="48">
        <f t="shared" si="5"/>
        <v>0</v>
      </c>
      <c r="AC19" s="54"/>
      <c r="AD19" t="s">
        <v>10</v>
      </c>
      <c r="AE19" s="9">
        <v>2100</v>
      </c>
      <c r="AF19" s="10" t="s">
        <v>24</v>
      </c>
      <c r="AG19" s="10" t="s">
        <v>20</v>
      </c>
      <c r="AH19" s="31"/>
      <c r="AI19" s="35">
        <f t="shared" si="7"/>
        <v>0</v>
      </c>
    </row>
    <row r="20" spans="1:35" x14ac:dyDescent="0.2">
      <c r="A20" s="9"/>
      <c r="B20" s="10"/>
      <c r="C20" s="10"/>
      <c r="D20" s="17"/>
      <c r="E20" s="9">
        <v>1402</v>
      </c>
      <c r="F20" s="10" t="s">
        <v>24</v>
      </c>
      <c r="G20" s="10" t="s">
        <v>9</v>
      </c>
      <c r="H20" s="4">
        <f>+H19</f>
        <v>0</v>
      </c>
      <c r="I20" s="35">
        <f t="shared" si="0"/>
        <v>0</v>
      </c>
      <c r="K20" s="9">
        <v>690</v>
      </c>
      <c r="L20" s="10" t="s">
        <v>24</v>
      </c>
      <c r="M20" s="10" t="s">
        <v>16</v>
      </c>
      <c r="N20" s="4">
        <f>+N19</f>
        <v>0</v>
      </c>
      <c r="O20" s="35">
        <f t="shared" si="1"/>
        <v>0</v>
      </c>
      <c r="Q20" s="9">
        <v>4222</v>
      </c>
      <c r="R20" s="10" t="s">
        <v>24</v>
      </c>
      <c r="S20" s="10" t="s">
        <v>39</v>
      </c>
      <c r="T20" s="4">
        <f t="shared" ref="T20" si="11">+T19</f>
        <v>0</v>
      </c>
      <c r="U20" s="35">
        <f t="shared" si="3"/>
        <v>0</v>
      </c>
      <c r="W20" s="9">
        <v>4650</v>
      </c>
      <c r="X20" s="10" t="s">
        <v>24</v>
      </c>
      <c r="Y20" s="10" t="s">
        <v>54</v>
      </c>
      <c r="Z20" s="4">
        <f t="shared" ref="Z20:Z26" si="12">+Z19</f>
        <v>0</v>
      </c>
      <c r="AA20" s="59">
        <v>1</v>
      </c>
      <c r="AB20" s="48">
        <f t="shared" si="5"/>
        <v>0</v>
      </c>
      <c r="AC20" s="54"/>
      <c r="AE20" s="9">
        <v>2100</v>
      </c>
      <c r="AF20" s="10" t="s">
        <v>24</v>
      </c>
      <c r="AG20" s="10" t="s">
        <v>21</v>
      </c>
      <c r="AH20" s="4">
        <f t="shared" ref="AH20" si="13">+AH19</f>
        <v>0</v>
      </c>
      <c r="AI20" s="35">
        <f t="shared" si="7"/>
        <v>0</v>
      </c>
    </row>
    <row r="21" spans="1:35" x14ac:dyDescent="0.2">
      <c r="A21" s="9"/>
      <c r="B21" s="10" t="s">
        <v>10</v>
      </c>
      <c r="C21" s="10"/>
      <c r="D21" s="17"/>
      <c r="E21" s="25">
        <v>0</v>
      </c>
      <c r="F21" s="26" t="s">
        <v>24</v>
      </c>
      <c r="G21" s="10"/>
      <c r="H21" s="4"/>
      <c r="I21" s="35"/>
      <c r="K21" s="25">
        <v>0</v>
      </c>
      <c r="L21" s="26" t="s">
        <v>24</v>
      </c>
      <c r="M21" s="10"/>
      <c r="N21" s="4"/>
      <c r="O21" s="35"/>
      <c r="Q21" s="25">
        <v>0</v>
      </c>
      <c r="R21" s="26" t="s">
        <v>24</v>
      </c>
      <c r="S21" s="10"/>
      <c r="T21" s="4"/>
      <c r="U21" s="35"/>
      <c r="W21" s="9">
        <v>150</v>
      </c>
      <c r="X21" s="10" t="s">
        <v>24</v>
      </c>
      <c r="Y21" s="57" t="s">
        <v>58</v>
      </c>
      <c r="Z21" s="31"/>
      <c r="AA21" s="58">
        <v>1</v>
      </c>
      <c r="AB21" s="48">
        <f t="shared" si="5"/>
        <v>0</v>
      </c>
      <c r="AC21" s="54"/>
      <c r="AE21" s="25">
        <v>0</v>
      </c>
      <c r="AF21" s="26" t="s">
        <v>24</v>
      </c>
      <c r="AG21" s="10"/>
      <c r="AH21" s="4"/>
      <c r="AI21" s="35"/>
    </row>
    <row r="22" spans="1:35" x14ac:dyDescent="0.2">
      <c r="A22" s="9"/>
      <c r="B22" s="10"/>
      <c r="C22" s="10"/>
      <c r="D22" s="17"/>
      <c r="E22" s="25">
        <v>0</v>
      </c>
      <c r="F22" s="26" t="s">
        <v>24</v>
      </c>
      <c r="G22" s="10"/>
      <c r="H22" s="4"/>
      <c r="I22" s="35"/>
      <c r="K22" s="25">
        <v>0</v>
      </c>
      <c r="L22" s="26" t="s">
        <v>24</v>
      </c>
      <c r="M22" s="10"/>
      <c r="N22" s="4"/>
      <c r="O22" s="35"/>
      <c r="Q22" s="25">
        <v>0</v>
      </c>
      <c r="R22" s="26" t="s">
        <v>24</v>
      </c>
      <c r="S22" s="10"/>
      <c r="T22" s="4"/>
      <c r="U22" s="35"/>
      <c r="W22" s="9">
        <v>150</v>
      </c>
      <c r="X22" s="10" t="s">
        <v>24</v>
      </c>
      <c r="Y22" s="57" t="s">
        <v>59</v>
      </c>
      <c r="Z22" s="4">
        <f t="shared" si="12"/>
        <v>0</v>
      </c>
      <c r="AA22" s="59">
        <v>1</v>
      </c>
      <c r="AB22" s="48">
        <f t="shared" si="5"/>
        <v>0</v>
      </c>
      <c r="AC22" s="54"/>
      <c r="AE22" s="25">
        <v>0</v>
      </c>
      <c r="AF22" s="26" t="s">
        <v>24</v>
      </c>
      <c r="AG22" s="10"/>
      <c r="AH22" s="4"/>
      <c r="AI22" s="35"/>
    </row>
    <row r="23" spans="1:35" x14ac:dyDescent="0.2">
      <c r="A23" s="9"/>
      <c r="B23" s="10" t="s">
        <v>11</v>
      </c>
      <c r="C23" s="10"/>
      <c r="D23" s="17"/>
      <c r="E23" s="25">
        <v>0</v>
      </c>
      <c r="F23" s="26" t="s">
        <v>24</v>
      </c>
      <c r="G23" s="26"/>
      <c r="H23" s="27"/>
      <c r="I23" s="36"/>
      <c r="J23" s="5"/>
      <c r="K23" s="25">
        <v>0</v>
      </c>
      <c r="L23" s="26" t="s">
        <v>24</v>
      </c>
      <c r="M23" s="26"/>
      <c r="N23" s="27"/>
      <c r="O23" s="36"/>
      <c r="Q23" s="29">
        <v>50</v>
      </c>
      <c r="R23" s="23" t="s">
        <v>24</v>
      </c>
      <c r="S23" s="10" t="s">
        <v>38</v>
      </c>
      <c r="T23" s="31"/>
      <c r="U23" s="35">
        <f t="shared" si="3"/>
        <v>0</v>
      </c>
      <c r="W23" s="9">
        <v>500</v>
      </c>
      <c r="X23" s="10" t="s">
        <v>24</v>
      </c>
      <c r="Y23" s="10" t="s">
        <v>18</v>
      </c>
      <c r="Z23" s="31"/>
      <c r="AA23" s="58">
        <v>1</v>
      </c>
      <c r="AB23" s="48">
        <f t="shared" si="5"/>
        <v>0</v>
      </c>
      <c r="AC23" s="54"/>
      <c r="AD23" t="s">
        <v>11</v>
      </c>
      <c r="AE23" s="9">
        <v>250</v>
      </c>
      <c r="AF23" s="23" t="s">
        <v>24</v>
      </c>
      <c r="AG23" s="10" t="s">
        <v>20</v>
      </c>
      <c r="AH23" s="31"/>
      <c r="AI23" s="35">
        <f t="shared" si="7"/>
        <v>0</v>
      </c>
    </row>
    <row r="24" spans="1:35" x14ac:dyDescent="0.2">
      <c r="A24" s="9"/>
      <c r="B24" s="10"/>
      <c r="C24" s="10"/>
      <c r="D24" s="17"/>
      <c r="E24" s="25">
        <v>0</v>
      </c>
      <c r="F24" s="26" t="s">
        <v>24</v>
      </c>
      <c r="G24" s="26"/>
      <c r="H24" s="27"/>
      <c r="I24" s="36"/>
      <c r="J24" s="5"/>
      <c r="K24" s="25">
        <v>0</v>
      </c>
      <c r="L24" s="26" t="s">
        <v>24</v>
      </c>
      <c r="M24" s="26"/>
      <c r="N24" s="27"/>
      <c r="O24" s="36"/>
      <c r="Q24" s="29">
        <v>50</v>
      </c>
      <c r="R24" s="23" t="s">
        <v>24</v>
      </c>
      <c r="S24" s="10" t="s">
        <v>39</v>
      </c>
      <c r="T24" s="4">
        <f t="shared" ref="T24" si="14">+T23</f>
        <v>0</v>
      </c>
      <c r="U24" s="35">
        <f t="shared" si="3"/>
        <v>0</v>
      </c>
      <c r="W24" s="9">
        <v>500</v>
      </c>
      <c r="X24" s="10" t="s">
        <v>24</v>
      </c>
      <c r="Y24" s="10" t="s">
        <v>19</v>
      </c>
      <c r="Z24" s="4">
        <f t="shared" si="12"/>
        <v>0</v>
      </c>
      <c r="AA24" s="59">
        <v>1</v>
      </c>
      <c r="AB24" s="48">
        <f t="shared" si="5"/>
        <v>0</v>
      </c>
      <c r="AC24" s="54"/>
      <c r="AE24" s="9">
        <v>250</v>
      </c>
      <c r="AF24" s="23" t="s">
        <v>24</v>
      </c>
      <c r="AG24" s="10" t="s">
        <v>21</v>
      </c>
      <c r="AH24" s="4">
        <f t="shared" ref="AH24" si="15">+AH23</f>
        <v>0</v>
      </c>
      <c r="AI24" s="35">
        <f t="shared" si="7"/>
        <v>0</v>
      </c>
    </row>
    <row r="25" spans="1:35" x14ac:dyDescent="0.2">
      <c r="A25" s="9"/>
      <c r="B25" s="10" t="s">
        <v>60</v>
      </c>
      <c r="C25" s="10"/>
      <c r="D25" s="17"/>
      <c r="E25" s="25">
        <v>0</v>
      </c>
      <c r="F25" s="26" t="s">
        <v>24</v>
      </c>
      <c r="G25" s="26"/>
      <c r="H25" s="27"/>
      <c r="I25" s="36"/>
      <c r="J25" s="5"/>
      <c r="K25" s="25">
        <v>0</v>
      </c>
      <c r="L25" s="26" t="s">
        <v>24</v>
      </c>
      <c r="M25" s="26"/>
      <c r="N25" s="27"/>
      <c r="O25" s="36"/>
      <c r="Q25" s="25">
        <v>0</v>
      </c>
      <c r="R25" s="26" t="s">
        <v>24</v>
      </c>
      <c r="S25" s="10"/>
      <c r="T25" s="4"/>
      <c r="U25" s="35"/>
      <c r="W25" s="9">
        <v>160</v>
      </c>
      <c r="X25" s="57" t="s">
        <v>24</v>
      </c>
      <c r="Y25" s="57" t="s">
        <v>53</v>
      </c>
      <c r="Z25" s="31"/>
      <c r="AA25" s="58">
        <v>1</v>
      </c>
      <c r="AB25" s="48">
        <f t="shared" ref="AB25:AB26" si="16">+Z25*W25*AA25</f>
        <v>0</v>
      </c>
      <c r="AC25" s="54"/>
      <c r="AE25" s="25">
        <v>0</v>
      </c>
      <c r="AF25" s="26" t="s">
        <v>24</v>
      </c>
      <c r="AG25" s="10"/>
      <c r="AH25" s="4"/>
      <c r="AI25" s="35"/>
    </row>
    <row r="26" spans="1:35" x14ac:dyDescent="0.2">
      <c r="A26" s="9"/>
      <c r="B26" s="10"/>
      <c r="C26" s="10"/>
      <c r="D26" s="17"/>
      <c r="E26" s="25">
        <v>0</v>
      </c>
      <c r="F26" s="26" t="s">
        <v>24</v>
      </c>
      <c r="G26" s="26"/>
      <c r="H26" s="27"/>
      <c r="I26" s="36"/>
      <c r="J26" s="5"/>
      <c r="K26" s="25">
        <v>0</v>
      </c>
      <c r="L26" s="26" t="s">
        <v>24</v>
      </c>
      <c r="M26" s="26"/>
      <c r="N26" s="27"/>
      <c r="O26" s="36"/>
      <c r="Q26" s="25">
        <v>0</v>
      </c>
      <c r="R26" s="26" t="s">
        <v>24</v>
      </c>
      <c r="S26" s="10"/>
      <c r="T26" s="4"/>
      <c r="U26" s="35"/>
      <c r="W26" s="9">
        <v>160</v>
      </c>
      <c r="X26" s="57" t="s">
        <v>24</v>
      </c>
      <c r="Y26" s="57" t="s">
        <v>54</v>
      </c>
      <c r="Z26" s="4">
        <f t="shared" si="12"/>
        <v>0</v>
      </c>
      <c r="AA26" s="59">
        <v>1</v>
      </c>
      <c r="AB26" s="48">
        <f t="shared" si="16"/>
        <v>0</v>
      </c>
      <c r="AC26" s="54"/>
      <c r="AE26" s="25">
        <v>0</v>
      </c>
      <c r="AF26" s="26" t="s">
        <v>24</v>
      </c>
      <c r="AG26" s="10"/>
      <c r="AH26" s="4"/>
      <c r="AI26" s="35"/>
    </row>
    <row r="27" spans="1:35" x14ac:dyDescent="0.2">
      <c r="A27" s="9"/>
      <c r="B27" s="10" t="s">
        <v>61</v>
      </c>
      <c r="C27" s="10"/>
      <c r="D27" s="17"/>
      <c r="E27" s="25">
        <v>0</v>
      </c>
      <c r="F27" s="26" t="s">
        <v>24</v>
      </c>
      <c r="G27" s="26"/>
      <c r="H27" s="27"/>
      <c r="I27" s="36"/>
      <c r="J27" s="5"/>
      <c r="K27" s="25">
        <v>0</v>
      </c>
      <c r="L27" s="26" t="s">
        <v>24</v>
      </c>
      <c r="M27" s="26"/>
      <c r="N27" s="27"/>
      <c r="O27" s="36"/>
      <c r="Q27" s="25">
        <v>0</v>
      </c>
      <c r="R27" s="26" t="s">
        <v>24</v>
      </c>
      <c r="S27" s="10"/>
      <c r="T27" s="4"/>
      <c r="U27" s="35"/>
      <c r="W27" s="9">
        <v>120</v>
      </c>
      <c r="X27" s="10" t="s">
        <v>24</v>
      </c>
      <c r="Y27" s="57" t="s">
        <v>55</v>
      </c>
      <c r="Z27" s="31"/>
      <c r="AA27" s="58">
        <v>10.4</v>
      </c>
      <c r="AB27" s="48">
        <f t="shared" si="5"/>
        <v>0</v>
      </c>
      <c r="AC27" s="54"/>
      <c r="AE27" s="25">
        <v>0</v>
      </c>
      <c r="AF27" s="26" t="s">
        <v>24</v>
      </c>
      <c r="AG27" s="10"/>
      <c r="AH27" s="4"/>
      <c r="AI27" s="35"/>
    </row>
    <row r="28" spans="1:35" x14ac:dyDescent="0.2">
      <c r="A28" s="9"/>
      <c r="B28" s="10" t="s">
        <v>12</v>
      </c>
      <c r="C28" s="10"/>
      <c r="D28" s="17"/>
      <c r="E28" s="9">
        <v>10</v>
      </c>
      <c r="F28" s="10" t="s">
        <v>23</v>
      </c>
      <c r="G28" s="10"/>
      <c r="H28" s="31"/>
      <c r="I28" s="35">
        <f>+H28*E28</f>
        <v>0</v>
      </c>
      <c r="K28" s="9">
        <v>16</v>
      </c>
      <c r="L28" s="10" t="s">
        <v>23</v>
      </c>
      <c r="M28" s="10"/>
      <c r="N28" s="31"/>
      <c r="O28" s="35">
        <f>+N28*K28</f>
        <v>0</v>
      </c>
      <c r="Q28" s="9">
        <v>20</v>
      </c>
      <c r="R28" s="10" t="s">
        <v>23</v>
      </c>
      <c r="S28" s="10"/>
      <c r="T28" s="31"/>
      <c r="U28" s="35">
        <f t="shared" si="3"/>
        <v>0</v>
      </c>
      <c r="W28" s="9">
        <v>50</v>
      </c>
      <c r="X28" s="10" t="s">
        <v>23</v>
      </c>
      <c r="Y28" s="10"/>
      <c r="Z28" s="31"/>
      <c r="AA28" s="58">
        <v>1</v>
      </c>
      <c r="AB28" s="48">
        <f t="shared" si="5"/>
        <v>0</v>
      </c>
      <c r="AC28" s="55"/>
      <c r="AD28" t="s">
        <v>17</v>
      </c>
      <c r="AE28" s="9">
        <v>10</v>
      </c>
      <c r="AF28" s="10" t="s">
        <v>23</v>
      </c>
      <c r="AG28" s="10"/>
      <c r="AH28" s="31"/>
      <c r="AI28" s="35">
        <f>+AH28*AE28</f>
        <v>0</v>
      </c>
    </row>
    <row r="29" spans="1:35" ht="13.5" thickBot="1" x14ac:dyDescent="0.25">
      <c r="A29" s="9"/>
      <c r="B29" s="10" t="s">
        <v>13</v>
      </c>
      <c r="C29" s="10"/>
      <c r="D29" s="65"/>
      <c r="E29" s="9">
        <v>10</v>
      </c>
      <c r="F29" s="10" t="s">
        <v>23</v>
      </c>
      <c r="G29" s="10"/>
      <c r="H29" s="31"/>
      <c r="I29" s="35">
        <f>+H29*E29</f>
        <v>0</v>
      </c>
      <c r="K29" s="9">
        <v>16</v>
      </c>
      <c r="L29" s="10" t="s">
        <v>23</v>
      </c>
      <c r="M29" s="10"/>
      <c r="N29" s="31"/>
      <c r="O29" s="35">
        <f>+N29*K29</f>
        <v>0</v>
      </c>
      <c r="Q29" s="9">
        <v>20</v>
      </c>
      <c r="R29" s="10" t="s">
        <v>23</v>
      </c>
      <c r="S29" s="10"/>
      <c r="T29" s="31"/>
      <c r="U29" s="35">
        <f t="shared" si="3"/>
        <v>0</v>
      </c>
      <c r="W29" s="9">
        <v>50</v>
      </c>
      <c r="X29" s="10" t="s">
        <v>23</v>
      </c>
      <c r="Y29" s="10"/>
      <c r="Z29" s="31"/>
      <c r="AA29" s="58">
        <v>1</v>
      </c>
      <c r="AB29" s="48">
        <f t="shared" si="5"/>
        <v>0</v>
      </c>
      <c r="AC29" s="55"/>
      <c r="AD29" t="s">
        <v>13</v>
      </c>
      <c r="AE29" s="9">
        <v>10</v>
      </c>
      <c r="AF29" s="10" t="s">
        <v>23</v>
      </c>
      <c r="AG29" s="10"/>
      <c r="AH29" s="31"/>
      <c r="AI29" s="35">
        <f>+AH29*AE29</f>
        <v>0</v>
      </c>
    </row>
    <row r="30" spans="1:35" x14ac:dyDescent="0.2">
      <c r="A30" s="6"/>
      <c r="B30" s="7"/>
      <c r="C30" s="8" t="s">
        <v>44</v>
      </c>
      <c r="D30" s="7"/>
      <c r="E30" s="6"/>
      <c r="F30" s="7"/>
      <c r="G30" s="7"/>
      <c r="H30" s="7"/>
      <c r="I30" s="37">
        <f>SUM(I15:I29)</f>
        <v>0</v>
      </c>
      <c r="J30" s="7"/>
      <c r="K30" s="6"/>
      <c r="L30" s="7"/>
      <c r="M30" s="7"/>
      <c r="N30" s="7"/>
      <c r="O30" s="37">
        <f>SUM(O15:O29)</f>
        <v>0</v>
      </c>
      <c r="P30" s="7"/>
      <c r="Q30" s="6"/>
      <c r="R30" s="7"/>
      <c r="S30" s="7"/>
      <c r="T30" s="7"/>
      <c r="U30" s="37">
        <f>SUM(U15:U29)</f>
        <v>0</v>
      </c>
      <c r="V30" s="7"/>
      <c r="W30" s="6"/>
      <c r="X30" s="7"/>
      <c r="Y30" s="7"/>
      <c r="Z30" s="7"/>
      <c r="AA30" s="7"/>
      <c r="AB30" s="49">
        <f>SUM(AB15:AB29)</f>
        <v>0</v>
      </c>
      <c r="AC30" s="51"/>
      <c r="AD30" s="7"/>
      <c r="AE30" s="6"/>
      <c r="AF30" s="7"/>
      <c r="AG30" s="7"/>
      <c r="AH30" s="7"/>
      <c r="AI30" s="37">
        <f>SUM(AI15:AI29)</f>
        <v>0</v>
      </c>
    </row>
    <row r="31" spans="1:35" ht="13.5" thickBot="1" x14ac:dyDescent="0.25">
      <c r="A31" s="24"/>
      <c r="B31" s="14"/>
      <c r="C31" s="32" t="s">
        <v>57</v>
      </c>
      <c r="D31" s="63"/>
      <c r="E31" s="24"/>
      <c r="F31" s="14"/>
      <c r="G31" s="14"/>
      <c r="H31" s="14"/>
      <c r="I31" s="38">
        <f>+I30*4</f>
        <v>0</v>
      </c>
      <c r="J31" s="14"/>
      <c r="K31" s="24"/>
      <c r="L31" s="14"/>
      <c r="M31" s="14"/>
      <c r="N31" s="14"/>
      <c r="O31" s="38">
        <f>+O30*4</f>
        <v>0</v>
      </c>
      <c r="P31" s="14"/>
      <c r="Q31" s="24"/>
      <c r="R31" s="14"/>
      <c r="S31" s="14"/>
      <c r="T31" s="14"/>
      <c r="U31" s="38">
        <f>+U30*4</f>
        <v>0</v>
      </c>
      <c r="V31" s="14"/>
      <c r="W31" s="24"/>
      <c r="X31" s="14"/>
      <c r="Y31" s="14"/>
      <c r="Z31" s="14"/>
      <c r="AA31" s="14"/>
      <c r="AB31" s="50">
        <f>+AB30*4</f>
        <v>0</v>
      </c>
      <c r="AC31" s="56"/>
      <c r="AD31" s="14"/>
      <c r="AE31" s="24"/>
      <c r="AF31" s="14"/>
      <c r="AG31" s="14"/>
      <c r="AH31" s="14"/>
      <c r="AI31" s="38">
        <f>+AI30*4</f>
        <v>0</v>
      </c>
    </row>
    <row r="32" spans="1:35" x14ac:dyDescent="0.2">
      <c r="A32" s="9"/>
      <c r="B32" s="10"/>
      <c r="C32" s="17"/>
      <c r="D32" s="10"/>
    </row>
    <row r="33" spans="1:13" x14ac:dyDescent="0.2">
      <c r="A33" s="9" t="s">
        <v>52</v>
      </c>
      <c r="B33" s="10"/>
      <c r="C33" s="17"/>
      <c r="D33" s="10"/>
    </row>
    <row r="34" spans="1:13" x14ac:dyDescent="0.2">
      <c r="A34" s="9"/>
      <c r="B34" s="10"/>
      <c r="C34" s="17"/>
      <c r="D34" s="10"/>
    </row>
    <row r="35" spans="1:13" ht="15.75" x14ac:dyDescent="0.25">
      <c r="A35" s="18"/>
      <c r="B35" s="60" t="s">
        <v>27</v>
      </c>
      <c r="C35" s="19" t="str">
        <f>IF(D6="ja",I31,"Geen inschrijving")</f>
        <v>Geen inschrijving</v>
      </c>
      <c r="D35" s="64"/>
      <c r="M35" t="s">
        <v>37</v>
      </c>
    </row>
    <row r="36" spans="1:13" ht="15.75" x14ac:dyDescent="0.25">
      <c r="A36" s="18"/>
      <c r="B36" s="60" t="s">
        <v>40</v>
      </c>
      <c r="C36" s="19" t="str">
        <f>IF(D7="ja",O31,"Geen inschrijving")</f>
        <v>Geen inschrijving</v>
      </c>
      <c r="D36" s="64"/>
    </row>
    <row r="37" spans="1:13" ht="15.75" x14ac:dyDescent="0.25">
      <c r="A37" s="18"/>
      <c r="B37" s="60" t="s">
        <v>41</v>
      </c>
      <c r="C37" s="19" t="str">
        <f>IF(D8="ja",U31,"Geen inschrijving")</f>
        <v>Geen inschrijving</v>
      </c>
      <c r="D37" s="64"/>
    </row>
    <row r="38" spans="1:13" ht="15.75" x14ac:dyDescent="0.25">
      <c r="A38" s="18"/>
      <c r="B38" s="60" t="s">
        <v>42</v>
      </c>
      <c r="C38" s="19" t="str">
        <f>IF(D9="ja",AB31,"Geen inschrijving")</f>
        <v>Geen inschrijving</v>
      </c>
      <c r="D38" s="64"/>
    </row>
    <row r="39" spans="1:13" ht="16.5" thickBot="1" x14ac:dyDescent="0.3">
      <c r="A39" s="20"/>
      <c r="B39" s="61" t="s">
        <v>43</v>
      </c>
      <c r="C39" s="21" t="str">
        <f>IF(D10="ja",C35,"Geen inschrijving")</f>
        <v>Geen inschrijving</v>
      </c>
      <c r="D39" s="64"/>
    </row>
    <row r="40" spans="1:13" x14ac:dyDescent="0.2">
      <c r="C40" s="1"/>
      <c r="D40" s="1"/>
    </row>
    <row r="41" spans="1:13" x14ac:dyDescent="0.2">
      <c r="C41" s="1"/>
      <c r="D41" s="1"/>
    </row>
    <row r="42" spans="1:13" x14ac:dyDescent="0.2">
      <c r="C42" s="1"/>
      <c r="D42" s="1"/>
    </row>
  </sheetData>
  <sheetProtection algorithmName="SHA-512" hashValue="+bv17+s4Eh2D94/miqQTjuMAiY/k/NmPHmmc4t7r3cNKIdiIBfD/zu3MFhP2rgOO6dl6bEdgIRLeUnaph6ZOGA==" saltValue="X1/IEmdG07yKyNiytVmoag==" spinCount="100000" sheet="1" objects="1" scenarios="1" formatColumns="0" formatRows="0"/>
  <phoneticPr fontId="2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5903703-5AED-4A7D-BD9E-79BE1F2D9EFC}">
          <x14:formula1>
            <xm:f>standaardwaarden!$D$4:$D$5</xm:f>
          </x14:formula1>
          <xm:sqref>D6:D10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D596-4FBD-430D-AD97-B44F39C78FFB}">
  <dimension ref="D3:D5"/>
  <sheetViews>
    <sheetView workbookViewId="0">
      <selection activeCell="D6" sqref="D6"/>
    </sheetView>
  </sheetViews>
  <sheetFormatPr defaultRowHeight="12.75" x14ac:dyDescent="0.2"/>
  <sheetData>
    <row r="3" spans="4:4" x14ac:dyDescent="0.2">
      <c r="D3" t="s">
        <v>34</v>
      </c>
    </row>
    <row r="4" spans="4:4" x14ac:dyDescent="0.2">
      <c r="D4" t="s">
        <v>33</v>
      </c>
    </row>
    <row r="5" spans="4:4" x14ac:dyDescent="0.2">
      <c r="D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standaardwaarden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Hans van den Wijngaard | gemeente Meierijstad</cp:lastModifiedBy>
  <dcterms:created xsi:type="dcterms:W3CDTF">2024-08-07T06:29:01Z</dcterms:created>
  <dcterms:modified xsi:type="dcterms:W3CDTF">2024-08-13T10:51:43Z</dcterms:modified>
</cp:coreProperties>
</file>