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Project\Heusden\2024 EUA milieustraat\03 Nota van Inlichtingen\"/>
    </mc:Choice>
  </mc:AlternateContent>
  <bookViews>
    <workbookView xWindow="0" yWindow="0" windowWidth="19200" windowHeight="7050"/>
  </bookViews>
  <sheets>
    <sheet name="Perceel 1 v2" sheetId="1" r:id="rId1"/>
    <sheet name="Perceel 2 v2" sheetId="2" r:id="rId2"/>
    <sheet name="Perceel 3 v2" sheetId="4" r:id="rId3"/>
    <sheet name="Perceel 4 v2" sheetId="8" r:id="rId4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" i="1" l="1"/>
  <c r="E35" i="4"/>
  <c r="E44" i="2"/>
  <c r="E89" i="1"/>
  <c r="E14" i="1" l="1"/>
  <c r="E35" i="8" l="1"/>
  <c r="E34" i="8"/>
  <c r="E30" i="4"/>
  <c r="E29" i="4"/>
  <c r="E39" i="2"/>
  <c r="E38" i="2"/>
  <c r="E84" i="1"/>
  <c r="E83" i="1"/>
  <c r="E36" i="8" l="1"/>
  <c r="E31" i="4"/>
  <c r="E40" i="2"/>
  <c r="E85" i="1"/>
  <c r="E53" i="1"/>
  <c r="E51" i="1"/>
  <c r="E11" i="2"/>
  <c r="E15" i="1"/>
  <c r="E16" i="1"/>
  <c r="E10" i="1"/>
  <c r="E54" i="1" l="1"/>
  <c r="E60" i="1"/>
  <c r="E59" i="1"/>
  <c r="E61" i="1" l="1"/>
  <c r="E64" i="1" s="1"/>
  <c r="E30" i="8"/>
  <c r="E39" i="8"/>
  <c r="E40" i="8" s="1"/>
  <c r="E34" i="4"/>
  <c r="E25" i="4"/>
  <c r="E43" i="2"/>
  <c r="E34" i="2"/>
  <c r="E33" i="2"/>
  <c r="E70" i="1"/>
  <c r="E71" i="1"/>
  <c r="E72" i="1"/>
  <c r="E73" i="1"/>
  <c r="E74" i="1"/>
  <c r="E75" i="1"/>
  <c r="E76" i="1"/>
  <c r="E77" i="1"/>
  <c r="E78" i="1"/>
  <c r="E79" i="1"/>
  <c r="E69" i="1"/>
  <c r="E88" i="1"/>
  <c r="E43" i="1"/>
  <c r="E44" i="1"/>
  <c r="E30" i="1"/>
  <c r="E31" i="1"/>
  <c r="E32" i="1"/>
  <c r="E42" i="1" l="1"/>
  <c r="E31" i="8" l="1"/>
  <c r="E20" i="8"/>
  <c r="E21" i="8" s="1"/>
  <c r="E15" i="8"/>
  <c r="E16" i="8" s="1"/>
  <c r="E10" i="8"/>
  <c r="E11" i="8" s="1"/>
  <c r="E40" i="1"/>
  <c r="E41" i="1"/>
  <c r="E25" i="8" l="1"/>
  <c r="E12" i="1"/>
  <c r="E13" i="1"/>
  <c r="E10" i="2" l="1"/>
  <c r="E12" i="2" s="1"/>
  <c r="E11" i="1" l="1"/>
  <c r="E22" i="1"/>
  <c r="E80" i="1" l="1"/>
  <c r="E23" i="1" l="1"/>
  <c r="E24" i="1"/>
  <c r="E25" i="1"/>
  <c r="E26" i="1"/>
  <c r="E27" i="1"/>
  <c r="E28" i="1"/>
  <c r="E29" i="1"/>
  <c r="E37" i="1"/>
  <c r="E38" i="1"/>
  <c r="E39" i="1"/>
  <c r="E15" i="4"/>
  <c r="E16" i="4" s="1"/>
  <c r="E10" i="4"/>
  <c r="E45" i="1" l="1"/>
  <c r="E33" i="1"/>
  <c r="E11" i="4"/>
  <c r="E20" i="4" s="1"/>
  <c r="E26" i="4"/>
  <c r="E35" i="2"/>
  <c r="E24" i="2" l="1"/>
  <c r="E23" i="2"/>
  <c r="E17" i="2"/>
  <c r="E18" i="2"/>
  <c r="E19" i="2" l="1"/>
  <c r="E25" i="2"/>
  <c r="E29" i="2" l="1"/>
</calcChain>
</file>

<file path=xl/sharedStrings.xml><?xml version="1.0" encoding="utf-8"?>
<sst xmlns="http://schemas.openxmlformats.org/spreadsheetml/2006/main" count="353" uniqueCount="109">
  <si>
    <t>Bijlage 3: inschrijvingstabel - VERSIE 2</t>
  </si>
  <si>
    <t>Transport en verwerking afvalstromen milieustraat in gemeente Heusden</t>
  </si>
  <si>
    <t>Alleen de gele vakken invullen</t>
  </si>
  <si>
    <t>PERCEEL 1</t>
  </si>
  <si>
    <t>Inschrijfprijs huur inzamelmiddelen</t>
  </si>
  <si>
    <t>Kosten huur inzamelmiddel per jaar</t>
  </si>
  <si>
    <t>Aantal containers/zakken*</t>
  </si>
  <si>
    <t>Prijs per container/zak</t>
  </si>
  <si>
    <t>Kosten per jaar</t>
  </si>
  <si>
    <t>12 m3 - max. 130 cm hoog</t>
  </si>
  <si>
    <t>15 m3 - max. 150 cm hoog</t>
  </si>
  <si>
    <t>20 m3 - perscontainer</t>
  </si>
  <si>
    <t>Totale huur inzamelmiddelen</t>
  </si>
  <si>
    <r>
      <t>Inschrijfprijs transport</t>
    </r>
    <r>
      <rPr>
        <b/>
        <sz val="11"/>
        <color rgb="FFFF0000"/>
        <rFont val="Calibri"/>
        <family val="2"/>
        <scheme val="minor"/>
      </rPr>
      <t/>
    </r>
  </si>
  <si>
    <t>Transportkosten van de afvalstoffen</t>
  </si>
  <si>
    <t>Transporten per jaar*</t>
  </si>
  <si>
    <t>Prijs per transport</t>
  </si>
  <si>
    <t>Asbest (incl. afvoeren en leveren big bag)</t>
  </si>
  <si>
    <t>Autobanden (incl. velg)</t>
  </si>
  <si>
    <t>A/B-hout</t>
  </si>
  <si>
    <t>C-hout</t>
  </si>
  <si>
    <t>Dakleer en teerafval</t>
  </si>
  <si>
    <t xml:space="preserve">EPS </t>
  </si>
  <si>
    <t>Gips en gasbeton</t>
  </si>
  <si>
    <t>Grof huishoudelijk afval</t>
  </si>
  <si>
    <t>Grond</t>
  </si>
  <si>
    <t>Hard plastic</t>
  </si>
  <si>
    <t>(Schoon) puin</t>
  </si>
  <si>
    <t>Totale transportkosten</t>
  </si>
  <si>
    <t>Inschrijfprijs verwerking</t>
  </si>
  <si>
    <t>Verwerkingskosten van de afvalstoffen**</t>
  </si>
  <si>
    <t>Ton per jaar*</t>
  </si>
  <si>
    <t>Prijs per ton</t>
  </si>
  <si>
    <t>Asbest (incl. big bag)</t>
  </si>
  <si>
    <t>EPS**</t>
  </si>
  <si>
    <t>Hergebruik (voorbereiding)</t>
  </si>
  <si>
    <t>Totale verwerkingskosten</t>
  </si>
  <si>
    <t>Recycling (gelijke/vergelijkbare toepassing)</t>
  </si>
  <si>
    <t>* Hoeveelheden zijn indicatief, er kunnen geen rechten aan ontleend worden</t>
  </si>
  <si>
    <t>Recycling (niet gelijke/vergelijkbare toepassing)</t>
  </si>
  <si>
    <t>**In geval verwerker zakken vraagt dient hier de prijs inclusief zakken en een ophangframe te worden ingevuld.</t>
  </si>
  <si>
    <t>Chemische recycling</t>
  </si>
  <si>
    <t>Andere toepassing</t>
  </si>
  <si>
    <t>Inschrijfprijs verwerking marktprijzen</t>
  </si>
  <si>
    <t>Verbranden</t>
  </si>
  <si>
    <t>Verwerkingskosten van de afvalstoffen</t>
  </si>
  <si>
    <t>Afwijking op marktprijs per ton**</t>
  </si>
  <si>
    <t>Opbrengsten per jaar</t>
  </si>
  <si>
    <t>Storten/lozen</t>
  </si>
  <si>
    <t>(Nog) niet bekend</t>
  </si>
  <si>
    <t>** O.b.v. marktprijzen branchespecifieke index geldig op 1 juli 2024. Het is niet toegestaan een negatief getal (een verlaging van de marktprijs) in te vullen.</t>
  </si>
  <si>
    <t>Totale inschrijfsom inzamelmiddelen, transport en verwerking (kosten/jaar)</t>
  </si>
  <si>
    <t>Gunningscriterium Verwerking</t>
  </si>
  <si>
    <t>Antwoord (keuzemenu)*</t>
  </si>
  <si>
    <t>Puntenscore</t>
  </si>
  <si>
    <t>Diesel Euro 6 norm/EEV</t>
  </si>
  <si>
    <t>Hybride voertuig</t>
  </si>
  <si>
    <t>CNG/LNG</t>
  </si>
  <si>
    <r>
      <rPr>
        <b/>
        <sz val="10"/>
        <color theme="1"/>
        <rFont val="Calibri"/>
        <family val="2"/>
        <scheme val="minor"/>
      </rPr>
      <t>Bio</t>
    </r>
    <r>
      <rPr>
        <sz val="10"/>
        <color theme="1"/>
        <rFont val="Calibri"/>
        <family val="2"/>
        <scheme val="minor"/>
      </rPr>
      <t xml:space="preserve"> CNG/LNG, B100 of HVO100</t>
    </r>
  </si>
  <si>
    <t>EPS</t>
  </si>
  <si>
    <t>Waterstof/elektrisch rijden</t>
  </si>
  <si>
    <t>Hard Plastic</t>
  </si>
  <si>
    <t>* Selecteer de verwerkingsmethode voor de afvalstromen waarvoor u inschrijft</t>
  </si>
  <si>
    <t>Antwoord (keuzemenu)</t>
  </si>
  <si>
    <t>Gunningcriterium Transportafstand*</t>
  </si>
  <si>
    <t xml:space="preserve">Adres standplaats: </t>
  </si>
  <si>
    <t>* Adres: Duinweg 37, 5151RK Drunen, enkele afstand gemeten via Routenet, kortste afstand, vrachtverkeer 40T.</t>
  </si>
  <si>
    <t>Aldus naar waarheid opgemaakt te ................... op …................. 2024</t>
  </si>
  <si>
    <t>Naam inschrijver:</t>
  </si>
  <si>
    <t>Naam:</t>
  </si>
  <si>
    <t>Functie:</t>
  </si>
  <si>
    <t>Handtekening:</t>
  </si>
  <si>
    <t>PERCEEL 2</t>
  </si>
  <si>
    <t>Kosten huur per inzamelmiddel</t>
  </si>
  <si>
    <t>Aantal containers*</t>
  </si>
  <si>
    <t>Prijs per container</t>
  </si>
  <si>
    <t>Inschrijfprijs transport</t>
  </si>
  <si>
    <t>Matrassen</t>
  </si>
  <si>
    <t>Tapijt</t>
  </si>
  <si>
    <t>PERCEEL 3</t>
  </si>
  <si>
    <t>Groenafval</t>
  </si>
  <si>
    <t>Totale inschrijfsom transport en verwerking (kosten/jaar)</t>
  </si>
  <si>
    <t>* Selecteer de verwerkingsmethode voor de afvalstroom waarvoor u inschrijft</t>
  </si>
  <si>
    <t>PERCEEL 4</t>
  </si>
  <si>
    <t>40m3</t>
  </si>
  <si>
    <t>Metalen</t>
  </si>
  <si>
    <t>Inschrijfprijs verwerking grof huishoudelijk afval</t>
  </si>
  <si>
    <t>(% x tonnage) x prijs</t>
  </si>
  <si>
    <t>% GHA aangeboden voor verbranding</t>
  </si>
  <si>
    <t>prijs per ton</t>
  </si>
  <si>
    <t>WBM</t>
  </si>
  <si>
    <t>Kosten belasting milieugrondslag</t>
  </si>
  <si>
    <t xml:space="preserve">0 &lt; 15 </t>
  </si>
  <si>
    <t xml:space="preserve">&gt;15 &lt; 25 </t>
  </si>
  <si>
    <t xml:space="preserve">&gt;25 &lt; 35 </t>
  </si>
  <si>
    <t xml:space="preserve">&gt;35 &lt; 45 </t>
  </si>
  <si>
    <t xml:space="preserve">&gt;45 &lt; 55 </t>
  </si>
  <si>
    <t xml:space="preserve">&gt; 55 </t>
  </si>
  <si>
    <t>Op welke brandstof rijden X% van alle in te zetten transportvoertuigen (brandstof ranking Natuur &amp; Milieu 2017)?</t>
  </si>
  <si>
    <t>Percentage inzet*</t>
  </si>
  <si>
    <t>Gunningscriterium Duurzaam Transport</t>
  </si>
  <si>
    <t>Puntenscore * % inzet</t>
  </si>
  <si>
    <t>* Verdeling van inzet voertuigen welke gedurende de originele looptijd van de overeenkomst wordt behaald. % moet optellen tot 100%.</t>
  </si>
  <si>
    <t>40 m3 (gesloten)</t>
  </si>
  <si>
    <t>* OPTIONEEL: 30m3 (gesloten)</t>
  </si>
  <si>
    <t>40 m3 (open)</t>
  </si>
  <si>
    <t xml:space="preserve">** O.b.v. marktprijzen branchespecifieke index geldig op 1 juli 2024. Het is niet toegestaan een negatief getal (een verlaging van de marktprijs) in te vullen. </t>
  </si>
  <si>
    <t>* OPTIONEEL: 40m3 - asbestcontainer</t>
  </si>
  <si>
    <t>* ten behoeve van prijsafspraak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</si>
</sst>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indexed="8"/>
      <name val="Verdana"/>
      <family val="2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i/>
      <sz val="1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9" tint="0.79998168889431442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9" fontId="13" fillId="0" borderId="0" applyFont="0" applyFill="0" applyBorder="0" applyAlignment="0" applyProtection="0"/>
  </cellStyleXfs>
  <cellXfs count="195">
    <xf numFmtId="0" fontId="0" fillId="0" borderId="0" xfId="0"/>
    <xf numFmtId="44" fontId="5" fillId="0" borderId="10" xfId="1" applyFont="1" applyBorder="1" applyAlignment="1" applyProtection="1">
      <alignment horizontal="center"/>
    </xf>
    <xf numFmtId="44" fontId="1" fillId="0" borderId="26" xfId="1" applyFont="1" applyFill="1" applyBorder="1" applyAlignment="1" applyProtection="1">
      <alignment horizontal="left"/>
    </xf>
    <xf numFmtId="44" fontId="1" fillId="5" borderId="27" xfId="1" applyFont="1" applyFill="1" applyBorder="1" applyAlignment="1" applyProtection="1">
      <alignment horizontal="center"/>
    </xf>
    <xf numFmtId="44" fontId="1" fillId="0" borderId="26" xfId="1" applyFont="1" applyBorder="1" applyAlignment="1" applyProtection="1">
      <alignment horizontal="left"/>
    </xf>
    <xf numFmtId="44" fontId="0" fillId="0" borderId="10" xfId="1" applyFont="1" applyBorder="1" applyAlignment="1" applyProtection="1">
      <alignment horizontal="center"/>
    </xf>
    <xf numFmtId="44" fontId="5" fillId="3" borderId="1" xfId="1" applyFont="1" applyFill="1" applyBorder="1" applyAlignment="1" applyProtection="1">
      <alignment horizontal="center"/>
      <protection locked="0"/>
    </xf>
    <xf numFmtId="44" fontId="5" fillId="3" borderId="0" xfId="1" applyFont="1" applyFill="1" applyBorder="1" applyAlignment="1" applyProtection="1">
      <alignment horizontal="center"/>
      <protection locked="0"/>
    </xf>
    <xf numFmtId="44" fontId="0" fillId="3" borderId="1" xfId="1" applyFont="1" applyFill="1" applyBorder="1" applyAlignment="1" applyProtection="1">
      <alignment horizontal="center"/>
      <protection locked="0"/>
    </xf>
    <xf numFmtId="0" fontId="6" fillId="6" borderId="7" xfId="0" applyFont="1" applyFill="1" applyBorder="1" applyAlignment="1" applyProtection="1">
      <alignment horizontal="left" vertical="center"/>
      <protection locked="0"/>
    </xf>
    <xf numFmtId="0" fontId="6" fillId="6" borderId="8" xfId="0" applyFont="1" applyFill="1" applyBorder="1" applyAlignment="1" applyProtection="1">
      <alignment horizontal="left" vertical="center"/>
      <protection locked="0"/>
    </xf>
    <xf numFmtId="44" fontId="8" fillId="5" borderId="27" xfId="1" applyFont="1" applyFill="1" applyBorder="1" applyAlignment="1" applyProtection="1">
      <alignment horizontal="center"/>
    </xf>
    <xf numFmtId="44" fontId="4" fillId="0" borderId="10" xfId="1" applyFont="1" applyBorder="1" applyAlignment="1" applyProtection="1">
      <alignment horizontal="center"/>
    </xf>
    <xf numFmtId="44" fontId="5" fillId="0" borderId="15" xfId="1" applyFont="1" applyBorder="1" applyAlignment="1" applyProtection="1">
      <alignment horizontal="center"/>
    </xf>
    <xf numFmtId="44" fontId="5" fillId="3" borderId="33" xfId="1" applyFont="1" applyFill="1" applyBorder="1" applyAlignment="1" applyProtection="1">
      <alignment horizontal="center"/>
      <protection locked="0"/>
    </xf>
    <xf numFmtId="44" fontId="1" fillId="0" borderId="23" xfId="1" applyFont="1" applyFill="1" applyBorder="1" applyAlignment="1" applyProtection="1">
      <alignment horizontal="left"/>
    </xf>
    <xf numFmtId="44" fontId="0" fillId="3" borderId="0" xfId="1" applyFont="1" applyFill="1" applyBorder="1" applyAlignment="1" applyProtection="1">
      <alignment horizontal="center"/>
      <protection locked="0"/>
    </xf>
    <xf numFmtId="44" fontId="1" fillId="2" borderId="5" xfId="1" applyFont="1" applyFill="1" applyBorder="1" applyAlignment="1" applyProtection="1">
      <alignment horizontal="center" vertical="center"/>
    </xf>
    <xf numFmtId="44" fontId="5" fillId="3" borderId="19" xfId="1" applyFont="1" applyFill="1" applyBorder="1" applyAlignment="1" applyProtection="1">
      <alignment horizontal="center"/>
      <protection locked="0"/>
    </xf>
    <xf numFmtId="44" fontId="5" fillId="3" borderId="3" xfId="1" applyFont="1" applyFill="1" applyBorder="1" applyAlignment="1" applyProtection="1">
      <alignment horizontal="center"/>
      <protection locked="0"/>
    </xf>
    <xf numFmtId="44" fontId="5" fillId="0" borderId="24" xfId="1" applyFont="1" applyBorder="1" applyAlignment="1" applyProtection="1">
      <alignment horizontal="center"/>
    </xf>
    <xf numFmtId="44" fontId="1" fillId="5" borderId="29" xfId="1" applyFont="1" applyFill="1" applyBorder="1" applyAlignment="1" applyProtection="1">
      <alignment horizontal="center"/>
    </xf>
    <xf numFmtId="44" fontId="5" fillId="3" borderId="47" xfId="1" applyFont="1" applyFill="1" applyBorder="1" applyAlignment="1" applyProtection="1">
      <alignment horizontal="center"/>
      <protection locked="0"/>
    </xf>
    <xf numFmtId="44" fontId="1" fillId="0" borderId="21" xfId="1" applyFont="1" applyFill="1" applyBorder="1" applyAlignment="1" applyProtection="1">
      <alignment horizontal="left"/>
    </xf>
    <xf numFmtId="44" fontId="5" fillId="3" borderId="2" xfId="1" applyFont="1" applyFill="1" applyBorder="1" applyAlignment="1" applyProtection="1">
      <alignment horizontal="center"/>
      <protection locked="0"/>
    </xf>
    <xf numFmtId="44" fontId="1" fillId="0" borderId="0" xfId="1" applyFont="1" applyBorder="1" applyAlignment="1" applyProtection="1">
      <alignment horizontal="left"/>
    </xf>
    <xf numFmtId="44" fontId="1" fillId="0" borderId="0" xfId="1" applyFont="1" applyFill="1" applyBorder="1" applyAlignment="1" applyProtection="1">
      <alignment horizontal="center"/>
    </xf>
    <xf numFmtId="0" fontId="0" fillId="3" borderId="16" xfId="0" applyFill="1" applyBorder="1" applyAlignment="1" applyProtection="1">
      <alignment vertical="center"/>
      <protection locked="0"/>
    </xf>
    <xf numFmtId="0" fontId="5" fillId="3" borderId="23" xfId="0" applyFont="1" applyFill="1" applyBorder="1" applyAlignment="1" applyProtection="1">
      <alignment horizontal="center" vertical="center"/>
      <protection locked="0"/>
    </xf>
    <xf numFmtId="44" fontId="5" fillId="7" borderId="15" xfId="1" applyFont="1" applyFill="1" applyBorder="1" applyAlignment="1" applyProtection="1">
      <alignment horizontal="center"/>
    </xf>
    <xf numFmtId="44" fontId="14" fillId="3" borderId="2" xfId="1" applyFont="1" applyFill="1" applyBorder="1" applyAlignment="1" applyProtection="1">
      <alignment horizontal="center"/>
      <protection locked="0"/>
    </xf>
    <xf numFmtId="44" fontId="14" fillId="0" borderId="10" xfId="1" applyFont="1" applyBorder="1" applyAlignment="1" applyProtection="1">
      <alignment horizontal="center"/>
    </xf>
    <xf numFmtId="44" fontId="14" fillId="0" borderId="24" xfId="1" applyFont="1" applyBorder="1" applyAlignment="1" applyProtection="1">
      <alignment horizontal="center"/>
    </xf>
    <xf numFmtId="44" fontId="8" fillId="0" borderId="21" xfId="1" applyFont="1" applyFill="1" applyBorder="1" applyAlignment="1" applyProtection="1">
      <alignment horizontal="left"/>
    </xf>
    <xf numFmtId="44" fontId="8" fillId="5" borderId="29" xfId="1" applyFont="1" applyFill="1" applyBorder="1" applyAlignment="1" applyProtection="1">
      <alignment horizontal="center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5" fillId="3" borderId="50" xfId="0" applyFont="1" applyFill="1" applyBorder="1" applyAlignment="1" applyProtection="1">
      <alignment horizontal="center" vertical="center"/>
      <protection locked="0"/>
    </xf>
    <xf numFmtId="0" fontId="11" fillId="6" borderId="6" xfId="0" applyFont="1" applyFill="1" applyBorder="1" applyAlignment="1" applyProtection="1">
      <alignment horizontal="left" vertical="center"/>
      <protection locked="0"/>
    </xf>
    <xf numFmtId="0" fontId="5" fillId="3" borderId="17" xfId="0" applyFont="1" applyFill="1" applyBorder="1" applyAlignment="1" applyProtection="1">
      <alignment horizontal="center"/>
      <protection locked="0"/>
    </xf>
    <xf numFmtId="0" fontId="5" fillId="3" borderId="18" xfId="0" applyFont="1" applyFill="1" applyBorder="1" applyAlignment="1" applyProtection="1">
      <alignment horizontal="center"/>
      <protection locked="0"/>
    </xf>
    <xf numFmtId="0" fontId="6" fillId="6" borderId="2" xfId="0" applyFont="1" applyFill="1" applyBorder="1" applyAlignment="1" applyProtection="1">
      <alignment horizontal="left" vertical="center"/>
      <protection locked="0"/>
    </xf>
    <xf numFmtId="0" fontId="6" fillId="6" borderId="3" xfId="0" applyFont="1" applyFill="1" applyBorder="1" applyAlignment="1" applyProtection="1">
      <alignment horizontal="left" vertical="center"/>
      <protection locked="0"/>
    </xf>
    <xf numFmtId="0" fontId="6" fillId="6" borderId="15" xfId="0" applyFont="1" applyFill="1" applyBorder="1" applyAlignment="1" applyProtection="1">
      <alignment horizontal="left" vertical="center"/>
      <protection locked="0"/>
    </xf>
    <xf numFmtId="0" fontId="0" fillId="3" borderId="21" xfId="0" applyFill="1" applyBorder="1" applyAlignment="1" applyProtection="1">
      <alignment horizontal="center" vertical="center"/>
      <protection locked="0"/>
    </xf>
    <xf numFmtId="0" fontId="0" fillId="3" borderId="26" xfId="0" applyFill="1" applyBorder="1" applyAlignment="1" applyProtection="1">
      <alignment horizontal="center" vertical="center"/>
      <protection locked="0"/>
    </xf>
    <xf numFmtId="0" fontId="6" fillId="6" borderId="21" xfId="0" applyFont="1" applyFill="1" applyBorder="1" applyAlignment="1" applyProtection="1">
      <alignment horizontal="left" vertical="center"/>
      <protection locked="0"/>
    </xf>
    <xf numFmtId="0" fontId="6" fillId="6" borderId="26" xfId="0" applyFont="1" applyFill="1" applyBorder="1" applyAlignment="1" applyProtection="1">
      <alignment horizontal="left" vertical="center"/>
      <protection locked="0"/>
    </xf>
    <xf numFmtId="0" fontId="6" fillId="6" borderId="27" xfId="0" applyFont="1" applyFill="1" applyBorder="1" applyAlignment="1" applyProtection="1">
      <alignment horizontal="left" vertical="center"/>
      <protection locked="0"/>
    </xf>
    <xf numFmtId="0" fontId="5" fillId="3" borderId="2" xfId="0" applyFont="1" applyFill="1" applyBorder="1" applyAlignment="1" applyProtection="1">
      <alignment horizontal="center"/>
      <protection locked="0"/>
    </xf>
    <xf numFmtId="0" fontId="5" fillId="3" borderId="4" xfId="0" applyFont="1" applyFill="1" applyBorder="1" applyAlignment="1" applyProtection="1">
      <alignment horizontal="center"/>
      <protection locked="0"/>
    </xf>
    <xf numFmtId="0" fontId="11" fillId="6" borderId="6" xfId="0" applyFont="1" applyFill="1" applyBorder="1" applyAlignment="1" applyProtection="1">
      <alignment horizontal="left" vertical="center"/>
      <protection locked="0"/>
    </xf>
    <xf numFmtId="0" fontId="11" fillId="6" borderId="7" xfId="0" applyFont="1" applyFill="1" applyBorder="1" applyAlignment="1" applyProtection="1">
      <alignment horizontal="left" vertical="center"/>
      <protection locked="0"/>
    </xf>
    <xf numFmtId="0" fontId="11" fillId="6" borderId="8" xfId="0" applyFont="1" applyFill="1" applyBorder="1" applyAlignment="1" applyProtection="1">
      <alignment horizontal="left" vertical="center"/>
      <protection locked="0"/>
    </xf>
    <xf numFmtId="0" fontId="12" fillId="6" borderId="1" xfId="0" applyFont="1" applyFill="1" applyBorder="1" applyAlignment="1" applyProtection="1">
      <alignment horizontal="left" vertical="center"/>
      <protection locked="0"/>
    </xf>
    <xf numFmtId="0" fontId="12" fillId="6" borderId="10" xfId="0" applyFont="1" applyFill="1" applyBorder="1" applyAlignment="1" applyProtection="1">
      <alignment horizontal="left" vertical="center"/>
      <protection locked="0"/>
    </xf>
    <xf numFmtId="0" fontId="12" fillId="6" borderId="23" xfId="0" applyFont="1" applyFill="1" applyBorder="1" applyAlignment="1" applyProtection="1">
      <alignment horizontal="left" vertical="center"/>
      <protection locked="0"/>
    </xf>
    <xf numFmtId="0" fontId="12" fillId="6" borderId="29" xfId="0" applyFont="1" applyFill="1" applyBorder="1" applyAlignment="1" applyProtection="1">
      <alignment horizontal="left" vertical="center"/>
      <protection locked="0"/>
    </xf>
    <xf numFmtId="0" fontId="0" fillId="0" borderId="36" xfId="0" applyBorder="1" applyProtection="1"/>
    <xf numFmtId="0" fontId="0" fillId="0" borderId="37" xfId="0" applyBorder="1" applyProtection="1"/>
    <xf numFmtId="0" fontId="0" fillId="0" borderId="38" xfId="0" applyBorder="1" applyProtection="1"/>
    <xf numFmtId="0" fontId="0" fillId="0" borderId="0" xfId="0" applyProtection="1"/>
    <xf numFmtId="0" fontId="0" fillId="0" borderId="40" xfId="0" applyBorder="1" applyProtection="1"/>
    <xf numFmtId="0" fontId="2" fillId="0" borderId="0" xfId="0" applyFont="1" applyProtection="1"/>
    <xf numFmtId="0" fontId="0" fillId="0" borderId="41" xfId="0" applyBorder="1" applyProtection="1"/>
    <xf numFmtId="0" fontId="1" fillId="0" borderId="0" xfId="0" applyFont="1" applyProtection="1"/>
    <xf numFmtId="0" fontId="1" fillId="2" borderId="6" xfId="0" applyFont="1" applyFill="1" applyBorder="1" applyProtection="1"/>
    <xf numFmtId="0" fontId="1" fillId="2" borderId="7" xfId="0" applyFont="1" applyFill="1" applyBorder="1" applyProtection="1"/>
    <xf numFmtId="0" fontId="1" fillId="2" borderId="8" xfId="0" applyFont="1" applyFill="1" applyBorder="1" applyProtection="1"/>
    <xf numFmtId="0" fontId="4" fillId="0" borderId="30" xfId="0" applyFont="1" applyBorder="1" applyProtection="1"/>
    <xf numFmtId="0" fontId="4" fillId="0" borderId="2" xfId="0" applyFont="1" applyBorder="1" applyAlignment="1" applyProtection="1">
      <alignment horizontal="center"/>
    </xf>
    <xf numFmtId="0" fontId="4" fillId="0" borderId="31" xfId="0" applyFont="1" applyBorder="1" applyAlignment="1" applyProtection="1">
      <alignment horizontal="center"/>
    </xf>
    <xf numFmtId="0" fontId="4" fillId="0" borderId="32" xfId="0" applyFont="1" applyBorder="1" applyAlignment="1" applyProtection="1">
      <alignment horizontal="center"/>
    </xf>
    <xf numFmtId="0" fontId="5" fillId="0" borderId="28" xfId="0" applyFont="1" applyBorder="1" applyProtection="1"/>
    <xf numFmtId="0" fontId="5" fillId="0" borderId="1" xfId="0" applyFont="1" applyBorder="1" applyAlignment="1" applyProtection="1">
      <alignment horizontal="center"/>
    </xf>
    <xf numFmtId="0" fontId="1" fillId="0" borderId="25" xfId="0" applyFont="1" applyBorder="1" applyAlignment="1" applyProtection="1">
      <alignment horizontal="left"/>
    </xf>
    <xf numFmtId="0" fontId="1" fillId="0" borderId="26" xfId="0" applyFont="1" applyBorder="1" applyAlignment="1" applyProtection="1">
      <alignment horizontal="left"/>
    </xf>
    <xf numFmtId="0" fontId="5" fillId="0" borderId="41" xfId="0" applyFont="1" applyBorder="1" applyProtection="1"/>
    <xf numFmtId="0" fontId="5" fillId="0" borderId="0" xfId="0" applyFont="1" applyFill="1" applyBorder="1" applyProtection="1"/>
    <xf numFmtId="0" fontId="1" fillId="0" borderId="0" xfId="0" applyFont="1" applyAlignment="1" applyProtection="1">
      <alignment horizontal="left"/>
    </xf>
    <xf numFmtId="0" fontId="1" fillId="0" borderId="0" xfId="0" applyFont="1" applyAlignment="1" applyProtection="1">
      <alignment horizontal="center"/>
    </xf>
    <xf numFmtId="0" fontId="1" fillId="2" borderId="6" xfId="0" applyFont="1" applyFill="1" applyBorder="1" applyAlignment="1" applyProtection="1">
      <alignment horizontal="left"/>
    </xf>
    <xf numFmtId="0" fontId="1" fillId="2" borderId="7" xfId="0" applyFont="1" applyFill="1" applyBorder="1" applyAlignment="1" applyProtection="1">
      <alignment horizontal="left"/>
    </xf>
    <xf numFmtId="0" fontId="1" fillId="2" borderId="8" xfId="0" applyFont="1" applyFill="1" applyBorder="1" applyAlignment="1" applyProtection="1">
      <alignment horizontal="left"/>
    </xf>
    <xf numFmtId="0" fontId="4" fillId="0" borderId="9" xfId="0" applyFont="1" applyBorder="1" applyProtection="1"/>
    <xf numFmtId="0" fontId="4" fillId="0" borderId="1" xfId="0" applyFont="1" applyBorder="1" applyAlignment="1" applyProtection="1">
      <alignment horizontal="center"/>
    </xf>
    <xf numFmtId="0" fontId="4" fillId="0" borderId="10" xfId="0" applyFont="1" applyBorder="1" applyAlignment="1" applyProtection="1">
      <alignment horizontal="center"/>
    </xf>
    <xf numFmtId="0" fontId="5" fillId="0" borderId="9" xfId="0" applyFont="1" applyBorder="1" applyProtection="1"/>
    <xf numFmtId="0" fontId="0" fillId="2" borderId="7" xfId="0" applyFill="1" applyBorder="1" applyAlignment="1" applyProtection="1">
      <alignment horizontal="left"/>
    </xf>
    <xf numFmtId="0" fontId="0" fillId="2" borderId="8" xfId="0" applyFill="1" applyBorder="1" applyAlignment="1" applyProtection="1">
      <alignment horizontal="left"/>
    </xf>
    <xf numFmtId="0" fontId="4" fillId="0" borderId="28" xfId="0" applyFont="1" applyBorder="1" applyProtection="1"/>
    <xf numFmtId="0" fontId="3" fillId="0" borderId="0" xfId="0" applyFont="1" applyProtection="1"/>
    <xf numFmtId="0" fontId="1" fillId="2" borderId="6" xfId="0" applyFont="1" applyFill="1" applyBorder="1" applyAlignment="1" applyProtection="1">
      <alignment horizontal="left" vertical="center"/>
    </xf>
    <xf numFmtId="0" fontId="0" fillId="2" borderId="7" xfId="0" applyFill="1" applyBorder="1" applyAlignment="1" applyProtection="1">
      <alignment horizontal="left" vertical="center"/>
    </xf>
    <xf numFmtId="0" fontId="5" fillId="0" borderId="0" xfId="0" applyFont="1" applyProtection="1"/>
    <xf numFmtId="0" fontId="1" fillId="4" borderId="6" xfId="0" applyFont="1" applyFill="1" applyBorder="1" applyProtection="1"/>
    <xf numFmtId="0" fontId="1" fillId="4" borderId="22" xfId="0" applyFont="1" applyFill="1" applyBorder="1" applyAlignment="1" applyProtection="1">
      <alignment horizontal="center"/>
    </xf>
    <xf numFmtId="0" fontId="1" fillId="4" borderId="14" xfId="0" applyFont="1" applyFill="1" applyBorder="1" applyAlignment="1" applyProtection="1">
      <alignment horizontal="center"/>
    </xf>
    <xf numFmtId="0" fontId="0" fillId="0" borderId="10" xfId="0" applyBorder="1" applyAlignment="1" applyProtection="1">
      <alignment horizontal="center"/>
    </xf>
    <xf numFmtId="0" fontId="1" fillId="5" borderId="20" xfId="0" applyFont="1" applyFill="1" applyBorder="1" applyAlignment="1" applyProtection="1">
      <alignment horizontal="center"/>
    </xf>
    <xf numFmtId="0" fontId="1" fillId="4" borderId="11" xfId="0" applyFont="1" applyFill="1" applyBorder="1" applyProtection="1"/>
    <xf numFmtId="0" fontId="1" fillId="4" borderId="12" xfId="0" applyFont="1" applyFill="1" applyBorder="1" applyAlignment="1" applyProtection="1">
      <alignment horizontal="center"/>
    </xf>
    <xf numFmtId="0" fontId="1" fillId="4" borderId="22" xfId="0" applyFont="1" applyFill="1" applyBorder="1" applyAlignment="1" applyProtection="1">
      <alignment horizontal="center"/>
    </xf>
    <xf numFmtId="0" fontId="1" fillId="4" borderId="8" xfId="0" applyFont="1" applyFill="1" applyBorder="1" applyAlignment="1" applyProtection="1">
      <alignment horizontal="center"/>
    </xf>
    <xf numFmtId="0" fontId="5" fillId="0" borderId="9" xfId="0" applyFont="1" applyBorder="1" applyAlignment="1" applyProtection="1">
      <alignment wrapText="1"/>
    </xf>
    <xf numFmtId="0" fontId="0" fillId="0" borderId="49" xfId="0" applyBorder="1" applyAlignment="1" applyProtection="1">
      <alignment horizontal="center" vertical="center"/>
    </xf>
    <xf numFmtId="0" fontId="5" fillId="0" borderId="16" xfId="0" applyFont="1" applyBorder="1" applyAlignment="1" applyProtection="1">
      <alignment wrapText="1"/>
    </xf>
    <xf numFmtId="0" fontId="0" fillId="0" borderId="10" xfId="0" applyBorder="1" applyAlignment="1" applyProtection="1">
      <alignment horizontal="center" vertical="center"/>
    </xf>
    <xf numFmtId="0" fontId="14" fillId="0" borderId="0" xfId="0" applyFont="1" applyProtection="1"/>
    <xf numFmtId="0" fontId="1" fillId="5" borderId="46" xfId="0" applyFont="1" applyFill="1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1" fillId="4" borderId="12" xfId="0" applyFont="1" applyFill="1" applyBorder="1" applyAlignment="1" applyProtection="1">
      <alignment horizontal="center"/>
    </xf>
    <xf numFmtId="0" fontId="1" fillId="4" borderId="7" xfId="0" applyFont="1" applyFill="1" applyBorder="1" applyAlignment="1" applyProtection="1">
      <alignment horizontal="center"/>
    </xf>
    <xf numFmtId="0" fontId="0" fillId="5" borderId="46" xfId="0" applyFill="1" applyBorder="1" applyAlignment="1" applyProtection="1">
      <alignment horizontal="center"/>
    </xf>
    <xf numFmtId="0" fontId="12" fillId="0" borderId="9" xfId="0" applyFont="1" applyBorder="1" applyAlignment="1" applyProtection="1">
      <alignment vertical="center"/>
    </xf>
    <xf numFmtId="0" fontId="6" fillId="0" borderId="2" xfId="0" applyFont="1" applyBorder="1" applyAlignment="1" applyProtection="1">
      <alignment horizontal="left" vertical="center"/>
    </xf>
    <xf numFmtId="0" fontId="6" fillId="0" borderId="3" xfId="0" applyFont="1" applyBorder="1" applyAlignment="1" applyProtection="1">
      <alignment horizontal="left" vertical="center"/>
    </xf>
    <xf numFmtId="0" fontId="6" fillId="0" borderId="15" xfId="0" applyFont="1" applyBorder="1" applyAlignment="1" applyProtection="1">
      <alignment horizontal="left" vertical="center"/>
    </xf>
    <xf numFmtId="0" fontId="12" fillId="0" borderId="16" xfId="0" applyFont="1" applyBorder="1" applyAlignment="1" applyProtection="1">
      <alignment vertical="top"/>
    </xf>
    <xf numFmtId="0" fontId="0" fillId="0" borderId="42" xfId="0" applyBorder="1" applyProtection="1"/>
    <xf numFmtId="0" fontId="0" fillId="0" borderId="43" xfId="0" applyBorder="1" applyProtection="1"/>
    <xf numFmtId="0" fontId="0" fillId="0" borderId="44" xfId="0" applyBorder="1" applyProtection="1"/>
    <xf numFmtId="9" fontId="0" fillId="3" borderId="1" xfId="0" applyNumberFormat="1" applyFill="1" applyBorder="1" applyAlignment="1" applyProtection="1">
      <alignment horizontal="center" vertical="center"/>
      <protection locked="0"/>
    </xf>
    <xf numFmtId="9" fontId="0" fillId="3" borderId="23" xfId="0" applyNumberFormat="1" applyFill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left" vertical="center"/>
      <protection locked="0"/>
    </xf>
    <xf numFmtId="0" fontId="6" fillId="0" borderId="3" xfId="0" applyFont="1" applyBorder="1" applyAlignment="1" applyProtection="1">
      <alignment horizontal="left" vertical="center"/>
      <protection locked="0"/>
    </xf>
    <xf numFmtId="0" fontId="6" fillId="0" borderId="15" xfId="0" applyFont="1" applyBorder="1" applyAlignment="1" applyProtection="1">
      <alignment horizontal="left" vertical="center"/>
      <protection locked="0"/>
    </xf>
    <xf numFmtId="0" fontId="14" fillId="0" borderId="1" xfId="0" applyFont="1" applyBorder="1" applyAlignment="1" applyProtection="1">
      <alignment horizontal="center"/>
    </xf>
    <xf numFmtId="0" fontId="14" fillId="7" borderId="39" xfId="0" applyFont="1" applyFill="1" applyBorder="1" applyProtection="1"/>
    <xf numFmtId="0" fontId="14" fillId="7" borderId="19" xfId="0" applyFont="1" applyFill="1" applyBorder="1" applyAlignment="1" applyProtection="1">
      <alignment horizontal="center"/>
    </xf>
    <xf numFmtId="0" fontId="5" fillId="0" borderId="48" xfId="0" applyFont="1" applyFill="1" applyBorder="1" applyProtection="1"/>
    <xf numFmtId="0" fontId="0" fillId="0" borderId="1" xfId="0" applyBorder="1" applyAlignment="1" applyProtection="1">
      <alignment horizontal="center"/>
    </xf>
    <xf numFmtId="0" fontId="1" fillId="2" borderId="6" xfId="0" applyFont="1" applyFill="1" applyBorder="1" applyAlignment="1" applyProtection="1"/>
    <xf numFmtId="0" fontId="1" fillId="2" borderId="7" xfId="0" applyFont="1" applyFill="1" applyBorder="1" applyAlignment="1" applyProtection="1"/>
    <xf numFmtId="0" fontId="1" fillId="2" borderId="8" xfId="0" applyFont="1" applyFill="1" applyBorder="1" applyAlignment="1" applyProtection="1"/>
    <xf numFmtId="0" fontId="0" fillId="0" borderId="0" xfId="0" applyAlignment="1" applyProtection="1">
      <alignment horizontal="left"/>
    </xf>
    <xf numFmtId="0" fontId="1" fillId="4" borderId="13" xfId="0" applyFont="1" applyFill="1" applyBorder="1" applyAlignment="1" applyProtection="1">
      <alignment horizontal="center"/>
    </xf>
    <xf numFmtId="0" fontId="5" fillId="0" borderId="25" xfId="0" applyFont="1" applyBorder="1" applyProtection="1"/>
    <xf numFmtId="0" fontId="1" fillId="0" borderId="41" xfId="0" applyFont="1" applyBorder="1" applyAlignment="1" applyProtection="1">
      <alignment horizontal="center"/>
    </xf>
    <xf numFmtId="0" fontId="0" fillId="0" borderId="41" xfId="0" applyBorder="1" applyAlignment="1" applyProtection="1">
      <alignment horizontal="center"/>
    </xf>
    <xf numFmtId="0" fontId="9" fillId="0" borderId="0" xfId="0" applyFont="1" applyProtection="1"/>
    <xf numFmtId="0" fontId="12" fillId="0" borderId="2" xfId="0" applyFont="1" applyBorder="1" applyAlignment="1" applyProtection="1">
      <alignment horizontal="left" vertical="center"/>
    </xf>
    <xf numFmtId="0" fontId="12" fillId="0" borderId="3" xfId="0" applyFont="1" applyBorder="1" applyAlignment="1" applyProtection="1">
      <alignment horizontal="left" vertical="center"/>
    </xf>
    <xf numFmtId="0" fontId="12" fillId="0" borderId="15" xfId="0" applyFont="1" applyBorder="1" applyAlignment="1" applyProtection="1">
      <alignment horizontal="left" vertical="center"/>
    </xf>
    <xf numFmtId="0" fontId="12" fillId="0" borderId="2" xfId="0" applyFont="1" applyBorder="1" applyAlignment="1" applyProtection="1">
      <alignment horizontal="center" vertical="center"/>
    </xf>
    <xf numFmtId="0" fontId="12" fillId="0" borderId="3" xfId="0" applyFont="1" applyBorder="1" applyAlignment="1" applyProtection="1">
      <alignment horizontal="center" vertical="center"/>
    </xf>
    <xf numFmtId="0" fontId="12" fillId="0" borderId="15" xfId="0" applyFont="1" applyBorder="1" applyAlignment="1" applyProtection="1">
      <alignment horizontal="center" vertical="center"/>
    </xf>
    <xf numFmtId="0" fontId="6" fillId="0" borderId="0" xfId="0" applyFont="1" applyAlignment="1" applyProtection="1">
      <alignment horizontal="left" vertical="center"/>
    </xf>
    <xf numFmtId="0" fontId="6" fillId="0" borderId="0" xfId="0" applyFont="1" applyAlignment="1" applyProtection="1">
      <alignment vertical="center"/>
    </xf>
    <xf numFmtId="0" fontId="6" fillId="0" borderId="0" xfId="0" applyFont="1" applyAlignment="1" applyProtection="1">
      <alignment horizontal="left" vertical="center"/>
    </xf>
    <xf numFmtId="0" fontId="6" fillId="0" borderId="43" xfId="0" applyFont="1" applyBorder="1" applyAlignment="1" applyProtection="1">
      <alignment vertical="center"/>
    </xf>
    <xf numFmtId="0" fontId="6" fillId="0" borderId="43" xfId="0" applyFont="1" applyBorder="1" applyAlignment="1" applyProtection="1">
      <alignment horizontal="left" vertical="center"/>
    </xf>
    <xf numFmtId="0" fontId="6" fillId="0" borderId="0" xfId="0" applyFont="1" applyAlignment="1" applyProtection="1">
      <alignment vertical="top"/>
    </xf>
    <xf numFmtId="0" fontId="4" fillId="0" borderId="3" xfId="0" applyFont="1" applyBorder="1" applyAlignment="1" applyProtection="1">
      <alignment horizontal="center"/>
    </xf>
    <xf numFmtId="0" fontId="4" fillId="0" borderId="41" xfId="0" applyFont="1" applyBorder="1" applyAlignment="1" applyProtection="1">
      <alignment horizontal="left"/>
    </xf>
    <xf numFmtId="0" fontId="5" fillId="0" borderId="3" xfId="0" applyFont="1" applyBorder="1" applyAlignment="1" applyProtection="1">
      <alignment horizontal="center"/>
    </xf>
    <xf numFmtId="0" fontId="5" fillId="0" borderId="39" xfId="0" applyFont="1" applyBorder="1" applyProtection="1"/>
    <xf numFmtId="0" fontId="5" fillId="0" borderId="19" xfId="0" applyFont="1" applyBorder="1" applyAlignment="1" applyProtection="1">
      <alignment horizontal="center"/>
    </xf>
    <xf numFmtId="0" fontId="1" fillId="0" borderId="16" xfId="0" applyFont="1" applyBorder="1" applyAlignment="1" applyProtection="1">
      <alignment horizontal="left"/>
    </xf>
    <xf numFmtId="0" fontId="0" fillId="0" borderId="0" xfId="0" applyBorder="1" applyProtection="1"/>
    <xf numFmtId="0" fontId="1" fillId="2" borderId="36" xfId="0" applyFont="1" applyFill="1" applyBorder="1" applyAlignment="1" applyProtection="1">
      <alignment horizontal="left"/>
    </xf>
    <xf numFmtId="0" fontId="1" fillId="2" borderId="37" xfId="0" applyFont="1" applyFill="1" applyBorder="1" applyAlignment="1" applyProtection="1">
      <alignment horizontal="left"/>
    </xf>
    <xf numFmtId="0" fontId="1" fillId="2" borderId="38" xfId="0" applyFont="1" applyFill="1" applyBorder="1" applyAlignment="1" applyProtection="1">
      <alignment horizontal="left"/>
    </xf>
    <xf numFmtId="0" fontId="4" fillId="0" borderId="6" xfId="0" applyFont="1" applyBorder="1" applyAlignment="1" applyProtection="1">
      <alignment horizontal="left"/>
    </xf>
    <xf numFmtId="0" fontId="4" fillId="0" borderId="22" xfId="0" applyFont="1" applyBorder="1" applyAlignment="1" applyProtection="1">
      <alignment horizontal="center"/>
    </xf>
    <xf numFmtId="0" fontId="4" fillId="0" borderId="7" xfId="0" applyFont="1" applyBorder="1" applyAlignment="1" applyProtection="1">
      <alignment horizontal="center"/>
    </xf>
    <xf numFmtId="0" fontId="4" fillId="0" borderId="14" xfId="0" applyFont="1" applyBorder="1" applyAlignment="1" applyProtection="1">
      <alignment horizontal="center"/>
    </xf>
    <xf numFmtId="0" fontId="5" fillId="0" borderId="28" xfId="0" applyFont="1" applyBorder="1" applyAlignment="1" applyProtection="1">
      <alignment horizontal="left"/>
    </xf>
    <xf numFmtId="0" fontId="5" fillId="0" borderId="45" xfId="0" applyFont="1" applyBorder="1" applyAlignment="1" applyProtection="1">
      <alignment horizontal="left"/>
    </xf>
    <xf numFmtId="0" fontId="5" fillId="0" borderId="33" xfId="0" applyFont="1" applyBorder="1" applyAlignment="1" applyProtection="1">
      <alignment horizontal="center"/>
    </xf>
    <xf numFmtId="0" fontId="1" fillId="0" borderId="23" xfId="0" applyFont="1" applyBorder="1" applyAlignment="1" applyProtection="1">
      <alignment horizontal="left"/>
    </xf>
    <xf numFmtId="0" fontId="5" fillId="0" borderId="2" xfId="0" applyFont="1" applyBorder="1" applyAlignment="1" applyProtection="1">
      <alignment horizontal="center"/>
    </xf>
    <xf numFmtId="0" fontId="14" fillId="0" borderId="2" xfId="0" applyFont="1" applyBorder="1" applyAlignment="1" applyProtection="1">
      <alignment horizontal="center"/>
    </xf>
    <xf numFmtId="0" fontId="5" fillId="0" borderId="47" xfId="0" applyFont="1" applyBorder="1" applyAlignment="1" applyProtection="1">
      <alignment horizontal="center"/>
    </xf>
    <xf numFmtId="0" fontId="1" fillId="0" borderId="21" xfId="0" applyFont="1" applyBorder="1" applyAlignment="1" applyProtection="1">
      <alignment horizontal="left"/>
    </xf>
    <xf numFmtId="0" fontId="0" fillId="0" borderId="0" xfId="0" applyAlignment="1" applyProtection="1">
      <alignment vertical="center"/>
    </xf>
    <xf numFmtId="0" fontId="8" fillId="2" borderId="6" xfId="0" applyFont="1" applyFill="1" applyBorder="1" applyAlignment="1" applyProtection="1">
      <alignment horizontal="left"/>
    </xf>
    <xf numFmtId="0" fontId="15" fillId="2" borderId="37" xfId="0" applyFont="1" applyFill="1" applyBorder="1" applyAlignment="1" applyProtection="1">
      <alignment horizontal="left"/>
    </xf>
    <xf numFmtId="0" fontId="15" fillId="2" borderId="8" xfId="0" applyFont="1" applyFill="1" applyBorder="1" applyAlignment="1" applyProtection="1">
      <alignment horizontal="left"/>
    </xf>
    <xf numFmtId="0" fontId="16" fillId="0" borderId="28" xfId="0" applyFont="1" applyBorder="1" applyProtection="1"/>
    <xf numFmtId="0" fontId="16" fillId="0" borderId="1" xfId="0" applyFont="1" applyBorder="1" applyAlignment="1" applyProtection="1">
      <alignment horizontal="center"/>
    </xf>
    <xf numFmtId="0" fontId="16" fillId="0" borderId="10" xfId="0" applyFont="1" applyBorder="1" applyAlignment="1" applyProtection="1">
      <alignment horizontal="center"/>
    </xf>
    <xf numFmtId="0" fontId="14" fillId="0" borderId="28" xfId="0" applyFont="1" applyBorder="1" applyAlignment="1" applyProtection="1">
      <alignment horizontal="left"/>
    </xf>
    <xf numFmtId="0" fontId="4" fillId="0" borderId="1" xfId="0" applyFont="1" applyBorder="1" applyAlignment="1" applyProtection="1">
      <alignment horizontal="center" wrapText="1"/>
    </xf>
    <xf numFmtId="0" fontId="4" fillId="0" borderId="0" xfId="0" applyFont="1" applyBorder="1" applyAlignment="1" applyProtection="1">
      <alignment horizontal="center"/>
    </xf>
    <xf numFmtId="0" fontId="14" fillId="0" borderId="45" xfId="0" applyFont="1" applyBorder="1" applyAlignment="1" applyProtection="1">
      <alignment horizontal="left"/>
    </xf>
    <xf numFmtId="0" fontId="8" fillId="0" borderId="25" xfId="0" applyFont="1" applyBorder="1" applyAlignment="1" applyProtection="1">
      <alignment horizontal="left"/>
    </xf>
    <xf numFmtId="0" fontId="8" fillId="0" borderId="21" xfId="0" applyFont="1" applyBorder="1" applyAlignment="1" applyProtection="1">
      <alignment horizontal="left"/>
    </xf>
    <xf numFmtId="0" fontId="1" fillId="2" borderId="34" xfId="0" applyFont="1" applyFill="1" applyBorder="1" applyAlignment="1" applyProtection="1">
      <alignment horizontal="left" vertical="center"/>
    </xf>
    <xf numFmtId="0" fontId="0" fillId="2" borderId="35" xfId="0" applyFill="1" applyBorder="1" applyAlignment="1" applyProtection="1">
      <alignment horizontal="left" vertical="center"/>
    </xf>
    <xf numFmtId="44" fontId="1" fillId="2" borderId="5" xfId="0" applyNumberFormat="1" applyFont="1" applyFill="1" applyBorder="1" applyAlignment="1" applyProtection="1">
      <alignment horizontal="center" vertical="center"/>
    </xf>
    <xf numFmtId="0" fontId="5" fillId="0" borderId="10" xfId="0" applyFont="1" applyBorder="1" applyAlignment="1" applyProtection="1">
      <alignment horizontal="center"/>
    </xf>
    <xf numFmtId="0" fontId="5" fillId="0" borderId="9" xfId="0" applyFont="1" applyBorder="1" applyAlignment="1" applyProtection="1">
      <alignment horizontal="left"/>
    </xf>
    <xf numFmtId="0" fontId="5" fillId="0" borderId="16" xfId="0" applyFont="1" applyBorder="1" applyAlignment="1" applyProtection="1">
      <alignment horizontal="left"/>
    </xf>
    <xf numFmtId="1" fontId="1" fillId="5" borderId="46" xfId="0" applyNumberFormat="1" applyFont="1" applyFill="1" applyBorder="1" applyAlignment="1" applyProtection="1">
      <alignment horizontal="center"/>
    </xf>
    <xf numFmtId="9" fontId="14" fillId="3" borderId="47" xfId="3" applyFont="1" applyFill="1" applyBorder="1" applyAlignment="1" applyProtection="1">
      <alignment horizontal="center"/>
      <protection locked="0"/>
    </xf>
  </cellXfs>
  <cellStyles count="4">
    <cellStyle name="Procent" xfId="3" builtinId="5"/>
    <cellStyle name="Standaard" xfId="0" builtinId="0"/>
    <cellStyle name="Valuta" xfId="1" builtinId="4"/>
    <cellStyle name="Valuta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1567655</xdr:colOff>
      <xdr:row>1</xdr:row>
      <xdr:rowOff>49610</xdr:rowOff>
    </xdr:from>
    <xdr:to>
      <xdr:col>4</xdr:col>
      <xdr:colOff>1204557</xdr:colOff>
      <xdr:row>4</xdr:row>
      <xdr:rowOff>56040</xdr:rowOff>
    </xdr:to>
    <xdr:pic>
      <xdr:nvPicPr>
        <xdr:cNvPr id="3" name="Afbeelding 2" descr="logo_Heusden_rgb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8046" y="238126"/>
          <a:ext cx="1520190" cy="82994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1930743</xdr:colOff>
      <xdr:row>0</xdr:row>
      <xdr:rowOff>120136</xdr:rowOff>
    </xdr:from>
    <xdr:to>
      <xdr:col>5</xdr:col>
      <xdr:colOff>2005</xdr:colOff>
      <xdr:row>4</xdr:row>
      <xdr:rowOff>177784</xdr:rowOff>
    </xdr:to>
    <xdr:pic>
      <xdr:nvPicPr>
        <xdr:cNvPr id="3" name="Afbeelding 2" descr="logo_Heusden_rgb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63581" y="120136"/>
          <a:ext cx="1520190" cy="82994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2063749</xdr:colOff>
      <xdr:row>0</xdr:row>
      <xdr:rowOff>158750</xdr:rowOff>
    </xdr:from>
    <xdr:to>
      <xdr:col>5</xdr:col>
      <xdr:colOff>4406</xdr:colOff>
      <xdr:row>5</xdr:row>
      <xdr:rowOff>36195</xdr:rowOff>
    </xdr:to>
    <xdr:pic>
      <xdr:nvPicPr>
        <xdr:cNvPr id="3" name="Afbeelding 2" descr="logo_Heusden_rgb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80916" y="158750"/>
          <a:ext cx="1520190" cy="82994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2013857</xdr:colOff>
      <xdr:row>0</xdr:row>
      <xdr:rowOff>145143</xdr:rowOff>
    </xdr:from>
    <xdr:to>
      <xdr:col>4</xdr:col>
      <xdr:colOff>1308426</xdr:colOff>
      <xdr:row>5</xdr:row>
      <xdr:rowOff>13517</xdr:rowOff>
    </xdr:to>
    <xdr:pic>
      <xdr:nvPicPr>
        <xdr:cNvPr id="4" name="Afbeelding 3" descr="logo_Heusden_rgb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145143"/>
          <a:ext cx="1520190" cy="82994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9"/>
  <sheetViews>
    <sheetView tabSelected="1" zoomScale="69" zoomScaleNormal="70" workbookViewId="0">
      <selection activeCell="D10" sqref="D10"/>
    </sheetView>
  </sheetViews>
  <sheetFormatPr defaultColWidth="0" defaultRowHeight="14.5" zeroHeight="1" x14ac:dyDescent="0.35"/>
  <cols>
    <col min="1" max="1" width="3.1796875" style="60" customWidth="1"/>
    <col min="2" max="2" width="65.453125" style="60" customWidth="1"/>
    <col min="3" max="3" width="26.7265625" style="60" customWidth="1"/>
    <col min="4" max="4" width="26.81640625" style="60" bestFit="1" customWidth="1"/>
    <col min="5" max="5" width="21.81640625" style="60" customWidth="1"/>
    <col min="6" max="6" width="9.1796875" style="60" customWidth="1"/>
    <col min="7" max="7" width="17.54296875" style="60" hidden="1" customWidth="1"/>
    <col min="8" max="8" width="0" style="60" hidden="1" customWidth="1"/>
    <col min="9" max="16384" width="8.7265625" style="60" hidden="1"/>
  </cols>
  <sheetData>
    <row r="1" spans="1:6" x14ac:dyDescent="0.35">
      <c r="A1" s="57"/>
      <c r="B1" s="58"/>
      <c r="C1" s="58"/>
      <c r="D1" s="58"/>
      <c r="E1" s="58"/>
      <c r="F1" s="59"/>
    </row>
    <row r="2" spans="1:6" ht="27.75" customHeight="1" x14ac:dyDescent="0.45">
      <c r="A2" s="61"/>
      <c r="B2" s="62" t="s">
        <v>0</v>
      </c>
      <c r="F2" s="63"/>
    </row>
    <row r="3" spans="1:6" ht="23.25" customHeight="1" x14ac:dyDescent="0.35">
      <c r="A3" s="61"/>
      <c r="B3" s="64" t="s">
        <v>1</v>
      </c>
      <c r="F3" s="63"/>
    </row>
    <row r="4" spans="1:6" x14ac:dyDescent="0.35">
      <c r="A4" s="61"/>
      <c r="B4" s="64"/>
      <c r="F4" s="63"/>
    </row>
    <row r="5" spans="1:6" x14ac:dyDescent="0.35">
      <c r="A5" s="61"/>
      <c r="B5" s="64" t="s">
        <v>2</v>
      </c>
      <c r="F5" s="63"/>
    </row>
    <row r="6" spans="1:6" x14ac:dyDescent="0.35">
      <c r="A6" s="61"/>
      <c r="B6" s="64"/>
      <c r="F6" s="63"/>
    </row>
    <row r="7" spans="1:6" ht="15" thickBot="1" x14ac:dyDescent="0.4">
      <c r="A7" s="61"/>
      <c r="B7" s="64" t="s">
        <v>3</v>
      </c>
      <c r="F7" s="63"/>
    </row>
    <row r="8" spans="1:6" x14ac:dyDescent="0.35">
      <c r="A8" s="61"/>
      <c r="B8" s="65" t="s">
        <v>4</v>
      </c>
      <c r="C8" s="66"/>
      <c r="D8" s="66"/>
      <c r="E8" s="67"/>
      <c r="F8" s="63"/>
    </row>
    <row r="9" spans="1:6" x14ac:dyDescent="0.35">
      <c r="A9" s="61"/>
      <c r="B9" s="83" t="s">
        <v>5</v>
      </c>
      <c r="C9" s="152" t="s">
        <v>6</v>
      </c>
      <c r="D9" s="70" t="s">
        <v>7</v>
      </c>
      <c r="E9" s="71" t="s">
        <v>8</v>
      </c>
      <c r="F9" s="153"/>
    </row>
    <row r="10" spans="1:6" x14ac:dyDescent="0.35">
      <c r="A10" s="61"/>
      <c r="B10" s="86" t="s">
        <v>9</v>
      </c>
      <c r="C10" s="154">
        <v>3</v>
      </c>
      <c r="D10" s="6">
        <v>0</v>
      </c>
      <c r="E10" s="13">
        <f t="shared" ref="E10" si="0">C10*D10</f>
        <v>0</v>
      </c>
      <c r="F10" s="63"/>
    </row>
    <row r="11" spans="1:6" x14ac:dyDescent="0.35">
      <c r="A11" s="61"/>
      <c r="B11" s="86" t="s">
        <v>10</v>
      </c>
      <c r="C11" s="154">
        <v>4</v>
      </c>
      <c r="D11" s="6">
        <v>0</v>
      </c>
      <c r="E11" s="13">
        <f t="shared" ref="E11:E16" si="1">C11*D11</f>
        <v>0</v>
      </c>
      <c r="F11" s="63"/>
    </row>
    <row r="12" spans="1:6" x14ac:dyDescent="0.35">
      <c r="A12" s="61"/>
      <c r="B12" s="155" t="s">
        <v>11</v>
      </c>
      <c r="C12" s="156">
        <v>1</v>
      </c>
      <c r="D12" s="14">
        <v>0</v>
      </c>
      <c r="E12" s="13">
        <f t="shared" si="1"/>
        <v>0</v>
      </c>
      <c r="F12" s="63"/>
    </row>
    <row r="13" spans="1:6" x14ac:dyDescent="0.35">
      <c r="A13" s="61"/>
      <c r="B13" s="155" t="s">
        <v>105</v>
      </c>
      <c r="C13" s="156">
        <v>5</v>
      </c>
      <c r="D13" s="14">
        <v>0</v>
      </c>
      <c r="E13" s="13">
        <f t="shared" si="1"/>
        <v>0</v>
      </c>
      <c r="F13" s="63"/>
    </row>
    <row r="14" spans="1:6" x14ac:dyDescent="0.35">
      <c r="A14" s="61"/>
      <c r="B14" s="155" t="s">
        <v>103</v>
      </c>
      <c r="C14" s="156">
        <v>3</v>
      </c>
      <c r="D14" s="14">
        <v>0</v>
      </c>
      <c r="E14" s="13">
        <f t="shared" si="1"/>
        <v>0</v>
      </c>
      <c r="F14" s="63"/>
    </row>
    <row r="15" spans="1:6" x14ac:dyDescent="0.35">
      <c r="A15" s="61"/>
      <c r="B15" s="127" t="s">
        <v>104</v>
      </c>
      <c r="C15" s="128">
        <v>2</v>
      </c>
      <c r="D15" s="14">
        <v>0</v>
      </c>
      <c r="E15" s="29">
        <f t="shared" ref="E15" si="2">C15*D15</f>
        <v>0</v>
      </c>
      <c r="F15" s="63"/>
    </row>
    <row r="16" spans="1:6" x14ac:dyDescent="0.35">
      <c r="A16" s="61"/>
      <c r="B16" s="127" t="s">
        <v>107</v>
      </c>
      <c r="C16" s="128">
        <v>1</v>
      </c>
      <c r="D16" s="14">
        <v>0</v>
      </c>
      <c r="E16" s="29">
        <f t="shared" si="1"/>
        <v>0</v>
      </c>
      <c r="F16" s="63"/>
    </row>
    <row r="17" spans="1:7" ht="15" thickBot="1" x14ac:dyDescent="0.4">
      <c r="A17" s="61"/>
      <c r="B17" s="157" t="s">
        <v>12</v>
      </c>
      <c r="C17" s="75"/>
      <c r="D17" s="15"/>
      <c r="E17" s="3">
        <f>SUM(E10:E14)</f>
        <v>0</v>
      </c>
      <c r="F17" s="63"/>
      <c r="G17" s="93"/>
    </row>
    <row r="18" spans="1:7" x14ac:dyDescent="0.35">
      <c r="A18" s="158"/>
      <c r="B18" s="129" t="s">
        <v>108</v>
      </c>
      <c r="F18" s="63"/>
      <c r="G18" s="93"/>
    </row>
    <row r="19" spans="1:7" ht="15" thickBot="1" x14ac:dyDescent="0.4">
      <c r="A19" s="158"/>
      <c r="B19" s="77"/>
      <c r="F19" s="63"/>
      <c r="G19" s="93"/>
    </row>
    <row r="20" spans="1:7" ht="15" thickBot="1" x14ac:dyDescent="0.4">
      <c r="A20" s="61"/>
      <c r="B20" s="159" t="s">
        <v>13</v>
      </c>
      <c r="C20" s="160"/>
      <c r="D20" s="160"/>
      <c r="E20" s="161"/>
      <c r="F20" s="63"/>
      <c r="G20" s="93"/>
    </row>
    <row r="21" spans="1:7" x14ac:dyDescent="0.35">
      <c r="A21" s="61"/>
      <c r="B21" s="162" t="s">
        <v>14</v>
      </c>
      <c r="C21" s="163" t="s">
        <v>15</v>
      </c>
      <c r="D21" s="164" t="s">
        <v>16</v>
      </c>
      <c r="E21" s="165" t="s">
        <v>8</v>
      </c>
      <c r="F21" s="63"/>
    </row>
    <row r="22" spans="1:7" x14ac:dyDescent="0.35">
      <c r="A22" s="61"/>
      <c r="B22" s="166" t="s">
        <v>17</v>
      </c>
      <c r="C22" s="73">
        <v>3</v>
      </c>
      <c r="D22" s="19">
        <v>0</v>
      </c>
      <c r="E22" s="1">
        <f t="shared" ref="E22:E32" si="3">C22*D22</f>
        <v>0</v>
      </c>
      <c r="F22" s="63"/>
    </row>
    <row r="23" spans="1:7" x14ac:dyDescent="0.35">
      <c r="A23" s="61"/>
      <c r="B23" s="166" t="s">
        <v>18</v>
      </c>
      <c r="C23" s="126">
        <v>12</v>
      </c>
      <c r="D23" s="7">
        <v>0</v>
      </c>
      <c r="E23" s="1">
        <f t="shared" si="3"/>
        <v>0</v>
      </c>
      <c r="F23" s="63"/>
    </row>
    <row r="24" spans="1:7" x14ac:dyDescent="0.35">
      <c r="A24" s="61"/>
      <c r="B24" s="166" t="s">
        <v>19</v>
      </c>
      <c r="C24" s="73">
        <v>65</v>
      </c>
      <c r="D24" s="19">
        <v>0</v>
      </c>
      <c r="E24" s="1">
        <f t="shared" si="3"/>
        <v>0</v>
      </c>
      <c r="F24" s="63"/>
    </row>
    <row r="25" spans="1:7" x14ac:dyDescent="0.35">
      <c r="A25" s="61"/>
      <c r="B25" s="166" t="s">
        <v>20</v>
      </c>
      <c r="C25" s="73">
        <v>13</v>
      </c>
      <c r="D25" s="19">
        <v>0</v>
      </c>
      <c r="E25" s="1">
        <f t="shared" si="3"/>
        <v>0</v>
      </c>
      <c r="F25" s="63"/>
    </row>
    <row r="26" spans="1:7" x14ac:dyDescent="0.35">
      <c r="A26" s="61"/>
      <c r="B26" s="166" t="s">
        <v>21</v>
      </c>
      <c r="C26" s="73">
        <v>6</v>
      </c>
      <c r="D26" s="19">
        <v>0</v>
      </c>
      <c r="E26" s="1">
        <f t="shared" si="3"/>
        <v>0</v>
      </c>
      <c r="F26" s="63"/>
    </row>
    <row r="27" spans="1:7" x14ac:dyDescent="0.35">
      <c r="A27" s="61"/>
      <c r="B27" s="166" t="s">
        <v>22</v>
      </c>
      <c r="C27" s="126">
        <v>20</v>
      </c>
      <c r="D27" s="19">
        <v>0</v>
      </c>
      <c r="E27" s="1">
        <f t="shared" si="3"/>
        <v>0</v>
      </c>
      <c r="F27" s="63"/>
    </row>
    <row r="28" spans="1:7" x14ac:dyDescent="0.35">
      <c r="A28" s="61"/>
      <c r="B28" s="166" t="s">
        <v>23</v>
      </c>
      <c r="C28" s="73">
        <v>6</v>
      </c>
      <c r="D28" s="19">
        <v>0</v>
      </c>
      <c r="E28" s="1">
        <f t="shared" si="3"/>
        <v>0</v>
      </c>
      <c r="F28" s="63"/>
    </row>
    <row r="29" spans="1:7" x14ac:dyDescent="0.35">
      <c r="A29" s="61"/>
      <c r="B29" s="166" t="s">
        <v>24</v>
      </c>
      <c r="C29" s="73">
        <v>90</v>
      </c>
      <c r="D29" s="19">
        <v>0</v>
      </c>
      <c r="E29" s="1">
        <f t="shared" si="3"/>
        <v>0</v>
      </c>
      <c r="F29" s="63"/>
    </row>
    <row r="30" spans="1:7" x14ac:dyDescent="0.35">
      <c r="A30" s="61"/>
      <c r="B30" s="167" t="s">
        <v>25</v>
      </c>
      <c r="C30" s="168">
        <v>2</v>
      </c>
      <c r="D30" s="18">
        <v>0</v>
      </c>
      <c r="E30" s="1">
        <f t="shared" si="3"/>
        <v>0</v>
      </c>
      <c r="F30" s="63"/>
    </row>
    <row r="31" spans="1:7" x14ac:dyDescent="0.35">
      <c r="A31" s="61"/>
      <c r="B31" s="72" t="s">
        <v>26</v>
      </c>
      <c r="C31" s="73">
        <v>40</v>
      </c>
      <c r="D31" s="18">
        <v>0</v>
      </c>
      <c r="E31" s="1">
        <f t="shared" si="3"/>
        <v>0</v>
      </c>
      <c r="F31" s="63"/>
    </row>
    <row r="32" spans="1:7" x14ac:dyDescent="0.35">
      <c r="A32" s="61"/>
      <c r="B32" s="167" t="s">
        <v>27</v>
      </c>
      <c r="C32" s="168">
        <v>15</v>
      </c>
      <c r="D32" s="18">
        <v>0</v>
      </c>
      <c r="E32" s="1">
        <f t="shared" si="3"/>
        <v>0</v>
      </c>
      <c r="F32" s="63"/>
    </row>
    <row r="33" spans="1:8" ht="15" thickBot="1" x14ac:dyDescent="0.4">
      <c r="A33" s="61"/>
      <c r="B33" s="74" t="s">
        <v>28</v>
      </c>
      <c r="C33" s="169"/>
      <c r="D33" s="4"/>
      <c r="E33" s="21">
        <f>SUM(E22:E32)</f>
        <v>0</v>
      </c>
      <c r="F33" s="63"/>
    </row>
    <row r="34" spans="1:8" ht="15" thickBot="1" x14ac:dyDescent="0.4">
      <c r="A34" s="61"/>
      <c r="F34" s="63"/>
    </row>
    <row r="35" spans="1:8" x14ac:dyDescent="0.35">
      <c r="A35" s="61"/>
      <c r="B35" s="65" t="s">
        <v>29</v>
      </c>
      <c r="C35" s="66"/>
      <c r="D35" s="66"/>
      <c r="E35" s="67"/>
      <c r="F35" s="63"/>
    </row>
    <row r="36" spans="1:8" x14ac:dyDescent="0.35">
      <c r="A36" s="61"/>
      <c r="B36" s="68" t="s">
        <v>30</v>
      </c>
      <c r="C36" s="69" t="s">
        <v>31</v>
      </c>
      <c r="D36" s="69" t="s">
        <v>32</v>
      </c>
      <c r="E36" s="85" t="s">
        <v>8</v>
      </c>
      <c r="F36" s="63"/>
    </row>
    <row r="37" spans="1:8" x14ac:dyDescent="0.35">
      <c r="A37" s="61"/>
      <c r="B37" s="166" t="s">
        <v>33</v>
      </c>
      <c r="C37" s="170">
        <v>13</v>
      </c>
      <c r="D37" s="24">
        <v>0</v>
      </c>
      <c r="E37" s="1">
        <f t="shared" ref="E37:E44" si="4">C37*D37</f>
        <v>0</v>
      </c>
      <c r="F37" s="63"/>
    </row>
    <row r="38" spans="1:8" x14ac:dyDescent="0.35">
      <c r="A38" s="61"/>
      <c r="B38" s="166" t="s">
        <v>18</v>
      </c>
      <c r="C38" s="171">
        <v>4</v>
      </c>
      <c r="D38" s="24">
        <v>0</v>
      </c>
      <c r="E38" s="1">
        <f t="shared" si="4"/>
        <v>0</v>
      </c>
      <c r="F38" s="63"/>
    </row>
    <row r="39" spans="1:8" x14ac:dyDescent="0.35">
      <c r="A39" s="61"/>
      <c r="B39" s="166" t="s">
        <v>21</v>
      </c>
      <c r="C39" s="170">
        <v>13</v>
      </c>
      <c r="D39" s="24">
        <v>0</v>
      </c>
      <c r="E39" s="1">
        <f t="shared" si="4"/>
        <v>0</v>
      </c>
      <c r="F39" s="63"/>
    </row>
    <row r="40" spans="1:8" x14ac:dyDescent="0.35">
      <c r="A40" s="61"/>
      <c r="B40" s="166" t="s">
        <v>34</v>
      </c>
      <c r="C40" s="170">
        <v>11</v>
      </c>
      <c r="D40" s="24">
        <v>0</v>
      </c>
      <c r="E40" s="1">
        <f t="shared" si="4"/>
        <v>0</v>
      </c>
      <c r="F40" s="63"/>
    </row>
    <row r="41" spans="1:8" x14ac:dyDescent="0.35">
      <c r="A41" s="61"/>
      <c r="B41" s="166" t="s">
        <v>23</v>
      </c>
      <c r="C41" s="170">
        <v>24</v>
      </c>
      <c r="D41" s="24">
        <v>0</v>
      </c>
      <c r="E41" s="1">
        <f t="shared" si="4"/>
        <v>0</v>
      </c>
      <c r="F41" s="63"/>
    </row>
    <row r="42" spans="1:8" x14ac:dyDescent="0.35">
      <c r="A42" s="61"/>
      <c r="B42" s="167" t="s">
        <v>25</v>
      </c>
      <c r="C42" s="172">
        <v>15</v>
      </c>
      <c r="D42" s="22">
        <v>0</v>
      </c>
      <c r="E42" s="20">
        <f t="shared" si="4"/>
        <v>0</v>
      </c>
      <c r="F42" s="63"/>
    </row>
    <row r="43" spans="1:8" x14ac:dyDescent="0.35">
      <c r="A43" s="61"/>
      <c r="B43" s="72" t="s">
        <v>26</v>
      </c>
      <c r="C43" s="170">
        <v>46</v>
      </c>
      <c r="D43" s="22">
        <v>0</v>
      </c>
      <c r="E43" s="20">
        <f t="shared" si="4"/>
        <v>0</v>
      </c>
      <c r="F43" s="63"/>
    </row>
    <row r="44" spans="1:8" x14ac:dyDescent="0.35">
      <c r="A44" s="61"/>
      <c r="B44" s="167" t="s">
        <v>27</v>
      </c>
      <c r="C44" s="172">
        <v>110</v>
      </c>
      <c r="D44" s="22">
        <v>0</v>
      </c>
      <c r="E44" s="20">
        <f t="shared" si="4"/>
        <v>0</v>
      </c>
      <c r="F44" s="63"/>
      <c r="G44" s="93" t="s">
        <v>35</v>
      </c>
      <c r="H44" s="60">
        <v>20</v>
      </c>
    </row>
    <row r="45" spans="1:8" ht="15" thickBot="1" x14ac:dyDescent="0.4">
      <c r="A45" s="61"/>
      <c r="B45" s="74" t="s">
        <v>36</v>
      </c>
      <c r="C45" s="173"/>
      <c r="D45" s="23"/>
      <c r="E45" s="21">
        <f>SUM(E37:E44)</f>
        <v>0</v>
      </c>
      <c r="F45" s="63"/>
      <c r="G45" s="93" t="s">
        <v>37</v>
      </c>
      <c r="H45" s="60">
        <v>16</v>
      </c>
    </row>
    <row r="46" spans="1:8" x14ac:dyDescent="0.35">
      <c r="A46" s="61"/>
      <c r="B46" s="90" t="s">
        <v>38</v>
      </c>
      <c r="F46" s="63"/>
      <c r="G46" s="93" t="s">
        <v>39</v>
      </c>
      <c r="H46" s="60">
        <v>12</v>
      </c>
    </row>
    <row r="47" spans="1:8" x14ac:dyDescent="0.35">
      <c r="A47" s="61"/>
      <c r="B47" s="90" t="s">
        <v>40</v>
      </c>
      <c r="F47" s="63"/>
      <c r="G47" s="93" t="s">
        <v>41</v>
      </c>
      <c r="H47" s="60">
        <v>8</v>
      </c>
    </row>
    <row r="48" spans="1:8" ht="15" thickBot="1" x14ac:dyDescent="0.4">
      <c r="A48" s="61"/>
      <c r="C48" s="174"/>
      <c r="F48" s="63"/>
      <c r="G48" s="93" t="s">
        <v>42</v>
      </c>
      <c r="H48" s="93">
        <v>4</v>
      </c>
    </row>
    <row r="49" spans="1:8" x14ac:dyDescent="0.35">
      <c r="A49" s="61"/>
      <c r="B49" s="175" t="s">
        <v>86</v>
      </c>
      <c r="C49" s="176"/>
      <c r="D49" s="176"/>
      <c r="E49" s="177"/>
      <c r="F49" s="63"/>
      <c r="G49" s="93" t="s">
        <v>44</v>
      </c>
      <c r="H49" s="93">
        <v>1</v>
      </c>
    </row>
    <row r="50" spans="1:8" x14ac:dyDescent="0.35">
      <c r="A50" s="61"/>
      <c r="B50" s="178" t="s">
        <v>45</v>
      </c>
      <c r="C50" s="179" t="s">
        <v>31</v>
      </c>
      <c r="D50" s="179" t="s">
        <v>32</v>
      </c>
      <c r="E50" s="180" t="s">
        <v>8</v>
      </c>
      <c r="F50" s="63"/>
      <c r="G50" s="93" t="s">
        <v>48</v>
      </c>
      <c r="H50" s="93">
        <v>0</v>
      </c>
    </row>
    <row r="51" spans="1:8" x14ac:dyDescent="0.35">
      <c r="A51" s="61"/>
      <c r="B51" s="181" t="s">
        <v>24</v>
      </c>
      <c r="C51" s="171">
        <v>290</v>
      </c>
      <c r="D51" s="30"/>
      <c r="E51" s="31">
        <f t="shared" ref="E51" si="5">C51*D51</f>
        <v>0</v>
      </c>
      <c r="F51" s="63"/>
      <c r="G51" s="93" t="s">
        <v>49</v>
      </c>
      <c r="H51" s="93">
        <v>0</v>
      </c>
    </row>
    <row r="52" spans="1:8" ht="26.5" x14ac:dyDescent="0.35">
      <c r="A52" s="61"/>
      <c r="B52" s="83" t="s">
        <v>91</v>
      </c>
      <c r="C52" s="182" t="s">
        <v>88</v>
      </c>
      <c r="D52" s="183" t="s">
        <v>89</v>
      </c>
      <c r="E52" s="85" t="s">
        <v>87</v>
      </c>
      <c r="F52" s="63"/>
      <c r="G52" s="93"/>
      <c r="H52" s="93"/>
    </row>
    <row r="53" spans="1:8" x14ac:dyDescent="0.35">
      <c r="A53" s="61"/>
      <c r="B53" s="184" t="s">
        <v>90</v>
      </c>
      <c r="C53" s="194"/>
      <c r="D53" s="30"/>
      <c r="E53" s="32">
        <f>(C53*C51)*D53</f>
        <v>0</v>
      </c>
      <c r="F53" s="63"/>
      <c r="G53" s="93"/>
      <c r="H53" s="93"/>
    </row>
    <row r="54" spans="1:8" ht="15" thickBot="1" x14ac:dyDescent="0.4">
      <c r="A54" s="61"/>
      <c r="B54" s="185" t="s">
        <v>36</v>
      </c>
      <c r="C54" s="186"/>
      <c r="D54" s="33"/>
      <c r="E54" s="34">
        <f>SUM(E51,E53)</f>
        <v>0</v>
      </c>
      <c r="F54" s="63"/>
      <c r="G54" s="93"/>
      <c r="H54" s="93"/>
    </row>
    <row r="55" spans="1:8" x14ac:dyDescent="0.35">
      <c r="A55" s="61"/>
      <c r="F55" s="63"/>
      <c r="G55" s="93"/>
      <c r="H55" s="93"/>
    </row>
    <row r="56" spans="1:8" ht="15" thickBot="1" x14ac:dyDescent="0.4">
      <c r="A56" s="61"/>
      <c r="C56" s="174"/>
      <c r="F56" s="63"/>
      <c r="G56" s="93"/>
      <c r="H56" s="93"/>
    </row>
    <row r="57" spans="1:8" x14ac:dyDescent="0.35">
      <c r="A57" s="61"/>
      <c r="B57" s="80" t="s">
        <v>43</v>
      </c>
      <c r="C57" s="87"/>
      <c r="D57" s="87"/>
      <c r="E57" s="88"/>
      <c r="F57" s="63"/>
    </row>
    <row r="58" spans="1:8" x14ac:dyDescent="0.35">
      <c r="A58" s="61"/>
      <c r="B58" s="89" t="s">
        <v>45</v>
      </c>
      <c r="C58" s="84" t="s">
        <v>31</v>
      </c>
      <c r="D58" s="84" t="s">
        <v>46</v>
      </c>
      <c r="E58" s="85" t="s">
        <v>47</v>
      </c>
      <c r="F58" s="63"/>
    </row>
    <row r="59" spans="1:8" x14ac:dyDescent="0.35">
      <c r="A59" s="61"/>
      <c r="B59" s="86" t="s">
        <v>19</v>
      </c>
      <c r="C59" s="73">
        <v>404</v>
      </c>
      <c r="D59" s="6">
        <v>0</v>
      </c>
      <c r="E59" s="12">
        <f>C59*D59</f>
        <v>0</v>
      </c>
      <c r="F59" s="63"/>
    </row>
    <row r="60" spans="1:8" x14ac:dyDescent="0.35">
      <c r="A60" s="61"/>
      <c r="B60" s="86" t="s">
        <v>20</v>
      </c>
      <c r="C60" s="73">
        <v>52</v>
      </c>
      <c r="D60" s="6">
        <v>0</v>
      </c>
      <c r="E60" s="12">
        <f>C60*D60</f>
        <v>0</v>
      </c>
      <c r="F60" s="63"/>
      <c r="G60" s="93"/>
      <c r="H60" s="93"/>
    </row>
    <row r="61" spans="1:8" ht="15" thickBot="1" x14ac:dyDescent="0.4">
      <c r="A61" s="61"/>
      <c r="B61" s="74" t="s">
        <v>36</v>
      </c>
      <c r="C61" s="75"/>
      <c r="D61" s="4"/>
      <c r="E61" s="3">
        <f>SUM(E59:E60)</f>
        <v>0</v>
      </c>
      <c r="F61" s="63"/>
      <c r="G61" s="93"/>
      <c r="H61" s="93"/>
    </row>
    <row r="62" spans="1:8" x14ac:dyDescent="0.35">
      <c r="A62" s="61"/>
      <c r="B62" s="90" t="s">
        <v>50</v>
      </c>
      <c r="C62" s="78"/>
      <c r="D62" s="25"/>
      <c r="E62" s="26"/>
      <c r="F62" s="63"/>
      <c r="G62" s="93"/>
      <c r="H62" s="93"/>
    </row>
    <row r="63" spans="1:8" ht="15" thickBot="1" x14ac:dyDescent="0.4">
      <c r="A63" s="61"/>
      <c r="F63" s="63"/>
    </row>
    <row r="64" spans="1:8" ht="29.15" customHeight="1" thickBot="1" x14ac:dyDescent="0.4">
      <c r="A64" s="61"/>
      <c r="B64" s="187" t="s">
        <v>51</v>
      </c>
      <c r="C64" s="188"/>
      <c r="D64" s="188"/>
      <c r="E64" s="189">
        <f>SUM(E17,E45,E54,E33)-E61</f>
        <v>0</v>
      </c>
      <c r="F64" s="63"/>
    </row>
    <row r="65" spans="1:8" x14ac:dyDescent="0.35">
      <c r="A65" s="61"/>
      <c r="F65" s="63"/>
    </row>
    <row r="66" spans="1:8" x14ac:dyDescent="0.35">
      <c r="A66" s="61"/>
      <c r="F66" s="63"/>
    </row>
    <row r="67" spans="1:8" ht="15" thickBot="1" x14ac:dyDescent="0.4">
      <c r="A67" s="61"/>
      <c r="F67" s="63"/>
    </row>
    <row r="68" spans="1:8" x14ac:dyDescent="0.35">
      <c r="A68" s="61"/>
      <c r="B68" s="99" t="s">
        <v>52</v>
      </c>
      <c r="C68" s="95" t="s">
        <v>53</v>
      </c>
      <c r="D68" s="95"/>
      <c r="E68" s="96" t="s">
        <v>54</v>
      </c>
      <c r="F68" s="63"/>
    </row>
    <row r="69" spans="1:8" x14ac:dyDescent="0.35">
      <c r="A69" s="61"/>
      <c r="B69" s="166" t="s">
        <v>33</v>
      </c>
      <c r="C69" s="38" t="s">
        <v>49</v>
      </c>
      <c r="D69" s="39"/>
      <c r="E69" s="190">
        <f t="shared" ref="E69:E79" si="6">VLOOKUP(C69,$G$44:$H$56,2,FALSE)</f>
        <v>0</v>
      </c>
      <c r="F69" s="63"/>
    </row>
    <row r="70" spans="1:8" x14ac:dyDescent="0.35">
      <c r="A70" s="61"/>
      <c r="B70" s="166" t="s">
        <v>18</v>
      </c>
      <c r="C70" s="38" t="s">
        <v>49</v>
      </c>
      <c r="D70" s="39"/>
      <c r="E70" s="190">
        <f t="shared" si="6"/>
        <v>0</v>
      </c>
      <c r="F70" s="63"/>
      <c r="G70" s="93" t="s">
        <v>55</v>
      </c>
      <c r="H70" s="60">
        <v>0</v>
      </c>
    </row>
    <row r="71" spans="1:8" x14ac:dyDescent="0.35">
      <c r="A71" s="61"/>
      <c r="B71" s="166" t="s">
        <v>19</v>
      </c>
      <c r="C71" s="38" t="s">
        <v>49</v>
      </c>
      <c r="D71" s="39"/>
      <c r="E71" s="190">
        <f t="shared" si="6"/>
        <v>0</v>
      </c>
      <c r="F71" s="63"/>
      <c r="G71" s="93" t="s">
        <v>56</v>
      </c>
      <c r="H71" s="60">
        <v>2</v>
      </c>
    </row>
    <row r="72" spans="1:8" x14ac:dyDescent="0.35">
      <c r="A72" s="61"/>
      <c r="B72" s="166" t="s">
        <v>20</v>
      </c>
      <c r="C72" s="38" t="s">
        <v>49</v>
      </c>
      <c r="D72" s="39"/>
      <c r="E72" s="190">
        <f t="shared" si="6"/>
        <v>0</v>
      </c>
      <c r="F72" s="63"/>
      <c r="G72" s="93" t="s">
        <v>57</v>
      </c>
      <c r="H72" s="60">
        <v>4</v>
      </c>
    </row>
    <row r="73" spans="1:8" x14ac:dyDescent="0.35">
      <c r="A73" s="61"/>
      <c r="B73" s="166" t="s">
        <v>21</v>
      </c>
      <c r="C73" s="38" t="s">
        <v>49</v>
      </c>
      <c r="D73" s="39"/>
      <c r="E73" s="190">
        <f t="shared" si="6"/>
        <v>0</v>
      </c>
      <c r="F73" s="63"/>
      <c r="G73" s="93" t="s">
        <v>58</v>
      </c>
      <c r="H73" s="60">
        <v>7</v>
      </c>
    </row>
    <row r="74" spans="1:8" x14ac:dyDescent="0.35">
      <c r="A74" s="61"/>
      <c r="B74" s="181" t="s">
        <v>59</v>
      </c>
      <c r="C74" s="38" t="s">
        <v>49</v>
      </c>
      <c r="D74" s="39"/>
      <c r="E74" s="190">
        <f t="shared" si="6"/>
        <v>0</v>
      </c>
      <c r="F74" s="63"/>
      <c r="G74" s="93" t="s">
        <v>60</v>
      </c>
      <c r="H74" s="60">
        <v>10</v>
      </c>
    </row>
    <row r="75" spans="1:8" x14ac:dyDescent="0.35">
      <c r="A75" s="61"/>
      <c r="B75" s="166" t="s">
        <v>23</v>
      </c>
      <c r="C75" s="38" t="s">
        <v>49</v>
      </c>
      <c r="D75" s="39"/>
      <c r="E75" s="190">
        <f t="shared" si="6"/>
        <v>0</v>
      </c>
      <c r="F75" s="63"/>
    </row>
    <row r="76" spans="1:8" x14ac:dyDescent="0.35">
      <c r="A76" s="61"/>
      <c r="B76" s="166" t="s">
        <v>24</v>
      </c>
      <c r="C76" s="38" t="s">
        <v>49</v>
      </c>
      <c r="D76" s="39"/>
      <c r="E76" s="190">
        <f t="shared" si="6"/>
        <v>0</v>
      </c>
      <c r="F76" s="63"/>
    </row>
    <row r="77" spans="1:8" x14ac:dyDescent="0.35">
      <c r="A77" s="61"/>
      <c r="B77" s="191" t="s">
        <v>25</v>
      </c>
      <c r="C77" s="38" t="s">
        <v>49</v>
      </c>
      <c r="D77" s="39"/>
      <c r="E77" s="190">
        <f t="shared" si="6"/>
        <v>0</v>
      </c>
      <c r="F77" s="63"/>
    </row>
    <row r="78" spans="1:8" x14ac:dyDescent="0.35">
      <c r="A78" s="61"/>
      <c r="B78" s="191" t="s">
        <v>61</v>
      </c>
      <c r="C78" s="38" t="s">
        <v>49</v>
      </c>
      <c r="D78" s="39"/>
      <c r="E78" s="190">
        <f t="shared" si="6"/>
        <v>0</v>
      </c>
      <c r="F78" s="63"/>
    </row>
    <row r="79" spans="1:8" ht="15" thickBot="1" x14ac:dyDescent="0.4">
      <c r="A79" s="61"/>
      <c r="B79" s="192" t="s">
        <v>27</v>
      </c>
      <c r="C79" s="38" t="s">
        <v>49</v>
      </c>
      <c r="D79" s="39"/>
      <c r="E79" s="190">
        <f t="shared" si="6"/>
        <v>0</v>
      </c>
      <c r="F79" s="63"/>
    </row>
    <row r="80" spans="1:8" ht="15" thickBot="1" x14ac:dyDescent="0.4">
      <c r="A80" s="61"/>
      <c r="B80" s="90" t="s">
        <v>62</v>
      </c>
      <c r="C80" s="109"/>
      <c r="D80" s="109"/>
      <c r="E80" s="193">
        <f>AVERAGE(E69:E79)</f>
        <v>0</v>
      </c>
      <c r="F80" s="63"/>
    </row>
    <row r="81" spans="1:8" ht="15" thickBot="1" x14ac:dyDescent="0.4">
      <c r="A81" s="61"/>
      <c r="F81" s="63"/>
    </row>
    <row r="82" spans="1:8" x14ac:dyDescent="0.35">
      <c r="A82" s="61"/>
      <c r="B82" s="99" t="s">
        <v>100</v>
      </c>
      <c r="C82" s="100" t="s">
        <v>63</v>
      </c>
      <c r="D82" s="101" t="s">
        <v>99</v>
      </c>
      <c r="E82" s="102" t="s">
        <v>101</v>
      </c>
      <c r="F82" s="63"/>
    </row>
    <row r="83" spans="1:8" ht="32.25" customHeight="1" x14ac:dyDescent="0.35">
      <c r="A83" s="61"/>
      <c r="B83" s="103" t="s">
        <v>98</v>
      </c>
      <c r="C83" s="35" t="s">
        <v>55</v>
      </c>
      <c r="D83" s="121"/>
      <c r="E83" s="104">
        <f>VLOOKUP(C83,G70:H74,2,FALSE)*D83</f>
        <v>0</v>
      </c>
      <c r="F83" s="63"/>
    </row>
    <row r="84" spans="1:8" ht="32.25" customHeight="1" thickBot="1" x14ac:dyDescent="0.4">
      <c r="A84" s="61"/>
      <c r="B84" s="105" t="s">
        <v>98</v>
      </c>
      <c r="C84" s="28" t="s">
        <v>55</v>
      </c>
      <c r="D84" s="122"/>
      <c r="E84" s="106">
        <f>VLOOKUP(C84,G70:H74,2,FALSE)*D84</f>
        <v>0</v>
      </c>
      <c r="F84" s="63"/>
    </row>
    <row r="85" spans="1:8" ht="15" thickBot="1" x14ac:dyDescent="0.4">
      <c r="A85" s="61"/>
      <c r="B85" s="107" t="s">
        <v>102</v>
      </c>
      <c r="E85" s="108">
        <f>SUM(E83:E84)</f>
        <v>0</v>
      </c>
      <c r="F85" s="63"/>
    </row>
    <row r="86" spans="1:8" ht="15" thickBot="1" x14ac:dyDescent="0.4">
      <c r="A86" s="61"/>
      <c r="F86" s="63"/>
    </row>
    <row r="87" spans="1:8" x14ac:dyDescent="0.35">
      <c r="A87" s="61"/>
      <c r="B87" s="99" t="s">
        <v>64</v>
      </c>
      <c r="C87" s="110" t="s">
        <v>63</v>
      </c>
      <c r="D87" s="111"/>
      <c r="E87" s="96" t="s">
        <v>54</v>
      </c>
      <c r="F87" s="63"/>
      <c r="G87" s="93" t="s">
        <v>92</v>
      </c>
      <c r="H87" s="93">
        <v>20</v>
      </c>
    </row>
    <row r="88" spans="1:8" ht="30" customHeight="1" thickBot="1" x14ac:dyDescent="0.4">
      <c r="A88" s="61"/>
      <c r="B88" s="27" t="s">
        <v>65</v>
      </c>
      <c r="C88" s="43" t="s">
        <v>97</v>
      </c>
      <c r="D88" s="44"/>
      <c r="E88" s="106">
        <f>VLOOKUP(C88,G87:H92,2,FALSE)</f>
        <v>0</v>
      </c>
      <c r="F88" s="63"/>
      <c r="G88" s="93" t="s">
        <v>93</v>
      </c>
      <c r="H88" s="93">
        <v>16</v>
      </c>
    </row>
    <row r="89" spans="1:8" ht="15" thickBot="1" x14ac:dyDescent="0.4">
      <c r="A89" s="61"/>
      <c r="B89" s="60" t="s">
        <v>66</v>
      </c>
      <c r="E89" s="112">
        <f>E88</f>
        <v>0</v>
      </c>
      <c r="F89" s="63"/>
      <c r="G89" s="93" t="s">
        <v>94</v>
      </c>
      <c r="H89" s="93">
        <v>12</v>
      </c>
    </row>
    <row r="90" spans="1:8" x14ac:dyDescent="0.35">
      <c r="A90" s="61"/>
      <c r="F90" s="63"/>
      <c r="G90" s="93" t="s">
        <v>95</v>
      </c>
      <c r="H90" s="93">
        <v>8</v>
      </c>
    </row>
    <row r="91" spans="1:8" ht="15" thickBot="1" x14ac:dyDescent="0.4">
      <c r="A91" s="61"/>
      <c r="F91" s="63"/>
      <c r="G91" s="93" t="s">
        <v>96</v>
      </c>
      <c r="H91" s="93">
        <v>4</v>
      </c>
    </row>
    <row r="92" spans="1:8" x14ac:dyDescent="0.35">
      <c r="A92" s="61"/>
      <c r="B92" s="37" t="s">
        <v>67</v>
      </c>
      <c r="C92" s="9"/>
      <c r="D92" s="9"/>
      <c r="E92" s="10"/>
      <c r="F92" s="63"/>
      <c r="G92" s="93" t="s">
        <v>97</v>
      </c>
      <c r="H92" s="93">
        <v>0</v>
      </c>
    </row>
    <row r="93" spans="1:8" x14ac:dyDescent="0.35">
      <c r="A93" s="61"/>
      <c r="B93" s="113"/>
      <c r="C93" s="114"/>
      <c r="D93" s="115"/>
      <c r="E93" s="116"/>
      <c r="F93" s="63"/>
    </row>
    <row r="94" spans="1:8" x14ac:dyDescent="0.35">
      <c r="A94" s="61"/>
      <c r="B94" s="113" t="s">
        <v>68</v>
      </c>
      <c r="C94" s="40"/>
      <c r="D94" s="41"/>
      <c r="E94" s="42"/>
      <c r="F94" s="63"/>
    </row>
    <row r="95" spans="1:8" x14ac:dyDescent="0.35">
      <c r="A95" s="61"/>
      <c r="B95" s="113"/>
      <c r="C95" s="114"/>
      <c r="D95" s="115"/>
      <c r="E95" s="116"/>
      <c r="F95" s="63"/>
    </row>
    <row r="96" spans="1:8" x14ac:dyDescent="0.35">
      <c r="A96" s="61"/>
      <c r="B96" s="113" t="s">
        <v>69</v>
      </c>
      <c r="C96" s="40"/>
      <c r="D96" s="41"/>
      <c r="E96" s="42"/>
      <c r="F96" s="63"/>
    </row>
    <row r="97" spans="1:6" x14ac:dyDescent="0.35">
      <c r="A97" s="61"/>
      <c r="B97" s="113"/>
      <c r="C97" s="114"/>
      <c r="D97" s="115"/>
      <c r="E97" s="116"/>
      <c r="F97" s="63"/>
    </row>
    <row r="98" spans="1:6" x14ac:dyDescent="0.35">
      <c r="A98" s="61"/>
      <c r="B98" s="113" t="s">
        <v>70</v>
      </c>
      <c r="C98" s="40"/>
      <c r="D98" s="41"/>
      <c r="E98" s="42"/>
      <c r="F98" s="63"/>
    </row>
    <row r="99" spans="1:6" x14ac:dyDescent="0.35">
      <c r="A99" s="61"/>
      <c r="B99" s="113"/>
      <c r="C99" s="114"/>
      <c r="D99" s="115"/>
      <c r="E99" s="116"/>
      <c r="F99" s="63"/>
    </row>
    <row r="100" spans="1:6" ht="15" thickBot="1" x14ac:dyDescent="0.4">
      <c r="A100" s="61"/>
      <c r="B100" s="117" t="s">
        <v>71</v>
      </c>
      <c r="C100" s="45"/>
      <c r="D100" s="46"/>
      <c r="E100" s="47"/>
      <c r="F100" s="63"/>
    </row>
    <row r="101" spans="1:6" x14ac:dyDescent="0.35">
      <c r="A101" s="61"/>
      <c r="F101" s="63"/>
    </row>
    <row r="102" spans="1:6" x14ac:dyDescent="0.35">
      <c r="A102" s="61"/>
      <c r="F102" s="63"/>
    </row>
    <row r="103" spans="1:6" x14ac:dyDescent="0.35">
      <c r="A103" s="61"/>
      <c r="F103" s="63"/>
    </row>
    <row r="104" spans="1:6" ht="15" thickBot="1" x14ac:dyDescent="0.4">
      <c r="A104" s="118"/>
      <c r="B104" s="119"/>
      <c r="C104" s="119"/>
      <c r="D104" s="119"/>
      <c r="E104" s="119"/>
      <c r="F104" s="120"/>
    </row>
    <row r="105" spans="1:6" ht="3" customHeight="1" x14ac:dyDescent="0.35"/>
    <row r="106" spans="1:6" ht="4" customHeight="1" x14ac:dyDescent="0.35"/>
    <row r="107" spans="1:6" hidden="1" x14ac:dyDescent="0.35"/>
    <row r="108" spans="1:6" hidden="1" x14ac:dyDescent="0.35"/>
    <row r="109" spans="1:6" hidden="1" x14ac:dyDescent="0.35"/>
  </sheetData>
  <sheetProtection algorithmName="SHA-512" hashValue="7DGQsy2Ly5TBOQQcQjWY7ZdZ9vBzJ74nB108KOymlE2E44WLgKbfi+o4zlQWfJr06JGB4ljTzZHB+nzlP2+z/Q==" saltValue="eiWGE3KGAPLEnxJg7spjWQ==" spinCount="100000" sheet="1" selectLockedCells="1"/>
  <protectedRanges>
    <protectedRange sqref="C100 C98 C94 C96 B92" name="Bereik1"/>
  </protectedRanges>
  <sortState ref="B23:B29">
    <sortCondition ref="B23:B29"/>
  </sortState>
  <mergeCells count="21">
    <mergeCell ref="C88:D88"/>
    <mergeCell ref="B57:E57"/>
    <mergeCell ref="C96:E96"/>
    <mergeCell ref="C98:E98"/>
    <mergeCell ref="C100:E100"/>
    <mergeCell ref="B49:E49"/>
    <mergeCell ref="B20:E20"/>
    <mergeCell ref="C69:D69"/>
    <mergeCell ref="C94:E94"/>
    <mergeCell ref="C68:D68"/>
    <mergeCell ref="C70:D70"/>
    <mergeCell ref="C71:D71"/>
    <mergeCell ref="C72:D72"/>
    <mergeCell ref="C73:D73"/>
    <mergeCell ref="C74:D74"/>
    <mergeCell ref="C75:D75"/>
    <mergeCell ref="C76:D76"/>
    <mergeCell ref="C87:D87"/>
    <mergeCell ref="C77:D77"/>
    <mergeCell ref="C78:D78"/>
    <mergeCell ref="C79:D79"/>
  </mergeCells>
  <dataValidations xWindow="824" yWindow="732" count="3">
    <dataValidation type="list" showInputMessage="1" showErrorMessage="1" errorTitle="Foute invoer" error="Kies een type brandstof_x000a_" promptTitle="Type brandstof" prompt="Kies welk type brandstof uw transportvoertuigen gebruiken" sqref="C83:C84">
      <formula1>$G$70:$G$74</formula1>
    </dataValidation>
    <dataValidation type="list" allowBlank="1" showInputMessage="1" showErrorMessage="1" sqref="C88:D88">
      <formula1>$G$87:$G$92</formula1>
    </dataValidation>
    <dataValidation type="list" allowBlank="1" showInputMessage="1" showErrorMessage="1" errorTitle="Verkeerde input" error="Selecteer een verwerkingsmethode " promptTitle="Verwerkingsmethode" prompt="Selecteer welke verwerkingsmethode wordt toegepast" sqref="C69:D79">
      <formula1>$G$44:$G$51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C64"/>
  <sheetViews>
    <sheetView topLeftCell="A22" zoomScale="46" zoomScaleNormal="85" workbookViewId="0">
      <selection activeCell="C55" sqref="C55:E55"/>
    </sheetView>
  </sheetViews>
  <sheetFormatPr defaultColWidth="0" defaultRowHeight="14.5" zeroHeight="1" x14ac:dyDescent="0.35"/>
  <cols>
    <col min="1" max="1" width="2.1796875" style="60" customWidth="1"/>
    <col min="2" max="2" width="64.7265625" style="60" customWidth="1"/>
    <col min="3" max="3" width="27.7265625" style="60" customWidth="1"/>
    <col min="4" max="4" width="30.1796875" style="60" customWidth="1"/>
    <col min="5" max="5" width="19.54296875" style="60" customWidth="1"/>
    <col min="6" max="6" width="9.7265625" style="60" customWidth="1"/>
    <col min="7" max="7" width="0.1796875" style="60" customWidth="1"/>
    <col min="8" max="8" width="9.1796875" style="60" hidden="1"/>
    <col min="9" max="9" width="31.453125" style="60" hidden="1"/>
    <col min="10" max="10" width="9.1796875" style="60" hidden="1"/>
    <col min="11" max="11" width="8.7265625" style="60" hidden="1"/>
    <col min="12" max="12" width="9" style="60" hidden="1"/>
    <col min="13" max="16383" width="8.7265625" style="60" hidden="1"/>
    <col min="16384" max="16384" width="2.453125" style="60" hidden="1"/>
  </cols>
  <sheetData>
    <row r="1" spans="1:6" x14ac:dyDescent="0.35">
      <c r="A1" s="57"/>
      <c r="B1" s="58"/>
      <c r="C1" s="58"/>
      <c r="D1" s="58"/>
      <c r="E1" s="58"/>
      <c r="F1" s="59"/>
    </row>
    <row r="2" spans="1:6" ht="18.5" x14ac:dyDescent="0.45">
      <c r="A2" s="61"/>
      <c r="B2" s="62" t="s">
        <v>0</v>
      </c>
      <c r="F2" s="63"/>
    </row>
    <row r="3" spans="1:6" x14ac:dyDescent="0.35">
      <c r="A3" s="61"/>
      <c r="B3" s="64" t="s">
        <v>1</v>
      </c>
      <c r="F3" s="63"/>
    </row>
    <row r="4" spans="1:6" x14ac:dyDescent="0.35">
      <c r="A4" s="61"/>
      <c r="F4" s="63"/>
    </row>
    <row r="5" spans="1:6" x14ac:dyDescent="0.35">
      <c r="A5" s="61"/>
      <c r="B5" s="64" t="s">
        <v>2</v>
      </c>
      <c r="F5" s="63"/>
    </row>
    <row r="6" spans="1:6" x14ac:dyDescent="0.35">
      <c r="A6" s="61"/>
      <c r="B6" s="64"/>
      <c r="F6" s="63"/>
    </row>
    <row r="7" spans="1:6" ht="15" thickBot="1" x14ac:dyDescent="0.4">
      <c r="A7" s="61"/>
      <c r="B7" s="64" t="s">
        <v>72</v>
      </c>
      <c r="F7" s="63"/>
    </row>
    <row r="8" spans="1:6" x14ac:dyDescent="0.35">
      <c r="A8" s="61"/>
      <c r="B8" s="65" t="s">
        <v>4</v>
      </c>
      <c r="C8" s="66"/>
      <c r="D8" s="66"/>
      <c r="E8" s="67"/>
      <c r="F8" s="63"/>
    </row>
    <row r="9" spans="1:6" x14ac:dyDescent="0.35">
      <c r="A9" s="61"/>
      <c r="B9" s="68" t="s">
        <v>73</v>
      </c>
      <c r="C9" s="69" t="s">
        <v>74</v>
      </c>
      <c r="D9" s="70" t="s">
        <v>75</v>
      </c>
      <c r="E9" s="71" t="s">
        <v>8</v>
      </c>
      <c r="F9" s="63"/>
    </row>
    <row r="10" spans="1:6" x14ac:dyDescent="0.35">
      <c r="A10" s="61"/>
      <c r="B10" s="72" t="s">
        <v>103</v>
      </c>
      <c r="C10" s="73">
        <v>3</v>
      </c>
      <c r="D10" s="6">
        <v>0</v>
      </c>
      <c r="E10" s="1">
        <f t="shared" ref="E10:E11" si="0">C10*D10</f>
        <v>0</v>
      </c>
      <c r="F10" s="63"/>
    </row>
    <row r="11" spans="1:6" x14ac:dyDescent="0.35">
      <c r="A11" s="61"/>
      <c r="B11" s="127" t="s">
        <v>104</v>
      </c>
      <c r="C11" s="128">
        <v>1</v>
      </c>
      <c r="D11" s="14">
        <v>0</v>
      </c>
      <c r="E11" s="29">
        <f t="shared" si="0"/>
        <v>0</v>
      </c>
      <c r="F11" s="63"/>
    </row>
    <row r="12" spans="1:6" ht="15" thickBot="1" x14ac:dyDescent="0.4">
      <c r="A12" s="61"/>
      <c r="B12" s="74" t="s">
        <v>12</v>
      </c>
      <c r="C12" s="75"/>
      <c r="D12" s="2"/>
      <c r="E12" s="3">
        <f>SUM(E10)</f>
        <v>0</v>
      </c>
      <c r="F12" s="76"/>
    </row>
    <row r="13" spans="1:6" x14ac:dyDescent="0.35">
      <c r="A13" s="61"/>
      <c r="B13" s="129" t="s">
        <v>108</v>
      </c>
      <c r="C13" s="78"/>
      <c r="D13" s="79"/>
      <c r="F13" s="76"/>
    </row>
    <row r="14" spans="1:6" ht="15" thickBot="1" x14ac:dyDescent="0.4">
      <c r="A14" s="61"/>
      <c r="B14" s="77"/>
      <c r="C14" s="78"/>
      <c r="D14" s="79"/>
      <c r="F14" s="76"/>
    </row>
    <row r="15" spans="1:6" x14ac:dyDescent="0.35">
      <c r="A15" s="61"/>
      <c r="B15" s="80" t="s">
        <v>76</v>
      </c>
      <c r="C15" s="81"/>
      <c r="D15" s="81"/>
      <c r="E15" s="82"/>
      <c r="F15" s="63"/>
    </row>
    <row r="16" spans="1:6" x14ac:dyDescent="0.35">
      <c r="A16" s="61"/>
      <c r="B16" s="83" t="s">
        <v>14</v>
      </c>
      <c r="C16" s="84" t="s">
        <v>15</v>
      </c>
      <c r="D16" s="84" t="s">
        <v>16</v>
      </c>
      <c r="E16" s="85" t="s">
        <v>8</v>
      </c>
      <c r="F16" s="63"/>
    </row>
    <row r="17" spans="1:10" x14ac:dyDescent="0.35">
      <c r="A17" s="61"/>
      <c r="B17" s="86" t="s">
        <v>77</v>
      </c>
      <c r="C17" s="130">
        <v>26</v>
      </c>
      <c r="D17" s="8">
        <v>0</v>
      </c>
      <c r="E17" s="5">
        <f>C17*D17</f>
        <v>0</v>
      </c>
      <c r="F17" s="63"/>
    </row>
    <row r="18" spans="1:10" x14ac:dyDescent="0.35">
      <c r="A18" s="61"/>
      <c r="B18" s="86" t="s">
        <v>78</v>
      </c>
      <c r="C18" s="130">
        <v>9</v>
      </c>
      <c r="D18" s="16">
        <v>0</v>
      </c>
      <c r="E18" s="5">
        <f>C18*D18</f>
        <v>0</v>
      </c>
      <c r="F18" s="63"/>
    </row>
    <row r="19" spans="1:10" ht="15" thickBot="1" x14ac:dyDescent="0.4">
      <c r="A19" s="61"/>
      <c r="B19" s="74" t="s">
        <v>28</v>
      </c>
      <c r="C19" s="75"/>
      <c r="D19" s="4"/>
      <c r="E19" s="11">
        <f>SUM(E17:E18)</f>
        <v>0</v>
      </c>
      <c r="F19" s="63"/>
    </row>
    <row r="20" spans="1:10" ht="15" thickBot="1" x14ac:dyDescent="0.4">
      <c r="A20" s="61"/>
      <c r="F20" s="63"/>
    </row>
    <row r="21" spans="1:10" x14ac:dyDescent="0.35">
      <c r="A21" s="61"/>
      <c r="B21" s="131" t="s">
        <v>29</v>
      </c>
      <c r="C21" s="132"/>
      <c r="D21" s="132"/>
      <c r="E21" s="133"/>
      <c r="F21" s="63"/>
    </row>
    <row r="22" spans="1:10" x14ac:dyDescent="0.35">
      <c r="A22" s="61"/>
      <c r="B22" s="89" t="s">
        <v>45</v>
      </c>
      <c r="C22" s="84" t="s">
        <v>31</v>
      </c>
      <c r="D22" s="84" t="s">
        <v>32</v>
      </c>
      <c r="E22" s="85" t="s">
        <v>8</v>
      </c>
      <c r="F22" s="63"/>
    </row>
    <row r="23" spans="1:10" x14ac:dyDescent="0.35">
      <c r="A23" s="61"/>
      <c r="B23" s="72" t="s">
        <v>77</v>
      </c>
      <c r="C23" s="130">
        <v>27</v>
      </c>
      <c r="D23" s="8">
        <v>0</v>
      </c>
      <c r="E23" s="5">
        <f>C23*D23</f>
        <v>0</v>
      </c>
      <c r="F23" s="63"/>
    </row>
    <row r="24" spans="1:10" x14ac:dyDescent="0.35">
      <c r="A24" s="61"/>
      <c r="B24" s="72" t="s">
        <v>78</v>
      </c>
      <c r="C24" s="130">
        <v>29</v>
      </c>
      <c r="D24" s="8">
        <v>0</v>
      </c>
      <c r="E24" s="5">
        <f>C24*D24</f>
        <v>0</v>
      </c>
      <c r="F24" s="63"/>
    </row>
    <row r="25" spans="1:10" ht="15" thickBot="1" x14ac:dyDescent="0.4">
      <c r="A25" s="61"/>
      <c r="B25" s="74" t="s">
        <v>36</v>
      </c>
      <c r="C25" s="75"/>
      <c r="D25" s="4"/>
      <c r="E25" s="3">
        <f>SUM(E23:E24)</f>
        <v>0</v>
      </c>
      <c r="F25" s="63"/>
      <c r="I25" s="93" t="s">
        <v>35</v>
      </c>
      <c r="J25" s="60">
        <v>20</v>
      </c>
    </row>
    <row r="26" spans="1:10" x14ac:dyDescent="0.35">
      <c r="A26" s="61"/>
      <c r="B26" s="90" t="s">
        <v>38</v>
      </c>
      <c r="F26" s="63"/>
      <c r="I26" s="93" t="s">
        <v>37</v>
      </c>
      <c r="J26" s="60">
        <v>16</v>
      </c>
    </row>
    <row r="27" spans="1:10" x14ac:dyDescent="0.35">
      <c r="A27" s="61"/>
      <c r="B27" s="90"/>
      <c r="F27" s="63"/>
      <c r="I27" s="93" t="s">
        <v>39</v>
      </c>
      <c r="J27" s="60">
        <v>12</v>
      </c>
    </row>
    <row r="28" spans="1:10" ht="15" thickBot="1" x14ac:dyDescent="0.4">
      <c r="A28" s="61"/>
      <c r="F28" s="63"/>
      <c r="I28" s="93" t="s">
        <v>41</v>
      </c>
      <c r="J28" s="60">
        <v>8</v>
      </c>
    </row>
    <row r="29" spans="1:10" ht="33" customHeight="1" thickBot="1" x14ac:dyDescent="0.4">
      <c r="A29" s="61"/>
      <c r="B29" s="91" t="s">
        <v>51</v>
      </c>
      <c r="C29" s="92"/>
      <c r="D29" s="92"/>
      <c r="E29" s="17">
        <f>SUM(E12,E25,E19)</f>
        <v>0</v>
      </c>
      <c r="F29" s="63"/>
      <c r="I29" s="93" t="s">
        <v>42</v>
      </c>
      <c r="J29" s="93">
        <v>4</v>
      </c>
    </row>
    <row r="30" spans="1:10" x14ac:dyDescent="0.35">
      <c r="A30" s="61"/>
      <c r="B30" s="78"/>
      <c r="C30" s="134"/>
      <c r="D30" s="134"/>
      <c r="E30" s="134"/>
      <c r="F30" s="63"/>
      <c r="I30" s="93" t="s">
        <v>44</v>
      </c>
      <c r="J30" s="93">
        <v>1</v>
      </c>
    </row>
    <row r="31" spans="1:10" ht="15" thickBot="1" x14ac:dyDescent="0.4">
      <c r="A31" s="61"/>
      <c r="B31" s="78"/>
      <c r="C31" s="134"/>
      <c r="D31" s="134"/>
      <c r="E31" s="134"/>
      <c r="F31" s="63"/>
      <c r="I31" s="93" t="s">
        <v>48</v>
      </c>
      <c r="J31" s="93">
        <v>0</v>
      </c>
    </row>
    <row r="32" spans="1:10" x14ac:dyDescent="0.35">
      <c r="A32" s="61"/>
      <c r="B32" s="99" t="s">
        <v>52</v>
      </c>
      <c r="C32" s="110" t="s">
        <v>53</v>
      </c>
      <c r="D32" s="135"/>
      <c r="E32" s="96" t="s">
        <v>54</v>
      </c>
      <c r="F32" s="63"/>
      <c r="I32" s="93" t="s">
        <v>49</v>
      </c>
      <c r="J32" s="93">
        <v>0</v>
      </c>
    </row>
    <row r="33" spans="1:10" x14ac:dyDescent="0.35">
      <c r="A33" s="61"/>
      <c r="B33" s="72" t="s">
        <v>77</v>
      </c>
      <c r="C33" s="48" t="s">
        <v>49</v>
      </c>
      <c r="D33" s="49"/>
      <c r="E33" s="97">
        <f>VLOOKUP(C33,$I$25:$J32,2,FALSE)</f>
        <v>0</v>
      </c>
      <c r="F33" s="63"/>
    </row>
    <row r="34" spans="1:10" ht="15" thickBot="1" x14ac:dyDescent="0.4">
      <c r="A34" s="61"/>
      <c r="B34" s="136" t="s">
        <v>78</v>
      </c>
      <c r="C34" s="48" t="s">
        <v>49</v>
      </c>
      <c r="D34" s="49"/>
      <c r="E34" s="97">
        <f>VLOOKUP(C34,$I$25:$J32,2,FALSE)</f>
        <v>0</v>
      </c>
      <c r="F34" s="63"/>
    </row>
    <row r="35" spans="1:10" ht="15" thickBot="1" x14ac:dyDescent="0.4">
      <c r="A35" s="61"/>
      <c r="B35" s="90" t="s">
        <v>62</v>
      </c>
      <c r="E35" s="98">
        <f>AVERAGE(E33:E34)</f>
        <v>0</v>
      </c>
      <c r="F35" s="63"/>
      <c r="I35" s="93" t="s">
        <v>55</v>
      </c>
      <c r="J35" s="60">
        <v>0</v>
      </c>
    </row>
    <row r="36" spans="1:10" ht="15" thickBot="1" x14ac:dyDescent="0.4">
      <c r="A36" s="61"/>
      <c r="B36" s="90"/>
      <c r="E36" s="79"/>
      <c r="F36" s="63"/>
      <c r="I36" s="93" t="s">
        <v>56</v>
      </c>
      <c r="J36" s="60">
        <v>2</v>
      </c>
    </row>
    <row r="37" spans="1:10" x14ac:dyDescent="0.35">
      <c r="A37" s="61"/>
      <c r="B37" s="99" t="s">
        <v>100</v>
      </c>
      <c r="C37" s="100" t="s">
        <v>63</v>
      </c>
      <c r="D37" s="101" t="s">
        <v>99</v>
      </c>
      <c r="E37" s="102" t="s">
        <v>101</v>
      </c>
      <c r="F37" s="137"/>
      <c r="I37" s="93" t="s">
        <v>57</v>
      </c>
      <c r="J37" s="60">
        <v>4</v>
      </c>
    </row>
    <row r="38" spans="1:10" ht="26.5" x14ac:dyDescent="0.35">
      <c r="A38" s="61"/>
      <c r="B38" s="103" t="s">
        <v>98</v>
      </c>
      <c r="C38" s="35" t="s">
        <v>55</v>
      </c>
      <c r="D38" s="121"/>
      <c r="E38" s="104">
        <f>VLOOKUP(C38,I35:J39,2,FALSE)*D38</f>
        <v>0</v>
      </c>
      <c r="F38" s="138"/>
      <c r="G38" s="93"/>
      <c r="I38" s="93" t="s">
        <v>58</v>
      </c>
      <c r="J38" s="60">
        <v>7</v>
      </c>
    </row>
    <row r="39" spans="1:10" ht="27" thickBot="1" x14ac:dyDescent="0.4">
      <c r="A39" s="61"/>
      <c r="B39" s="105" t="s">
        <v>98</v>
      </c>
      <c r="C39" s="28" t="s">
        <v>55</v>
      </c>
      <c r="D39" s="122"/>
      <c r="E39" s="106">
        <f>VLOOKUP(C39,I35:J39,2,FALSE)*D39</f>
        <v>0</v>
      </c>
      <c r="F39" s="138"/>
      <c r="G39" s="93"/>
      <c r="I39" s="93" t="s">
        <v>60</v>
      </c>
      <c r="J39" s="60">
        <v>10</v>
      </c>
    </row>
    <row r="40" spans="1:10" ht="15" thickBot="1" x14ac:dyDescent="0.4">
      <c r="A40" s="61"/>
      <c r="B40" s="107" t="s">
        <v>102</v>
      </c>
      <c r="E40" s="108">
        <f>SUM(E38:E39)</f>
        <v>0</v>
      </c>
      <c r="F40" s="138"/>
      <c r="G40" s="93"/>
    </row>
    <row r="41" spans="1:10" ht="15" thickBot="1" x14ac:dyDescent="0.4">
      <c r="A41" s="61"/>
      <c r="B41" s="139"/>
      <c r="C41" s="139"/>
      <c r="F41" s="138"/>
      <c r="G41" s="93"/>
    </row>
    <row r="42" spans="1:10" x14ac:dyDescent="0.35">
      <c r="A42" s="61"/>
      <c r="B42" s="99" t="s">
        <v>64</v>
      </c>
      <c r="C42" s="110" t="s">
        <v>63</v>
      </c>
      <c r="D42" s="111"/>
      <c r="E42" s="96" t="s">
        <v>54</v>
      </c>
      <c r="F42" s="138"/>
      <c r="G42" s="93"/>
    </row>
    <row r="43" spans="1:10" ht="30" customHeight="1" thickBot="1" x14ac:dyDescent="0.4">
      <c r="A43" s="61"/>
      <c r="B43" s="27" t="s">
        <v>65</v>
      </c>
      <c r="C43" s="43" t="s">
        <v>97</v>
      </c>
      <c r="D43" s="44"/>
      <c r="E43" s="106">
        <f>VLOOKUP(C43,I44:J49,2,FALSE)</f>
        <v>0</v>
      </c>
      <c r="F43" s="138"/>
      <c r="G43" s="93"/>
    </row>
    <row r="44" spans="1:10" ht="15" thickBot="1" x14ac:dyDescent="0.4">
      <c r="A44" s="61"/>
      <c r="B44" s="60" t="s">
        <v>66</v>
      </c>
      <c r="E44" s="112">
        <f>E43</f>
        <v>0</v>
      </c>
      <c r="F44" s="138"/>
      <c r="G44" s="93"/>
      <c r="I44" s="93" t="s">
        <v>92</v>
      </c>
      <c r="J44" s="93">
        <v>20</v>
      </c>
    </row>
    <row r="45" spans="1:10" x14ac:dyDescent="0.35">
      <c r="A45" s="61"/>
      <c r="B45" s="139"/>
      <c r="C45" s="139"/>
      <c r="F45" s="138"/>
      <c r="G45" s="93"/>
      <c r="I45" s="93" t="s">
        <v>93</v>
      </c>
      <c r="J45" s="93">
        <v>16</v>
      </c>
    </row>
    <row r="46" spans="1:10" ht="15" thickBot="1" x14ac:dyDescent="0.4">
      <c r="A46" s="61"/>
      <c r="B46" s="139"/>
      <c r="C46" s="139"/>
      <c r="F46" s="138"/>
      <c r="G46" s="93"/>
      <c r="I46" s="93" t="s">
        <v>94</v>
      </c>
      <c r="J46" s="93">
        <v>12</v>
      </c>
    </row>
    <row r="47" spans="1:10" x14ac:dyDescent="0.35">
      <c r="A47" s="61"/>
      <c r="B47" s="50" t="s">
        <v>67</v>
      </c>
      <c r="C47" s="51"/>
      <c r="D47" s="51"/>
      <c r="E47" s="52"/>
      <c r="F47" s="63"/>
      <c r="G47" s="93"/>
      <c r="I47" s="93" t="s">
        <v>95</v>
      </c>
      <c r="J47" s="93">
        <v>8</v>
      </c>
    </row>
    <row r="48" spans="1:10" x14ac:dyDescent="0.35">
      <c r="A48" s="61"/>
      <c r="B48" s="113"/>
      <c r="C48" s="140"/>
      <c r="D48" s="141"/>
      <c r="E48" s="142"/>
      <c r="F48" s="63"/>
      <c r="G48" s="93"/>
      <c r="I48" s="93" t="s">
        <v>96</v>
      </c>
      <c r="J48" s="93">
        <v>4</v>
      </c>
    </row>
    <row r="49" spans="1:10" x14ac:dyDescent="0.35">
      <c r="A49" s="61"/>
      <c r="B49" s="113" t="s">
        <v>68</v>
      </c>
      <c r="C49" s="53"/>
      <c r="D49" s="53"/>
      <c r="E49" s="54"/>
      <c r="F49" s="63"/>
      <c r="G49" s="93"/>
      <c r="I49" s="93" t="s">
        <v>97</v>
      </c>
      <c r="J49" s="93">
        <v>0</v>
      </c>
    </row>
    <row r="50" spans="1:10" x14ac:dyDescent="0.35">
      <c r="A50" s="61"/>
      <c r="B50" s="113"/>
      <c r="C50" s="140"/>
      <c r="D50" s="141"/>
      <c r="E50" s="142"/>
      <c r="F50" s="63"/>
    </row>
    <row r="51" spans="1:10" x14ac:dyDescent="0.35">
      <c r="A51" s="61"/>
      <c r="B51" s="113" t="s">
        <v>69</v>
      </c>
      <c r="C51" s="53"/>
      <c r="D51" s="53"/>
      <c r="E51" s="54"/>
      <c r="F51" s="63"/>
    </row>
    <row r="52" spans="1:10" x14ac:dyDescent="0.35">
      <c r="A52" s="61"/>
      <c r="B52" s="113"/>
      <c r="C52" s="143"/>
      <c r="D52" s="144"/>
      <c r="E52" s="145"/>
      <c r="F52" s="63"/>
    </row>
    <row r="53" spans="1:10" x14ac:dyDescent="0.35">
      <c r="A53" s="61"/>
      <c r="B53" s="113" t="s">
        <v>70</v>
      </c>
      <c r="C53" s="53"/>
      <c r="D53" s="53"/>
      <c r="E53" s="54"/>
      <c r="F53" s="63"/>
    </row>
    <row r="54" spans="1:10" x14ac:dyDescent="0.35">
      <c r="A54" s="61"/>
      <c r="B54" s="113"/>
      <c r="C54" s="140"/>
      <c r="D54" s="141"/>
      <c r="E54" s="142"/>
      <c r="F54" s="63"/>
    </row>
    <row r="55" spans="1:10" ht="15" thickBot="1" x14ac:dyDescent="0.4">
      <c r="A55" s="61"/>
      <c r="B55" s="117" t="s">
        <v>71</v>
      </c>
      <c r="C55" s="55"/>
      <c r="D55" s="55"/>
      <c r="E55" s="56"/>
      <c r="F55" s="63"/>
    </row>
    <row r="56" spans="1:10" x14ac:dyDescent="0.35">
      <c r="A56" s="61"/>
      <c r="B56" s="146"/>
      <c r="C56" s="146"/>
      <c r="D56" s="146"/>
      <c r="E56" s="146"/>
      <c r="F56" s="63"/>
    </row>
    <row r="57" spans="1:10" x14ac:dyDescent="0.35">
      <c r="A57" s="61"/>
      <c r="B57" s="147"/>
      <c r="C57" s="146"/>
      <c r="D57" s="146"/>
      <c r="E57" s="146"/>
      <c r="F57" s="63"/>
    </row>
    <row r="58" spans="1:10" x14ac:dyDescent="0.35">
      <c r="A58" s="61"/>
      <c r="B58" s="147"/>
      <c r="C58" s="148"/>
      <c r="D58" s="148"/>
      <c r="E58" s="148"/>
      <c r="F58" s="63"/>
    </row>
    <row r="59" spans="1:10" ht="15" thickBot="1" x14ac:dyDescent="0.4">
      <c r="A59" s="118"/>
      <c r="B59" s="149"/>
      <c r="C59" s="150"/>
      <c r="D59" s="150"/>
      <c r="E59" s="150"/>
      <c r="F59" s="120"/>
    </row>
    <row r="60" spans="1:10" hidden="1" x14ac:dyDescent="0.35">
      <c r="B60" s="147"/>
      <c r="C60" s="148"/>
      <c r="D60" s="148"/>
      <c r="E60" s="148"/>
    </row>
    <row r="61" spans="1:10" hidden="1" x14ac:dyDescent="0.35">
      <c r="B61" s="147"/>
      <c r="C61" s="146"/>
      <c r="D61" s="146"/>
      <c r="E61" s="146"/>
    </row>
    <row r="62" spans="1:10" hidden="1" x14ac:dyDescent="0.35">
      <c r="B62" s="147"/>
      <c r="C62" s="148"/>
      <c r="D62" s="148"/>
      <c r="E62" s="148"/>
    </row>
    <row r="63" spans="1:10" hidden="1" x14ac:dyDescent="0.35">
      <c r="B63" s="147"/>
      <c r="C63" s="146"/>
      <c r="D63" s="146"/>
      <c r="E63" s="146"/>
    </row>
    <row r="64" spans="1:10" hidden="1" x14ac:dyDescent="0.35">
      <c r="B64" s="151"/>
      <c r="C64" s="148"/>
      <c r="D64" s="148"/>
      <c r="E64" s="148"/>
    </row>
  </sheetData>
  <sheetProtection algorithmName="SHA-512" hashValue="9tTZeTRvtTNbSXfIV8axxWhLMG7tFiYjNnP9MYWgx7jpb2zpcK9XmGFc0GDLelAh1NQ4Ka/6qEXNPMhmhXcKRA==" saltValue="Vkoj3Ar4W20K1TzDMXPIdw==" spinCount="100000" sheet="1" selectLockedCells="1"/>
  <protectedRanges>
    <protectedRange sqref="B47 B56" name="Bereik1_3"/>
  </protectedRanges>
  <mergeCells count="20">
    <mergeCell ref="C58:E58"/>
    <mergeCell ref="C60:E60"/>
    <mergeCell ref="C62:E62"/>
    <mergeCell ref="B47:E47"/>
    <mergeCell ref="C64:E64"/>
    <mergeCell ref="C49:E49"/>
    <mergeCell ref="C51:E51"/>
    <mergeCell ref="C53:E53"/>
    <mergeCell ref="C55:E55"/>
    <mergeCell ref="C48:E48"/>
    <mergeCell ref="C50:E50"/>
    <mergeCell ref="C52:E52"/>
    <mergeCell ref="C54:E54"/>
    <mergeCell ref="C42:D42"/>
    <mergeCell ref="C43:D43"/>
    <mergeCell ref="B15:E15"/>
    <mergeCell ref="B21:E21"/>
    <mergeCell ref="C33:D33"/>
    <mergeCell ref="C32:D32"/>
    <mergeCell ref="C34:D34"/>
  </mergeCells>
  <dataValidations xWindow="853" yWindow="604" count="3">
    <dataValidation type="list" allowBlank="1" showInputMessage="1" showErrorMessage="1" errorTitle="Verkeerde input" error="Selecteer een verwerkingsmethode " promptTitle="Verwerkingsmethode" prompt="Selecteer welke verwerkingsmethode wordt toegepast" sqref="C33:D34">
      <formula1>$I$25:$I$32</formula1>
    </dataValidation>
    <dataValidation type="list" allowBlank="1" showInputMessage="1" showErrorMessage="1" sqref="C43:D43">
      <formula1>$I$44:$I$49</formula1>
    </dataValidation>
    <dataValidation type="list" showInputMessage="1" showErrorMessage="1" errorTitle="Foute invoer" error="Kies een type brandstof_x000a_" promptTitle="Type brandstof" prompt="Kies welk type brandstof uw transportvoertuigen gebruiken" sqref="C38:C39">
      <formula1>$I$35:$I$39</formula1>
    </dataValidation>
  </dataValidations>
  <pageMargins left="0.7" right="0.7" top="0.75" bottom="0.75" header="0.3" footer="0.3"/>
  <pageSetup scale="6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50"/>
  <sheetViews>
    <sheetView zoomScale="70" zoomScaleNormal="46" workbookViewId="0">
      <selection activeCell="C46" sqref="C46:E46"/>
    </sheetView>
  </sheetViews>
  <sheetFormatPr defaultColWidth="0" defaultRowHeight="14.5" zeroHeight="1" x14ac:dyDescent="0.35"/>
  <cols>
    <col min="1" max="1" width="2.54296875" style="60" customWidth="1"/>
    <col min="2" max="2" width="64.81640625" style="60" customWidth="1"/>
    <col min="3" max="3" width="26.1796875" style="60" customWidth="1"/>
    <col min="4" max="4" width="31.81640625" style="60" customWidth="1"/>
    <col min="5" max="5" width="19.54296875" style="60" customWidth="1"/>
    <col min="6" max="6" width="8.7265625" style="60" customWidth="1"/>
    <col min="7" max="7" width="33.26953125" style="60" hidden="1" customWidth="1"/>
    <col min="8" max="8" width="9.1796875" style="60" hidden="1" customWidth="1"/>
    <col min="9" max="9" width="0.26953125" style="60" customWidth="1"/>
    <col min="10" max="16383" width="8.7265625" style="60" hidden="1"/>
    <col min="16384" max="16384" width="2.81640625" style="60" hidden="1"/>
  </cols>
  <sheetData>
    <row r="1" spans="1:6" x14ac:dyDescent="0.35">
      <c r="A1" s="57"/>
      <c r="B1" s="58"/>
      <c r="C1" s="58"/>
      <c r="D1" s="58"/>
      <c r="E1" s="58"/>
      <c r="F1" s="59"/>
    </row>
    <row r="2" spans="1:6" ht="18.5" x14ac:dyDescent="0.45">
      <c r="A2" s="61"/>
      <c r="B2" s="62" t="s">
        <v>0</v>
      </c>
      <c r="F2" s="63"/>
    </row>
    <row r="3" spans="1:6" x14ac:dyDescent="0.35">
      <c r="A3" s="61"/>
      <c r="B3" s="64" t="s">
        <v>1</v>
      </c>
      <c r="F3" s="63"/>
    </row>
    <row r="4" spans="1:6" x14ac:dyDescent="0.35">
      <c r="A4" s="61"/>
      <c r="F4" s="63"/>
    </row>
    <row r="5" spans="1:6" x14ac:dyDescent="0.35">
      <c r="A5" s="61"/>
      <c r="B5" s="60" t="s">
        <v>2</v>
      </c>
      <c r="F5" s="63"/>
    </row>
    <row r="6" spans="1:6" x14ac:dyDescent="0.35">
      <c r="A6" s="61"/>
      <c r="F6" s="63"/>
    </row>
    <row r="7" spans="1:6" ht="15" thickBot="1" x14ac:dyDescent="0.4">
      <c r="A7" s="61"/>
      <c r="B7" s="64" t="s">
        <v>79</v>
      </c>
      <c r="F7" s="63"/>
    </row>
    <row r="8" spans="1:6" x14ac:dyDescent="0.35">
      <c r="A8" s="61"/>
      <c r="B8" s="80" t="s">
        <v>76</v>
      </c>
      <c r="C8" s="81"/>
      <c r="D8" s="81"/>
      <c r="E8" s="82"/>
      <c r="F8" s="63"/>
    </row>
    <row r="9" spans="1:6" x14ac:dyDescent="0.35">
      <c r="A9" s="61"/>
      <c r="B9" s="83" t="s">
        <v>14</v>
      </c>
      <c r="C9" s="84" t="s">
        <v>15</v>
      </c>
      <c r="D9" s="84" t="s">
        <v>16</v>
      </c>
      <c r="E9" s="85" t="s">
        <v>8</v>
      </c>
      <c r="F9" s="63"/>
    </row>
    <row r="10" spans="1:6" x14ac:dyDescent="0.35">
      <c r="A10" s="61"/>
      <c r="B10" s="86" t="s">
        <v>80</v>
      </c>
      <c r="C10" s="126">
        <v>179</v>
      </c>
      <c r="D10" s="6">
        <v>0</v>
      </c>
      <c r="E10" s="1">
        <f>C10*D10</f>
        <v>0</v>
      </c>
      <c r="F10" s="63"/>
    </row>
    <row r="11" spans="1:6" ht="15" thickBot="1" x14ac:dyDescent="0.4">
      <c r="A11" s="61"/>
      <c r="B11" s="74" t="s">
        <v>28</v>
      </c>
      <c r="C11" s="75"/>
      <c r="D11" s="4"/>
      <c r="E11" s="3">
        <f>SUM(E10:E10)</f>
        <v>0</v>
      </c>
      <c r="F11" s="63"/>
    </row>
    <row r="12" spans="1:6" ht="15" thickBot="1" x14ac:dyDescent="0.4">
      <c r="A12" s="61"/>
      <c r="F12" s="63"/>
    </row>
    <row r="13" spans="1:6" x14ac:dyDescent="0.35">
      <c r="A13" s="61"/>
      <c r="B13" s="80" t="s">
        <v>29</v>
      </c>
      <c r="C13" s="87"/>
      <c r="D13" s="87"/>
      <c r="E13" s="88"/>
      <c r="F13" s="63"/>
    </row>
    <row r="14" spans="1:6" x14ac:dyDescent="0.35">
      <c r="A14" s="61"/>
      <c r="B14" s="89" t="s">
        <v>45</v>
      </c>
      <c r="C14" s="84" t="s">
        <v>31</v>
      </c>
      <c r="D14" s="84" t="s">
        <v>32</v>
      </c>
      <c r="E14" s="85" t="s">
        <v>8</v>
      </c>
      <c r="F14" s="63"/>
    </row>
    <row r="15" spans="1:6" x14ac:dyDescent="0.35">
      <c r="A15" s="61"/>
      <c r="B15" s="86" t="s">
        <v>80</v>
      </c>
      <c r="C15" s="73">
        <v>3654</v>
      </c>
      <c r="D15" s="6">
        <v>0</v>
      </c>
      <c r="E15" s="12">
        <f>C15*D15</f>
        <v>0</v>
      </c>
      <c r="F15" s="63"/>
    </row>
    <row r="16" spans="1:6" ht="15" thickBot="1" x14ac:dyDescent="0.4">
      <c r="A16" s="61"/>
      <c r="B16" s="74" t="s">
        <v>36</v>
      </c>
      <c r="C16" s="75"/>
      <c r="D16" s="4"/>
      <c r="E16" s="3">
        <f>SUM(E15:E15)</f>
        <v>0</v>
      </c>
      <c r="F16" s="63"/>
    </row>
    <row r="17" spans="1:8" x14ac:dyDescent="0.35">
      <c r="A17" s="61"/>
      <c r="B17" s="90" t="s">
        <v>38</v>
      </c>
      <c r="F17" s="63"/>
    </row>
    <row r="18" spans="1:8" x14ac:dyDescent="0.35">
      <c r="A18" s="61"/>
      <c r="B18" s="90"/>
      <c r="F18" s="63"/>
    </row>
    <row r="19" spans="1:8" ht="15" thickBot="1" x14ac:dyDescent="0.4">
      <c r="A19" s="61"/>
      <c r="E19" s="64"/>
      <c r="F19" s="63"/>
    </row>
    <row r="20" spans="1:8" ht="30.75" customHeight="1" thickBot="1" x14ac:dyDescent="0.4">
      <c r="A20" s="61"/>
      <c r="B20" s="91" t="s">
        <v>81</v>
      </c>
      <c r="C20" s="92"/>
      <c r="D20" s="92"/>
      <c r="E20" s="17">
        <f>SUM(E11,E16)</f>
        <v>0</v>
      </c>
      <c r="F20" s="63"/>
      <c r="G20" s="93" t="s">
        <v>35</v>
      </c>
      <c r="H20" s="60">
        <v>20</v>
      </c>
    </row>
    <row r="21" spans="1:8" x14ac:dyDescent="0.35">
      <c r="A21" s="61"/>
      <c r="F21" s="63"/>
      <c r="G21" s="93" t="s">
        <v>37</v>
      </c>
      <c r="H21" s="60">
        <v>16</v>
      </c>
    </row>
    <row r="22" spans="1:8" x14ac:dyDescent="0.35">
      <c r="A22" s="61"/>
      <c r="F22" s="63"/>
      <c r="G22" s="93" t="s">
        <v>39</v>
      </c>
      <c r="H22" s="60">
        <v>12</v>
      </c>
    </row>
    <row r="23" spans="1:8" ht="15" thickBot="1" x14ac:dyDescent="0.4">
      <c r="A23" s="61"/>
      <c r="F23" s="63"/>
      <c r="G23" s="93" t="s">
        <v>41</v>
      </c>
      <c r="H23" s="60">
        <v>8</v>
      </c>
    </row>
    <row r="24" spans="1:8" x14ac:dyDescent="0.35">
      <c r="A24" s="61"/>
      <c r="B24" s="94" t="s">
        <v>52</v>
      </c>
      <c r="C24" s="95" t="s">
        <v>53</v>
      </c>
      <c r="D24" s="95"/>
      <c r="E24" s="96" t="s">
        <v>54</v>
      </c>
      <c r="F24" s="63"/>
      <c r="G24" s="93" t="s">
        <v>42</v>
      </c>
      <c r="H24" s="93">
        <v>4</v>
      </c>
    </row>
    <row r="25" spans="1:8" x14ac:dyDescent="0.35">
      <c r="A25" s="61"/>
      <c r="B25" s="86" t="s">
        <v>80</v>
      </c>
      <c r="C25" s="48" t="s">
        <v>49</v>
      </c>
      <c r="D25" s="49"/>
      <c r="E25" s="97">
        <f>VLOOKUP(C25,G20:H27,2,FALSE)</f>
        <v>0</v>
      </c>
      <c r="F25" s="63"/>
      <c r="G25" s="93" t="s">
        <v>44</v>
      </c>
      <c r="H25" s="93">
        <v>1</v>
      </c>
    </row>
    <row r="26" spans="1:8" ht="15" thickBot="1" x14ac:dyDescent="0.4">
      <c r="A26" s="61"/>
      <c r="B26" s="90" t="s">
        <v>82</v>
      </c>
      <c r="E26" s="98">
        <f>AVERAGE(E25:E25)</f>
        <v>0</v>
      </c>
      <c r="F26" s="63"/>
      <c r="G26" s="93" t="s">
        <v>48</v>
      </c>
      <c r="H26" s="93">
        <v>0</v>
      </c>
    </row>
    <row r="27" spans="1:8" ht="15" thickBot="1" x14ac:dyDescent="0.4">
      <c r="A27" s="61"/>
      <c r="F27" s="63"/>
      <c r="G27" s="93" t="s">
        <v>49</v>
      </c>
      <c r="H27" s="93">
        <v>0</v>
      </c>
    </row>
    <row r="28" spans="1:8" x14ac:dyDescent="0.35">
      <c r="A28" s="61"/>
      <c r="B28" s="99" t="s">
        <v>100</v>
      </c>
      <c r="C28" s="100" t="s">
        <v>63</v>
      </c>
      <c r="D28" s="101" t="s">
        <v>99</v>
      </c>
      <c r="E28" s="102" t="s">
        <v>101</v>
      </c>
      <c r="F28" s="63"/>
    </row>
    <row r="29" spans="1:8" ht="26.5" x14ac:dyDescent="0.35">
      <c r="A29" s="61"/>
      <c r="B29" s="103" t="s">
        <v>98</v>
      </c>
      <c r="C29" s="35" t="s">
        <v>55</v>
      </c>
      <c r="D29" s="121"/>
      <c r="E29" s="104">
        <f>VLOOKUP(C29,G31:H35,2,FALSE)*D29</f>
        <v>0</v>
      </c>
      <c r="F29" s="63"/>
    </row>
    <row r="30" spans="1:8" ht="27" thickBot="1" x14ac:dyDescent="0.4">
      <c r="A30" s="61"/>
      <c r="B30" s="105" t="s">
        <v>98</v>
      </c>
      <c r="C30" s="36" t="s">
        <v>55</v>
      </c>
      <c r="D30" s="122"/>
      <c r="E30" s="106">
        <f>VLOOKUP(C30,G31:H35,2,FALSE)*D30</f>
        <v>0</v>
      </c>
      <c r="F30" s="63"/>
    </row>
    <row r="31" spans="1:8" ht="15" thickBot="1" x14ac:dyDescent="0.4">
      <c r="A31" s="61"/>
      <c r="B31" s="107" t="s">
        <v>102</v>
      </c>
      <c r="E31" s="108">
        <f>SUM(E29:E30)</f>
        <v>0</v>
      </c>
      <c r="F31" s="63"/>
      <c r="G31" s="93" t="s">
        <v>55</v>
      </c>
      <c r="H31" s="60">
        <v>0</v>
      </c>
    </row>
    <row r="32" spans="1:8" ht="15" thickBot="1" x14ac:dyDescent="0.4">
      <c r="A32" s="61"/>
      <c r="B32" s="90"/>
      <c r="E32" s="109"/>
      <c r="F32" s="63"/>
      <c r="G32" s="93" t="s">
        <v>56</v>
      </c>
      <c r="H32" s="60">
        <v>2</v>
      </c>
    </row>
    <row r="33" spans="1:8" x14ac:dyDescent="0.35">
      <c r="A33" s="61"/>
      <c r="B33" s="99" t="s">
        <v>64</v>
      </c>
      <c r="C33" s="110" t="s">
        <v>63</v>
      </c>
      <c r="D33" s="111"/>
      <c r="E33" s="96" t="s">
        <v>54</v>
      </c>
      <c r="F33" s="63"/>
      <c r="G33" s="93" t="s">
        <v>57</v>
      </c>
      <c r="H33" s="60">
        <v>4</v>
      </c>
    </row>
    <row r="34" spans="1:8" ht="30" customHeight="1" thickBot="1" x14ac:dyDescent="0.4">
      <c r="A34" s="61"/>
      <c r="B34" s="27" t="s">
        <v>65</v>
      </c>
      <c r="C34" s="43" t="s">
        <v>97</v>
      </c>
      <c r="D34" s="44"/>
      <c r="E34" s="106">
        <f>VLOOKUP(C34,G39:H44,2,FALSE)</f>
        <v>0</v>
      </c>
      <c r="F34" s="63"/>
      <c r="G34" s="93" t="s">
        <v>58</v>
      </c>
      <c r="H34" s="60">
        <v>7</v>
      </c>
    </row>
    <row r="35" spans="1:8" ht="15" thickBot="1" x14ac:dyDescent="0.4">
      <c r="A35" s="61"/>
      <c r="B35" s="60" t="s">
        <v>66</v>
      </c>
      <c r="E35" s="112">
        <f>E34</f>
        <v>0</v>
      </c>
      <c r="F35" s="63"/>
      <c r="G35" s="93" t="s">
        <v>60</v>
      </c>
      <c r="H35" s="60">
        <v>10</v>
      </c>
    </row>
    <row r="36" spans="1:8" x14ac:dyDescent="0.35">
      <c r="A36" s="61"/>
      <c r="B36" s="90"/>
      <c r="F36" s="63"/>
    </row>
    <row r="37" spans="1:8" ht="15" thickBot="1" x14ac:dyDescent="0.4">
      <c r="A37" s="61"/>
      <c r="F37" s="63"/>
    </row>
    <row r="38" spans="1:8" x14ac:dyDescent="0.35">
      <c r="A38" s="61"/>
      <c r="B38" s="37" t="s">
        <v>67</v>
      </c>
      <c r="C38" s="9"/>
      <c r="D38" s="9"/>
      <c r="E38" s="10"/>
      <c r="F38" s="63"/>
    </row>
    <row r="39" spans="1:8" x14ac:dyDescent="0.35">
      <c r="A39" s="61"/>
      <c r="B39" s="113"/>
      <c r="C39" s="114"/>
      <c r="D39" s="115"/>
      <c r="E39" s="116"/>
      <c r="F39" s="63"/>
      <c r="G39" s="93" t="s">
        <v>92</v>
      </c>
      <c r="H39" s="93">
        <v>20</v>
      </c>
    </row>
    <row r="40" spans="1:8" x14ac:dyDescent="0.35">
      <c r="A40" s="61"/>
      <c r="B40" s="113" t="s">
        <v>68</v>
      </c>
      <c r="C40" s="40"/>
      <c r="D40" s="41"/>
      <c r="E40" s="42"/>
      <c r="F40" s="63"/>
      <c r="G40" s="93" t="s">
        <v>93</v>
      </c>
      <c r="H40" s="93">
        <v>16</v>
      </c>
    </row>
    <row r="41" spans="1:8" x14ac:dyDescent="0.35">
      <c r="A41" s="61"/>
      <c r="B41" s="113"/>
      <c r="C41" s="114"/>
      <c r="D41" s="115"/>
      <c r="E41" s="116"/>
      <c r="F41" s="63"/>
      <c r="G41" s="93" t="s">
        <v>94</v>
      </c>
      <c r="H41" s="93">
        <v>12</v>
      </c>
    </row>
    <row r="42" spans="1:8" x14ac:dyDescent="0.35">
      <c r="A42" s="61"/>
      <c r="B42" s="113" t="s">
        <v>69</v>
      </c>
      <c r="C42" s="40"/>
      <c r="D42" s="41"/>
      <c r="E42" s="42"/>
      <c r="F42" s="63"/>
      <c r="G42" s="93" t="s">
        <v>95</v>
      </c>
      <c r="H42" s="93">
        <v>8</v>
      </c>
    </row>
    <row r="43" spans="1:8" x14ac:dyDescent="0.35">
      <c r="A43" s="61"/>
      <c r="B43" s="113"/>
      <c r="C43" s="114"/>
      <c r="D43" s="115"/>
      <c r="E43" s="116"/>
      <c r="F43" s="63"/>
      <c r="G43" s="93" t="s">
        <v>96</v>
      </c>
      <c r="H43" s="93">
        <v>4</v>
      </c>
    </row>
    <row r="44" spans="1:8" x14ac:dyDescent="0.35">
      <c r="A44" s="61"/>
      <c r="B44" s="113" t="s">
        <v>70</v>
      </c>
      <c r="C44" s="40"/>
      <c r="D44" s="41"/>
      <c r="E44" s="42"/>
      <c r="F44" s="63"/>
      <c r="G44" s="93" t="s">
        <v>97</v>
      </c>
      <c r="H44" s="93">
        <v>0</v>
      </c>
    </row>
    <row r="45" spans="1:8" x14ac:dyDescent="0.35">
      <c r="A45" s="61"/>
      <c r="B45" s="113"/>
      <c r="C45" s="114"/>
      <c r="D45" s="115"/>
      <c r="E45" s="116"/>
      <c r="F45" s="63"/>
    </row>
    <row r="46" spans="1:8" ht="15" thickBot="1" x14ac:dyDescent="0.4">
      <c r="A46" s="61"/>
      <c r="B46" s="117" t="s">
        <v>71</v>
      </c>
      <c r="C46" s="45"/>
      <c r="D46" s="46"/>
      <c r="E46" s="47"/>
      <c r="F46" s="63"/>
    </row>
    <row r="47" spans="1:8" x14ac:dyDescent="0.35">
      <c r="A47" s="61"/>
      <c r="F47" s="63"/>
    </row>
    <row r="48" spans="1:8" x14ac:dyDescent="0.35">
      <c r="A48" s="61"/>
      <c r="F48" s="63"/>
    </row>
    <row r="49" spans="1:6" x14ac:dyDescent="0.35">
      <c r="A49" s="61"/>
      <c r="F49" s="63"/>
    </row>
    <row r="50" spans="1:6" ht="15" thickBot="1" x14ac:dyDescent="0.4">
      <c r="A50" s="118"/>
      <c r="B50" s="119"/>
      <c r="C50" s="119"/>
      <c r="D50" s="119"/>
      <c r="E50" s="119"/>
      <c r="F50" s="120"/>
    </row>
  </sheetData>
  <sheetProtection algorithmName="SHA-512" hashValue="dl7pf31igGUOSkMW70UzhRTvPJ0P4+TzJ9ATm6QuCGMEgkpRIcbM4Dm8k3U2S4qChBFXkD+Xl/e1x4C8Z9yL/Q==" saltValue="cdB98Dr23nYtZ1wgH9jCgA==" spinCount="100000" sheet="1" selectLockedCells="1"/>
  <protectedRanges>
    <protectedRange sqref="C46 C44 C40 C42 B38" name="Bereik1"/>
  </protectedRanges>
  <mergeCells count="10">
    <mergeCell ref="C44:E44"/>
    <mergeCell ref="C46:E46"/>
    <mergeCell ref="C40:E40"/>
    <mergeCell ref="C33:D33"/>
    <mergeCell ref="C34:D34"/>
    <mergeCell ref="B8:E8"/>
    <mergeCell ref="B13:E13"/>
    <mergeCell ref="C24:D24"/>
    <mergeCell ref="C25:D25"/>
    <mergeCell ref="C42:E42"/>
  </mergeCells>
  <phoneticPr fontId="7" type="noConversion"/>
  <dataValidations count="3">
    <dataValidation type="list" allowBlank="1" showInputMessage="1" showErrorMessage="1" sqref="C34:D34">
      <formula1>$G$39:$G$44</formula1>
    </dataValidation>
    <dataValidation type="list" allowBlank="1" showInputMessage="1" showErrorMessage="1" sqref="C25:D25">
      <formula1>$G$20:$G$27</formula1>
    </dataValidation>
    <dataValidation type="list" showInputMessage="1" showErrorMessage="1" errorTitle="Foute invoer" error="Kies een type brandstof_x000a_" promptTitle="Type brandstof" prompt="Kies welk type brandstof uw transportvoertuigen gebruiken" sqref="C29:C30">
      <formula1>$G$31:$G$35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60"/>
  <sheetViews>
    <sheetView topLeftCell="B1" zoomScale="69" zoomScaleNormal="34" workbookViewId="0">
      <selection activeCell="D10" sqref="D10"/>
    </sheetView>
  </sheetViews>
  <sheetFormatPr defaultColWidth="0" defaultRowHeight="14.5" zeroHeight="1" x14ac:dyDescent="0.35"/>
  <cols>
    <col min="1" max="1" width="3.453125" style="60" customWidth="1"/>
    <col min="2" max="2" width="64.81640625" style="60" customWidth="1"/>
    <col min="3" max="3" width="29.7265625" style="60" customWidth="1"/>
    <col min="4" max="4" width="31.81640625" style="60" customWidth="1"/>
    <col min="5" max="5" width="21.1796875" style="60" customWidth="1"/>
    <col min="6" max="6" width="8.7265625" style="60" customWidth="1"/>
    <col min="7" max="7" width="33.26953125" style="60" hidden="1" customWidth="1"/>
    <col min="8" max="8" width="9.1796875" style="60" hidden="1" customWidth="1"/>
    <col min="9" max="9" width="0.26953125" style="60" customWidth="1"/>
    <col min="10" max="16383" width="8.7265625" style="60" hidden="1"/>
    <col min="16384" max="16384" width="2.1796875" style="60" hidden="1"/>
  </cols>
  <sheetData>
    <row r="1" spans="1:6" x14ac:dyDescent="0.35">
      <c r="A1" s="57"/>
      <c r="B1" s="58"/>
      <c r="C1" s="58"/>
      <c r="D1" s="58"/>
      <c r="E1" s="58"/>
      <c r="F1" s="59"/>
    </row>
    <row r="2" spans="1:6" ht="18.5" x14ac:dyDescent="0.45">
      <c r="A2" s="61"/>
      <c r="B2" s="62" t="s">
        <v>0</v>
      </c>
      <c r="F2" s="63"/>
    </row>
    <row r="3" spans="1:6" x14ac:dyDescent="0.35">
      <c r="A3" s="61"/>
      <c r="B3" s="64" t="s">
        <v>1</v>
      </c>
      <c r="F3" s="63"/>
    </row>
    <row r="4" spans="1:6" x14ac:dyDescent="0.35">
      <c r="A4" s="61"/>
      <c r="F4" s="63"/>
    </row>
    <row r="5" spans="1:6" x14ac:dyDescent="0.35">
      <c r="A5" s="61"/>
      <c r="B5" s="60" t="s">
        <v>2</v>
      </c>
      <c r="F5" s="63"/>
    </row>
    <row r="6" spans="1:6" x14ac:dyDescent="0.35">
      <c r="A6" s="61"/>
      <c r="F6" s="63"/>
    </row>
    <row r="7" spans="1:6" ht="15" thickBot="1" x14ac:dyDescent="0.4">
      <c r="A7" s="61"/>
      <c r="B7" s="64" t="s">
        <v>83</v>
      </c>
      <c r="F7" s="63"/>
    </row>
    <row r="8" spans="1:6" x14ac:dyDescent="0.35">
      <c r="A8" s="61"/>
      <c r="B8" s="65"/>
      <c r="C8" s="66"/>
      <c r="D8" s="66"/>
      <c r="E8" s="67"/>
      <c r="F8" s="63"/>
    </row>
    <row r="9" spans="1:6" x14ac:dyDescent="0.35">
      <c r="A9" s="61"/>
      <c r="B9" s="68" t="s">
        <v>73</v>
      </c>
      <c r="C9" s="69" t="s">
        <v>74</v>
      </c>
      <c r="D9" s="70" t="s">
        <v>75</v>
      </c>
      <c r="E9" s="71" t="s">
        <v>8</v>
      </c>
      <c r="F9" s="63"/>
    </row>
    <row r="10" spans="1:6" x14ac:dyDescent="0.35">
      <c r="A10" s="61"/>
      <c r="B10" s="72" t="s">
        <v>84</v>
      </c>
      <c r="C10" s="73">
        <v>2</v>
      </c>
      <c r="D10" s="6">
        <v>0</v>
      </c>
      <c r="E10" s="1">
        <f t="shared" ref="E10" si="0">C10*D10</f>
        <v>0</v>
      </c>
      <c r="F10" s="63"/>
    </row>
    <row r="11" spans="1:6" ht="15" thickBot="1" x14ac:dyDescent="0.4">
      <c r="A11" s="61"/>
      <c r="B11" s="74" t="s">
        <v>12</v>
      </c>
      <c r="C11" s="75"/>
      <c r="D11" s="2"/>
      <c r="E11" s="3">
        <f>E10</f>
        <v>0</v>
      </c>
      <c r="F11" s="76"/>
    </row>
    <row r="12" spans="1:6" ht="15" thickBot="1" x14ac:dyDescent="0.4">
      <c r="A12" s="61"/>
      <c r="B12" s="77"/>
      <c r="C12" s="78"/>
      <c r="D12" s="79"/>
      <c r="F12" s="76"/>
    </row>
    <row r="13" spans="1:6" x14ac:dyDescent="0.35">
      <c r="A13" s="61"/>
      <c r="B13" s="80" t="s">
        <v>76</v>
      </c>
      <c r="C13" s="81"/>
      <c r="D13" s="81"/>
      <c r="E13" s="82"/>
      <c r="F13" s="63"/>
    </row>
    <row r="14" spans="1:6" x14ac:dyDescent="0.35">
      <c r="A14" s="61"/>
      <c r="B14" s="83" t="s">
        <v>14</v>
      </c>
      <c r="C14" s="84" t="s">
        <v>15</v>
      </c>
      <c r="D14" s="84" t="s">
        <v>16</v>
      </c>
      <c r="E14" s="85" t="s">
        <v>8</v>
      </c>
      <c r="F14" s="63"/>
    </row>
    <row r="15" spans="1:6" x14ac:dyDescent="0.35">
      <c r="A15" s="61"/>
      <c r="B15" s="86" t="s">
        <v>85</v>
      </c>
      <c r="C15" s="73">
        <v>38</v>
      </c>
      <c r="D15" s="6">
        <v>0</v>
      </c>
      <c r="E15" s="1">
        <f>C15*D15</f>
        <v>0</v>
      </c>
      <c r="F15" s="63"/>
    </row>
    <row r="16" spans="1:6" ht="15" thickBot="1" x14ac:dyDescent="0.4">
      <c r="A16" s="61"/>
      <c r="B16" s="74" t="s">
        <v>28</v>
      </c>
      <c r="C16" s="75"/>
      <c r="D16" s="4"/>
      <c r="E16" s="3">
        <f>SUM(E15:E15)</f>
        <v>0</v>
      </c>
      <c r="F16" s="63"/>
    </row>
    <row r="17" spans="1:8" ht="15" thickBot="1" x14ac:dyDescent="0.4">
      <c r="A17" s="61"/>
      <c r="F17" s="63"/>
    </row>
    <row r="18" spans="1:8" x14ac:dyDescent="0.35">
      <c r="A18" s="61"/>
      <c r="B18" s="80" t="s">
        <v>43</v>
      </c>
      <c r="C18" s="87"/>
      <c r="D18" s="87"/>
      <c r="E18" s="88"/>
      <c r="F18" s="63"/>
    </row>
    <row r="19" spans="1:8" x14ac:dyDescent="0.35">
      <c r="A19" s="61"/>
      <c r="B19" s="89" t="s">
        <v>45</v>
      </c>
      <c r="C19" s="84" t="s">
        <v>31</v>
      </c>
      <c r="D19" s="84" t="s">
        <v>46</v>
      </c>
      <c r="E19" s="85" t="s">
        <v>47</v>
      </c>
      <c r="F19" s="63"/>
    </row>
    <row r="20" spans="1:8" x14ac:dyDescent="0.35">
      <c r="A20" s="61"/>
      <c r="B20" s="86" t="s">
        <v>85</v>
      </c>
      <c r="C20" s="73">
        <v>130</v>
      </c>
      <c r="D20" s="6">
        <v>0</v>
      </c>
      <c r="E20" s="12">
        <f>C20*D20</f>
        <v>0</v>
      </c>
      <c r="F20" s="63"/>
    </row>
    <row r="21" spans="1:8" ht="15" thickBot="1" x14ac:dyDescent="0.4">
      <c r="A21" s="61"/>
      <c r="B21" s="74" t="s">
        <v>36</v>
      </c>
      <c r="C21" s="75"/>
      <c r="D21" s="4"/>
      <c r="E21" s="3">
        <f>SUM(E20:E20)</f>
        <v>0</v>
      </c>
      <c r="F21" s="63"/>
    </row>
    <row r="22" spans="1:8" x14ac:dyDescent="0.35">
      <c r="A22" s="61"/>
      <c r="B22" s="90" t="s">
        <v>38</v>
      </c>
      <c r="F22" s="63"/>
    </row>
    <row r="23" spans="1:8" x14ac:dyDescent="0.35">
      <c r="A23" s="61"/>
      <c r="B23" s="90" t="s">
        <v>106</v>
      </c>
      <c r="F23" s="63"/>
    </row>
    <row r="24" spans="1:8" ht="15" thickBot="1" x14ac:dyDescent="0.4">
      <c r="A24" s="61"/>
      <c r="F24" s="63"/>
    </row>
    <row r="25" spans="1:8" ht="30.75" customHeight="1" thickBot="1" x14ac:dyDescent="0.4">
      <c r="A25" s="61"/>
      <c r="B25" s="91" t="s">
        <v>51</v>
      </c>
      <c r="C25" s="92"/>
      <c r="D25" s="92"/>
      <c r="E25" s="17">
        <f>SUM(E11,E16)-E21</f>
        <v>0</v>
      </c>
      <c r="F25" s="63"/>
      <c r="G25" s="93" t="s">
        <v>35</v>
      </c>
      <c r="H25" s="60">
        <v>20</v>
      </c>
    </row>
    <row r="26" spans="1:8" x14ac:dyDescent="0.35">
      <c r="A26" s="61"/>
      <c r="F26" s="63"/>
      <c r="G26" s="93" t="s">
        <v>37</v>
      </c>
      <c r="H26" s="60">
        <v>16</v>
      </c>
    </row>
    <row r="27" spans="1:8" x14ac:dyDescent="0.35">
      <c r="A27" s="61"/>
      <c r="F27" s="63"/>
      <c r="G27" s="93" t="s">
        <v>39</v>
      </c>
      <c r="H27" s="60">
        <v>12</v>
      </c>
    </row>
    <row r="28" spans="1:8" ht="15" thickBot="1" x14ac:dyDescent="0.4">
      <c r="A28" s="61"/>
      <c r="F28" s="63"/>
      <c r="G28" s="93" t="s">
        <v>41</v>
      </c>
      <c r="H28" s="60">
        <v>8</v>
      </c>
    </row>
    <row r="29" spans="1:8" x14ac:dyDescent="0.35">
      <c r="A29" s="61"/>
      <c r="B29" s="94" t="s">
        <v>52</v>
      </c>
      <c r="C29" s="95" t="s">
        <v>53</v>
      </c>
      <c r="D29" s="95"/>
      <c r="E29" s="96" t="s">
        <v>54</v>
      </c>
      <c r="F29" s="63"/>
      <c r="G29" s="93" t="s">
        <v>42</v>
      </c>
      <c r="H29" s="93">
        <v>4</v>
      </c>
    </row>
    <row r="30" spans="1:8" x14ac:dyDescent="0.35">
      <c r="A30" s="61"/>
      <c r="B30" s="86" t="s">
        <v>85</v>
      </c>
      <c r="C30" s="48" t="s">
        <v>49</v>
      </c>
      <c r="D30" s="49"/>
      <c r="E30" s="97">
        <f>VLOOKUP(C30,G25:H32,2,FALSE)</f>
        <v>0</v>
      </c>
      <c r="F30" s="63"/>
      <c r="G30" s="93" t="s">
        <v>44</v>
      </c>
      <c r="H30" s="93">
        <v>1</v>
      </c>
    </row>
    <row r="31" spans="1:8" ht="15" thickBot="1" x14ac:dyDescent="0.4">
      <c r="A31" s="61"/>
      <c r="B31" s="90" t="s">
        <v>82</v>
      </c>
      <c r="E31" s="98">
        <f>AVERAGE(E30:E30)</f>
        <v>0</v>
      </c>
      <c r="F31" s="63"/>
      <c r="G31" s="93" t="s">
        <v>48</v>
      </c>
      <c r="H31" s="93">
        <v>0</v>
      </c>
    </row>
    <row r="32" spans="1:8" ht="15" thickBot="1" x14ac:dyDescent="0.4">
      <c r="A32" s="61"/>
      <c r="F32" s="63"/>
      <c r="G32" s="93" t="s">
        <v>49</v>
      </c>
      <c r="H32" s="93">
        <v>0</v>
      </c>
    </row>
    <row r="33" spans="1:8" x14ac:dyDescent="0.35">
      <c r="A33" s="61"/>
      <c r="B33" s="99" t="s">
        <v>100</v>
      </c>
      <c r="C33" s="100" t="s">
        <v>63</v>
      </c>
      <c r="D33" s="101" t="s">
        <v>99</v>
      </c>
      <c r="E33" s="102" t="s">
        <v>101</v>
      </c>
      <c r="F33" s="63"/>
    </row>
    <row r="34" spans="1:8" ht="26.5" x14ac:dyDescent="0.35">
      <c r="A34" s="61"/>
      <c r="B34" s="103" t="s">
        <v>98</v>
      </c>
      <c r="C34" s="35" t="s">
        <v>55</v>
      </c>
      <c r="D34" s="121"/>
      <c r="E34" s="104">
        <f>VLOOKUP(C34,G36:H40,2,FALSE)*D34</f>
        <v>0</v>
      </c>
      <c r="F34" s="63"/>
    </row>
    <row r="35" spans="1:8" ht="27" thickBot="1" x14ac:dyDescent="0.4">
      <c r="A35" s="61"/>
      <c r="B35" s="105" t="s">
        <v>98</v>
      </c>
      <c r="C35" s="36" t="s">
        <v>55</v>
      </c>
      <c r="D35" s="122"/>
      <c r="E35" s="106">
        <f>VLOOKUP(C35,G36:H40,2,FALSE)*D35</f>
        <v>0</v>
      </c>
      <c r="F35" s="63"/>
    </row>
    <row r="36" spans="1:8" ht="15" thickBot="1" x14ac:dyDescent="0.4">
      <c r="A36" s="61"/>
      <c r="B36" s="107" t="s">
        <v>102</v>
      </c>
      <c r="E36" s="108">
        <f>SUM(E34:E35)</f>
        <v>0</v>
      </c>
      <c r="F36" s="63"/>
      <c r="G36" s="93" t="s">
        <v>55</v>
      </c>
      <c r="H36" s="60">
        <v>0</v>
      </c>
    </row>
    <row r="37" spans="1:8" ht="15" thickBot="1" x14ac:dyDescent="0.4">
      <c r="A37" s="61"/>
      <c r="B37" s="90"/>
      <c r="E37" s="109"/>
      <c r="F37" s="63"/>
      <c r="G37" s="93" t="s">
        <v>56</v>
      </c>
      <c r="H37" s="60">
        <v>2</v>
      </c>
    </row>
    <row r="38" spans="1:8" x14ac:dyDescent="0.35">
      <c r="A38" s="61"/>
      <c r="B38" s="99" t="s">
        <v>64</v>
      </c>
      <c r="C38" s="110" t="s">
        <v>63</v>
      </c>
      <c r="D38" s="111"/>
      <c r="E38" s="96" t="s">
        <v>54</v>
      </c>
      <c r="F38" s="63"/>
      <c r="G38" s="93" t="s">
        <v>57</v>
      </c>
      <c r="H38" s="60">
        <v>4</v>
      </c>
    </row>
    <row r="39" spans="1:8" ht="30" customHeight="1" thickBot="1" x14ac:dyDescent="0.4">
      <c r="A39" s="61"/>
      <c r="B39" s="27" t="s">
        <v>65</v>
      </c>
      <c r="C39" s="43" t="s">
        <v>97</v>
      </c>
      <c r="D39" s="44"/>
      <c r="E39" s="106">
        <f>VLOOKUP(C39,G44:H49,2,FALSE)</f>
        <v>0</v>
      </c>
      <c r="F39" s="63"/>
      <c r="G39" s="93" t="s">
        <v>58</v>
      </c>
      <c r="H39" s="60">
        <v>7</v>
      </c>
    </row>
    <row r="40" spans="1:8" ht="15" thickBot="1" x14ac:dyDescent="0.4">
      <c r="A40" s="61"/>
      <c r="B40" s="60" t="s">
        <v>66</v>
      </c>
      <c r="E40" s="112">
        <f>E39</f>
        <v>0</v>
      </c>
      <c r="F40" s="63"/>
      <c r="G40" s="93" t="s">
        <v>60</v>
      </c>
      <c r="H40" s="60">
        <v>10</v>
      </c>
    </row>
    <row r="41" spans="1:8" x14ac:dyDescent="0.35">
      <c r="A41" s="61"/>
      <c r="B41" s="90"/>
      <c r="F41" s="63"/>
    </row>
    <row r="42" spans="1:8" ht="15" thickBot="1" x14ac:dyDescent="0.4">
      <c r="A42" s="61"/>
      <c r="F42" s="63"/>
    </row>
    <row r="43" spans="1:8" x14ac:dyDescent="0.35">
      <c r="A43" s="61"/>
      <c r="B43" s="37" t="s">
        <v>67</v>
      </c>
      <c r="C43" s="9"/>
      <c r="D43" s="9"/>
      <c r="E43" s="10"/>
      <c r="F43" s="63"/>
    </row>
    <row r="44" spans="1:8" x14ac:dyDescent="0.35">
      <c r="A44" s="61"/>
      <c r="B44" s="113"/>
      <c r="C44" s="114"/>
      <c r="D44" s="115"/>
      <c r="E44" s="116"/>
      <c r="F44" s="63"/>
      <c r="G44" s="93" t="s">
        <v>92</v>
      </c>
      <c r="H44" s="93">
        <v>20</v>
      </c>
    </row>
    <row r="45" spans="1:8" x14ac:dyDescent="0.35">
      <c r="A45" s="61"/>
      <c r="B45" s="113" t="s">
        <v>68</v>
      </c>
      <c r="C45" s="40"/>
      <c r="D45" s="41"/>
      <c r="E45" s="42"/>
      <c r="F45" s="63"/>
      <c r="G45" s="93" t="s">
        <v>93</v>
      </c>
      <c r="H45" s="93">
        <v>16</v>
      </c>
    </row>
    <row r="46" spans="1:8" x14ac:dyDescent="0.35">
      <c r="A46" s="61"/>
      <c r="B46" s="113"/>
      <c r="C46" s="123"/>
      <c r="D46" s="124"/>
      <c r="E46" s="125"/>
      <c r="F46" s="63"/>
      <c r="G46" s="93" t="s">
        <v>94</v>
      </c>
      <c r="H46" s="93">
        <v>12</v>
      </c>
    </row>
    <row r="47" spans="1:8" x14ac:dyDescent="0.35">
      <c r="A47" s="61"/>
      <c r="B47" s="113" t="s">
        <v>69</v>
      </c>
      <c r="C47" s="40"/>
      <c r="D47" s="41"/>
      <c r="E47" s="42"/>
      <c r="F47" s="63"/>
      <c r="G47" s="93" t="s">
        <v>95</v>
      </c>
      <c r="H47" s="93">
        <v>8</v>
      </c>
    </row>
    <row r="48" spans="1:8" x14ac:dyDescent="0.35">
      <c r="A48" s="61"/>
      <c r="B48" s="113"/>
      <c r="C48" s="114"/>
      <c r="D48" s="115"/>
      <c r="E48" s="116"/>
      <c r="F48" s="63"/>
      <c r="G48" s="93" t="s">
        <v>96</v>
      </c>
      <c r="H48" s="93">
        <v>4</v>
      </c>
    </row>
    <row r="49" spans="1:8" x14ac:dyDescent="0.35">
      <c r="A49" s="61"/>
      <c r="B49" s="113" t="s">
        <v>70</v>
      </c>
      <c r="C49" s="40"/>
      <c r="D49" s="41"/>
      <c r="E49" s="42"/>
      <c r="F49" s="63"/>
      <c r="G49" s="93" t="s">
        <v>97</v>
      </c>
      <c r="H49" s="93">
        <v>0</v>
      </c>
    </row>
    <row r="50" spans="1:8" x14ac:dyDescent="0.35">
      <c r="A50" s="61"/>
      <c r="B50" s="113"/>
      <c r="C50" s="114"/>
      <c r="D50" s="115"/>
      <c r="E50" s="116"/>
      <c r="F50" s="63"/>
    </row>
    <row r="51" spans="1:8" ht="15" thickBot="1" x14ac:dyDescent="0.4">
      <c r="A51" s="61"/>
      <c r="B51" s="117" t="s">
        <v>71</v>
      </c>
      <c r="C51" s="45"/>
      <c r="D51" s="46"/>
      <c r="E51" s="47"/>
      <c r="F51" s="63"/>
    </row>
    <row r="52" spans="1:8" x14ac:dyDescent="0.35">
      <c r="A52" s="61"/>
      <c r="F52" s="63"/>
    </row>
    <row r="53" spans="1:8" x14ac:dyDescent="0.35">
      <c r="A53" s="61"/>
      <c r="F53" s="63"/>
    </row>
    <row r="54" spans="1:8" x14ac:dyDescent="0.35">
      <c r="A54" s="61"/>
      <c r="F54" s="63"/>
    </row>
    <row r="55" spans="1:8" ht="15" thickBot="1" x14ac:dyDescent="0.4">
      <c r="A55" s="118"/>
      <c r="B55" s="119"/>
      <c r="C55" s="119"/>
      <c r="D55" s="119"/>
      <c r="E55" s="119"/>
      <c r="F55" s="120"/>
    </row>
    <row r="58" spans="1:8" ht="0.5" customHeight="1" x14ac:dyDescent="0.35"/>
    <row r="59" spans="1:8" hidden="1" x14ac:dyDescent="0.35"/>
    <row r="60" spans="1:8" hidden="1" x14ac:dyDescent="0.35"/>
  </sheetData>
  <sheetProtection algorithmName="SHA-512" hashValue="0h36NPvEVxqT+U6TVb1SLL1wsjCRZ9z5BcicnRTIvofukH6cpvPkKm9N0PP9D1NF4fub1h/byRbucP2y849xuQ==" saltValue="F/OVOM5atEtZHc5ryQX9+A==" spinCount="100000" sheet="1" selectLockedCells="1"/>
  <protectedRanges>
    <protectedRange sqref="C51 C49 C45 C47 B43" name="Bereik1"/>
  </protectedRanges>
  <mergeCells count="10">
    <mergeCell ref="C47:E47"/>
    <mergeCell ref="C49:E49"/>
    <mergeCell ref="C51:E51"/>
    <mergeCell ref="C38:D38"/>
    <mergeCell ref="C39:D39"/>
    <mergeCell ref="C30:D30"/>
    <mergeCell ref="B13:E13"/>
    <mergeCell ref="B18:E18"/>
    <mergeCell ref="C29:D29"/>
    <mergeCell ref="C45:E45"/>
  </mergeCells>
  <dataValidations count="3">
    <dataValidation type="list" allowBlank="1" showInputMessage="1" showErrorMessage="1" sqref="C39:D39">
      <formula1>$G$44:$G$49</formula1>
    </dataValidation>
    <dataValidation type="list" allowBlank="1" showInputMessage="1" showErrorMessage="1" errorTitle="Verkeerde input" error="Selecteer een geldige verwerkingsmethode" promptTitle="Duurzaamheid verwerkingsmethode" prompt="Selecteer de juiste verwerkingsmethode_x000a_" sqref="C30:D30">
      <formula1>$G$25:$G$32</formula1>
    </dataValidation>
    <dataValidation type="list" showInputMessage="1" showErrorMessage="1" errorTitle="Foute invoer" error="Kies een type brandstof_x000a_" promptTitle="Type brandstof" prompt="Kies welk type brandstof uw transportvoertuigen gebruiken" sqref="C34:C35">
      <formula1>$G$36:$G$40</formula1>
    </dataValidation>
  </dataValidation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3b418de-604d-4a00-9fe5-b5216ffe245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111998B696518499D1D15CEF33FD7C6" ma:contentTypeVersion="17" ma:contentTypeDescription="Een nieuw document maken." ma:contentTypeScope="" ma:versionID="a43336296eea8aad3bbe309301f0577c">
  <xsd:schema xmlns:xsd="http://www.w3.org/2001/XMLSchema" xmlns:xs="http://www.w3.org/2001/XMLSchema" xmlns:p="http://schemas.microsoft.com/office/2006/metadata/properties" xmlns:ns3="c3b418de-604d-4a00-9fe5-b5216ffe245c" xmlns:ns4="7e386485-a582-4911-a43c-ade3deae96f6" targetNamespace="http://schemas.microsoft.com/office/2006/metadata/properties" ma:root="true" ma:fieldsID="fc59191d2783ab76a620117c45168f74" ns3:_="" ns4:_="">
    <xsd:import namespace="c3b418de-604d-4a00-9fe5-b5216ffe245c"/>
    <xsd:import namespace="7e386485-a582-4911-a43c-ade3deae96f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ObjectDetectorVersions" minOccurs="0"/>
                <xsd:element ref="ns3:MediaServiceLocation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b418de-604d-4a00-9fe5-b5216ffe245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386485-a582-4911-a43c-ade3deae96f6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Hint-hash delen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��< ? x m l   v e r s i o n = " 1 . 0 "   e n c o d i n g = " u t f - 1 6 " ? > < D a t a M a s h u p   x m l n s = " h t t p : / / s c h e m a s . m i c r o s o f t . c o m / D a t a M a s h u p " > A A A A A B M D A A B Q S w M E F A A C A A g A r m D s V m v S C R u j A A A A 9 g A A A B I A H A B D b 2 5 m a W c v U G F j a 2 F n Z S 5 4 b W w g o h g A K K A U A A A A A A A A A A A A A A A A A A A A A A A A A A A A h Y + 9 D o I w G E V f h X S n f y 6 E l D K 4 g j E x M a 5 N q d A I H 4 Y W y 7 s 5 + E i + g h h F 3 R z v u W e 4 9 3 6 9 i X z q 2 u h i B m d 7 y B D D F E U G d F 9 Z q D M 0 + m O c o F y K r d I n V Z t o l s G l k 6 s y 1 H h / T g k J I e C w w v 1 Q E 0 4 p I 4 e y 2 O n G d A p 9 Z P t f j i 0 4 r 0 A b J M X + N U Z y z F i C O e W Y C r J A U V r 4 C n z e + 2 x / o F i P r R 8 H I 6 G N N 4 U g S x T k / U E + A F B L A w Q U A A I A C A C u Y O x W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r m D s V i i K R 7 g O A A A A E Q A A A B M A H A B G b 3 J t d W x h c y 9 T Z W N 0 a W 9 u M S 5 t I K I Y A C i g F A A A A A A A A A A A A A A A A A A A A A A A A A A A A C t O T S 7 J z M 9 T C I b Q h t Y A U E s B A i 0 A F A A C A A g A r m D s V m v S C R u j A A A A 9 g A A A B I A A A A A A A A A A A A A A A A A A A A A A E N v b m Z p Z y 9 Q Y W N r Y W d l L n h t b F B L A Q I t A B Q A A g A I A K 5 g 7 F Y P y u m r p A A A A O k A A A A T A A A A A A A A A A A A A A A A A O 8 A A A B b Q 2 9 u d G V u d F 9 U e X B l c 1 0 u e G 1 s U E s B A i 0 A F A A C A A g A r m D s V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O J h q g L J B q x M i l g o 9 y Y M n M A A A A A A A g A A A A A A A 2 Y A A M A A A A A Q A A A A m D B l b o 5 W T S I L Q a n b O l e K p g A A A A A E g A A A o A A A A B A A A A C 9 G u 7 / 5 / I + j E t B 4 / D 5 k Z j U U A A A A E 3 b 1 w 0 R P e I l r 5 3 d + A o R r Y Y R e A I 0 I m i L N U Y M o E e o x o Z Y t c s 1 A u W 3 Z w z E l 7 0 V A Y r 2 5 u z r 3 c n O i m z w v S T b z U w E R I 2 a J V s b C / Y n 5 k 3 h 1 C T D a a R Z F A A A A K 5 f a O i g V 9 b u Q T 6 d 3 B A K A i b G J k Q 9 < / D a t a M a s h u p > 
</file>

<file path=customXml/itemProps1.xml><?xml version="1.0" encoding="utf-8"?>
<ds:datastoreItem xmlns:ds="http://schemas.openxmlformats.org/officeDocument/2006/customXml" ds:itemID="{F51D178F-9D79-485A-AA26-726FCE6FAC9D}">
  <ds:schemaRefs>
    <ds:schemaRef ds:uri="http://purl.org/dc/elements/1.1/"/>
    <ds:schemaRef ds:uri="http://schemas.microsoft.com/office/2006/metadata/properties"/>
    <ds:schemaRef ds:uri="c3b418de-604d-4a00-9fe5-b5216ffe245c"/>
    <ds:schemaRef ds:uri="http://purl.org/dc/terms/"/>
    <ds:schemaRef ds:uri="http://schemas.openxmlformats.org/package/2006/metadata/core-properties"/>
    <ds:schemaRef ds:uri="7e386485-a582-4911-a43c-ade3deae96f6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D4DDC8D-C45B-4CE6-A2F7-D2559C789AB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9605161-C370-4BFD-A5CB-2D385E0E30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b418de-604d-4a00-9fe5-b5216ffe245c"/>
    <ds:schemaRef ds:uri="7e386485-a582-4911-a43c-ade3deae96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E520D7A3-8670-439F-B112-6AE422FD780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Perceel 1 v2</vt:lpstr>
      <vt:lpstr>Perceel 2 v2</vt:lpstr>
      <vt:lpstr>Perceel 3 v2</vt:lpstr>
      <vt:lpstr>Perceel 4 v2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Rosanne Wahl</dc:creator>
  <cp:keywords/>
  <dc:description/>
  <cp:lastModifiedBy>Evalinde van Winden</cp:lastModifiedBy>
  <cp:revision/>
  <dcterms:created xsi:type="dcterms:W3CDTF">2023-07-05T12:26:02Z</dcterms:created>
  <dcterms:modified xsi:type="dcterms:W3CDTF">2024-08-15T13:19:58Z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0x010100C111998B696518499D1D15CEF33FD7C6</vt:lpwstr>
  </property>
</Properties>
</file>