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27"/>
  <workbookPr/>
  <mc:AlternateContent xmlns:mc="http://schemas.openxmlformats.org/markup-compatibility/2006">
    <mc:Choice Requires="x15">
      <x15ac:absPath xmlns:x15ac="http://schemas.microsoft.com/office/spreadsheetml/2010/11/ac" url="C:\Users\reine\Desktop\"/>
    </mc:Choice>
  </mc:AlternateContent>
  <xr:revisionPtr revIDLastSave="7" documentId="8_{F23E3D93-9214-42E2-83B6-D49BF6A46CC9}" xr6:coauthVersionLast="47" xr6:coauthVersionMax="47" xr10:uidLastSave="{266FAF6C-B62A-4114-8B38-837CA15634C9}"/>
  <bookViews>
    <workbookView xWindow="28680" yWindow="-120" windowWidth="29040" windowHeight="17640" firstSheet="3" xr2:uid="{00000000-000D-0000-FFFF-FFFF00000000}"/>
  </bookViews>
  <sheets>
    <sheet name="Voorblad" sheetId="1" r:id="rId1"/>
    <sheet name="Vaste kosten" sheetId="2" r:id="rId2"/>
    <sheet name="Variable kosten" sheetId="3" r:id="rId3"/>
    <sheet name="Onderbouwing prijs"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 i="4" l="1"/>
  <c r="G23" i="4"/>
  <c r="G22" i="4"/>
  <c r="G26" i="4"/>
  <c r="G25" i="4"/>
  <c r="G24" i="4"/>
  <c r="G21" i="4"/>
  <c r="G19" i="4"/>
  <c r="G18" i="4"/>
  <c r="G17" i="4"/>
  <c r="G16" i="4"/>
  <c r="G15" i="4"/>
  <c r="G14" i="4"/>
  <c r="G13" i="4"/>
  <c r="G12" i="4"/>
  <c r="G11" i="4"/>
  <c r="G10" i="4"/>
  <c r="G9" i="4"/>
  <c r="F22" i="3"/>
  <c r="F21" i="3"/>
  <c r="E14" i="3"/>
  <c r="F14" i="3"/>
  <c r="E15" i="3"/>
  <c r="E16" i="3"/>
  <c r="F16" i="3" s="1"/>
  <c r="E17" i="3"/>
  <c r="E18" i="3"/>
  <c r="F18" i="3" s="1"/>
  <c r="E19" i="3"/>
  <c r="F19" i="3" s="1"/>
  <c r="E20" i="3"/>
  <c r="F20" i="3" s="1"/>
  <c r="F15" i="3"/>
  <c r="F17" i="3"/>
  <c r="D26" i="3"/>
  <c r="E14" i="2"/>
  <c r="E15" i="2"/>
  <c r="E16" i="2"/>
  <c r="E17" i="2"/>
  <c r="E18" i="2"/>
  <c r="E19" i="2"/>
  <c r="E20" i="2"/>
  <c r="E21" i="2"/>
  <c r="E22" i="2"/>
  <c r="E23" i="2"/>
  <c r="E24" i="2"/>
  <c r="E25" i="2"/>
  <c r="E26" i="2"/>
  <c r="E27" i="2"/>
  <c r="E28" i="2"/>
  <c r="E29" i="2"/>
  <c r="E30" i="2"/>
  <c r="E31" i="2"/>
  <c r="E13" i="2"/>
  <c r="E8" i="2"/>
  <c r="E7" i="2"/>
  <c r="D31" i="3"/>
  <c r="D30" i="3"/>
  <c r="D29" i="3"/>
  <c r="D28" i="3"/>
  <c r="D27" i="3"/>
  <c r="D9" i="2"/>
  <c r="E9" i="2" l="1"/>
  <c r="E32" i="2"/>
  <c r="F23" i="3"/>
  <c r="D32" i="3"/>
  <c r="E37" i="2" l="1"/>
  <c r="B17" i="1" s="1"/>
  <c r="D34" i="3"/>
  <c r="B18" i="1" s="1"/>
  <c r="B19" i="1" l="1"/>
  <c r="B22" i="1" s="1"/>
</calcChain>
</file>

<file path=xl/sharedStrings.xml><?xml version="1.0" encoding="utf-8"?>
<sst xmlns="http://schemas.openxmlformats.org/spreadsheetml/2006/main" count="152" uniqueCount="139">
  <si>
    <t>Bijlage D Prijzenblad</t>
  </si>
  <si>
    <t>Instructies:</t>
  </si>
  <si>
    <t>Inschrijver dient de prijzen in op de gele cellen in de tabbladen vaste kosten, variabele kosten, onderbouwingprijs.</t>
  </si>
  <si>
    <t>Alle door inschrijver ingevulde tarieven zijn exclusief btw.</t>
  </si>
  <si>
    <t>Alle opgegeven prijzen van de producten dienen te voldoen aan de eisen zoals gesteld in het PvE.</t>
  </si>
  <si>
    <t>De totale kosten looptijd contract in cel B22 in tabblad Voorblad is de inschrijfprijs van inschrijver voor deze aanbesteding en telt mee voor het onderdeel Gunningscriteria Prijs, hoofdstuk 6 offerteleidraad.</t>
  </si>
  <si>
    <t>Alle genoemde aantallen in dit prijzenblad zijn fictief en hieraan kunnen geen rechten worden ontleend. De consumpties en losse artikelen worden verrekend op basis van verbruik middels nacalculatie. De consumpties worden berekend op basis van de daadwerkelijke verbruiksaantallen (tellerstanden van de machines).</t>
  </si>
  <si>
    <t xml:space="preserve">De inschrijver dient een onderbouwing aan te leveren van de prijs per consumptie soort in het tabblad Onderbouwing prijs. Deze onderbouwing wordt niet ter beoordeling meegenomen. VRNHN dient hieruit te kunnen aflezen op welke wijze de prijs is opgebouwd. </t>
  </si>
  <si>
    <t xml:space="preserve">Opdrachtnemer dient binnen de prijsstelling minimaal twee hoogwaardige koffieblends aan te bieden. Dit om vanuit de verificatie (na voorgenomen gunning) en gedurende de Overeenkomst de mogelijkheid te hebben om verandering door te voeren binnen de aanneemsom.  Op het tabblad variabele kosten dient Inschrijver de prijs per kilo van voor alle blends op te geven, plus de omschrijving van de beoogde blend. De prijsstelling van beide blends (excl decafé) mag niet meer afwijken dan 5% ten opzichte van elkaar. Dit om grote fluctuatie gedurende de uitvoering van de Overeenkomst te voorkomen.  </t>
  </si>
  <si>
    <t> </t>
  </si>
  <si>
    <t>Kostensoort</t>
  </si>
  <si>
    <t>Totale kosten per jaar</t>
  </si>
  <si>
    <t xml:space="preserve">Totale vaste kosten </t>
  </si>
  <si>
    <t>Totale variabele kosten</t>
  </si>
  <si>
    <t xml:space="preserve">Inschrijfprijs: totale kosten per jaar </t>
  </si>
  <si>
    <t>Totale inschrijfprijs (incl optiejaren)</t>
  </si>
  <si>
    <t>Vaste kosten</t>
  </si>
  <si>
    <t>Alleen de gele velden invullen</t>
  </si>
  <si>
    <t>Huur dranken automaten incl eenmalige levering.</t>
  </si>
  <si>
    <t>Type automaat</t>
  </si>
  <si>
    <t>Naam automaat</t>
  </si>
  <si>
    <t>Kosten per maand per automaat</t>
  </si>
  <si>
    <t>Aantal automaten</t>
  </si>
  <si>
    <t>Automaat zonder onderkast</t>
  </si>
  <si>
    <t>&lt;&lt;naam automaat&gt;&gt;</t>
  </si>
  <si>
    <t>Automaat met onderkast</t>
  </si>
  <si>
    <t>Totaal automaten</t>
  </si>
  <si>
    <t>Full operating service, confrom PVE en offerteleidraad</t>
  </si>
  <si>
    <t>Full service per locatie</t>
  </si>
  <si>
    <t>adres gegevens</t>
  </si>
  <si>
    <t>Service en onderhoudskosten per automaat per maand</t>
  </si>
  <si>
    <t>Totale personeelskosten per jaar</t>
  </si>
  <si>
    <t>Hoofdkantoor VRNHN en GGD</t>
  </si>
  <si>
    <t>Hertog Aalbrechtweg 22, Alkmaar</t>
  </si>
  <si>
    <t>Ambulancepost Wognum</t>
  </si>
  <si>
    <t>Nieuweweg 24, Wognum</t>
  </si>
  <si>
    <t>Ambulancepost Den Helder</t>
  </si>
  <si>
    <t>Schrijnwerkersweg 12, Den Helder</t>
  </si>
  <si>
    <t>Ambulancepost Hoogkarspel</t>
  </si>
  <si>
    <t>Sluisweg 8, Hoogkarspel</t>
  </si>
  <si>
    <t>Brandweer Alkmaar</t>
  </si>
  <si>
    <t>Helderseweg 8, Alkmaar</t>
  </si>
  <si>
    <t>Brandweer Heerhugowaard</t>
  </si>
  <si>
    <t>Zuidtangent 3, Heerhugowaard</t>
  </si>
  <si>
    <t>Brandweer Hoorn</t>
  </si>
  <si>
    <t>Nieuwe Wal 1, Hoorn</t>
  </si>
  <si>
    <t>Brandweer Zwaag</t>
  </si>
  <si>
    <t>De oude veiling 57, Zwaag</t>
  </si>
  <si>
    <t>Brandweer Opmeer</t>
  </si>
  <si>
    <t>Het Bon 8, Opmeer</t>
  </si>
  <si>
    <t>Brandweer Bovenkarspel</t>
  </si>
  <si>
    <t>De Tocht 10, Bovenkarspel</t>
  </si>
  <si>
    <t>Brandweer Enkhuizen</t>
  </si>
  <si>
    <t>Gerard Brandtweg 3, Enkhuizen</t>
  </si>
  <si>
    <t>Brandweer Den Helder</t>
  </si>
  <si>
    <t>Bastiondreef 4, Den Helder</t>
  </si>
  <si>
    <t>Brandweer Schagen</t>
  </si>
  <si>
    <t>Hofstraat 15, Schagen</t>
  </si>
  <si>
    <t>Brandweer Wieringerwerf</t>
  </si>
  <si>
    <t>Medemblikkerweg 4 A, Wieringerwerf</t>
  </si>
  <si>
    <t>Brandweer Warmenhuizen</t>
  </si>
  <si>
    <t>Sportlaan 30, Warmenhuizen</t>
  </si>
  <si>
    <t>Brandweer Zuid-Scharwoude</t>
  </si>
  <si>
    <t>Vroedschap 7, Zuid-Scharwoude</t>
  </si>
  <si>
    <t>GGD</t>
  </si>
  <si>
    <t>Maelsonstraat 11, Hoorn</t>
  </si>
  <si>
    <t>Zuiderweg 25, Schagen</t>
  </si>
  <si>
    <t>Hertog Aalbrechtweg 5, alkmaar</t>
  </si>
  <si>
    <t>Totaal</t>
  </si>
  <si>
    <t>Optionele diensten (deze kosten worden niet meegerekend in uw inschrijfprijs)</t>
  </si>
  <si>
    <t>Interne verplaatsing automaat</t>
  </si>
  <si>
    <t>stuk</t>
  </si>
  <si>
    <t>Totaal Vaste kosten per jaar</t>
  </si>
  <si>
    <t>Variabele kosten</t>
  </si>
  <si>
    <t>Instructies</t>
  </si>
  <si>
    <t xml:space="preserve">Inschrijver biedt twee verschillende soorten koffieblends aan, voor dezelfde (gemiddelde) consumptieprijs. De namen van de producten dienen in kolom B te worden ingevuld. Dit zijn de smaken die worden beoordeeld tijdens de smaak test, waarvan de best beoordeelde smaak gedurende de uitvoering van het contract aangeboden dient te worden in de automaten. </t>
  </si>
  <si>
    <t>De gemiddeld consumptieprijs dient gebaseerd te worden op de automaatinstellingen die inschrijver gaat aanbieden in de smaak test in combinatie met de eisen van deze aanbesteding. De afstellingen die hebben geleid tot het behalen van de smaak test dienen vastgelegd te worden en dienen in de uitvoering van de overeenkomst minimaal gehandhaafd te worden.</t>
  </si>
  <si>
    <t>De prijsstelling van beide blends mag niet meer afwijken dan 5% ten opzichte van elkaar.</t>
  </si>
  <si>
    <t>Aangeboden koffiesoorten</t>
  </si>
  <si>
    <t>Naam product</t>
  </si>
  <si>
    <t>Prijs per kilo</t>
  </si>
  <si>
    <t>Koffieblend 1</t>
  </si>
  <si>
    <t>&lt;&lt;naam product&gt;&gt;</t>
  </si>
  <si>
    <t>Koffieblend 2</t>
  </si>
  <si>
    <t>Decafé</t>
  </si>
  <si>
    <t>Prijs warme dranken</t>
  </si>
  <si>
    <t>Jaarverbruik in eenheden (schatting)</t>
  </si>
  <si>
    <t>Gemiddelde consumptieprijs per warme drank</t>
  </si>
  <si>
    <t>Totaalprijs per jaar</t>
  </si>
  <si>
    <t>KOFFIE</t>
  </si>
  <si>
    <t>DECAFE</t>
  </si>
  <si>
    <t>ESPRESSO</t>
  </si>
  <si>
    <t>CAFE AU LAIT</t>
  </si>
  <si>
    <t>WIENER MELANGE</t>
  </si>
  <si>
    <t>CAPPUCCINO</t>
  </si>
  <si>
    <t>CHOCOLADEMELK</t>
  </si>
  <si>
    <t>HEET WATER</t>
  </si>
  <si>
    <t>KOUD WATER</t>
  </si>
  <si>
    <t>Totaal warme dranken</t>
  </si>
  <si>
    <t>Losse artikelen (wordt verrekend op nacalculatie)</t>
  </si>
  <si>
    <t>Fictief aantal</t>
  </si>
  <si>
    <t>Nettoprijs per stuk</t>
  </si>
  <si>
    <t>Theezakjes</t>
  </si>
  <si>
    <t>minimaal 6 tot 8 verschillende smaken, wordt in overleg bepaald</t>
  </si>
  <si>
    <t>Creamersticks</t>
  </si>
  <si>
    <t>Suikersticks</t>
  </si>
  <si>
    <t>Zoetjes</t>
  </si>
  <si>
    <t>Roerstaafje hout</t>
  </si>
  <si>
    <t>Soep</t>
  </si>
  <si>
    <t>minimaal 6 verschillende smaken, wordt in overleg bepaald</t>
  </si>
  <si>
    <t>Totaal losse artikelen</t>
  </si>
  <si>
    <t>Totaalprijs variabele kosten per jaar</t>
  </si>
  <si>
    <t xml:space="preserve">Instructies: </t>
  </si>
  <si>
    <t xml:space="preserve">De consumptieverdeling van de afgelopen jaren staat in hoofdstuk 3 van de Offerteleidraad. Inschrijver kan aan deze verdeling geen rechten ontlenen. </t>
  </si>
  <si>
    <t>Blend 1</t>
  </si>
  <si>
    <t>Artikel</t>
  </si>
  <si>
    <t>Grammage koffie melktopping, suiker, cacao</t>
  </si>
  <si>
    <t>Koffie (€)</t>
  </si>
  <si>
    <t>Melktopping (€)</t>
  </si>
  <si>
    <t>Suiker (€)</t>
  </si>
  <si>
    <t>Cacao (€)</t>
  </si>
  <si>
    <t>Nettoprijs per eenheid (consumptieprijs warme drank)</t>
  </si>
  <si>
    <t xml:space="preserve">Koffie </t>
  </si>
  <si>
    <t>Koffie + melk</t>
  </si>
  <si>
    <t>Koffie + suiker</t>
  </si>
  <si>
    <t>Koffie + melk + suiker</t>
  </si>
  <si>
    <t>Decafé + melk</t>
  </si>
  <si>
    <t>Decafé + suiker</t>
  </si>
  <si>
    <t>Decafé + melk + suiker</t>
  </si>
  <si>
    <t>Espresso</t>
  </si>
  <si>
    <t>Espresso + melk</t>
  </si>
  <si>
    <t>Espresso + suiker</t>
  </si>
  <si>
    <t>Espresso + melk + suiker</t>
  </si>
  <si>
    <t>Café au lait </t>
  </si>
  <si>
    <t>Café au lait + suiker</t>
  </si>
  <si>
    <t>Cappuccino</t>
  </si>
  <si>
    <t>Cappuccino + suiker</t>
  </si>
  <si>
    <t xml:space="preserve">Chocolademelk </t>
  </si>
  <si>
    <t>Wiener melange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</si>
</sst>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 #,##0;[Red]&quot;€&quot;\ \-#,##0"/>
    <numFmt numFmtId="8" formatCode="&quot;€&quot;\ #,##0.00;[Red]&quot;€&quot;\ \-#,##0.00"/>
    <numFmt numFmtId="44" formatCode="_ &quot;€&quot;\ * #,##0.00_ ;_ &quot;€&quot;\ * \-#,##0.00_ ;_ &quot;€&quot;\ * &quot;-&quot;??_ ;_ @_ "/>
    <numFmt numFmtId="164" formatCode="&quot;€&quot;\ #,##0.00"/>
    <numFmt numFmtId="165" formatCode="_ [$€-2]\ * #,##0.00_ ;_ [$€-2]\ * \-#,##0.00_ ;_ [$€-2]\ * &quot;-&quot;??_ ;_ @_ "/>
  </numFmts>
  <fonts count="23">
    <font>
      <sz val="11"/>
      <color theme="1"/>
      <name val="Aptos Narrow"/>
      <family val="2"/>
      <scheme val="minor"/>
    </font>
    <font>
      <sz val="11"/>
      <color theme="1"/>
      <name val="Aptos Narrow"/>
      <family val="2"/>
      <scheme val="minor"/>
    </font>
    <font>
      <sz val="10"/>
      <color rgb="FF000000"/>
      <name val="Calibri"/>
      <family val="2"/>
    </font>
    <font>
      <sz val="10"/>
      <name val="Calibri"/>
      <family val="2"/>
    </font>
    <font>
      <b/>
      <sz val="10"/>
      <name val="Calibri"/>
      <family val="2"/>
    </font>
    <font>
      <b/>
      <sz val="10"/>
      <color rgb="FFFF0000"/>
      <name val="Calibri"/>
      <family val="2"/>
    </font>
    <font>
      <b/>
      <sz val="14"/>
      <name val="Calibri"/>
      <family val="2"/>
    </font>
    <font>
      <b/>
      <sz val="12"/>
      <name val="Calibri"/>
      <family val="2"/>
    </font>
    <font>
      <b/>
      <sz val="10"/>
      <color rgb="FFFFFFFF"/>
      <name val="Calibri"/>
      <family val="2"/>
    </font>
    <font>
      <sz val="11"/>
      <color rgb="FF000000"/>
      <name val="Calibri"/>
      <family val="2"/>
    </font>
    <font>
      <b/>
      <sz val="16"/>
      <name val="Calibri"/>
      <family val="2"/>
    </font>
    <font>
      <b/>
      <sz val="10"/>
      <color theme="0"/>
      <name val="Calibri"/>
      <family val="2"/>
    </font>
    <font>
      <sz val="10"/>
      <color rgb="FF000000"/>
      <name val="Tahoma"/>
      <family val="2"/>
    </font>
    <font>
      <sz val="14"/>
      <color theme="1"/>
      <name val="Tahoma"/>
      <family val="2"/>
    </font>
    <font>
      <sz val="10"/>
      <color theme="1"/>
      <name val="Tahoma"/>
      <family val="2"/>
    </font>
    <font>
      <b/>
      <sz val="10"/>
      <color theme="1"/>
      <name val="Tahoma"/>
      <family val="2"/>
    </font>
    <font>
      <sz val="10"/>
      <name val="Tahoma"/>
      <family val="2"/>
    </font>
    <font>
      <b/>
      <sz val="10"/>
      <color theme="0"/>
      <name val="Tahoma"/>
      <family val="2"/>
    </font>
    <font>
      <b/>
      <sz val="10"/>
      <name val="Tahoma"/>
      <family val="2"/>
    </font>
    <font>
      <b/>
      <sz val="10"/>
      <color rgb="FF000000"/>
      <name val="Tahoma"/>
      <family val="2"/>
    </font>
    <font>
      <sz val="11"/>
      <color theme="1"/>
      <name val="Calibri"/>
      <family val="2"/>
    </font>
    <font>
      <sz val="10"/>
      <name val="Arial"/>
      <charset val="1"/>
    </font>
    <font>
      <sz val="10"/>
      <color rgb="FF000000"/>
      <name val="Calibri"/>
    </font>
  </fonts>
  <fills count="15">
    <fill>
      <patternFill patternType="none"/>
    </fill>
    <fill>
      <patternFill patternType="gray125"/>
    </fill>
    <fill>
      <patternFill patternType="solid">
        <fgColor rgb="FF99CCFF"/>
        <bgColor rgb="FF000000"/>
      </patternFill>
    </fill>
    <fill>
      <patternFill patternType="solid">
        <fgColor rgb="FFC0C0C0"/>
        <bgColor rgb="FF000000"/>
      </patternFill>
    </fill>
    <fill>
      <patternFill patternType="solid">
        <fgColor rgb="FFBFBFBF"/>
        <bgColor rgb="FF000000"/>
      </patternFill>
    </fill>
    <fill>
      <patternFill patternType="solid">
        <fgColor theme="0" tint="-0.249977111117893"/>
        <bgColor indexed="64"/>
      </patternFill>
    </fill>
    <fill>
      <patternFill patternType="solid">
        <fgColor rgb="FFFFFF00"/>
        <bgColor rgb="FF000000"/>
      </patternFill>
    </fill>
    <fill>
      <patternFill patternType="solid">
        <fgColor theme="3" tint="0.249977111117893"/>
        <bgColor rgb="FF000000"/>
      </patternFill>
    </fill>
    <fill>
      <patternFill patternType="solid">
        <fgColor theme="3" tint="0.749992370372631"/>
        <bgColor rgb="FF000000"/>
      </patternFill>
    </fill>
    <fill>
      <patternFill patternType="solid">
        <fgColor theme="6" tint="0.39997558519241921"/>
        <bgColor rgb="FF000000"/>
      </patternFill>
    </fill>
    <fill>
      <patternFill patternType="solid">
        <fgColor theme="3" tint="0.749992370372631"/>
        <bgColor indexed="64"/>
      </patternFill>
    </fill>
    <fill>
      <patternFill patternType="solid">
        <fgColor rgb="FFFFFF00"/>
        <bgColor indexed="64"/>
      </patternFill>
    </fill>
    <fill>
      <patternFill patternType="solid">
        <fgColor theme="3" tint="0.249977111117893"/>
        <bgColor indexed="64"/>
      </patternFill>
    </fill>
    <fill>
      <patternFill patternType="solid">
        <fgColor theme="0"/>
        <bgColor indexed="64"/>
      </patternFill>
    </fill>
    <fill>
      <patternFill patternType="solid">
        <fgColor theme="0"/>
        <bgColor rgb="FF000000"/>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rgb="FF000000"/>
      </bottom>
      <diagonal/>
    </border>
    <border>
      <left/>
      <right style="thin">
        <color indexed="64"/>
      </right>
      <top/>
      <bottom style="thin">
        <color rgb="FF000000"/>
      </bottom>
      <diagonal/>
    </border>
    <border>
      <left style="thin">
        <color indexed="64"/>
      </left>
      <right/>
      <top/>
      <bottom/>
      <diagonal/>
    </border>
    <border>
      <left style="thin">
        <color indexed="64"/>
      </left>
      <right/>
      <top/>
      <bottom style="thin">
        <color indexed="64"/>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style="thin">
        <color indexed="64"/>
      </bottom>
      <diagonal/>
    </border>
    <border>
      <left/>
      <right/>
      <top style="thin">
        <color indexed="64"/>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s>
  <cellStyleXfs count="2">
    <xf numFmtId="0" fontId="0" fillId="0" borderId="0"/>
    <xf numFmtId="44" fontId="1" fillId="0" borderId="0" applyFont="0" applyFill="0" applyBorder="0" applyAlignment="0" applyProtection="0"/>
  </cellStyleXfs>
  <cellXfs count="139">
    <xf numFmtId="0" fontId="0" fillId="0" borderId="0" xfId="0"/>
    <xf numFmtId="0" fontId="4" fillId="6" borderId="1" xfId="0" applyFont="1" applyFill="1" applyBorder="1" applyAlignment="1" applyProtection="1">
      <alignment horizontal="center" vertical="top" wrapText="1"/>
      <protection locked="0"/>
    </xf>
    <xf numFmtId="164" fontId="3" fillId="6" borderId="1" xfId="0" applyNumberFormat="1" applyFont="1" applyFill="1" applyBorder="1" applyAlignment="1" applyProtection="1">
      <alignment horizontal="center" vertical="top" wrapText="1"/>
      <protection locked="0"/>
    </xf>
    <xf numFmtId="164" fontId="3" fillId="6" borderId="5" xfId="0" applyNumberFormat="1" applyFont="1" applyFill="1" applyBorder="1" applyAlignment="1" applyProtection="1">
      <alignment horizontal="center" vertical="top" wrapText="1"/>
      <protection locked="0"/>
    </xf>
    <xf numFmtId="164" fontId="2" fillId="6" borderId="1" xfId="0" applyNumberFormat="1" applyFont="1" applyFill="1" applyBorder="1" applyAlignment="1" applyProtection="1">
      <alignment vertical="top" wrapText="1"/>
      <protection locked="0"/>
    </xf>
    <xf numFmtId="0" fontId="4" fillId="6" borderId="7" xfId="0" applyFont="1" applyFill="1" applyBorder="1" applyAlignment="1" applyProtection="1">
      <alignment wrapText="1"/>
      <protection locked="0"/>
    </xf>
    <xf numFmtId="0" fontId="4" fillId="6" borderId="21" xfId="0" applyFont="1" applyFill="1" applyBorder="1" applyAlignment="1" applyProtection="1">
      <alignment horizontal="left" vertical="top" wrapText="1"/>
      <protection locked="0"/>
    </xf>
    <xf numFmtId="0" fontId="4" fillId="6" borderId="1" xfId="0" applyFont="1" applyFill="1" applyBorder="1" applyAlignment="1" applyProtection="1">
      <alignment horizontal="left" vertical="top" wrapText="1"/>
      <protection locked="0"/>
    </xf>
    <xf numFmtId="8" fontId="3" fillId="6" borderId="1" xfId="0" applyNumberFormat="1" applyFont="1" applyFill="1" applyBorder="1" applyAlignment="1" applyProtection="1">
      <alignment horizontal="center" vertical="center" wrapText="1"/>
      <protection locked="0"/>
    </xf>
    <xf numFmtId="8" fontId="3" fillId="6" borderId="5" xfId="0" applyNumberFormat="1" applyFont="1" applyFill="1" applyBorder="1" applyAlignment="1" applyProtection="1">
      <alignment horizontal="center" vertical="center" wrapText="1"/>
      <protection locked="0"/>
    </xf>
    <xf numFmtId="8" fontId="3" fillId="6" borderId="1" xfId="0" applyNumberFormat="1" applyFont="1" applyFill="1" applyBorder="1" applyAlignment="1" applyProtection="1">
      <alignment vertical="top" wrapText="1"/>
      <protection locked="0"/>
    </xf>
    <xf numFmtId="0" fontId="4" fillId="6" borderId="1" xfId="0" applyFont="1" applyFill="1" applyBorder="1" applyAlignment="1" applyProtection="1">
      <alignment vertical="center" wrapText="1"/>
      <protection locked="0"/>
    </xf>
    <xf numFmtId="0" fontId="3" fillId="6" borderId="1" xfId="0" applyFont="1" applyFill="1" applyBorder="1" applyAlignment="1" applyProtection="1">
      <alignment horizontal="center" vertical="center" wrapText="1"/>
      <protection locked="0"/>
    </xf>
    <xf numFmtId="164" fontId="3" fillId="6" borderId="1" xfId="0" applyNumberFormat="1" applyFont="1" applyFill="1" applyBorder="1" applyAlignment="1" applyProtection="1">
      <alignment horizontal="center" vertical="center" wrapText="1"/>
      <protection locked="0"/>
    </xf>
    <xf numFmtId="0" fontId="4" fillId="6" borderId="1" xfId="0" applyFont="1" applyFill="1" applyBorder="1" applyAlignment="1" applyProtection="1">
      <alignment vertical="top" wrapText="1"/>
      <protection locked="0"/>
    </xf>
    <xf numFmtId="0" fontId="3" fillId="11" borderId="1" xfId="0" applyFont="1" applyFill="1" applyBorder="1" applyAlignment="1" applyProtection="1">
      <alignment horizontal="center" vertical="center" wrapText="1"/>
      <protection locked="0"/>
    </xf>
    <xf numFmtId="0" fontId="9" fillId="0" borderId="0" xfId="0" applyFont="1"/>
    <xf numFmtId="0" fontId="11" fillId="7" borderId="1" xfId="0" applyFont="1" applyFill="1" applyBorder="1" applyAlignment="1">
      <alignment horizontal="left" vertical="top" wrapText="1"/>
    </xf>
    <xf numFmtId="0" fontId="11" fillId="7" borderId="1" xfId="0" applyFont="1" applyFill="1" applyBorder="1" applyAlignment="1">
      <alignment horizontal="center" vertical="top" wrapText="1"/>
    </xf>
    <xf numFmtId="0" fontId="4" fillId="8" borderId="1" xfId="0" applyFont="1" applyFill="1" applyBorder="1" applyAlignment="1">
      <alignment vertical="center" wrapText="1"/>
    </xf>
    <xf numFmtId="0" fontId="3" fillId="0" borderId="1" xfId="0" applyFont="1" applyBorder="1" applyAlignment="1">
      <alignment horizontal="center" vertical="center" wrapText="1"/>
    </xf>
    <xf numFmtId="0" fontId="4" fillId="8" borderId="1" xfId="0" applyFont="1" applyFill="1" applyBorder="1" applyAlignment="1">
      <alignment vertical="top" wrapText="1"/>
    </xf>
    <xf numFmtId="0" fontId="4" fillId="0" borderId="0" xfId="0" applyFont="1" applyAlignment="1">
      <alignment wrapText="1"/>
    </xf>
    <xf numFmtId="0" fontId="4" fillId="0" borderId="0" xfId="0" applyFont="1" applyAlignment="1">
      <alignment horizontal="left" vertical="top"/>
    </xf>
    <xf numFmtId="0" fontId="3" fillId="0" borderId="0" xfId="0" applyFont="1" applyAlignment="1">
      <alignment vertical="top" wrapText="1"/>
    </xf>
    <xf numFmtId="0" fontId="8" fillId="7" borderId="7" xfId="0" applyFont="1" applyFill="1" applyBorder="1" applyAlignment="1">
      <alignment vertical="top" wrapText="1"/>
    </xf>
    <xf numFmtId="0" fontId="3" fillId="0" borderId="0" xfId="0" applyFont="1" applyAlignment="1">
      <alignment horizontal="left" vertical="top"/>
    </xf>
    <xf numFmtId="0" fontId="8" fillId="7" borderId="20" xfId="0" applyFont="1" applyFill="1" applyBorder="1" applyAlignment="1">
      <alignment vertical="top" wrapText="1"/>
    </xf>
    <xf numFmtId="0" fontId="8" fillId="7" borderId="0" xfId="0" applyFont="1" applyFill="1" applyAlignment="1">
      <alignment vertical="top" wrapText="1"/>
    </xf>
    <xf numFmtId="0" fontId="4" fillId="0" borderId="11"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8" fillId="7" borderId="1" xfId="0" applyFont="1" applyFill="1" applyBorder="1" applyAlignment="1">
      <alignment horizontal="center" vertical="center" wrapText="1"/>
    </xf>
    <xf numFmtId="0" fontId="8" fillId="7" borderId="20" xfId="0" applyFont="1" applyFill="1" applyBorder="1" applyAlignment="1">
      <alignment horizontal="center" vertical="center" wrapText="1"/>
    </xf>
    <xf numFmtId="0" fontId="4" fillId="8" borderId="1" xfId="0" applyFont="1" applyFill="1" applyBorder="1" applyAlignment="1">
      <alignment horizontal="center" vertical="center" wrapText="1"/>
    </xf>
    <xf numFmtId="3" fontId="4" fillId="5" borderId="1" xfId="0" applyNumberFormat="1" applyFont="1" applyFill="1" applyBorder="1" applyAlignment="1">
      <alignment horizontal="center" vertical="center" wrapText="1"/>
    </xf>
    <xf numFmtId="8" fontId="3" fillId="14" borderId="1" xfId="0" applyNumberFormat="1" applyFont="1" applyFill="1" applyBorder="1" applyAlignment="1">
      <alignment horizontal="center" vertical="center" wrapText="1"/>
    </xf>
    <xf numFmtId="8" fontId="4" fillId="0" borderId="1" xfId="0" applyNumberFormat="1" applyFont="1" applyBorder="1" applyAlignment="1">
      <alignment horizontal="center" vertical="center" wrapText="1"/>
    </xf>
    <xf numFmtId="0" fontId="4" fillId="8" borderId="5" xfId="0" applyFont="1" applyFill="1" applyBorder="1" applyAlignment="1">
      <alignment horizontal="center" vertical="center" wrapText="1"/>
    </xf>
    <xf numFmtId="3" fontId="4" fillId="5" borderId="5" xfId="0" applyNumberFormat="1" applyFont="1" applyFill="1" applyBorder="1" applyAlignment="1">
      <alignment horizontal="center" vertical="center" wrapText="1"/>
    </xf>
    <xf numFmtId="8" fontId="11" fillId="12" borderId="15" xfId="1" applyNumberFormat="1" applyFont="1" applyFill="1" applyBorder="1" applyAlignment="1" applyProtection="1">
      <alignment horizontal="center" vertical="center" wrapText="1"/>
    </xf>
    <xf numFmtId="0" fontId="5" fillId="13" borderId="0" xfId="0" applyFont="1" applyFill="1" applyAlignment="1">
      <alignment vertical="top" wrapText="1"/>
    </xf>
    <xf numFmtId="0" fontId="8" fillId="13" borderId="18" xfId="0" applyFont="1" applyFill="1" applyBorder="1" applyAlignment="1">
      <alignment vertical="top" wrapText="1"/>
    </xf>
    <xf numFmtId="0" fontId="8" fillId="13" borderId="18" xfId="0" applyFont="1" applyFill="1" applyBorder="1" applyAlignment="1">
      <alignment horizontal="center" wrapText="1"/>
    </xf>
    <xf numFmtId="0" fontId="8" fillId="13" borderId="18" xfId="0" applyFont="1" applyFill="1" applyBorder="1" applyAlignment="1">
      <alignment horizontal="left" vertical="top" wrapText="1"/>
    </xf>
    <xf numFmtId="0" fontId="8" fillId="13" borderId="16" xfId="0" applyFont="1" applyFill="1" applyBorder="1" applyAlignment="1">
      <alignment horizontal="left" vertical="top" wrapText="1"/>
    </xf>
    <xf numFmtId="0" fontId="8" fillId="12" borderId="11" xfId="0" applyFont="1" applyFill="1" applyBorder="1" applyAlignment="1">
      <alignment horizontal="left" vertical="top" wrapText="1"/>
    </xf>
    <xf numFmtId="0" fontId="8" fillId="12" borderId="11" xfId="0" applyFont="1" applyFill="1" applyBorder="1" applyAlignment="1">
      <alignment horizontal="center" vertical="top" wrapText="1"/>
    </xf>
    <xf numFmtId="0" fontId="4" fillId="8" borderId="1" xfId="0" applyFont="1" applyFill="1" applyBorder="1" applyAlignment="1">
      <alignment wrapText="1"/>
    </xf>
    <xf numFmtId="3" fontId="4" fillId="5" borderId="1" xfId="0" applyNumberFormat="1" applyFont="1" applyFill="1" applyBorder="1" applyAlignment="1">
      <alignment horizontal="center" wrapText="1"/>
    </xf>
    <xf numFmtId="8" fontId="4" fillId="0" borderId="1" xfId="0" applyNumberFormat="1" applyFont="1" applyBorder="1" applyAlignment="1">
      <alignment horizontal="left" vertical="top" wrapText="1"/>
    </xf>
    <xf numFmtId="0" fontId="4" fillId="8" borderId="5" xfId="0" applyFont="1" applyFill="1" applyBorder="1" applyAlignment="1">
      <alignment wrapText="1"/>
    </xf>
    <xf numFmtId="3" fontId="4" fillId="5" borderId="5" xfId="0" applyNumberFormat="1" applyFont="1" applyFill="1" applyBorder="1" applyAlignment="1">
      <alignment horizontal="center" wrapText="1"/>
    </xf>
    <xf numFmtId="8" fontId="11" fillId="12" borderId="23" xfId="1" applyNumberFormat="1" applyFont="1" applyFill="1" applyBorder="1" applyAlignment="1" applyProtection="1">
      <alignment horizontal="left" vertical="top" wrapText="1"/>
    </xf>
    <xf numFmtId="0" fontId="4" fillId="0" borderId="0" xfId="0" applyFont="1" applyAlignment="1">
      <alignment vertical="top" wrapText="1"/>
    </xf>
    <xf numFmtId="0" fontId="8" fillId="0" borderId="0" xfId="0" applyFont="1" applyAlignment="1">
      <alignment horizontal="right" vertical="top" wrapText="1"/>
    </xf>
    <xf numFmtId="8" fontId="11" fillId="0" borderId="0" xfId="1" applyNumberFormat="1" applyFont="1" applyFill="1" applyBorder="1" applyAlignment="1" applyProtection="1">
      <alignment horizontal="left" vertical="top" wrapText="1"/>
    </xf>
    <xf numFmtId="8" fontId="10" fillId="3" borderId="24" xfId="0" applyNumberFormat="1" applyFont="1" applyFill="1" applyBorder="1" applyAlignment="1">
      <alignment horizontal="center" vertical="center" wrapText="1"/>
    </xf>
    <xf numFmtId="0" fontId="4" fillId="0" borderId="0" xfId="0" applyFont="1" applyAlignment="1">
      <alignment horizontal="left" vertical="top" wrapText="1"/>
    </xf>
    <xf numFmtId="0" fontId="20" fillId="0" borderId="0" xfId="0" applyFont="1"/>
    <xf numFmtId="0" fontId="7" fillId="0" borderId="0" xfId="0" applyFont="1" applyAlignment="1">
      <alignment horizontal="left" vertical="top" wrapText="1"/>
    </xf>
    <xf numFmtId="0" fontId="8" fillId="7" borderId="5" xfId="0" applyFont="1" applyFill="1" applyBorder="1" applyAlignment="1">
      <alignment vertical="top" wrapText="1"/>
    </xf>
    <xf numFmtId="0" fontId="8" fillId="7" borderId="5" xfId="0" applyFont="1" applyFill="1" applyBorder="1" applyAlignment="1">
      <alignment horizontal="left" vertical="top" wrapText="1"/>
    </xf>
    <xf numFmtId="0" fontId="4" fillId="8" borderId="1" xfId="0" applyFont="1" applyFill="1" applyBorder="1" applyAlignment="1">
      <alignment horizontal="left" vertical="top" wrapText="1"/>
    </xf>
    <xf numFmtId="0" fontId="3" fillId="8" borderId="1" xfId="0" applyFont="1" applyFill="1" applyBorder="1" applyAlignment="1">
      <alignment horizontal="center" vertical="top" wrapText="1"/>
    </xf>
    <xf numFmtId="6" fontId="3" fillId="0" borderId="1" xfId="0" applyNumberFormat="1" applyFont="1" applyBorder="1" applyAlignment="1">
      <alignment horizontal="center" vertical="top" wrapText="1"/>
    </xf>
    <xf numFmtId="0" fontId="8" fillId="7" borderId="10" xfId="0" applyFont="1" applyFill="1" applyBorder="1" applyAlignment="1">
      <alignment horizontal="center" vertical="top" wrapText="1"/>
    </xf>
    <xf numFmtId="165" fontId="8" fillId="7" borderId="10" xfId="0" applyNumberFormat="1" applyFont="1" applyFill="1" applyBorder="1" applyAlignment="1">
      <alignment horizontal="center" vertical="top" wrapText="1"/>
    </xf>
    <xf numFmtId="0" fontId="8" fillId="7" borderId="9" xfId="0" applyFont="1" applyFill="1" applyBorder="1" applyAlignment="1">
      <alignment horizontal="left" vertical="top" wrapText="1"/>
    </xf>
    <xf numFmtId="0" fontId="8" fillId="7" borderId="9" xfId="0" applyFont="1" applyFill="1" applyBorder="1" applyAlignment="1">
      <alignment vertical="top" wrapText="1"/>
    </xf>
    <xf numFmtId="0" fontId="2" fillId="10" borderId="1" xfId="0" applyFont="1" applyFill="1" applyBorder="1" applyAlignment="1">
      <alignment vertical="top" wrapText="1"/>
    </xf>
    <xf numFmtId="0" fontId="3" fillId="2" borderId="5" xfId="0" applyFont="1" applyFill="1" applyBorder="1" applyAlignment="1">
      <alignment horizontal="center" vertical="top" wrapText="1"/>
    </xf>
    <xf numFmtId="6" fontId="4" fillId="4" borderId="7" xfId="0" applyNumberFormat="1" applyFont="1" applyFill="1" applyBorder="1" applyAlignment="1">
      <alignment horizontal="center" vertical="top" wrapText="1"/>
    </xf>
    <xf numFmtId="0" fontId="2" fillId="10" borderId="2" xfId="0" applyFont="1" applyFill="1" applyBorder="1" applyAlignment="1">
      <alignment vertical="top" wrapText="1"/>
    </xf>
    <xf numFmtId="0" fontId="3" fillId="2" borderId="7" xfId="0" applyFont="1" applyFill="1" applyBorder="1" applyAlignment="1">
      <alignment horizontal="center" vertical="top" wrapText="1"/>
    </xf>
    <xf numFmtId="0" fontId="2" fillId="10" borderId="5" xfId="0" applyFont="1" applyFill="1" applyBorder="1" applyAlignment="1">
      <alignment vertical="top" wrapText="1"/>
    </xf>
    <xf numFmtId="0" fontId="2" fillId="10" borderId="9" xfId="0" applyFont="1" applyFill="1" applyBorder="1" applyAlignment="1">
      <alignment vertical="top" wrapText="1"/>
    </xf>
    <xf numFmtId="0" fontId="3" fillId="2" borderId="22" xfId="0" applyFont="1" applyFill="1" applyBorder="1" applyAlignment="1">
      <alignment horizontal="center" vertical="top" wrapText="1"/>
    </xf>
    <xf numFmtId="6" fontId="4" fillId="13" borderId="0" xfId="0" applyNumberFormat="1" applyFont="1" applyFill="1" applyAlignment="1">
      <alignment horizontal="right" vertical="top" wrapText="1"/>
    </xf>
    <xf numFmtId="6" fontId="4" fillId="13" borderId="0" xfId="0" applyNumberFormat="1" applyFont="1" applyFill="1" applyAlignment="1">
      <alignment horizontal="center" vertical="top" wrapText="1"/>
    </xf>
    <xf numFmtId="0" fontId="2" fillId="0" borderId="0" xfId="0" applyFont="1" applyAlignment="1">
      <alignment vertical="top" wrapText="1"/>
    </xf>
    <xf numFmtId="0" fontId="2" fillId="0" borderId="1" xfId="0" applyFont="1" applyBorder="1" applyAlignment="1">
      <alignment vertical="top" wrapText="1"/>
    </xf>
    <xf numFmtId="165" fontId="10" fillId="4" borderId="0" xfId="0" applyNumberFormat="1" applyFont="1" applyFill="1" applyAlignment="1">
      <alignment horizontal="center" vertical="center" wrapText="1"/>
    </xf>
    <xf numFmtId="0" fontId="14" fillId="0" borderId="0" xfId="0" applyFont="1"/>
    <xf numFmtId="0" fontId="21" fillId="0" borderId="0" xfId="0" applyFont="1" applyAlignment="1">
      <alignment wrapText="1"/>
    </xf>
    <xf numFmtId="0" fontId="12" fillId="0" borderId="25" xfId="0" applyFont="1" applyBorder="1" applyAlignment="1">
      <alignment horizontal="left" vertical="top" wrapText="1"/>
    </xf>
    <xf numFmtId="0" fontId="17" fillId="7" borderId="1" xfId="0" applyFont="1" applyFill="1" applyBorder="1" applyAlignment="1">
      <alignment vertical="top" wrapText="1"/>
    </xf>
    <xf numFmtId="0" fontId="17" fillId="7" borderId="5" xfId="0" applyFont="1" applyFill="1" applyBorder="1" applyAlignment="1">
      <alignment vertical="top" wrapText="1"/>
    </xf>
    <xf numFmtId="0" fontId="18" fillId="8" borderId="1" xfId="0" applyFont="1" applyFill="1" applyBorder="1" applyAlignment="1">
      <alignment vertical="top" wrapText="1"/>
    </xf>
    <xf numFmtId="6" fontId="16" fillId="0" borderId="1" xfId="0" applyNumberFormat="1" applyFont="1" applyBorder="1" applyAlignment="1">
      <alignment vertical="top" wrapText="1"/>
    </xf>
    <xf numFmtId="0" fontId="18" fillId="8" borderId="5" xfId="0" applyFont="1" applyFill="1" applyBorder="1" applyAlignment="1">
      <alignment vertical="top" wrapText="1"/>
    </xf>
    <xf numFmtId="6" fontId="16" fillId="0" borderId="5" xfId="0" applyNumberFormat="1" applyFont="1" applyBorder="1" applyAlignment="1">
      <alignment vertical="top" wrapText="1"/>
    </xf>
    <xf numFmtId="0" fontId="17" fillId="7" borderId="6" xfId="0" applyFont="1" applyFill="1" applyBorder="1" applyAlignment="1">
      <alignment vertical="top" wrapText="1"/>
    </xf>
    <xf numFmtId="6" fontId="17" fillId="7" borderId="7" xfId="0" applyNumberFormat="1" applyFont="1" applyFill="1" applyBorder="1" applyAlignment="1">
      <alignment vertical="top" wrapText="1"/>
    </xf>
    <xf numFmtId="0" fontId="19" fillId="0" borderId="0" xfId="0" applyFont="1"/>
    <xf numFmtId="0" fontId="12" fillId="0" borderId="0" xfId="0" applyFont="1"/>
    <xf numFmtId="0" fontId="19" fillId="9" borderId="1" xfId="0" applyFont="1" applyFill="1" applyBorder="1"/>
    <xf numFmtId="8" fontId="19" fillId="9" borderId="1" xfId="0" applyNumberFormat="1" applyFont="1" applyFill="1" applyBorder="1"/>
    <xf numFmtId="165" fontId="4" fillId="6" borderId="7" xfId="0" applyNumberFormat="1" applyFont="1" applyFill="1" applyBorder="1" applyAlignment="1" applyProtection="1">
      <alignment wrapText="1"/>
      <protection locked="0"/>
    </xf>
    <xf numFmtId="0" fontId="17" fillId="0" borderId="0" xfId="0" applyFont="1" applyAlignment="1">
      <alignment vertical="top" wrapText="1"/>
    </xf>
    <xf numFmtId="6" fontId="17" fillId="0" borderId="0" xfId="0" applyNumberFormat="1" applyFont="1" applyAlignment="1">
      <alignment vertical="top" wrapText="1"/>
    </xf>
    <xf numFmtId="0" fontId="15" fillId="5" borderId="1" xfId="0" applyFont="1" applyFill="1" applyBorder="1" applyAlignment="1">
      <alignment horizontal="left"/>
    </xf>
    <xf numFmtId="0" fontId="13" fillId="0" borderId="0" xfId="0" applyFont="1" applyAlignment="1">
      <alignment horizontal="left"/>
    </xf>
    <xf numFmtId="0" fontId="15" fillId="0" borderId="0" xfId="0" applyFont="1" applyAlignment="1">
      <alignment horizontal="center"/>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6" fontId="10" fillId="4" borderId="0" xfId="0" applyNumberFormat="1" applyFont="1" applyFill="1" applyAlignment="1">
      <alignment horizontal="center" vertical="center" wrapText="1"/>
    </xf>
    <xf numFmtId="0" fontId="4" fillId="0" borderId="8" xfId="0" applyFont="1" applyBorder="1" applyAlignment="1">
      <alignment horizontal="left" vertical="top" wrapText="1"/>
    </xf>
    <xf numFmtId="0" fontId="8" fillId="7" borderId="2" xfId="0" applyFont="1" applyFill="1" applyBorder="1" applyAlignment="1">
      <alignment horizontal="left" vertical="top" wrapText="1"/>
    </xf>
    <xf numFmtId="0" fontId="8" fillId="7" borderId="3" xfId="0" applyFont="1" applyFill="1" applyBorder="1" applyAlignment="1">
      <alignment horizontal="left" vertical="top" wrapText="1"/>
    </xf>
    <xf numFmtId="0" fontId="6" fillId="0" borderId="0" xfId="0" applyFont="1" applyAlignment="1">
      <alignment horizontal="left" vertical="top" wrapText="1"/>
    </xf>
    <xf numFmtId="0" fontId="4" fillId="0" borderId="0" xfId="0" applyFont="1" applyAlignment="1">
      <alignment horizontal="left" vertical="top" wrapText="1"/>
    </xf>
    <xf numFmtId="0" fontId="4" fillId="6" borderId="0" xfId="0" applyFont="1" applyFill="1" applyAlignment="1">
      <alignment horizontal="left" vertical="top" wrapText="1"/>
    </xf>
    <xf numFmtId="0" fontId="10" fillId="0" borderId="0" xfId="0" applyFont="1" applyAlignment="1">
      <alignment horizontal="center" wrapText="1"/>
    </xf>
    <xf numFmtId="0" fontId="8" fillId="7" borderId="14" xfId="0" applyFont="1" applyFill="1" applyBorder="1" applyAlignment="1">
      <alignment horizontal="center" vertical="top" wrapText="1"/>
    </xf>
    <xf numFmtId="0" fontId="8" fillId="7" borderId="0" xfId="0" applyFont="1" applyFill="1" applyAlignment="1">
      <alignment horizontal="center" vertical="top" wrapText="1"/>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22" fillId="0" borderId="14" xfId="0" applyFont="1" applyBorder="1" applyAlignment="1">
      <alignment horizontal="left" vertical="top" wrapText="1"/>
    </xf>
    <xf numFmtId="0" fontId="8" fillId="12" borderId="26" xfId="0" applyFont="1" applyFill="1" applyBorder="1" applyAlignment="1">
      <alignment horizontal="right" vertical="center" wrapText="1"/>
    </xf>
    <xf numFmtId="0" fontId="8" fillId="12" borderId="27" xfId="0" applyFont="1" applyFill="1" applyBorder="1" applyAlignment="1">
      <alignment horizontal="right" vertical="center" wrapText="1"/>
    </xf>
    <xf numFmtId="0" fontId="8" fillId="12" borderId="28" xfId="0" applyFont="1" applyFill="1" applyBorder="1" applyAlignment="1">
      <alignment horizontal="right" vertical="center" wrapText="1"/>
    </xf>
    <xf numFmtId="0" fontId="4" fillId="8" borderId="1" xfId="0" applyFont="1" applyFill="1" applyBorder="1" applyAlignment="1">
      <alignment horizontal="center" vertical="top" wrapText="1"/>
    </xf>
    <xf numFmtId="0" fontId="22" fillId="0" borderId="0" xfId="0" applyFont="1" applyAlignment="1">
      <alignment horizontal="left" vertical="top" wrapText="1"/>
    </xf>
    <xf numFmtId="0" fontId="8" fillId="12" borderId="12" xfId="0" applyFont="1" applyFill="1" applyBorder="1" applyAlignment="1">
      <alignment horizontal="right" vertical="top" wrapText="1"/>
    </xf>
    <xf numFmtId="0" fontId="8" fillId="12" borderId="16" xfId="0" applyFont="1" applyFill="1" applyBorder="1" applyAlignment="1">
      <alignment horizontal="right" vertical="top" wrapText="1"/>
    </xf>
    <xf numFmtId="0" fontId="8" fillId="12" borderId="13" xfId="0" applyFont="1" applyFill="1" applyBorder="1" applyAlignment="1">
      <alignment horizontal="right" vertical="top" wrapText="1"/>
    </xf>
    <xf numFmtId="0" fontId="10" fillId="3" borderId="17"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4" fillId="6" borderId="0" xfId="0" applyFont="1" applyFill="1" applyAlignment="1">
      <alignment horizontal="left" vertical="top"/>
    </xf>
    <xf numFmtId="0" fontId="8" fillId="12" borderId="14" xfId="0" applyFont="1" applyFill="1" applyBorder="1" applyAlignment="1">
      <alignment horizontal="center" vertical="top" wrapText="1"/>
    </xf>
    <xf numFmtId="0" fontId="8" fillId="12" borderId="0" xfId="0" applyFont="1" applyFill="1" applyAlignment="1">
      <alignment horizontal="center" vertical="top" wrapText="1"/>
    </xf>
    <xf numFmtId="8" fontId="3" fillId="6" borderId="2" xfId="0" applyNumberFormat="1" applyFont="1" applyFill="1" applyBorder="1" applyAlignment="1" applyProtection="1">
      <alignment horizontal="center" vertical="center" wrapText="1"/>
      <protection locked="0"/>
    </xf>
    <xf numFmtId="8" fontId="3" fillId="6" borderId="4" xfId="0" applyNumberFormat="1" applyFont="1" applyFill="1" applyBorder="1" applyAlignment="1" applyProtection="1">
      <alignment horizontal="center" vertical="center" wrapText="1"/>
      <protection locked="0"/>
    </xf>
    <xf numFmtId="0" fontId="2" fillId="0" borderId="14" xfId="0" applyFont="1" applyBorder="1" applyAlignment="1">
      <alignment horizontal="center" vertical="top" wrapText="1"/>
    </xf>
    <xf numFmtId="0" fontId="3" fillId="0" borderId="0" xfId="0" applyFont="1" applyAlignment="1">
      <alignment horizontal="center" vertical="top" wrapText="1"/>
    </xf>
    <xf numFmtId="0" fontId="4" fillId="0" borderId="8" xfId="0" applyFont="1" applyBorder="1" applyAlignment="1">
      <alignment horizontal="center" vertical="center" wrapText="1"/>
    </xf>
  </cellXfs>
  <cellStyles count="2">
    <cellStyle name="Standaard" xfId="0" builtinId="0"/>
    <cellStyle name="Valuta" xfId="1" builtin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
  <sheetViews>
    <sheetView showGridLines="0" tabSelected="1" workbookViewId="0">
      <selection activeCell="B17" sqref="B17"/>
    </sheetView>
  </sheetViews>
  <sheetFormatPr defaultRowHeight="12.75"/>
  <cols>
    <col min="1" max="1" width="80.85546875" style="83" customWidth="1"/>
    <col min="2" max="2" width="30.5703125" style="83" customWidth="1"/>
    <col min="3" max="16384" width="9.140625" style="83"/>
  </cols>
  <sheetData>
    <row r="1" spans="1:7" ht="15" customHeight="1">
      <c r="A1" s="102" t="s">
        <v>0</v>
      </c>
      <c r="B1" s="102"/>
      <c r="C1" s="102"/>
      <c r="D1" s="102"/>
      <c r="E1" s="102"/>
      <c r="F1" s="102"/>
      <c r="G1" s="102"/>
    </row>
    <row r="2" spans="1:7">
      <c r="A2" s="102"/>
      <c r="B2" s="102"/>
      <c r="C2" s="102"/>
      <c r="D2" s="102"/>
      <c r="E2" s="102"/>
      <c r="F2" s="102"/>
      <c r="G2" s="102"/>
    </row>
    <row r="3" spans="1:7">
      <c r="A3" s="103"/>
      <c r="B3" s="103"/>
      <c r="C3" s="103"/>
      <c r="D3" s="103"/>
      <c r="E3" s="103"/>
      <c r="F3" s="103"/>
      <c r="G3" s="103"/>
    </row>
    <row r="5" spans="1:7">
      <c r="A5" s="101" t="s">
        <v>1</v>
      </c>
      <c r="B5" s="101"/>
      <c r="C5" s="101"/>
      <c r="D5" s="101"/>
      <c r="E5" s="101"/>
      <c r="F5" s="101"/>
      <c r="G5" s="101"/>
    </row>
    <row r="6" spans="1:7">
      <c r="A6" s="104" t="s">
        <v>2</v>
      </c>
      <c r="B6" s="105"/>
      <c r="C6" s="105"/>
      <c r="D6" s="105"/>
      <c r="E6" s="105"/>
      <c r="F6" s="105"/>
      <c r="G6" s="106"/>
    </row>
    <row r="7" spans="1:7" ht="16.5" customHeight="1">
      <c r="A7" s="104" t="s">
        <v>3</v>
      </c>
      <c r="B7" s="105"/>
      <c r="C7" s="105"/>
      <c r="D7" s="105"/>
      <c r="E7" s="105"/>
      <c r="F7" s="105"/>
      <c r="G7" s="106"/>
    </row>
    <row r="8" spans="1:7">
      <c r="A8" s="104" t="s">
        <v>4</v>
      </c>
      <c r="B8" s="105"/>
      <c r="C8" s="105"/>
      <c r="D8" s="105"/>
      <c r="E8" s="105"/>
      <c r="F8" s="105"/>
      <c r="G8" s="106"/>
    </row>
    <row r="9" spans="1:7" ht="27" customHeight="1">
      <c r="A9" s="104" t="s">
        <v>5</v>
      </c>
      <c r="B9" s="105"/>
      <c r="C9" s="105"/>
      <c r="D9" s="105"/>
      <c r="E9" s="105"/>
      <c r="F9" s="105"/>
      <c r="G9" s="106"/>
    </row>
    <row r="10" spans="1:7" ht="27.75" customHeight="1">
      <c r="A10" s="104" t="s">
        <v>6</v>
      </c>
      <c r="B10" s="105"/>
      <c r="C10" s="105"/>
      <c r="D10" s="105"/>
      <c r="E10" s="105"/>
      <c r="F10" s="105"/>
      <c r="G10" s="106"/>
    </row>
    <row r="11" spans="1:7">
      <c r="A11" s="104" t="s">
        <v>7</v>
      </c>
      <c r="B11" s="105"/>
      <c r="C11" s="105"/>
      <c r="D11" s="105"/>
      <c r="E11" s="105"/>
      <c r="F11" s="105"/>
      <c r="G11" s="106"/>
    </row>
    <row r="12" spans="1:7" ht="62.25" customHeight="1">
      <c r="A12" s="104" t="s">
        <v>8</v>
      </c>
      <c r="B12" s="105"/>
      <c r="C12" s="105"/>
      <c r="D12" s="105"/>
      <c r="E12" s="105"/>
      <c r="F12" s="105"/>
      <c r="G12" s="106"/>
    </row>
    <row r="13" spans="1:7">
      <c r="A13" s="84" t="s">
        <v>9</v>
      </c>
      <c r="B13" s="85"/>
      <c r="C13" s="85"/>
      <c r="D13" s="85"/>
      <c r="E13" s="85"/>
      <c r="F13" s="85"/>
      <c r="G13" s="85"/>
    </row>
    <row r="14" spans="1:7">
      <c r="A14" s="84"/>
    </row>
    <row r="16" spans="1:7">
      <c r="A16" s="86" t="s">
        <v>10</v>
      </c>
      <c r="B16" s="87" t="s">
        <v>11</v>
      </c>
    </row>
    <row r="17" spans="1:2">
      <c r="A17" s="88" t="s">
        <v>12</v>
      </c>
      <c r="B17" s="89">
        <f>'Vaste kosten'!E37</f>
        <v>0</v>
      </c>
    </row>
    <row r="18" spans="1:2">
      <c r="A18" s="90" t="s">
        <v>13</v>
      </c>
      <c r="B18" s="91">
        <f>'Variable kosten'!D34</f>
        <v>0</v>
      </c>
    </row>
    <row r="19" spans="1:2">
      <c r="A19" s="92" t="s">
        <v>14</v>
      </c>
      <c r="B19" s="93">
        <f>SUM(B17:B18)</f>
        <v>0</v>
      </c>
    </row>
    <row r="20" spans="1:2">
      <c r="A20" s="99"/>
      <c r="B20" s="100"/>
    </row>
    <row r="21" spans="1:2">
      <c r="A21" s="94"/>
      <c r="B21" s="95"/>
    </row>
    <row r="22" spans="1:2">
      <c r="A22" s="96" t="s">
        <v>15</v>
      </c>
      <c r="B22" s="97">
        <f>B19*7</f>
        <v>0</v>
      </c>
    </row>
  </sheetData>
  <sheetProtection algorithmName="SHA-512" hashValue="zfe7y4CgxObtpD56wpCqFg/FPNhmFQBcHkmRcv0P4pw2qWz4G0UCA6IOZCGK2Uiy9IE9uL5u3BQqH/Fq555feQ==" saltValue="zSdPhlD1BnvTl0UsR4IT6Q==" spinCount="100000" sheet="1" objects="1" scenarios="1"/>
  <mergeCells count="10">
    <mergeCell ref="A12:G12"/>
    <mergeCell ref="A6:G6"/>
    <mergeCell ref="A7:G7"/>
    <mergeCell ref="A8:G8"/>
    <mergeCell ref="A9:G9"/>
    <mergeCell ref="A5:G5"/>
    <mergeCell ref="A1:G2"/>
    <mergeCell ref="A3:G3"/>
    <mergeCell ref="A10:G10"/>
    <mergeCell ref="A11:G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DB7D1-B858-47ED-AB12-28BE7D73E94E}">
  <dimension ref="A1:J37"/>
  <sheetViews>
    <sheetView showGridLines="0" topLeftCell="A18" zoomScaleNormal="100" workbookViewId="0">
      <selection activeCell="E32" sqref="E32"/>
    </sheetView>
  </sheetViews>
  <sheetFormatPr defaultRowHeight="15"/>
  <cols>
    <col min="1" max="1" width="41.140625" style="59" customWidth="1"/>
    <col min="2" max="2" width="54.85546875" style="59" customWidth="1"/>
    <col min="3" max="3" width="30.42578125" style="59" customWidth="1"/>
    <col min="4" max="4" width="25.42578125" style="59" customWidth="1"/>
    <col min="5" max="5" width="17.85546875" style="59" customWidth="1"/>
    <col min="6" max="6" width="19" style="59" customWidth="1"/>
    <col min="7" max="16384" width="9.140625" style="59"/>
  </cols>
  <sheetData>
    <row r="1" spans="1:6" ht="18.75" customHeight="1">
      <c r="A1" s="111" t="s">
        <v>16</v>
      </c>
      <c r="B1" s="111"/>
      <c r="C1" s="111"/>
      <c r="D1" s="111"/>
      <c r="E1" s="111"/>
      <c r="F1" s="111"/>
    </row>
    <row r="2" spans="1:6" ht="15.75">
      <c r="A2" s="60"/>
      <c r="B2" s="60"/>
      <c r="C2" s="24"/>
      <c r="D2" s="24"/>
      <c r="E2" s="24"/>
      <c r="F2" s="24"/>
    </row>
    <row r="3" spans="1:6">
      <c r="A3" s="113" t="s">
        <v>17</v>
      </c>
      <c r="B3" s="113"/>
      <c r="C3" s="113"/>
      <c r="D3" s="113"/>
      <c r="E3" s="113"/>
      <c r="F3" s="113"/>
    </row>
    <row r="4" spans="1:6">
      <c r="A4" s="58"/>
      <c r="B4" s="58"/>
      <c r="C4" s="24"/>
      <c r="D4" s="24"/>
      <c r="E4" s="24"/>
      <c r="F4" s="24"/>
    </row>
    <row r="5" spans="1:6">
      <c r="A5" s="108" t="s">
        <v>18</v>
      </c>
      <c r="B5" s="108"/>
      <c r="C5" s="108"/>
      <c r="D5" s="108"/>
      <c r="E5" s="108"/>
      <c r="F5" s="108"/>
    </row>
    <row r="6" spans="1:6" ht="25.5">
      <c r="A6" s="61" t="s">
        <v>19</v>
      </c>
      <c r="B6" s="61" t="s">
        <v>20</v>
      </c>
      <c r="C6" s="61" t="s">
        <v>21</v>
      </c>
      <c r="D6" s="61" t="s">
        <v>22</v>
      </c>
      <c r="E6" s="62" t="s">
        <v>11</v>
      </c>
    </row>
    <row r="7" spans="1:6" ht="17.25" customHeight="1">
      <c r="A7" s="63" t="s">
        <v>23</v>
      </c>
      <c r="B7" s="1" t="s">
        <v>24</v>
      </c>
      <c r="C7" s="2">
        <v>0</v>
      </c>
      <c r="D7" s="64">
        <v>16</v>
      </c>
      <c r="E7" s="65">
        <f>(C7*D7)*12</f>
        <v>0</v>
      </c>
    </row>
    <row r="8" spans="1:6">
      <c r="A8" s="63" t="s">
        <v>25</v>
      </c>
      <c r="B8" s="1" t="s">
        <v>24</v>
      </c>
      <c r="C8" s="2">
        <v>0</v>
      </c>
      <c r="D8" s="64">
        <v>25</v>
      </c>
      <c r="E8" s="65">
        <f>(C8*D8)*12</f>
        <v>0</v>
      </c>
    </row>
    <row r="9" spans="1:6">
      <c r="A9" s="24"/>
      <c r="B9" s="54"/>
      <c r="C9" s="66" t="s">
        <v>26</v>
      </c>
      <c r="D9" s="66">
        <f>SUM(D7:D8)</f>
        <v>41</v>
      </c>
      <c r="E9" s="67">
        <f>SUM(E7:E8)</f>
        <v>0</v>
      </c>
    </row>
    <row r="10" spans="1:6">
      <c r="A10" s="24"/>
      <c r="B10" s="54"/>
      <c r="C10" s="24"/>
      <c r="D10" s="24"/>
      <c r="E10" s="24"/>
      <c r="F10" s="24"/>
    </row>
    <row r="11" spans="1:6">
      <c r="A11" s="112" t="s">
        <v>27</v>
      </c>
      <c r="B11" s="112"/>
      <c r="C11" s="112"/>
      <c r="D11" s="24"/>
      <c r="E11" s="24"/>
      <c r="F11" s="24"/>
    </row>
    <row r="12" spans="1:6" ht="48" customHeight="1">
      <c r="A12" s="68" t="s">
        <v>28</v>
      </c>
      <c r="B12" s="68" t="s">
        <v>29</v>
      </c>
      <c r="C12" s="68" t="s">
        <v>30</v>
      </c>
      <c r="D12" s="68" t="s">
        <v>22</v>
      </c>
      <c r="E12" s="69" t="s">
        <v>31</v>
      </c>
    </row>
    <row r="13" spans="1:6">
      <c r="A13" s="70" t="s">
        <v>32</v>
      </c>
      <c r="B13" s="70" t="s">
        <v>33</v>
      </c>
      <c r="C13" s="3">
        <v>0</v>
      </c>
      <c r="D13" s="71">
        <v>9</v>
      </c>
      <c r="E13" s="72">
        <f>(C13*D13)*12</f>
        <v>0</v>
      </c>
    </row>
    <row r="14" spans="1:6">
      <c r="A14" s="70" t="s">
        <v>34</v>
      </c>
      <c r="B14" s="73" t="s">
        <v>35</v>
      </c>
      <c r="C14" s="3">
        <v>0</v>
      </c>
      <c r="D14" s="74">
        <v>1</v>
      </c>
      <c r="E14" s="72">
        <f t="shared" ref="E14:E31" si="0">(C14*D14)*12</f>
        <v>0</v>
      </c>
    </row>
    <row r="15" spans="1:6">
      <c r="A15" s="70" t="s">
        <v>36</v>
      </c>
      <c r="B15" s="73" t="s">
        <v>37</v>
      </c>
      <c r="C15" s="3">
        <v>0</v>
      </c>
      <c r="D15" s="74">
        <v>1</v>
      </c>
      <c r="E15" s="72">
        <f t="shared" si="0"/>
        <v>0</v>
      </c>
    </row>
    <row r="16" spans="1:6">
      <c r="A16" s="70" t="s">
        <v>38</v>
      </c>
      <c r="B16" s="73" t="s">
        <v>39</v>
      </c>
      <c r="C16" s="3">
        <v>0</v>
      </c>
      <c r="D16" s="74">
        <v>1</v>
      </c>
      <c r="E16" s="72">
        <f t="shared" si="0"/>
        <v>0</v>
      </c>
    </row>
    <row r="17" spans="1:5">
      <c r="A17" s="70" t="s">
        <v>40</v>
      </c>
      <c r="B17" s="73" t="s">
        <v>41</v>
      </c>
      <c r="C17" s="3">
        <v>0</v>
      </c>
      <c r="D17" s="74">
        <v>3</v>
      </c>
      <c r="E17" s="72">
        <f t="shared" si="0"/>
        <v>0</v>
      </c>
    </row>
    <row r="18" spans="1:5">
      <c r="A18" s="70" t="s">
        <v>42</v>
      </c>
      <c r="B18" s="73" t="s">
        <v>43</v>
      </c>
      <c r="C18" s="3">
        <v>0</v>
      </c>
      <c r="D18" s="74">
        <v>3</v>
      </c>
      <c r="E18" s="72">
        <f t="shared" si="0"/>
        <v>0</v>
      </c>
    </row>
    <row r="19" spans="1:5">
      <c r="A19" s="70" t="s">
        <v>44</v>
      </c>
      <c r="B19" s="73" t="s">
        <v>45</v>
      </c>
      <c r="C19" s="3">
        <v>0</v>
      </c>
      <c r="D19" s="74">
        <v>4</v>
      </c>
      <c r="E19" s="72">
        <f t="shared" si="0"/>
        <v>0</v>
      </c>
    </row>
    <row r="20" spans="1:5">
      <c r="A20" s="70" t="s">
        <v>46</v>
      </c>
      <c r="B20" s="73" t="s">
        <v>47</v>
      </c>
      <c r="C20" s="3">
        <v>0</v>
      </c>
      <c r="D20" s="74">
        <v>1</v>
      </c>
      <c r="E20" s="72">
        <f t="shared" si="0"/>
        <v>0</v>
      </c>
    </row>
    <row r="21" spans="1:5">
      <c r="A21" s="70" t="s">
        <v>48</v>
      </c>
      <c r="B21" s="73" t="s">
        <v>49</v>
      </c>
      <c r="C21" s="3">
        <v>0</v>
      </c>
      <c r="D21" s="74">
        <v>1</v>
      </c>
      <c r="E21" s="72">
        <f t="shared" si="0"/>
        <v>0</v>
      </c>
    </row>
    <row r="22" spans="1:5">
      <c r="A22" s="70" t="s">
        <v>50</v>
      </c>
      <c r="B22" s="73" t="s">
        <v>51</v>
      </c>
      <c r="C22" s="3">
        <v>0</v>
      </c>
      <c r="D22" s="74">
        <v>1</v>
      </c>
      <c r="E22" s="72">
        <f t="shared" si="0"/>
        <v>0</v>
      </c>
    </row>
    <row r="23" spans="1:5">
      <c r="A23" s="70" t="s">
        <v>52</v>
      </c>
      <c r="B23" s="73" t="s">
        <v>53</v>
      </c>
      <c r="C23" s="3">
        <v>0</v>
      </c>
      <c r="D23" s="74">
        <v>1</v>
      </c>
      <c r="E23" s="72">
        <f t="shared" si="0"/>
        <v>0</v>
      </c>
    </row>
    <row r="24" spans="1:5">
      <c r="A24" s="70" t="s">
        <v>54</v>
      </c>
      <c r="B24" s="73" t="s">
        <v>55</v>
      </c>
      <c r="C24" s="3">
        <v>0</v>
      </c>
      <c r="D24" s="74">
        <v>3</v>
      </c>
      <c r="E24" s="72">
        <f t="shared" si="0"/>
        <v>0</v>
      </c>
    </row>
    <row r="25" spans="1:5">
      <c r="A25" s="70" t="s">
        <v>56</v>
      </c>
      <c r="B25" s="73" t="s">
        <v>57</v>
      </c>
      <c r="C25" s="3">
        <v>0</v>
      </c>
      <c r="D25" s="74">
        <v>1</v>
      </c>
      <c r="E25" s="72">
        <f t="shared" si="0"/>
        <v>0</v>
      </c>
    </row>
    <row r="26" spans="1:5">
      <c r="A26" s="70" t="s">
        <v>58</v>
      </c>
      <c r="B26" s="73" t="s">
        <v>59</v>
      </c>
      <c r="C26" s="3">
        <v>0</v>
      </c>
      <c r="D26" s="74">
        <v>1</v>
      </c>
      <c r="E26" s="72">
        <f t="shared" si="0"/>
        <v>0</v>
      </c>
    </row>
    <row r="27" spans="1:5">
      <c r="A27" s="70" t="s">
        <v>60</v>
      </c>
      <c r="B27" s="73" t="s">
        <v>61</v>
      </c>
      <c r="C27" s="3">
        <v>0</v>
      </c>
      <c r="D27" s="74">
        <v>1</v>
      </c>
      <c r="E27" s="72">
        <f t="shared" si="0"/>
        <v>0</v>
      </c>
    </row>
    <row r="28" spans="1:5">
      <c r="A28" s="70" t="s">
        <v>62</v>
      </c>
      <c r="B28" s="73" t="s">
        <v>63</v>
      </c>
      <c r="C28" s="3">
        <v>0</v>
      </c>
      <c r="D28" s="74">
        <v>1</v>
      </c>
      <c r="E28" s="72">
        <f t="shared" si="0"/>
        <v>0</v>
      </c>
    </row>
    <row r="29" spans="1:5">
      <c r="A29" s="70" t="s">
        <v>64</v>
      </c>
      <c r="B29" s="73" t="s">
        <v>65</v>
      </c>
      <c r="C29" s="3">
        <v>0</v>
      </c>
      <c r="D29" s="74">
        <v>1</v>
      </c>
      <c r="E29" s="72">
        <f t="shared" si="0"/>
        <v>0</v>
      </c>
    </row>
    <row r="30" spans="1:5">
      <c r="A30" s="70" t="s">
        <v>64</v>
      </c>
      <c r="B30" s="73" t="s">
        <v>66</v>
      </c>
      <c r="C30" s="3">
        <v>0</v>
      </c>
      <c r="D30" s="74">
        <v>2</v>
      </c>
      <c r="E30" s="72">
        <f t="shared" si="0"/>
        <v>0</v>
      </c>
    </row>
    <row r="31" spans="1:5">
      <c r="A31" s="75" t="s">
        <v>64</v>
      </c>
      <c r="B31" s="76" t="s">
        <v>67</v>
      </c>
      <c r="C31" s="3">
        <v>0</v>
      </c>
      <c r="D31" s="77">
        <v>5</v>
      </c>
      <c r="E31" s="72">
        <f t="shared" si="0"/>
        <v>0</v>
      </c>
    </row>
    <row r="32" spans="1:5">
      <c r="A32" s="66" t="s">
        <v>68</v>
      </c>
      <c r="B32" s="66"/>
      <c r="C32" s="66"/>
      <c r="D32" s="66"/>
      <c r="E32" s="67">
        <f>SUM(E13:E31)</f>
        <v>0</v>
      </c>
    </row>
    <row r="33" spans="1:10">
      <c r="A33" s="78"/>
      <c r="B33" s="78"/>
      <c r="C33" s="78"/>
      <c r="D33" s="78"/>
      <c r="E33" s="78"/>
      <c r="F33" s="79"/>
    </row>
    <row r="34" spans="1:10">
      <c r="A34" s="109" t="s">
        <v>69</v>
      </c>
      <c r="B34" s="110"/>
      <c r="C34" s="110"/>
      <c r="D34" s="80"/>
      <c r="E34" s="80"/>
      <c r="F34" s="80"/>
      <c r="G34" s="80"/>
      <c r="H34" s="80"/>
      <c r="I34" s="80"/>
      <c r="J34" s="80"/>
    </row>
    <row r="35" spans="1:10">
      <c r="A35" s="70" t="s">
        <v>70</v>
      </c>
      <c r="B35" s="81" t="s">
        <v>71</v>
      </c>
      <c r="C35" s="4">
        <v>0</v>
      </c>
      <c r="D35" s="80"/>
      <c r="E35" s="80"/>
      <c r="F35" s="80"/>
      <c r="G35" s="80"/>
      <c r="H35" s="80"/>
      <c r="I35" s="80"/>
      <c r="J35" s="80"/>
    </row>
    <row r="36" spans="1:10">
      <c r="A36" s="78"/>
      <c r="B36" s="78"/>
      <c r="C36" s="78"/>
      <c r="D36" s="78"/>
      <c r="E36" s="78"/>
      <c r="F36" s="79"/>
    </row>
    <row r="37" spans="1:10" ht="35.25" customHeight="1">
      <c r="A37" s="107" t="s">
        <v>72</v>
      </c>
      <c r="B37" s="107"/>
      <c r="C37" s="107"/>
      <c r="D37" s="107"/>
      <c r="E37" s="82">
        <f>E32+E9</f>
        <v>0</v>
      </c>
    </row>
  </sheetData>
  <sheetProtection algorithmName="SHA-512" hashValue="+HTKh5NdvDdVKjmafnFzKdANIHB7iwrLlC07NGtRoBHHWSOOMndYlDjLXE3ddfcw1Id58GEQwAT1am2fVhnhMw==" saltValue="u+elJbTgR6SDaKKYfYSU6A==" spinCount="100000" sheet="1" objects="1" scenarios="1"/>
  <mergeCells count="6">
    <mergeCell ref="A37:D37"/>
    <mergeCell ref="A5:F5"/>
    <mergeCell ref="A34:C34"/>
    <mergeCell ref="A1:F1"/>
    <mergeCell ref="A11:C11"/>
    <mergeCell ref="A3:F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1D65E-9DF4-44FD-8333-2DBC66854265}">
  <dimension ref="A1:H35"/>
  <sheetViews>
    <sheetView showGridLines="0" topLeftCell="A17" workbookViewId="0">
      <selection activeCell="D31" sqref="D31"/>
    </sheetView>
  </sheetViews>
  <sheetFormatPr defaultRowHeight="15"/>
  <cols>
    <col min="1" max="1" width="32.28515625" customWidth="1"/>
    <col min="2" max="2" width="23.140625" customWidth="1"/>
    <col min="3" max="3" width="16.28515625" customWidth="1"/>
    <col min="4" max="4" width="15.5703125" customWidth="1"/>
    <col min="5" max="5" width="24" customWidth="1"/>
    <col min="6" max="6" width="26.28515625" customWidth="1"/>
    <col min="7" max="7" width="30.5703125" customWidth="1"/>
  </cols>
  <sheetData>
    <row r="1" spans="1:6" ht="21" customHeight="1">
      <c r="A1" s="114" t="s">
        <v>73</v>
      </c>
      <c r="B1" s="114"/>
      <c r="C1" s="114"/>
      <c r="D1" s="114"/>
      <c r="E1" s="114"/>
    </row>
    <row r="2" spans="1:6">
      <c r="A2" s="115" t="s">
        <v>74</v>
      </c>
      <c r="B2" s="116"/>
      <c r="C2" s="116"/>
      <c r="D2" s="116"/>
      <c r="E2" s="116"/>
    </row>
    <row r="3" spans="1:6" ht="48" customHeight="1">
      <c r="A3" s="117" t="s">
        <v>75</v>
      </c>
      <c r="B3" s="118"/>
      <c r="C3" s="118"/>
      <c r="D3" s="118"/>
      <c r="E3" s="118"/>
    </row>
    <row r="4" spans="1:6" ht="49.5" customHeight="1">
      <c r="A4" s="119" t="s">
        <v>76</v>
      </c>
      <c r="B4" s="118"/>
      <c r="C4" s="118"/>
      <c r="D4" s="118"/>
      <c r="E4" s="118"/>
    </row>
    <row r="5" spans="1:6" ht="21" customHeight="1">
      <c r="A5" s="124" t="s">
        <v>77</v>
      </c>
      <c r="B5" s="124"/>
      <c r="C5" s="124"/>
      <c r="D5" s="124"/>
      <c r="E5" s="124"/>
    </row>
    <row r="6" spans="1:6">
      <c r="A6" s="131" t="s">
        <v>17</v>
      </c>
      <c r="B6" s="131"/>
      <c r="C6" s="131"/>
      <c r="D6" s="131"/>
      <c r="E6" s="131"/>
    </row>
    <row r="7" spans="1:6">
      <c r="A7" s="22"/>
      <c r="B7" s="23"/>
      <c r="C7" s="23"/>
      <c r="D7" s="23"/>
      <c r="E7" s="24"/>
    </row>
    <row r="8" spans="1:6" ht="51.75" customHeight="1">
      <c r="A8" s="25" t="s">
        <v>78</v>
      </c>
      <c r="B8" s="25" t="s">
        <v>79</v>
      </c>
      <c r="C8" s="25" t="s">
        <v>80</v>
      </c>
    </row>
    <row r="9" spans="1:6">
      <c r="A9" s="25" t="s">
        <v>81</v>
      </c>
      <c r="B9" s="5" t="s">
        <v>82</v>
      </c>
      <c r="C9" s="98">
        <v>0</v>
      </c>
    </row>
    <row r="10" spans="1:6">
      <c r="A10" s="27" t="s">
        <v>83</v>
      </c>
      <c r="B10" s="6" t="s">
        <v>82</v>
      </c>
      <c r="C10" s="98">
        <v>0</v>
      </c>
    </row>
    <row r="11" spans="1:6">
      <c r="A11" s="28" t="s">
        <v>84</v>
      </c>
      <c r="B11" s="7" t="s">
        <v>82</v>
      </c>
      <c r="C11" s="98">
        <v>0</v>
      </c>
    </row>
    <row r="12" spans="1:6">
      <c r="A12" s="29"/>
      <c r="B12" s="30"/>
      <c r="C12" s="31"/>
      <c r="D12" s="26"/>
      <c r="E12" s="26"/>
    </row>
    <row r="13" spans="1:6" ht="54.75" customHeight="1">
      <c r="A13" s="32" t="s">
        <v>85</v>
      </c>
      <c r="B13" s="32" t="s">
        <v>86</v>
      </c>
      <c r="C13" s="32" t="s">
        <v>81</v>
      </c>
      <c r="D13" s="33" t="s">
        <v>83</v>
      </c>
      <c r="E13" s="32" t="s">
        <v>87</v>
      </c>
      <c r="F13" s="32" t="s">
        <v>88</v>
      </c>
    </row>
    <row r="14" spans="1:6" ht="54.75" customHeight="1">
      <c r="A14" s="34" t="s">
        <v>89</v>
      </c>
      <c r="B14" s="35">
        <v>190000</v>
      </c>
      <c r="C14" s="8">
        <v>0</v>
      </c>
      <c r="D14" s="8">
        <v>0</v>
      </c>
      <c r="E14" s="36">
        <f>(C14+D14)/2</f>
        <v>0</v>
      </c>
      <c r="F14" s="37">
        <f>E14*B14</f>
        <v>0</v>
      </c>
    </row>
    <row r="15" spans="1:6" ht="54.75" customHeight="1">
      <c r="A15" s="34" t="s">
        <v>90</v>
      </c>
      <c r="B15" s="35">
        <v>10000</v>
      </c>
      <c r="C15" s="8">
        <v>0</v>
      </c>
      <c r="D15" s="8">
        <v>0</v>
      </c>
      <c r="E15" s="36">
        <f t="shared" ref="E15:E20" si="0">(C15+D15)/2</f>
        <v>0</v>
      </c>
      <c r="F15" s="37">
        <f t="shared" ref="F15:F20" si="1">E15*B15</f>
        <v>0</v>
      </c>
    </row>
    <row r="16" spans="1:6" ht="54.75" customHeight="1">
      <c r="A16" s="34" t="s">
        <v>91</v>
      </c>
      <c r="B16" s="35">
        <v>10000</v>
      </c>
      <c r="C16" s="8">
        <v>0</v>
      </c>
      <c r="D16" s="8">
        <v>0</v>
      </c>
      <c r="E16" s="36">
        <f t="shared" si="0"/>
        <v>0</v>
      </c>
      <c r="F16" s="37">
        <f t="shared" si="1"/>
        <v>0</v>
      </c>
    </row>
    <row r="17" spans="1:8" ht="54.75" customHeight="1">
      <c r="A17" s="34" t="s">
        <v>92</v>
      </c>
      <c r="B17" s="35">
        <v>5000</v>
      </c>
      <c r="C17" s="8">
        <v>0</v>
      </c>
      <c r="D17" s="8">
        <v>0</v>
      </c>
      <c r="E17" s="36">
        <f t="shared" si="0"/>
        <v>0</v>
      </c>
      <c r="F17" s="37">
        <f t="shared" si="1"/>
        <v>0</v>
      </c>
    </row>
    <row r="18" spans="1:8" ht="63.75" customHeight="1">
      <c r="A18" s="38" t="s">
        <v>93</v>
      </c>
      <c r="B18" s="39">
        <v>5000</v>
      </c>
      <c r="C18" s="9">
        <v>0</v>
      </c>
      <c r="D18" s="9">
        <v>0</v>
      </c>
      <c r="E18" s="36">
        <f t="shared" si="0"/>
        <v>0</v>
      </c>
      <c r="F18" s="37">
        <f t="shared" si="1"/>
        <v>0</v>
      </c>
    </row>
    <row r="19" spans="1:8" ht="54.75" customHeight="1">
      <c r="A19" s="34" t="s">
        <v>94</v>
      </c>
      <c r="B19" s="35">
        <v>60000</v>
      </c>
      <c r="C19" s="8">
        <v>0</v>
      </c>
      <c r="D19" s="8">
        <v>0</v>
      </c>
      <c r="E19" s="36">
        <f t="shared" si="0"/>
        <v>0</v>
      </c>
      <c r="F19" s="37">
        <f t="shared" si="1"/>
        <v>0</v>
      </c>
    </row>
    <row r="20" spans="1:8" ht="54.75" customHeight="1">
      <c r="A20" s="34" t="s">
        <v>95</v>
      </c>
      <c r="B20" s="35">
        <v>27000</v>
      </c>
      <c r="C20" s="8">
        <v>0</v>
      </c>
      <c r="D20" s="8">
        <v>0</v>
      </c>
      <c r="E20" s="36">
        <f t="shared" si="0"/>
        <v>0</v>
      </c>
      <c r="F20" s="37">
        <f t="shared" si="1"/>
        <v>0</v>
      </c>
    </row>
    <row r="21" spans="1:8" ht="54.75" customHeight="1">
      <c r="A21" s="34" t="s">
        <v>96</v>
      </c>
      <c r="B21" s="35">
        <v>140000</v>
      </c>
      <c r="C21" s="134"/>
      <c r="D21" s="135"/>
      <c r="E21" s="36"/>
      <c r="F21" s="37">
        <f>C21*B21</f>
        <v>0</v>
      </c>
    </row>
    <row r="22" spans="1:8" ht="54.75" customHeight="1">
      <c r="A22" s="34" t="s">
        <v>97</v>
      </c>
      <c r="B22" s="35">
        <v>62000</v>
      </c>
      <c r="C22" s="134"/>
      <c r="D22" s="135"/>
      <c r="E22" s="36"/>
      <c r="F22" s="37">
        <f>C22*B22</f>
        <v>0</v>
      </c>
    </row>
    <row r="23" spans="1:8" ht="25.5" customHeight="1">
      <c r="A23" s="120" t="s">
        <v>98</v>
      </c>
      <c r="B23" s="121"/>
      <c r="C23" s="121"/>
      <c r="D23" s="121"/>
      <c r="E23" s="122"/>
      <c r="F23" s="40">
        <f>SUM(F14:F22)</f>
        <v>0</v>
      </c>
      <c r="H23" s="41"/>
    </row>
    <row r="24" spans="1:8" ht="21.75" customHeight="1">
      <c r="A24" s="42"/>
      <c r="B24" s="43"/>
      <c r="C24" s="44"/>
      <c r="D24" s="44"/>
      <c r="E24" s="45"/>
    </row>
    <row r="25" spans="1:8" ht="45" customHeight="1">
      <c r="A25" s="46" t="s">
        <v>99</v>
      </c>
      <c r="B25" s="47" t="s">
        <v>100</v>
      </c>
      <c r="C25" s="46" t="s">
        <v>101</v>
      </c>
      <c r="D25" s="46" t="s">
        <v>88</v>
      </c>
      <c r="E25" s="132"/>
      <c r="F25" s="133"/>
    </row>
    <row r="26" spans="1:8" ht="29.25" customHeight="1">
      <c r="A26" s="48" t="s">
        <v>102</v>
      </c>
      <c r="B26" s="49">
        <v>105000</v>
      </c>
      <c r="C26" s="10">
        <v>0</v>
      </c>
      <c r="D26" s="50">
        <f t="shared" ref="D26:D31" si="2">C26*B26</f>
        <v>0</v>
      </c>
      <c r="E26" s="123" t="s">
        <v>103</v>
      </c>
      <c r="F26" s="123"/>
    </row>
    <row r="27" spans="1:8">
      <c r="A27" s="48" t="s">
        <v>104</v>
      </c>
      <c r="B27" s="49">
        <v>21000</v>
      </c>
      <c r="C27" s="10">
        <v>0</v>
      </c>
      <c r="D27" s="50">
        <f t="shared" si="2"/>
        <v>0</v>
      </c>
      <c r="E27" s="123"/>
      <c r="F27" s="123"/>
    </row>
    <row r="28" spans="1:8">
      <c r="A28" s="48" t="s">
        <v>105</v>
      </c>
      <c r="B28" s="49">
        <v>27000</v>
      </c>
      <c r="C28" s="10">
        <v>0</v>
      </c>
      <c r="D28" s="50">
        <f t="shared" si="2"/>
        <v>0</v>
      </c>
      <c r="E28" s="123"/>
      <c r="F28" s="123"/>
    </row>
    <row r="29" spans="1:8">
      <c r="A29" s="48" t="s">
        <v>106</v>
      </c>
      <c r="B29" s="49">
        <v>14000</v>
      </c>
      <c r="C29" s="10">
        <v>0</v>
      </c>
      <c r="D29" s="50">
        <f t="shared" si="2"/>
        <v>0</v>
      </c>
      <c r="E29" s="123"/>
      <c r="F29" s="123"/>
    </row>
    <row r="30" spans="1:8">
      <c r="A30" s="51" t="s">
        <v>107</v>
      </c>
      <c r="B30" s="52">
        <v>98000</v>
      </c>
      <c r="C30" s="10">
        <v>0</v>
      </c>
      <c r="D30" s="50">
        <f t="shared" si="2"/>
        <v>0</v>
      </c>
      <c r="E30" s="123"/>
      <c r="F30" s="123"/>
    </row>
    <row r="31" spans="1:8" ht="15.75" customHeight="1">
      <c r="A31" s="48" t="s">
        <v>108</v>
      </c>
      <c r="B31" s="49">
        <v>25000</v>
      </c>
      <c r="C31" s="10">
        <v>0</v>
      </c>
      <c r="D31" s="50">
        <f t="shared" si="2"/>
        <v>0</v>
      </c>
      <c r="E31" s="123" t="s">
        <v>109</v>
      </c>
      <c r="F31" s="123"/>
    </row>
    <row r="32" spans="1:8">
      <c r="A32" s="125" t="s">
        <v>110</v>
      </c>
      <c r="B32" s="126"/>
      <c r="C32" s="127"/>
      <c r="D32" s="53">
        <f>SUM(D26:D31)</f>
        <v>0</v>
      </c>
      <c r="E32" s="54"/>
    </row>
    <row r="33" spans="1:5">
      <c r="A33" s="55"/>
      <c r="B33" s="55"/>
      <c r="C33" s="55"/>
      <c r="D33" s="56"/>
      <c r="E33" s="54"/>
    </row>
    <row r="34" spans="1:5" ht="53.25" customHeight="1">
      <c r="A34" s="128" t="s">
        <v>111</v>
      </c>
      <c r="B34" s="129"/>
      <c r="C34" s="130"/>
      <c r="D34" s="57">
        <f>D32+F23</f>
        <v>0</v>
      </c>
      <c r="E34" s="54"/>
    </row>
    <row r="35" spans="1:5">
      <c r="A35" s="55"/>
      <c r="B35" s="55"/>
      <c r="C35" s="55"/>
      <c r="D35" s="58"/>
      <c r="E35" s="54"/>
    </row>
  </sheetData>
  <sheetProtection algorithmName="SHA-512" hashValue="st00sCj/dNC+6K3D+dQlwtSxJd2Vn0+CCasjFAqw5Keh1gExvUcN/z53gaipeFMENchtJUu7I9mLNZ/pSF3uGQ==" saltValue="GmmAtrhUQo6GNAPCNIRXmQ==" spinCount="100000" sheet="1" objects="1" scenarios="1" formatCells="0" formatColumns="0" formatRows="0"/>
  <mergeCells count="18">
    <mergeCell ref="E31:F31"/>
    <mergeCell ref="A5:E5"/>
    <mergeCell ref="A32:C32"/>
    <mergeCell ref="A34:C34"/>
    <mergeCell ref="A6:E6"/>
    <mergeCell ref="E26:F26"/>
    <mergeCell ref="E25:F25"/>
    <mergeCell ref="E27:F27"/>
    <mergeCell ref="E28:F28"/>
    <mergeCell ref="E29:F29"/>
    <mergeCell ref="E30:F30"/>
    <mergeCell ref="C22:D22"/>
    <mergeCell ref="C21:D21"/>
    <mergeCell ref="A1:E1"/>
    <mergeCell ref="A2:E2"/>
    <mergeCell ref="A3:E3"/>
    <mergeCell ref="A4:E4"/>
    <mergeCell ref="A23:E2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0B02E-97E3-4516-BE63-9DE0B56B2B72}">
  <dimension ref="A1:G26"/>
  <sheetViews>
    <sheetView workbookViewId="0">
      <selection activeCell="J20" sqref="J20"/>
    </sheetView>
  </sheetViews>
  <sheetFormatPr defaultRowHeight="15"/>
  <cols>
    <col min="1" max="1" width="29.85546875" customWidth="1"/>
    <col min="2" max="2" width="38.28515625" customWidth="1"/>
    <col min="3" max="3" width="25.85546875" customWidth="1"/>
    <col min="4" max="4" width="19.85546875" customWidth="1"/>
    <col min="5" max="5" width="14.140625" customWidth="1"/>
    <col min="7" max="7" width="21.5703125" customWidth="1"/>
  </cols>
  <sheetData>
    <row r="1" spans="1:7">
      <c r="A1" s="115" t="s">
        <v>112</v>
      </c>
      <c r="B1" s="116"/>
      <c r="C1" s="116"/>
      <c r="D1" s="116"/>
      <c r="E1" s="116"/>
      <c r="F1" s="116"/>
      <c r="G1" s="116"/>
    </row>
    <row r="2" spans="1:7">
      <c r="A2" s="136" t="s">
        <v>113</v>
      </c>
      <c r="B2" s="137"/>
      <c r="C2" s="137"/>
      <c r="D2" s="137"/>
      <c r="E2" s="137"/>
      <c r="F2" s="137"/>
      <c r="G2" s="137"/>
    </row>
    <row r="3" spans="1:7">
      <c r="A3" s="16"/>
      <c r="B3" s="16"/>
      <c r="C3" s="16"/>
      <c r="D3" s="16"/>
      <c r="E3" s="16"/>
      <c r="F3" s="16"/>
      <c r="G3" s="16"/>
    </row>
    <row r="4" spans="1:7">
      <c r="A4" s="131" t="s">
        <v>17</v>
      </c>
      <c r="B4" s="131"/>
      <c r="C4" s="131"/>
      <c r="D4" s="131"/>
      <c r="E4" s="131"/>
      <c r="F4" s="131"/>
      <c r="G4" s="131"/>
    </row>
    <row r="5" spans="1:7">
      <c r="A5" s="16"/>
      <c r="B5" s="16"/>
      <c r="C5" s="16"/>
      <c r="D5" s="16"/>
      <c r="E5" s="16"/>
      <c r="F5" s="16"/>
      <c r="G5" s="16"/>
    </row>
    <row r="6" spans="1:7">
      <c r="A6" s="16"/>
      <c r="B6" s="16"/>
      <c r="C6" s="16"/>
      <c r="D6" s="16"/>
      <c r="E6" s="16"/>
      <c r="F6" s="16"/>
      <c r="G6" s="16"/>
    </row>
    <row r="7" spans="1:7">
      <c r="A7" s="138" t="s">
        <v>114</v>
      </c>
      <c r="B7" s="138"/>
      <c r="C7" s="138"/>
      <c r="D7" s="138"/>
      <c r="E7" s="138"/>
      <c r="F7" s="138"/>
      <c r="G7" s="138"/>
    </row>
    <row r="8" spans="1:7" ht="61.5" customHeight="1">
      <c r="A8" s="17" t="s">
        <v>115</v>
      </c>
      <c r="B8" s="17" t="s">
        <v>116</v>
      </c>
      <c r="C8" s="17" t="s">
        <v>117</v>
      </c>
      <c r="D8" s="18" t="s">
        <v>118</v>
      </c>
      <c r="E8" s="18" t="s">
        <v>119</v>
      </c>
      <c r="F8" s="18" t="s">
        <v>120</v>
      </c>
      <c r="G8" s="18" t="s">
        <v>121</v>
      </c>
    </row>
    <row r="9" spans="1:7">
      <c r="A9" s="19" t="s">
        <v>122</v>
      </c>
      <c r="B9" s="11"/>
      <c r="C9" s="12"/>
      <c r="D9" s="20"/>
      <c r="E9" s="20"/>
      <c r="F9" s="20"/>
      <c r="G9" s="13">
        <f>C9</f>
        <v>0</v>
      </c>
    </row>
    <row r="10" spans="1:7">
      <c r="A10" s="19" t="s">
        <v>123</v>
      </c>
      <c r="B10" s="11"/>
      <c r="C10" s="12"/>
      <c r="D10" s="12"/>
      <c r="E10" s="20"/>
      <c r="F10" s="20"/>
      <c r="G10" s="13">
        <f>C10+D10</f>
        <v>0</v>
      </c>
    </row>
    <row r="11" spans="1:7" ht="18" customHeight="1">
      <c r="A11" s="19" t="s">
        <v>124</v>
      </c>
      <c r="B11" s="11"/>
      <c r="C11" s="12"/>
      <c r="D11" s="20"/>
      <c r="E11" s="12"/>
      <c r="F11" s="20"/>
      <c r="G11" s="13">
        <f>C11+E11</f>
        <v>0</v>
      </c>
    </row>
    <row r="12" spans="1:7">
      <c r="A12" s="19" t="s">
        <v>125</v>
      </c>
      <c r="B12" s="11"/>
      <c r="C12" s="12"/>
      <c r="D12" s="12"/>
      <c r="E12" s="12"/>
      <c r="F12" s="20"/>
      <c r="G12" s="13">
        <f>C12+D12+E12</f>
        <v>0</v>
      </c>
    </row>
    <row r="13" spans="1:7">
      <c r="A13" s="19" t="s">
        <v>84</v>
      </c>
      <c r="B13" s="11"/>
      <c r="C13" s="12"/>
      <c r="D13" s="20"/>
      <c r="E13" s="20"/>
      <c r="F13" s="20"/>
      <c r="G13" s="13">
        <f>C13</f>
        <v>0</v>
      </c>
    </row>
    <row r="14" spans="1:7">
      <c r="A14" s="19" t="s">
        <v>126</v>
      </c>
      <c r="B14" s="11"/>
      <c r="C14" s="12"/>
      <c r="D14" s="12"/>
      <c r="E14" s="20"/>
      <c r="F14" s="20"/>
      <c r="G14" s="13">
        <f>C14+D14</f>
        <v>0</v>
      </c>
    </row>
    <row r="15" spans="1:7">
      <c r="A15" s="19" t="s">
        <v>127</v>
      </c>
      <c r="B15" s="11"/>
      <c r="C15" s="12"/>
      <c r="D15" s="20"/>
      <c r="E15" s="12"/>
      <c r="F15" s="20"/>
      <c r="G15" s="13">
        <f>C15+E15</f>
        <v>0</v>
      </c>
    </row>
    <row r="16" spans="1:7">
      <c r="A16" s="19" t="s">
        <v>128</v>
      </c>
      <c r="B16" s="11"/>
      <c r="C16" s="12"/>
      <c r="D16" s="12"/>
      <c r="E16" s="12"/>
      <c r="F16" s="20"/>
      <c r="G16" s="13">
        <f>C16+D16+E16</f>
        <v>0</v>
      </c>
    </row>
    <row r="17" spans="1:7">
      <c r="A17" s="21" t="s">
        <v>129</v>
      </c>
      <c r="B17" s="14"/>
      <c r="C17" s="12"/>
      <c r="D17" s="20"/>
      <c r="E17" s="20"/>
      <c r="F17" s="20"/>
      <c r="G17" s="13">
        <f>C17</f>
        <v>0</v>
      </c>
    </row>
    <row r="18" spans="1:7">
      <c r="A18" s="21" t="s">
        <v>130</v>
      </c>
      <c r="B18" s="14"/>
      <c r="C18" s="12"/>
      <c r="D18" s="12"/>
      <c r="E18" s="20"/>
      <c r="F18" s="20"/>
      <c r="G18" s="13">
        <f>C18+D18</f>
        <v>0</v>
      </c>
    </row>
    <row r="19" spans="1:7">
      <c r="A19" s="21" t="s">
        <v>131</v>
      </c>
      <c r="B19" s="14"/>
      <c r="C19" s="12"/>
      <c r="D19" s="20"/>
      <c r="E19" s="12"/>
      <c r="F19" s="20"/>
      <c r="G19" s="13">
        <f>C19+E19</f>
        <v>0</v>
      </c>
    </row>
    <row r="20" spans="1:7">
      <c r="A20" s="21" t="s">
        <v>132</v>
      </c>
      <c r="B20" s="14"/>
      <c r="C20" s="12"/>
      <c r="D20" s="12"/>
      <c r="E20" s="12"/>
      <c r="F20" s="20"/>
      <c r="G20" s="13">
        <f>C20+D20+E20</f>
        <v>0</v>
      </c>
    </row>
    <row r="21" spans="1:7">
      <c r="A21" s="21" t="s">
        <v>133</v>
      </c>
      <c r="B21" s="14"/>
      <c r="C21" s="12"/>
      <c r="D21" s="15"/>
      <c r="E21" s="20"/>
      <c r="F21" s="20"/>
      <c r="G21" s="13">
        <f>C21+D21</f>
        <v>0</v>
      </c>
    </row>
    <row r="22" spans="1:7">
      <c r="A22" s="21" t="s">
        <v>134</v>
      </c>
      <c r="B22" s="14"/>
      <c r="C22" s="12"/>
      <c r="D22" s="15"/>
      <c r="E22" s="12"/>
      <c r="F22" s="20"/>
      <c r="G22" s="13">
        <f>C22+E22+D22</f>
        <v>0</v>
      </c>
    </row>
    <row r="23" spans="1:7">
      <c r="A23" s="21" t="s">
        <v>135</v>
      </c>
      <c r="B23" s="14"/>
      <c r="C23" s="12"/>
      <c r="D23" s="15"/>
      <c r="E23" s="20"/>
      <c r="F23" s="20"/>
      <c r="G23" s="13">
        <f>C23+D23</f>
        <v>0</v>
      </c>
    </row>
    <row r="24" spans="1:7">
      <c r="A24" s="21" t="s">
        <v>136</v>
      </c>
      <c r="B24" s="14"/>
      <c r="C24" s="12"/>
      <c r="D24" s="15"/>
      <c r="E24" s="12"/>
      <c r="F24" s="20"/>
      <c r="G24" s="13">
        <f>C24+E24+D24</f>
        <v>0</v>
      </c>
    </row>
    <row r="25" spans="1:7">
      <c r="A25" s="19" t="s">
        <v>137</v>
      </c>
      <c r="B25" s="11"/>
      <c r="C25" s="12"/>
      <c r="D25" s="15"/>
      <c r="E25" s="20"/>
      <c r="F25" s="12"/>
      <c r="G25" s="13">
        <f>C25+F25+D25</f>
        <v>0</v>
      </c>
    </row>
    <row r="26" spans="1:7">
      <c r="A26" s="19" t="s">
        <v>138</v>
      </c>
      <c r="B26" s="11"/>
      <c r="C26" s="12"/>
      <c r="D26" s="15"/>
      <c r="E26" s="15"/>
      <c r="F26" s="12"/>
      <c r="G26" s="13">
        <f>C26+D26+E26+F26</f>
        <v>0</v>
      </c>
    </row>
  </sheetData>
  <sheetProtection algorithmName="SHA-512" hashValue="rFIP45jB5I7KWujD0/bIeGH+upv/u+cCsjSE+lOZzdsOurXUT8ofA7VK8nvPMPW2ZYE1UcaVL7yiBiMJd4PfRA==" saltValue="pqG2KNPaJRpj1wu0ITLTRA==" spinCount="100000" sheet="1" objects="1" scenarios="1" formatCells="0" formatColumns="0" formatRows="0" insertColumns="0"/>
  <mergeCells count="4">
    <mergeCell ref="A1:G1"/>
    <mergeCell ref="A2:G2"/>
    <mergeCell ref="A4:G4"/>
    <mergeCell ref="A7:G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95D95B4D234243B3E793FB4CC19A53" ma:contentTypeVersion="13" ma:contentTypeDescription="Een nieuw document maken." ma:contentTypeScope="" ma:versionID="655015f9d2862bd0abee5696cade04b8">
  <xsd:schema xmlns:xsd="http://www.w3.org/2001/XMLSchema" xmlns:xs="http://www.w3.org/2001/XMLSchema" xmlns:p="http://schemas.microsoft.com/office/2006/metadata/properties" xmlns:ns2="560d51e3-e5a4-4d3c-954c-f5355d54dc6a" xmlns:ns3="cb387ca9-9bbf-42ba-9043-34ecef7c4519" targetNamespace="http://schemas.microsoft.com/office/2006/metadata/properties" ma:root="true" ma:fieldsID="85362be6fd12f463176e04e4a35b6be6" ns2:_="" ns3:_="">
    <xsd:import namespace="560d51e3-e5a4-4d3c-954c-f5355d54dc6a"/>
    <xsd:import namespace="cb387ca9-9bbf-42ba-9043-34ecef7c451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0d51e3-e5a4-4d3c-954c-f5355d54dc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d63385bf-ec10-483f-b294-4175afdabd3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b387ca9-9bbf-42ba-9043-34ecef7c451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f6b32059-13c6-4cb6-97f0-8f265466f2a6}" ma:internalName="TaxCatchAll" ma:showField="CatchAllData" ma:web="cb387ca9-9bbf-42ba-9043-34ecef7c45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b387ca9-9bbf-42ba-9043-34ecef7c4519" xsi:nil="true"/>
    <lcf76f155ced4ddcb4097134ff3c332f xmlns="560d51e3-e5a4-4d3c-954c-f5355d54dc6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1497FB-5D0A-42B0-967D-BC2015DBFB7F}"/>
</file>

<file path=customXml/itemProps2.xml><?xml version="1.0" encoding="utf-8"?>
<ds:datastoreItem xmlns:ds="http://schemas.openxmlformats.org/officeDocument/2006/customXml" ds:itemID="{8216C4F4-D600-411C-BD67-0B4BC965D917}"/>
</file>

<file path=customXml/itemProps3.xml><?xml version="1.0" encoding="utf-8"?>
<ds:datastoreItem xmlns:ds="http://schemas.openxmlformats.org/officeDocument/2006/customXml" ds:itemID="{2E283994-5E0A-4C08-8577-109EC100D99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reiner koelemeijer</dc:creator>
  <cp:keywords/>
  <dc:description/>
  <cp:lastModifiedBy>Angelique Koelemeijer</cp:lastModifiedBy>
  <cp:revision/>
  <dcterms:created xsi:type="dcterms:W3CDTF">2024-04-28T09:50:01Z</dcterms:created>
  <dcterms:modified xsi:type="dcterms:W3CDTF">2024-07-02T14:49:27Z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0x010100FA95D95B4D234243B3E793FB4CC19A53</vt:lpwstr>
  </property>
  <property fmtid="{D5CDD505-2E9C-101B-9397-08002B2CF9AE}" pid="3" name="MediaServiceImageTags">
    <vt:lpwstr/>
  </property>
</Properties>
</file>