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https://adjustconsulting.sharepoint.com/sites/BUInkada/Gedeelde documenten/10 Projecten/LiemersNovum/Schoonmaak 2024/4. Aanbestedingsleidraad/"/>
    </mc:Choice>
  </mc:AlternateContent>
  <xr:revisionPtr revIDLastSave="255" documentId="13_ncr:1_{8357FDCF-8A4D-4C9C-8F00-6555D001A190}" xr6:coauthVersionLast="47" xr6:coauthVersionMax="47" xr10:uidLastSave="{17F78830-BED8-41B6-9822-F48C5A751B4B}"/>
  <bookViews>
    <workbookView xWindow="-108" yWindow="-108" windowWidth="23256" windowHeight="12456" xr2:uid="{00000000-000D-0000-FFFF-FFFF00000000}"/>
  </bookViews>
  <sheets>
    <sheet name="KPI scoringsmodel" sheetId="4" r:id="rId1"/>
  </sheets>
  <definedNames>
    <definedName name="_xlnm.Print_Area" localSheetId="0">'KPI scoringsmodel'!$A$1:$S$69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6" i="4" l="1"/>
  <c r="H48" i="4"/>
  <c r="H18" i="4"/>
  <c r="B6" i="4" l="1"/>
  <c r="B8" i="4" s="1"/>
  <c r="B10" i="4" s="1"/>
  <c r="B12" i="4" s="1"/>
  <c r="B14" i="4" s="1"/>
  <c r="B16" i="4" s="1"/>
  <c r="B24" i="4" l="1"/>
  <c r="B28" i="4" s="1"/>
  <c r="B32" i="4" s="1"/>
  <c r="B34" i="4" s="1"/>
  <c r="B37" i="4" s="1"/>
  <c r="B39" i="4" s="1"/>
  <c r="B42" i="4" s="1"/>
  <c r="B44" i="4" s="1"/>
  <c r="B50" i="4" s="1"/>
  <c r="B52" i="4" s="1"/>
  <c r="B54" i="4" s="1"/>
  <c r="B59" i="4" s="1"/>
  <c r="B61" i="4" s="1"/>
  <c r="B20" i="4"/>
  <c r="K35" i="4"/>
  <c r="M35" i="4"/>
  <c r="O35" i="4"/>
  <c r="Q35" i="4"/>
  <c r="H57" i="4" l="1"/>
  <c r="Q45" i="4"/>
  <c r="O45" i="4"/>
  <c r="M45" i="4"/>
  <c r="K45" i="4"/>
  <c r="Q44" i="4"/>
  <c r="O44" i="4"/>
  <c r="M44" i="4"/>
  <c r="K44" i="4"/>
  <c r="Q47" i="4"/>
  <c r="O47" i="4"/>
  <c r="M47" i="4"/>
  <c r="K47" i="4"/>
  <c r="Q46" i="4"/>
  <c r="O46" i="4"/>
  <c r="M46" i="4"/>
  <c r="K46" i="4"/>
  <c r="Q17" i="4"/>
  <c r="O17" i="4"/>
  <c r="M17" i="4"/>
  <c r="K17" i="4"/>
  <c r="Q16" i="4"/>
  <c r="O16" i="4"/>
  <c r="M16" i="4"/>
  <c r="K16" i="4"/>
  <c r="Q13" i="4"/>
  <c r="O13" i="4"/>
  <c r="M13" i="4"/>
  <c r="K13" i="4"/>
  <c r="Q12" i="4"/>
  <c r="O12" i="4"/>
  <c r="M12" i="4"/>
  <c r="K12" i="4"/>
  <c r="Q11" i="4"/>
  <c r="O11" i="4"/>
  <c r="M11" i="4"/>
  <c r="K11" i="4"/>
  <c r="Q10" i="4"/>
  <c r="O10" i="4"/>
  <c r="M10" i="4"/>
  <c r="K10" i="4"/>
  <c r="Q53" i="4" l="1"/>
  <c r="O53" i="4"/>
  <c r="M53" i="4"/>
  <c r="K53" i="4"/>
  <c r="Q52" i="4"/>
  <c r="O52" i="4"/>
  <c r="M52" i="4"/>
  <c r="K52" i="4"/>
  <c r="K27" i="4" l="1"/>
  <c r="M27" i="4"/>
  <c r="O27" i="4"/>
  <c r="Q27" i="4"/>
  <c r="K26" i="4"/>
  <c r="M26" i="4"/>
  <c r="O26" i="4"/>
  <c r="Q26" i="4"/>
  <c r="K25" i="4"/>
  <c r="M25" i="4"/>
  <c r="O25" i="4"/>
  <c r="Q25" i="4"/>
  <c r="K24" i="4"/>
  <c r="M24" i="4"/>
  <c r="O24" i="4"/>
  <c r="Q24" i="4"/>
  <c r="Q43" i="4"/>
  <c r="O43" i="4"/>
  <c r="M43" i="4"/>
  <c r="K43" i="4"/>
  <c r="Q42" i="4"/>
  <c r="O42" i="4"/>
  <c r="M42" i="4"/>
  <c r="K42" i="4"/>
  <c r="Q36" i="4"/>
  <c r="O36" i="4"/>
  <c r="M36" i="4"/>
  <c r="K36" i="4"/>
  <c r="Q34" i="4"/>
  <c r="O34" i="4"/>
  <c r="M34" i="4"/>
  <c r="K34" i="4"/>
  <c r="Q31" i="4"/>
  <c r="O31" i="4"/>
  <c r="M31" i="4"/>
  <c r="K31" i="4"/>
  <c r="Q30" i="4"/>
  <c r="O30" i="4"/>
  <c r="M30" i="4"/>
  <c r="K30" i="4"/>
  <c r="Q29" i="4"/>
  <c r="O29" i="4"/>
  <c r="M29" i="4"/>
  <c r="K29" i="4"/>
  <c r="Q28" i="4"/>
  <c r="O28" i="4"/>
  <c r="M28" i="4"/>
  <c r="K28" i="4"/>
  <c r="H63" i="4"/>
  <c r="Q62" i="4"/>
  <c r="O62" i="4"/>
  <c r="M62" i="4"/>
  <c r="K62" i="4"/>
  <c r="Q61" i="4"/>
  <c r="O61" i="4"/>
  <c r="M61" i="4"/>
  <c r="K61" i="4"/>
  <c r="H66" i="4" l="1"/>
  <c r="K59" i="4" l="1"/>
  <c r="M59" i="4"/>
  <c r="O59" i="4"/>
  <c r="K54" i="4"/>
  <c r="M54" i="4"/>
  <c r="O54" i="4"/>
  <c r="K55" i="4"/>
  <c r="M55" i="4"/>
  <c r="O55" i="4"/>
  <c r="K56" i="4"/>
  <c r="M56" i="4"/>
  <c r="O56" i="4"/>
  <c r="K50" i="4"/>
  <c r="M50" i="4"/>
  <c r="O50" i="4"/>
  <c r="K51" i="4"/>
  <c r="M51" i="4"/>
  <c r="O51" i="4"/>
  <c r="K20" i="4"/>
  <c r="M20" i="4"/>
  <c r="O20" i="4"/>
  <c r="K21" i="4"/>
  <c r="M21" i="4"/>
  <c r="O21" i="4"/>
  <c r="K22" i="4"/>
  <c r="M22" i="4"/>
  <c r="O22" i="4"/>
  <c r="K23" i="4"/>
  <c r="M23" i="4"/>
  <c r="O23" i="4"/>
  <c r="K32" i="4"/>
  <c r="M32" i="4"/>
  <c r="O32" i="4"/>
  <c r="K33" i="4"/>
  <c r="M33" i="4"/>
  <c r="O33" i="4"/>
  <c r="K37" i="4"/>
  <c r="M37" i="4"/>
  <c r="O37" i="4"/>
  <c r="K38" i="4"/>
  <c r="M38" i="4"/>
  <c r="O38" i="4"/>
  <c r="K39" i="4"/>
  <c r="M39" i="4"/>
  <c r="O39" i="4"/>
  <c r="K40" i="4"/>
  <c r="M40" i="4"/>
  <c r="O40" i="4"/>
  <c r="K41" i="4"/>
  <c r="M41" i="4"/>
  <c r="O41" i="4"/>
  <c r="K4" i="4"/>
  <c r="M4" i="4"/>
  <c r="O4" i="4"/>
  <c r="K5" i="4"/>
  <c r="M5" i="4"/>
  <c r="O5" i="4"/>
  <c r="K6" i="4"/>
  <c r="M6" i="4"/>
  <c r="O6" i="4"/>
  <c r="K7" i="4"/>
  <c r="M7" i="4"/>
  <c r="O7" i="4"/>
  <c r="K8" i="4"/>
  <c r="M8" i="4"/>
  <c r="O8" i="4"/>
  <c r="K9" i="4"/>
  <c r="M9" i="4"/>
  <c r="O9" i="4"/>
  <c r="K14" i="4"/>
  <c r="M14" i="4"/>
  <c r="O14" i="4"/>
  <c r="K15" i="4"/>
  <c r="M15" i="4"/>
  <c r="O15" i="4"/>
  <c r="Q60" i="4"/>
  <c r="Q59" i="4"/>
  <c r="Q56" i="4"/>
  <c r="Q55" i="4"/>
  <c r="Q54" i="4"/>
  <c r="Q51" i="4"/>
  <c r="Q50" i="4"/>
  <c r="Q41" i="4"/>
  <c r="Q40" i="4"/>
  <c r="Q39" i="4"/>
  <c r="Q38" i="4"/>
  <c r="Q37" i="4"/>
  <c r="Q33" i="4"/>
  <c r="Q32" i="4"/>
  <c r="Q23" i="4"/>
  <c r="Q22" i="4"/>
  <c r="Q21" i="4"/>
  <c r="Q20" i="4"/>
  <c r="Q15" i="4"/>
  <c r="Q14" i="4"/>
  <c r="Q9" i="4"/>
  <c r="Q8" i="4"/>
  <c r="Q7" i="4"/>
  <c r="Q6" i="4"/>
  <c r="Q5" i="4"/>
  <c r="Q4" i="4"/>
  <c r="O60" i="4"/>
  <c r="M60" i="4"/>
  <c r="K60" i="4"/>
  <c r="P63" i="4" l="1"/>
  <c r="J63" i="4"/>
  <c r="L63" i="4"/>
  <c r="N63" i="4"/>
  <c r="J48" i="4"/>
  <c r="J57" i="4"/>
  <c r="N57" i="4"/>
  <c r="L57" i="4"/>
  <c r="P57" i="4"/>
  <c r="P48" i="4"/>
  <c r="N48" i="4"/>
  <c r="L48" i="4"/>
  <c r="J18" i="4" l="1"/>
  <c r="J66" i="4" s="1"/>
  <c r="J68" i="4" s="1"/>
  <c r="P18" i="4"/>
  <c r="P66" i="4" s="1"/>
  <c r="P68" i="4" s="1"/>
  <c r="N18" i="4"/>
  <c r="N66" i="4" s="1"/>
  <c r="N68" i="4" s="1"/>
  <c r="L18" i="4"/>
  <c r="L66" i="4" s="1"/>
  <c r="L68" i="4" s="1"/>
</calcChain>
</file>

<file path=xl/sharedStrings.xml><?xml version="1.0" encoding="utf-8"?>
<sst xmlns="http://schemas.openxmlformats.org/spreadsheetml/2006/main" count="227" uniqueCount="138">
  <si>
    <t>Uitvoering</t>
  </si>
  <si>
    <t>Communicatie en evaluatie</t>
  </si>
  <si>
    <t>KPI nr.</t>
  </si>
  <si>
    <t>Norm</t>
  </si>
  <si>
    <t>Per kwartaal</t>
  </si>
  <si>
    <t>Scorings-mogelijkheden</t>
  </si>
  <si>
    <t>Score Q1</t>
  </si>
  <si>
    <t>Score Q2</t>
  </si>
  <si>
    <t>Score Q3</t>
  </si>
  <si>
    <t>Score Q4</t>
  </si>
  <si>
    <t>Inzet vaste medewerkers</t>
  </si>
  <si>
    <t>Minder dan afgesproken aantal</t>
  </si>
  <si>
    <t>Opleidingseisen personeel</t>
  </si>
  <si>
    <t>Iedere medewerker gediplomeerd</t>
  </si>
  <si>
    <t>Niet iedere medewerker tijdig gediplomeerd</t>
  </si>
  <si>
    <t>Verklaring Omtrent Gedrag (VOG)</t>
  </si>
  <si>
    <t>Voor iedere medewerker verstrekt</t>
  </si>
  <si>
    <t>Niet voor iedere medewerker verstrekt</t>
  </si>
  <si>
    <t>Opleidingseisen Leidinggevende</t>
  </si>
  <si>
    <t>Medewerker gediplomeerd</t>
  </si>
  <si>
    <t>Medewerker ongediplomeerd</t>
  </si>
  <si>
    <t>Kwaliteitscontroles DKS</t>
  </si>
  <si>
    <t>Minder dan 25% van de DKS metingen uitgevoerd</t>
  </si>
  <si>
    <t>Verbeterplannen</t>
  </si>
  <si>
    <t>Voor iedere onvoldoende tijdig een plan</t>
  </si>
  <si>
    <t>Niet voor iedere onvoldoende een plan</t>
  </si>
  <si>
    <t>Betreding en sluiten van gebouwen en alarm</t>
  </si>
  <si>
    <t>Totaal</t>
  </si>
  <si>
    <t>Evaluaties en verslaglegging</t>
  </si>
  <si>
    <t>Klachten en afhandeling</t>
  </si>
  <si>
    <t>Werkzaamheden zijn niet volgens afspraak opgeleverd</t>
  </si>
  <si>
    <t>Financieel</t>
  </si>
  <si>
    <t>Correcte facturering</t>
  </si>
  <si>
    <t>Alle facturen zijn tijdig en correct</t>
  </si>
  <si>
    <t>Eén of meerdere facturen niet tijdig of correct</t>
  </si>
  <si>
    <t>TOTAAL SCORE</t>
  </si>
  <si>
    <t>Inkada (tijdens kwaliteitsmeting)</t>
  </si>
  <si>
    <t>Score</t>
  </si>
  <si>
    <t xml:space="preserve">Onderwerp: Personeel </t>
  </si>
  <si>
    <t>Onderwerp: Uitvoering</t>
  </si>
  <si>
    <t>Onderwerp: Communicatie en evaluatie</t>
  </si>
  <si>
    <t>Onderwerp: Financieel</t>
  </si>
  <si>
    <t>Wie dient KPI aan te tonen?</t>
  </si>
  <si>
    <t>Bewijs aanleveren?</t>
  </si>
  <si>
    <t>Ja</t>
  </si>
  <si>
    <t>Nee</t>
  </si>
  <si>
    <t>Ja, af te tekenen lijst door medewerkers</t>
  </si>
  <si>
    <t>Ja, resultaten overhandigen aan opdrachtgever, inclusief totalisatie van de uitgevoerde DKS metingen</t>
  </si>
  <si>
    <t>Oplevering samen met opdrachtgever</t>
  </si>
  <si>
    <t>De facturen zijn tijdig ingediend en correct gefactureerd. Eventuele regiewerkzaamheden worden gefactureerd middels werkbonnen met handtekening van opdrachtgever</t>
  </si>
  <si>
    <t>Maximale score</t>
  </si>
  <si>
    <t>Inzet uren</t>
  </si>
  <si>
    <t>Alle uren zijn gewerkt en conform contract ingezet</t>
  </si>
  <si>
    <t>Eén of meerdere gebouwen worden de uren niet conform contract ingezet</t>
  </si>
  <si>
    <t>Contractafspraken</t>
  </si>
  <si>
    <t>Werkroosters dagelijks</t>
  </si>
  <si>
    <t>Werkplanning periodiek</t>
  </si>
  <si>
    <t>Ja, rapportage aanleveren</t>
  </si>
  <si>
    <t>Ja, eenmalig overleggen  of bevestiging vanuit HR SMB</t>
  </si>
  <si>
    <t>De uitkomst van de belevingsmeting is uitstekend</t>
  </si>
  <si>
    <t>De inzet van de uren is conform inschrijving van SMB</t>
  </si>
  <si>
    <t>De uitkomst van de belevingsmeting is goed</t>
  </si>
  <si>
    <t>De uitkomst van de belevingsmeting is voldoende</t>
  </si>
  <si>
    <t>De uitkomst van de kwaliteitsmeting(en) bevat geen onvoldoende(s)/afkeur(en).</t>
  </si>
  <si>
    <t>Managementrapportage</t>
  </si>
  <si>
    <t>Score per kwartaal</t>
  </si>
  <si>
    <t>Opmerking SMB</t>
  </si>
  <si>
    <t>Voor iedere medewerker is vóór tewerkstelling, een VOG verstrekt</t>
  </si>
  <si>
    <t>Inzet jeugd, leerlingen en ouders van leerlingen</t>
  </si>
  <si>
    <t>De inzet van jeugdigen (jonger dan 22 jaar) is niet meer dan 10%. De inzet van eigen leerlingen en ouders van leerlingen is niet toegestaan.</t>
  </si>
  <si>
    <t>Er wordt niet meer dan 10% jeugdigen ingezet en er worden geen eigen leerlingen of ouders van leerlingen ingezet</t>
  </si>
  <si>
    <t>Er wordt meer dan 10% jeugdigen ingezet en/of er worden eigen leerlingen of ouders van leerlingen ingezet</t>
  </si>
  <si>
    <t>Flexpool</t>
  </si>
  <si>
    <t>Opdrachtnemer werkt met vaste invalskrachten welke bekend zijn met het gebouw en de daarbij horende afspraken over de uitvoering van de schoonmaak</t>
  </si>
  <si>
    <t>Opdrachtnemer werkt niet met vaste invalskrachten en/of de invalskrachten zijn niet bekend met het gebouw en/of de daarbij horende afspraken over de uitvoering van de schoonmaak</t>
  </si>
  <si>
    <t>Alle evaluaties zijn uitgevoerd en genotuleerd. Daarnaast zijn de actiepunten uitgevoerd door SMB.</t>
  </si>
  <si>
    <t>Maximaal 2 overleggen gemist of niet genotuleerd of actiepunten niet uitgevoerd.</t>
  </si>
  <si>
    <t>De rapportage is tijdig verstuurd. Alle onderwerpen zijn opgenomen en/of onderbouwd.</t>
  </si>
  <si>
    <t>De rapportage is niet tijdig verstuurd of niet alle onderwerpen zijn opgenomen / onderbouwd.</t>
  </si>
  <si>
    <t>SMB (in de management-rapportage)</t>
  </si>
  <si>
    <t>Geen klachten</t>
  </si>
  <si>
    <t>De uitkomst van de belevingsmeting is onvoldoende/slecht</t>
  </si>
  <si>
    <t>Zie het Programma van Eisen  voor de werking van het KPI-model.</t>
  </si>
  <si>
    <t>Planning is vastgelegd en de werkzaamheden worden/zijn uitgevoerd conform deze planning. De planning is in bezit van de CP per locatie en wordt afgestemd met Opdrachtgever.</t>
  </si>
  <si>
    <t>Planning is niet vastgelegd, werkzaamheden worden/zijn niet uitgevoerd conform deze planning, planning is niet in bezit van de CP per locatie en/of de planning is niet afgestemd met Opdrachtgever.</t>
  </si>
  <si>
    <t>Alle toezeggingen zijn uitgevoerd en nagekomen</t>
  </si>
  <si>
    <t>Instructie nieuw ingezet personeel</t>
  </si>
  <si>
    <t>- Klachten over het reguliere schoonmaakproces worden op werkdagen binnen 24 uur hersteld;
- Bij ernstige verstoringen, waaronder calamiteiten, geldt een reactietijd van 1 uur;
- Van alle ontvangen klachten worden op werkdagen binnen 24 uur zowel een maatregel als een opvolging teruggekoppeld; 
- Alle klachten die per email, per telefoon of in een formeel overleg worden gemeld, dienen door Opdrachtnemer te worden geregistreerd, inclusief maatregel en opvolging én dienen opgenomen te worden in de managementrapportage.</t>
  </si>
  <si>
    <t>1 van de toezeggingen is niet uitgevoerd / nagekomen</t>
  </si>
  <si>
    <t>2 of meer van de toezeggingen zijn niet uitgevoerd / nagekomen</t>
  </si>
  <si>
    <t>Iedere medewerker beschikt binnen 12 maanden na indiensttreding over een RAS-diploma of gelijkwaardig</t>
  </si>
  <si>
    <t>Alle DKS metingen uitgevoerd (100%)</t>
  </si>
  <si>
    <t xml:space="preserve">Tussen 50% en 99,9 % van de DKS metingen uitgevoerd  </t>
  </si>
  <si>
    <t xml:space="preserve">Tussen 25% en 49,9% van de DKS metingen uitgevoerd </t>
  </si>
  <si>
    <t>Alle schoonmaakmedewerkers (op de werkkar) en alle contactpersonen van Opdrachtgever beschikken over een actueel werkprogramma, overeenkomstig het prijzenblad, en handelen naar het werkprogramma.</t>
  </si>
  <si>
    <t>Alle toezeggingen die door SMB zijn gedaan in de beantwoording van de open vragen worden nagekomen door SMB. Deze KPI wordt na definitieve gunning uitgewerkt.</t>
  </si>
  <si>
    <t>Iedere medewerker geïnstrueerd</t>
  </si>
  <si>
    <t>Niet iedere medewerker tijdig geïnstrueerd</t>
  </si>
  <si>
    <t>De objectleider is in het bezit van diploma "Basisopleiding Schoonmaken", "Basisopleiding Direct Leidinggevenden (niveau 1)" of vergelijkbaar, en SVS-diploma "DKS+" of vergelijkbaar.</t>
  </si>
  <si>
    <t>Indien het vaste personeel van Opdrachtnemer verhinderd is, dienen er vaste invalkrachten (flexpool) door Opdrachtnemer ingezet te worden. Deze invalkrachten dienen van te voren bekend te zijn met het gebouw en de daarbij behorende afspraken over de uitvoering van de schoonmaak binnen het betreffende gebouw.</t>
  </si>
  <si>
    <t>Minimaal éénmaal per maand wordt voor alle (taken) in de locaties een DKS meting door opdrachtnemer uitgevoerd, rapportages worden opgestuurd naar opdrachtgever.</t>
  </si>
  <si>
    <t>Kwaliteitsmeting (VSR methodiek)</t>
  </si>
  <si>
    <t>Alle werkzaamheden zijn volgens afspraak opgeleverd</t>
  </si>
  <si>
    <t>Oplevering specialistisch periodiek onderhoud</t>
  </si>
  <si>
    <t>Op locaties waar SMB verantwoordelijk is voor het openen of afsluiten en/of het in- of uitschakelen van het alarm, geschiedt dit zonder verwijtbare incidenten.
Verwijtbaar houdt in een alarm door fout/vergissing van medewerker SMB.</t>
  </si>
  <si>
    <t>Géén incidenten</t>
  </si>
  <si>
    <t>Bij onvoldoende op een externe (kwaliteits)controle levert SMB binnen één week een verbeterplan aan.</t>
  </si>
  <si>
    <t>Bijlage 6. KPI-scoringsmodel LiemersNovum</t>
  </si>
  <si>
    <t>Looptijd contract: 21 april 2025 - 20 april 2028. Optiejaren: 5 x 12 maanden
Opdrachtnemer / SMB: &lt;&gt;</t>
  </si>
  <si>
    <t>Minimaal 80% van de medewerkers werken 6 maanden of langer op de locatie(s)</t>
  </si>
  <si>
    <t>80% of meer dan afgesproken aantal</t>
  </si>
  <si>
    <t>Opmerking LiemersNovum</t>
  </si>
  <si>
    <t>LiemersNovum</t>
  </si>
  <si>
    <t>Inkada</t>
  </si>
  <si>
    <t>SMB / LiemersNovum</t>
  </si>
  <si>
    <t>Inkada (tijdens kwaliteitsmeting) en LiemersNovum</t>
  </si>
  <si>
    <t>SMB (in de management-rapportage) en LiemersNovum</t>
  </si>
  <si>
    <t>Tussen de 1 en 2 locaties hebben een onvoldoende/afkeur</t>
  </si>
  <si>
    <t>Tussen de 3 en 4 locaties hebben een onvoldoende/afkeur</t>
  </si>
  <si>
    <t>Meer dan 4 locaties hebben een onvoldoende/afkeur.</t>
  </si>
  <si>
    <t>Eenmaal per kwartaal wordt voor de locatie(s) de kwaliteit volgens de VSR-KMS methodiek door Inkada vastgesteld.</t>
  </si>
  <si>
    <t>Belevingsmeting (digitaal)</t>
  </si>
  <si>
    <t>Maximaal 3 incidenten</t>
  </si>
  <si>
    <t>Méér dan 3 incidenten</t>
  </si>
  <si>
    <t>Werkprogramma's zijn conform het prijzenblad, aanwezig op elke werkkar en in bezit van de CP per locatie en er wordt naar gehandeld.</t>
  </si>
  <si>
    <t>Werkprogramma's niet conform het prijzenblad, niet op werkkar, niet in bezit van CP per locatie en/of er wordt niet naar gehandeld.</t>
  </si>
  <si>
    <t>Maximaal één klacht per locatie, tijdig opgelost en teruggekoppeld.</t>
  </si>
  <si>
    <t>Méér dan één klacht per locatie én/of niet alle klachten tijdig opgelost en teruggekoppeld</t>
  </si>
  <si>
    <t xml:space="preserve">Iedere medewerker heeft bij aanvang van de werkzaamheden bij Opdrachtgever een schoonmaakinstructie gekregen. De schoonmaakinstructie is onder andere gericht op het Programma van Eisen en het werkprogramma. </t>
  </si>
  <si>
    <t>Eenmaal per kwartaal per jaar wordt een digitale belevingsmeting uitgevoerd door Inkada.</t>
  </si>
  <si>
    <t>Fysiek logboek</t>
  </si>
  <si>
    <t>In ieder gebouw is een fysiek logboek, waarin dagelijks door SMB wordt geschreven (op- en of aanmerkingen of paraaf “voor gezien”).</t>
  </si>
  <si>
    <t>Het logboek is op alle locaties aanwezig en wordt dagelijks gebruikt</t>
  </si>
  <si>
    <t>Het logboek is niet op alle locaties aanwezig of wordt niet dagelijks gebruikt</t>
  </si>
  <si>
    <t>De periodieke werkzaamheden voor inventaris en dieptereiniging sanitair (en optioneel voor specialistisch vloeronderhoud en glasbewassing) zijn gepland en vastgelegd in een jaarplanning en SMB voert de werkzaamheden uit conform deze planning. Alle contactpersonen van Opdrachtgever beschikken over de jaarplanning. De planning wordt bij (tactisch / strategisch) overleg afgestemd met Opdrachtgever.</t>
  </si>
  <si>
    <t xml:space="preserve">Na uitvoering van periodieke werkzaamheden voor inventaris en dieptereiniging sanitair (en optioneel voor specialistisch vloeronderhoud en glasbewassing) voert SMB een controle uit om vervolgens aan de aangewezen vertegenwoordiger van opdrachtgever op te leveren. </t>
  </si>
  <si>
    <t>Overleg vindt plaats zoals beschreven in eis 88.
SMB initieërt, plant en notuleert deze overleggen. De actiepunten worden daarnaast uitgevoerd door SMB.</t>
  </si>
  <si>
    <t>De managementrapportage zoals beschreven in eis 94, wordt tijdig en volledig aangeleverd.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</si>
</sst>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sz val="10"/>
      <name val="Arial"/>
      <family val="2"/>
    </font>
    <font>
      <sz val="11"/>
      <color theme="1"/>
      <name val="Calibri"/>
      <family val="2"/>
      <scheme val="minor"/>
    </font>
    <font>
      <b/>
      <sz val="11"/>
      <color theme="1"/>
      <name val="Aptos"/>
      <family val="2"/>
    </font>
    <font>
      <sz val="11"/>
      <color theme="1"/>
      <name val="Aptos"/>
      <family val="2"/>
    </font>
    <font>
      <b/>
      <sz val="8"/>
      <color theme="0"/>
      <name val="Aptos"/>
      <family val="2"/>
    </font>
    <font>
      <sz val="8"/>
      <color theme="1"/>
      <name val="Aptos"/>
      <family val="2"/>
    </font>
    <font>
      <sz val="8"/>
      <name val="Aptos"/>
      <family val="2"/>
    </font>
    <font>
      <b/>
      <sz val="8"/>
      <color theme="1"/>
      <name val="Aptos"/>
      <family val="2"/>
    </font>
    <font>
      <b/>
      <sz val="8"/>
      <name val="Aptos"/>
      <family val="2"/>
    </font>
    <font>
      <b/>
      <sz val="8"/>
      <color rgb="FF000000"/>
      <name val="Aptos"/>
      <family val="2"/>
    </font>
    <font>
      <b/>
      <sz val="11"/>
      <name val="Aptos"/>
      <family val="2"/>
    </font>
    <font>
      <b/>
      <sz val="10"/>
      <name val="Aptos"/>
      <family val="2"/>
    </font>
    <font>
      <b/>
      <sz val="10"/>
      <color theme="1"/>
      <name val="Aptos"/>
      <family val="2"/>
    </font>
  </fonts>
  <fills count="7">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rgb="FFFFC000"/>
        <bgColor indexed="64"/>
      </patternFill>
    </fill>
    <fill>
      <patternFill patternType="solid">
        <fgColor rgb="FF92D050"/>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9" fontId="2" fillId="0" borderId="0" applyFont="0" applyFill="0" applyBorder="0" applyAlignment="0" applyProtection="0"/>
    <xf numFmtId="0" fontId="2" fillId="0" borderId="0"/>
  </cellStyleXfs>
  <cellXfs count="101">
    <xf numFmtId="0" fontId="0" fillId="0" borderId="0" xfId="0"/>
    <xf numFmtId="0" fontId="4" fillId="0" borderId="0" xfId="0" applyFont="1" applyAlignment="1">
      <alignment horizontal="center"/>
    </xf>
    <xf numFmtId="0" fontId="4" fillId="0" borderId="0" xfId="0" applyFont="1"/>
    <xf numFmtId="0" fontId="4" fillId="0" borderId="8" xfId="0" applyFont="1" applyBorder="1" applyAlignment="1">
      <alignment vertical="center" wrapText="1"/>
    </xf>
    <xf numFmtId="0" fontId="5" fillId="3" borderId="2" xfId="0" applyFont="1" applyFill="1" applyBorder="1" applyAlignment="1">
      <alignment vertical="center" wrapText="1"/>
    </xf>
    <xf numFmtId="0" fontId="5" fillId="3" borderId="2" xfId="0" applyFont="1" applyFill="1" applyBorder="1" applyAlignment="1">
      <alignment horizontal="left" vertical="center" wrapText="1"/>
    </xf>
    <xf numFmtId="0" fontId="5" fillId="3" borderId="2" xfId="0" applyFont="1" applyFill="1" applyBorder="1" applyAlignment="1">
      <alignment horizontal="center" vertical="center" wrapText="1"/>
    </xf>
    <xf numFmtId="164" fontId="5" fillId="3"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vertical="center" wrapText="1"/>
    </xf>
    <xf numFmtId="164" fontId="6" fillId="2" borderId="2" xfId="2" applyNumberFormat="1" applyFont="1" applyFill="1" applyBorder="1" applyAlignment="1">
      <alignment horizontal="center" vertical="center" wrapText="1"/>
    </xf>
    <xf numFmtId="0" fontId="6" fillId="0" borderId="2" xfId="0" applyFont="1" applyBorder="1" applyAlignment="1">
      <alignment vertical="center" wrapText="1"/>
    </xf>
    <xf numFmtId="0" fontId="4" fillId="2" borderId="0" xfId="0" applyFont="1" applyFill="1"/>
    <xf numFmtId="0" fontId="7" fillId="6" borderId="2" xfId="0" applyFont="1" applyFill="1" applyBorder="1" applyAlignment="1">
      <alignment vertical="center" wrapText="1"/>
    </xf>
    <xf numFmtId="164" fontId="6" fillId="6" borderId="2" xfId="2" applyNumberFormat="1"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2" xfId="0" applyFont="1" applyFill="1" applyBorder="1" applyAlignment="1">
      <alignment vertical="center" wrapText="1"/>
    </xf>
    <xf numFmtId="164" fontId="6" fillId="6" borderId="2" xfId="0" applyNumberFormat="1" applyFont="1" applyFill="1" applyBorder="1" applyAlignment="1">
      <alignment horizontal="center" vertical="center" wrapText="1"/>
    </xf>
    <xf numFmtId="0" fontId="3" fillId="2" borderId="0" xfId="0" applyFont="1" applyFill="1"/>
    <xf numFmtId="0" fontId="8" fillId="6" borderId="2" xfId="0" applyFont="1" applyFill="1" applyBorder="1" applyAlignment="1">
      <alignment vertical="center" wrapText="1"/>
    </xf>
    <xf numFmtId="0" fontId="3" fillId="0" borderId="0" xfId="0" applyFont="1"/>
    <xf numFmtId="0" fontId="7" fillId="2" borderId="2" xfId="0" applyFont="1" applyFill="1" applyBorder="1" applyAlignment="1">
      <alignment vertical="center" wrapText="1"/>
    </xf>
    <xf numFmtId="164" fontId="7" fillId="2" borderId="2" xfId="2" applyNumberFormat="1" applyFont="1" applyFill="1" applyBorder="1" applyAlignment="1">
      <alignment horizontal="center" vertical="center" wrapText="1"/>
    </xf>
    <xf numFmtId="164" fontId="7" fillId="6" borderId="2" xfId="0" applyNumberFormat="1" applyFont="1" applyFill="1" applyBorder="1" applyAlignment="1">
      <alignment horizontal="center" vertical="center" wrapText="1"/>
    </xf>
    <xf numFmtId="164" fontId="6" fillId="2" borderId="2" xfId="0" applyNumberFormat="1"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2" xfId="0" applyFont="1" applyFill="1" applyBorder="1" applyAlignment="1">
      <alignment horizontal="left" vertical="center" wrapText="1"/>
    </xf>
    <xf numFmtId="0" fontId="6" fillId="4" borderId="1" xfId="0" applyFont="1" applyFill="1" applyBorder="1" applyAlignment="1">
      <alignment vertical="center" wrapText="1"/>
    </xf>
    <xf numFmtId="1" fontId="9" fillId="4" borderId="2" xfId="2" applyNumberFormat="1" applyFont="1" applyFill="1" applyBorder="1" applyAlignment="1">
      <alignment horizontal="center" vertical="center" wrapText="1"/>
    </xf>
    <xf numFmtId="1" fontId="8" fillId="4" borderId="2" xfId="2" applyNumberFormat="1" applyFont="1" applyFill="1" applyBorder="1" applyAlignment="1">
      <alignment horizontal="center" vertical="center" wrapText="1"/>
    </xf>
    <xf numFmtId="0" fontId="3" fillId="4" borderId="2" xfId="0" applyFont="1" applyFill="1" applyBorder="1"/>
    <xf numFmtId="0" fontId="3" fillId="4" borderId="7" xfId="0" applyFont="1" applyFill="1" applyBorder="1" applyAlignment="1">
      <alignment horizontal="center"/>
    </xf>
    <xf numFmtId="0" fontId="7" fillId="0" borderId="2" xfId="0" applyFont="1" applyBorder="1" applyAlignment="1">
      <alignment vertical="center" wrapText="1"/>
    </xf>
    <xf numFmtId="164" fontId="7" fillId="2" borderId="2" xfId="0" applyNumberFormat="1" applyFont="1" applyFill="1" applyBorder="1" applyAlignment="1">
      <alignment horizontal="center" vertical="center" wrapText="1"/>
    </xf>
    <xf numFmtId="0" fontId="6" fillId="2" borderId="7" xfId="0" applyFont="1" applyFill="1" applyBorder="1" applyAlignment="1">
      <alignment horizontal="center" vertical="center" wrapText="1"/>
    </xf>
    <xf numFmtId="0" fontId="4" fillId="6" borderId="2" xfId="0" applyFont="1" applyFill="1" applyBorder="1" applyAlignment="1">
      <alignment horizontal="center" vertical="center"/>
    </xf>
    <xf numFmtId="0" fontId="7" fillId="2" borderId="3" xfId="0" applyFont="1" applyFill="1" applyBorder="1" applyAlignment="1">
      <alignment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8" fillId="4" borderId="2" xfId="0" applyFont="1" applyFill="1" applyBorder="1" applyAlignment="1">
      <alignment vertical="center" wrapText="1"/>
    </xf>
    <xf numFmtId="1" fontId="9" fillId="4" borderId="1" xfId="2" applyNumberFormat="1" applyFont="1" applyFill="1" applyBorder="1" applyAlignment="1">
      <alignment horizontal="center" vertical="center" wrapText="1"/>
    </xf>
    <xf numFmtId="1" fontId="6" fillId="6" borderId="2" xfId="2" applyNumberFormat="1" applyFont="1" applyFill="1" applyBorder="1" applyAlignment="1">
      <alignment horizontal="center" vertical="center" wrapText="1"/>
    </xf>
    <xf numFmtId="0" fontId="7" fillId="0" borderId="5" xfId="0" applyFont="1" applyBorder="1" applyAlignment="1">
      <alignment vertical="center" wrapText="1"/>
    </xf>
    <xf numFmtId="164" fontId="6" fillId="0" borderId="2" xfId="0" applyNumberFormat="1" applyFont="1" applyBorder="1" applyAlignment="1">
      <alignment horizontal="center" vertical="center" wrapText="1"/>
    </xf>
    <xf numFmtId="0" fontId="4" fillId="0" borderId="0" xfId="0" applyFont="1" applyAlignment="1">
      <alignment horizontal="left"/>
    </xf>
    <xf numFmtId="164" fontId="4" fillId="0" borderId="0" xfId="0" applyNumberFormat="1" applyFont="1"/>
    <xf numFmtId="0" fontId="4" fillId="0" borderId="0" xfId="0" applyFont="1" applyAlignment="1">
      <alignment horizontal="center" vertical="center"/>
    </xf>
    <xf numFmtId="0" fontId="4" fillId="0" borderId="2" xfId="0" applyFont="1" applyBorder="1"/>
    <xf numFmtId="0" fontId="10" fillId="5" borderId="2" xfId="0" applyFont="1" applyFill="1" applyBorder="1" applyAlignment="1">
      <alignment vertical="center" wrapText="1"/>
    </xf>
    <xf numFmtId="0" fontId="10" fillId="5" borderId="2" xfId="0" applyFont="1" applyFill="1" applyBorder="1" applyAlignment="1">
      <alignment horizontal="left" vertical="center" wrapText="1"/>
    </xf>
    <xf numFmtId="1" fontId="5" fillId="5" borderId="2" xfId="2" applyNumberFormat="1"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7" xfId="0" applyFont="1" applyFill="1" applyBorder="1" applyAlignment="1">
      <alignment horizontal="center" vertical="center" wrapText="1"/>
    </xf>
    <xf numFmtId="9" fontId="3" fillId="4" borderId="2" xfId="2" applyFont="1" applyFill="1" applyBorder="1" applyAlignment="1">
      <alignment vertical="center"/>
    </xf>
    <xf numFmtId="0" fontId="7" fillId="6" borderId="5" xfId="0" applyFont="1" applyFill="1" applyBorder="1" applyAlignment="1">
      <alignment vertical="center" wrapText="1"/>
    </xf>
    <xf numFmtId="164" fontId="13" fillId="0" borderId="2" xfId="0" applyNumberFormat="1"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12" fillId="0" borderId="0" xfId="0" applyFont="1" applyAlignment="1">
      <alignment horizontal="left" vertical="center" wrapText="1"/>
    </xf>
    <xf numFmtId="0" fontId="11" fillId="0" borderId="0" xfId="0" applyFont="1" applyAlignment="1">
      <alignment horizontal="left" vertical="center" wrapText="1"/>
    </xf>
    <xf numFmtId="0" fontId="6" fillId="6" borderId="2" xfId="0" applyFont="1" applyFill="1" applyBorder="1" applyAlignment="1">
      <alignment horizontal="center" vertical="center" wrapText="1"/>
    </xf>
    <xf numFmtId="0" fontId="6" fillId="6" borderId="3" xfId="0" applyFont="1" applyFill="1" applyBorder="1" applyAlignment="1">
      <alignment horizontal="left" vertical="center" wrapText="1"/>
    </xf>
    <xf numFmtId="0" fontId="6" fillId="6" borderId="6" xfId="0" applyFont="1" applyFill="1" applyBorder="1" applyAlignment="1">
      <alignment horizontal="left" vertical="center" wrapText="1"/>
    </xf>
    <xf numFmtId="0" fontId="6" fillId="6" borderId="1" xfId="0" applyFont="1" applyFill="1" applyBorder="1" applyAlignment="1">
      <alignment horizontal="left" vertical="center" wrapText="1"/>
    </xf>
    <xf numFmtId="0" fontId="6" fillId="6" borderId="2" xfId="0" quotePrefix="1" applyFont="1" applyFill="1" applyBorder="1" applyAlignment="1">
      <alignment horizontal="left" vertical="center" wrapText="1"/>
    </xf>
    <xf numFmtId="0" fontId="6" fillId="6" borderId="2" xfId="0" applyFont="1" applyFill="1" applyBorder="1" applyAlignment="1">
      <alignment horizontal="left" vertical="center" wrapText="1"/>
    </xf>
    <xf numFmtId="0" fontId="6" fillId="6" borderId="3"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7" fillId="6" borderId="3" xfId="0" applyFont="1" applyFill="1" applyBorder="1" applyAlignment="1">
      <alignment horizontal="left" vertical="center" wrapText="1"/>
    </xf>
    <xf numFmtId="0" fontId="7" fillId="6" borderId="6" xfId="0" applyFont="1" applyFill="1" applyBorder="1" applyAlignment="1">
      <alignment horizontal="left" vertical="center" wrapText="1"/>
    </xf>
    <xf numFmtId="0" fontId="6" fillId="6"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3" xfId="0" applyFont="1" applyBorder="1" applyAlignment="1">
      <alignment horizontal="left" vertical="center" wrapText="1"/>
    </xf>
    <xf numFmtId="0" fontId="7" fillId="0" borderId="1" xfId="0" applyFont="1" applyBorder="1" applyAlignment="1">
      <alignment horizontal="left" vertical="center" wrapText="1"/>
    </xf>
    <xf numFmtId="0" fontId="6" fillId="2" borderId="3" xfId="0" applyFont="1" applyFill="1" applyBorder="1" applyAlignment="1">
      <alignment horizontal="left" vertical="center" wrapText="1"/>
    </xf>
    <xf numFmtId="0" fontId="6" fillId="2" borderId="1" xfId="0" applyFont="1" applyFill="1" applyBorder="1" applyAlignment="1">
      <alignment horizontal="left" vertical="center" wrapText="1"/>
    </xf>
    <xf numFmtId="0" fontId="7" fillId="6" borderId="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1" xfId="0" applyFont="1" applyFill="1" applyBorder="1" applyAlignment="1">
      <alignment horizontal="left"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2" borderId="2" xfId="0" applyFont="1" applyFill="1" applyBorder="1" applyAlignment="1">
      <alignment horizontal="left" vertical="center" wrapText="1"/>
    </xf>
    <xf numFmtId="0" fontId="7" fillId="6" borderId="2"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7" fillId="2" borderId="2" xfId="0" applyFont="1" applyFill="1" applyBorder="1" applyAlignment="1">
      <alignment horizontal="left"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1" xfId="0" applyFont="1" applyFill="1" applyBorder="1" applyAlignment="1">
      <alignment horizontal="left" vertical="center" wrapText="1"/>
    </xf>
    <xf numFmtId="0" fontId="6" fillId="2" borderId="6"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3" fillId="0" borderId="4" xfId="0" applyFont="1" applyBorder="1" applyAlignment="1">
      <alignment horizontal="center" vertical="top"/>
    </xf>
    <xf numFmtId="0" fontId="3" fillId="0" borderId="0" xfId="0" applyFont="1" applyAlignment="1">
      <alignment horizontal="center" vertical="top"/>
    </xf>
    <xf numFmtId="0" fontId="4" fillId="0" borderId="8" xfId="0" applyFont="1" applyBorder="1" applyAlignment="1">
      <alignment horizontal="center" vertical="center" wrapText="1"/>
    </xf>
    <xf numFmtId="0" fontId="6" fillId="0" borderId="3" xfId="0" applyFont="1" applyBorder="1" applyAlignment="1">
      <alignment horizontal="left" vertical="center" wrapText="1"/>
    </xf>
    <xf numFmtId="0" fontId="6" fillId="0" borderId="1" xfId="0" applyFont="1" applyBorder="1" applyAlignment="1">
      <alignment horizontal="left" vertical="center" wrapText="1"/>
    </xf>
  </cellXfs>
  <cellStyles count="4">
    <cellStyle name="Procent" xfId="2" builtinId="5"/>
    <cellStyle name="Standaard" xfId="0" builtinId="0"/>
    <cellStyle name="Standaard 3" xfId="3" xr:uid="{9A20AA05-048F-4196-B85D-0941D6B5D17B}"/>
    <cellStyle name="Standaard 4"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BC944-51CA-4649-81FB-029ADFC02E96}">
  <sheetPr>
    <pageSetUpPr fitToPage="1"/>
  </sheetPr>
  <dimension ref="B1:S69"/>
  <sheetViews>
    <sheetView tabSelected="1" view="pageBreakPreview" zoomScaleNormal="100" zoomScaleSheetLayoutView="100" workbookViewId="0">
      <pane ySplit="3" topLeftCell="A4" activePane="bottomLeft" state="frozen"/>
      <selection pane="bottomLeft" activeCell="B1" sqref="B1:P1"/>
    </sheetView>
  </sheetViews>
  <sheetFormatPr defaultColWidth="9.109375" defaultRowHeight="14.4" x14ac:dyDescent="0.3"/>
  <cols>
    <col min="1" max="1" width="1.88671875" style="2" customWidth="1"/>
    <col min="2" max="2" width="7.33203125" style="2" customWidth="1"/>
    <col min="3" max="3" width="21.88671875" style="45" customWidth="1"/>
    <col min="4" max="4" width="16.88671875" style="45" customWidth="1"/>
    <col min="5" max="5" width="19.33203125" style="45" customWidth="1"/>
    <col min="6" max="6" width="48.33203125" style="45" customWidth="1"/>
    <col min="7" max="7" width="44.109375" style="2" customWidth="1"/>
    <col min="8" max="8" width="17.5546875" style="46" bestFit="1" customWidth="1"/>
    <col min="9" max="9" width="1.88671875" style="2" customWidth="1"/>
    <col min="10" max="10" width="6.33203125" style="47" bestFit="1" customWidth="1"/>
    <col min="11" max="11" width="6.33203125" style="1" customWidth="1"/>
    <col min="12" max="12" width="6.33203125" style="1" bestFit="1" customWidth="1"/>
    <col min="13" max="13" width="6.33203125" style="1" customWidth="1"/>
    <col min="14" max="14" width="6.33203125" style="1" bestFit="1" customWidth="1"/>
    <col min="15" max="15" width="6.33203125" style="1" customWidth="1"/>
    <col min="16" max="16" width="6.33203125" style="1" bestFit="1" customWidth="1"/>
    <col min="17" max="17" width="6.33203125" style="1" customWidth="1"/>
    <col min="18" max="18" width="14.109375" style="2" customWidth="1"/>
    <col min="19" max="19" width="14.44140625" style="2" customWidth="1"/>
    <col min="20" max="16384" width="9.109375" style="2"/>
  </cols>
  <sheetData>
    <row r="1" spans="2:19" x14ac:dyDescent="0.3">
      <c r="B1" s="96" t="s">
        <v>107</v>
      </c>
      <c r="C1" s="96"/>
      <c r="D1" s="96"/>
      <c r="E1" s="96"/>
      <c r="F1" s="96"/>
      <c r="G1" s="96"/>
      <c r="H1" s="96"/>
      <c r="I1" s="97"/>
      <c r="J1" s="97"/>
      <c r="K1" s="97"/>
      <c r="L1" s="97"/>
      <c r="M1" s="97"/>
      <c r="N1" s="97"/>
      <c r="O1" s="97"/>
      <c r="P1" s="97"/>
    </row>
    <row r="2" spans="2:19" ht="34.5" customHeight="1" x14ac:dyDescent="0.3">
      <c r="B2" s="98" t="s">
        <v>108</v>
      </c>
      <c r="C2" s="98"/>
      <c r="D2" s="98"/>
      <c r="E2" s="98"/>
      <c r="F2" s="98"/>
      <c r="G2" s="98"/>
      <c r="H2" s="3"/>
      <c r="J2" s="57">
        <v>2025</v>
      </c>
      <c r="K2" s="58"/>
      <c r="L2" s="58"/>
      <c r="M2" s="58"/>
      <c r="N2" s="58"/>
      <c r="O2" s="59"/>
      <c r="P2" s="57">
        <v>2026</v>
      </c>
      <c r="Q2" s="59"/>
    </row>
    <row r="3" spans="2:19" ht="26.25" customHeight="1" x14ac:dyDescent="0.3">
      <c r="B3" s="4" t="s">
        <v>2</v>
      </c>
      <c r="C3" s="5" t="s">
        <v>38</v>
      </c>
      <c r="D3" s="6" t="s">
        <v>42</v>
      </c>
      <c r="E3" s="6" t="s">
        <v>43</v>
      </c>
      <c r="F3" s="5" t="s">
        <v>3</v>
      </c>
      <c r="G3" s="4" t="s">
        <v>4</v>
      </c>
      <c r="H3" s="7" t="s">
        <v>5</v>
      </c>
      <c r="J3" s="6" t="s">
        <v>7</v>
      </c>
      <c r="K3" s="6" t="s">
        <v>37</v>
      </c>
      <c r="L3" s="6" t="s">
        <v>8</v>
      </c>
      <c r="M3" s="6" t="s">
        <v>37</v>
      </c>
      <c r="N3" s="6" t="s">
        <v>9</v>
      </c>
      <c r="O3" s="6" t="s">
        <v>37</v>
      </c>
      <c r="P3" s="6" t="s">
        <v>6</v>
      </c>
      <c r="Q3" s="6" t="s">
        <v>37</v>
      </c>
      <c r="R3" s="6" t="s">
        <v>111</v>
      </c>
      <c r="S3" s="6" t="s">
        <v>66</v>
      </c>
    </row>
    <row r="4" spans="2:19" ht="15.9" customHeight="1" x14ac:dyDescent="0.3">
      <c r="B4" s="86">
        <v>1</v>
      </c>
      <c r="C4" s="84" t="s">
        <v>10</v>
      </c>
      <c r="D4" s="73" t="s">
        <v>79</v>
      </c>
      <c r="E4" s="73" t="s">
        <v>44</v>
      </c>
      <c r="F4" s="87" t="s">
        <v>109</v>
      </c>
      <c r="G4" s="9" t="s">
        <v>110</v>
      </c>
      <c r="H4" s="10">
        <v>10</v>
      </c>
      <c r="J4" s="8"/>
      <c r="K4" s="8">
        <f t="shared" ref="K4:K17" si="0">IF(J4="x",H4,0)</f>
        <v>0</v>
      </c>
      <c r="L4" s="8"/>
      <c r="M4" s="8">
        <f t="shared" ref="M4:M17" si="1">IF(L4="x",H4,0)</f>
        <v>0</v>
      </c>
      <c r="N4" s="8"/>
      <c r="O4" s="8">
        <f t="shared" ref="O4:O17" si="2">IF(N4="x",H4,0)</f>
        <v>0</v>
      </c>
      <c r="P4" s="8"/>
      <c r="Q4" s="8">
        <f t="shared" ref="Q4:Q17" si="3">IF(P4="x",H4,0)</f>
        <v>0</v>
      </c>
      <c r="R4" s="11"/>
      <c r="S4" s="11"/>
    </row>
    <row r="5" spans="2:19" ht="15.9" customHeight="1" x14ac:dyDescent="0.3">
      <c r="B5" s="86"/>
      <c r="C5" s="84"/>
      <c r="D5" s="74"/>
      <c r="E5" s="74"/>
      <c r="F5" s="87"/>
      <c r="G5" s="9" t="s">
        <v>11</v>
      </c>
      <c r="H5" s="10">
        <v>0</v>
      </c>
      <c r="I5" s="12"/>
      <c r="J5" s="8"/>
      <c r="K5" s="8">
        <f t="shared" si="0"/>
        <v>0</v>
      </c>
      <c r="L5" s="8"/>
      <c r="M5" s="8">
        <f t="shared" si="1"/>
        <v>0</v>
      </c>
      <c r="N5" s="8"/>
      <c r="O5" s="8">
        <f t="shared" si="2"/>
        <v>0</v>
      </c>
      <c r="P5" s="8"/>
      <c r="Q5" s="8">
        <f t="shared" si="3"/>
        <v>0</v>
      </c>
      <c r="R5" s="11"/>
      <c r="S5" s="11"/>
    </row>
    <row r="6" spans="2:19" ht="25.2" customHeight="1" x14ac:dyDescent="0.3">
      <c r="B6" s="69">
        <f>1+B4</f>
        <v>2</v>
      </c>
      <c r="C6" s="67" t="s">
        <v>86</v>
      </c>
      <c r="D6" s="79" t="s">
        <v>79</v>
      </c>
      <c r="E6" s="68" t="s">
        <v>46</v>
      </c>
      <c r="F6" s="85" t="s">
        <v>128</v>
      </c>
      <c r="G6" s="13" t="s">
        <v>96</v>
      </c>
      <c r="H6" s="14">
        <v>3</v>
      </c>
      <c r="I6" s="12"/>
      <c r="J6" s="15"/>
      <c r="K6" s="15">
        <f t="shared" si="0"/>
        <v>0</v>
      </c>
      <c r="L6" s="15"/>
      <c r="M6" s="15">
        <f t="shared" si="1"/>
        <v>0</v>
      </c>
      <c r="N6" s="15"/>
      <c r="O6" s="15">
        <f t="shared" si="2"/>
        <v>0</v>
      </c>
      <c r="P6" s="15"/>
      <c r="Q6" s="15">
        <f t="shared" si="3"/>
        <v>0</v>
      </c>
      <c r="R6" s="16"/>
      <c r="S6" s="16"/>
    </row>
    <row r="7" spans="2:19" ht="25.2" customHeight="1" x14ac:dyDescent="0.3">
      <c r="B7" s="72"/>
      <c r="C7" s="67"/>
      <c r="D7" s="80"/>
      <c r="E7" s="72"/>
      <c r="F7" s="85"/>
      <c r="G7" s="13" t="s">
        <v>97</v>
      </c>
      <c r="H7" s="14">
        <v>0</v>
      </c>
      <c r="I7" s="12"/>
      <c r="J7" s="15"/>
      <c r="K7" s="15">
        <f t="shared" si="0"/>
        <v>0</v>
      </c>
      <c r="L7" s="15"/>
      <c r="M7" s="15">
        <f t="shared" si="1"/>
        <v>0</v>
      </c>
      <c r="N7" s="15"/>
      <c r="O7" s="15">
        <f t="shared" si="2"/>
        <v>0</v>
      </c>
      <c r="P7" s="15"/>
      <c r="Q7" s="15">
        <f t="shared" si="3"/>
        <v>0</v>
      </c>
      <c r="R7" s="16"/>
      <c r="S7" s="16"/>
    </row>
    <row r="8" spans="2:19" ht="15.9" customHeight="1" x14ac:dyDescent="0.3">
      <c r="B8" s="92">
        <f>1+B6</f>
        <v>3</v>
      </c>
      <c r="C8" s="84" t="s">
        <v>12</v>
      </c>
      <c r="D8" s="73" t="s">
        <v>79</v>
      </c>
      <c r="E8" s="73" t="s">
        <v>46</v>
      </c>
      <c r="F8" s="84" t="s">
        <v>90</v>
      </c>
      <c r="G8" s="9" t="s">
        <v>13</v>
      </c>
      <c r="H8" s="10">
        <v>5</v>
      </c>
      <c r="I8" s="12"/>
      <c r="J8" s="8"/>
      <c r="K8" s="8">
        <f t="shared" si="0"/>
        <v>0</v>
      </c>
      <c r="L8" s="8"/>
      <c r="M8" s="8">
        <f t="shared" si="1"/>
        <v>0</v>
      </c>
      <c r="N8" s="8"/>
      <c r="O8" s="8">
        <f t="shared" si="2"/>
        <v>0</v>
      </c>
      <c r="P8" s="8"/>
      <c r="Q8" s="8">
        <f t="shared" si="3"/>
        <v>0</v>
      </c>
      <c r="R8" s="11"/>
      <c r="S8" s="11"/>
    </row>
    <row r="9" spans="2:19" ht="15.9" customHeight="1" x14ac:dyDescent="0.3">
      <c r="B9" s="74"/>
      <c r="C9" s="84"/>
      <c r="D9" s="74"/>
      <c r="E9" s="74"/>
      <c r="F9" s="84"/>
      <c r="G9" s="9" t="s">
        <v>14</v>
      </c>
      <c r="H9" s="10">
        <v>0</v>
      </c>
      <c r="I9" s="12"/>
      <c r="J9" s="8"/>
      <c r="K9" s="8">
        <f t="shared" si="0"/>
        <v>0</v>
      </c>
      <c r="L9" s="8"/>
      <c r="M9" s="8">
        <f t="shared" si="1"/>
        <v>0</v>
      </c>
      <c r="N9" s="8"/>
      <c r="O9" s="8">
        <f t="shared" si="2"/>
        <v>0</v>
      </c>
      <c r="P9" s="8"/>
      <c r="Q9" s="8">
        <f t="shared" si="3"/>
        <v>0</v>
      </c>
      <c r="R9" s="11"/>
      <c r="S9" s="11"/>
    </row>
    <row r="10" spans="2:19" ht="23.25" customHeight="1" x14ac:dyDescent="0.3">
      <c r="B10" s="69">
        <f>1+B8</f>
        <v>4</v>
      </c>
      <c r="C10" s="67" t="s">
        <v>18</v>
      </c>
      <c r="D10" s="68" t="s">
        <v>79</v>
      </c>
      <c r="E10" s="68" t="s">
        <v>44</v>
      </c>
      <c r="F10" s="85" t="s">
        <v>98</v>
      </c>
      <c r="G10" s="16" t="s">
        <v>19</v>
      </c>
      <c r="H10" s="17">
        <v>3</v>
      </c>
      <c r="I10" s="12"/>
      <c r="J10" s="15"/>
      <c r="K10" s="15">
        <f t="shared" ref="K10:K13" si="4">IF(J10="x",H10,0)</f>
        <v>0</v>
      </c>
      <c r="L10" s="15"/>
      <c r="M10" s="15">
        <f t="shared" ref="M10:M13" si="5">IF(L10="x",H10,0)</f>
        <v>0</v>
      </c>
      <c r="N10" s="15"/>
      <c r="O10" s="15">
        <f t="shared" ref="O10:O13" si="6">IF(N10="x",H10,0)</f>
        <v>0</v>
      </c>
      <c r="P10" s="15"/>
      <c r="Q10" s="15">
        <f t="shared" ref="Q10:Q13" si="7">IF(P10="x",H10,0)</f>
        <v>0</v>
      </c>
      <c r="R10" s="16"/>
      <c r="S10" s="16"/>
    </row>
    <row r="11" spans="2:19" s="20" customFormat="1" ht="23.25" customHeight="1" x14ac:dyDescent="0.3">
      <c r="B11" s="72"/>
      <c r="C11" s="67"/>
      <c r="D11" s="72"/>
      <c r="E11" s="72"/>
      <c r="F11" s="85"/>
      <c r="G11" s="16" t="s">
        <v>20</v>
      </c>
      <c r="H11" s="17">
        <v>0</v>
      </c>
      <c r="I11" s="18"/>
      <c r="J11" s="15"/>
      <c r="K11" s="15">
        <f t="shared" si="4"/>
        <v>0</v>
      </c>
      <c r="L11" s="15"/>
      <c r="M11" s="15">
        <f t="shared" si="5"/>
        <v>0</v>
      </c>
      <c r="N11" s="15"/>
      <c r="O11" s="15">
        <f t="shared" si="6"/>
        <v>0</v>
      </c>
      <c r="P11" s="15"/>
      <c r="Q11" s="15">
        <f t="shared" si="7"/>
        <v>0</v>
      </c>
      <c r="R11" s="19"/>
      <c r="S11" s="19"/>
    </row>
    <row r="12" spans="2:19" ht="30" customHeight="1" x14ac:dyDescent="0.3">
      <c r="B12" s="92">
        <f>1+B10</f>
        <v>5</v>
      </c>
      <c r="C12" s="87" t="s">
        <v>68</v>
      </c>
      <c r="D12" s="94" t="s">
        <v>79</v>
      </c>
      <c r="E12" s="94" t="s">
        <v>44</v>
      </c>
      <c r="F12" s="89" t="s">
        <v>69</v>
      </c>
      <c r="G12" s="21" t="s">
        <v>70</v>
      </c>
      <c r="H12" s="22">
        <v>3</v>
      </c>
      <c r="I12" s="12"/>
      <c r="J12" s="8"/>
      <c r="K12" s="8">
        <f t="shared" si="4"/>
        <v>0</v>
      </c>
      <c r="L12" s="8"/>
      <c r="M12" s="8">
        <f t="shared" si="5"/>
        <v>0</v>
      </c>
      <c r="N12" s="8"/>
      <c r="O12" s="8">
        <f t="shared" si="6"/>
        <v>0</v>
      </c>
      <c r="P12" s="8"/>
      <c r="Q12" s="8">
        <f t="shared" si="7"/>
        <v>0</v>
      </c>
      <c r="R12" s="11"/>
      <c r="S12" s="11"/>
    </row>
    <row r="13" spans="2:19" ht="30" customHeight="1" x14ac:dyDescent="0.3">
      <c r="B13" s="74"/>
      <c r="C13" s="87"/>
      <c r="D13" s="95"/>
      <c r="E13" s="95"/>
      <c r="F13" s="91"/>
      <c r="G13" s="21" t="s">
        <v>71</v>
      </c>
      <c r="H13" s="22">
        <v>0</v>
      </c>
      <c r="I13" s="12"/>
      <c r="J13" s="8"/>
      <c r="K13" s="8">
        <f t="shared" si="4"/>
        <v>0</v>
      </c>
      <c r="L13" s="8"/>
      <c r="M13" s="8">
        <f t="shared" si="5"/>
        <v>0</v>
      </c>
      <c r="N13" s="8"/>
      <c r="O13" s="8">
        <f t="shared" si="6"/>
        <v>0</v>
      </c>
      <c r="P13" s="8"/>
      <c r="Q13" s="8">
        <f t="shared" si="7"/>
        <v>0</v>
      </c>
      <c r="R13" s="11"/>
      <c r="S13" s="11"/>
    </row>
    <row r="14" spans="2:19" ht="15.9" customHeight="1" x14ac:dyDescent="0.3">
      <c r="B14" s="68">
        <f>1+B12</f>
        <v>6</v>
      </c>
      <c r="C14" s="63" t="s">
        <v>15</v>
      </c>
      <c r="D14" s="68" t="s">
        <v>79</v>
      </c>
      <c r="E14" s="79" t="s">
        <v>58</v>
      </c>
      <c r="F14" s="63" t="s">
        <v>67</v>
      </c>
      <c r="G14" s="16" t="s">
        <v>16</v>
      </c>
      <c r="H14" s="17">
        <v>3</v>
      </c>
      <c r="I14" s="12"/>
      <c r="J14" s="15"/>
      <c r="K14" s="15">
        <f t="shared" si="0"/>
        <v>0</v>
      </c>
      <c r="L14" s="15"/>
      <c r="M14" s="15">
        <f t="shared" si="1"/>
        <v>0</v>
      </c>
      <c r="N14" s="15"/>
      <c r="O14" s="15">
        <f t="shared" si="2"/>
        <v>0</v>
      </c>
      <c r="P14" s="15"/>
      <c r="Q14" s="15">
        <f t="shared" si="3"/>
        <v>0</v>
      </c>
      <c r="R14" s="16"/>
      <c r="S14" s="16"/>
    </row>
    <row r="15" spans="2:19" ht="15.9" customHeight="1" x14ac:dyDescent="0.3">
      <c r="B15" s="72"/>
      <c r="C15" s="65"/>
      <c r="D15" s="72"/>
      <c r="E15" s="80"/>
      <c r="F15" s="65"/>
      <c r="G15" s="16" t="s">
        <v>17</v>
      </c>
      <c r="H15" s="17">
        <v>0</v>
      </c>
      <c r="I15" s="12"/>
      <c r="J15" s="15"/>
      <c r="K15" s="15">
        <f t="shared" si="0"/>
        <v>0</v>
      </c>
      <c r="L15" s="15"/>
      <c r="M15" s="15">
        <f t="shared" si="1"/>
        <v>0</v>
      </c>
      <c r="N15" s="15"/>
      <c r="O15" s="15">
        <f t="shared" si="2"/>
        <v>0</v>
      </c>
      <c r="P15" s="15"/>
      <c r="Q15" s="15">
        <f t="shared" si="3"/>
        <v>0</v>
      </c>
      <c r="R15" s="16"/>
      <c r="S15" s="16"/>
    </row>
    <row r="16" spans="2:19" ht="40.200000000000003" customHeight="1" x14ac:dyDescent="0.3">
      <c r="B16" s="73">
        <f>1+B14</f>
        <v>7</v>
      </c>
      <c r="C16" s="89" t="s">
        <v>72</v>
      </c>
      <c r="D16" s="94" t="s">
        <v>79</v>
      </c>
      <c r="E16" s="94" t="s">
        <v>44</v>
      </c>
      <c r="F16" s="89" t="s">
        <v>99</v>
      </c>
      <c r="G16" s="21" t="s">
        <v>73</v>
      </c>
      <c r="H16" s="34">
        <v>5</v>
      </c>
      <c r="I16" s="12"/>
      <c r="J16" s="8"/>
      <c r="K16" s="8">
        <f t="shared" si="0"/>
        <v>0</v>
      </c>
      <c r="L16" s="8"/>
      <c r="M16" s="8">
        <f t="shared" si="1"/>
        <v>0</v>
      </c>
      <c r="N16" s="8"/>
      <c r="O16" s="8">
        <f t="shared" si="2"/>
        <v>0</v>
      </c>
      <c r="P16" s="8"/>
      <c r="Q16" s="8">
        <f t="shared" si="3"/>
        <v>0</v>
      </c>
      <c r="R16" s="9"/>
      <c r="S16" s="9"/>
    </row>
    <row r="17" spans="2:19" ht="40.200000000000003" customHeight="1" x14ac:dyDescent="0.3">
      <c r="B17" s="74"/>
      <c r="C17" s="91"/>
      <c r="D17" s="95"/>
      <c r="E17" s="95"/>
      <c r="F17" s="91"/>
      <c r="G17" s="21" t="s">
        <v>74</v>
      </c>
      <c r="H17" s="34">
        <v>0</v>
      </c>
      <c r="I17" s="12"/>
      <c r="J17" s="8"/>
      <c r="K17" s="8">
        <f t="shared" si="0"/>
        <v>0</v>
      </c>
      <c r="L17" s="8"/>
      <c r="M17" s="8">
        <f t="shared" si="1"/>
        <v>0</v>
      </c>
      <c r="N17" s="8"/>
      <c r="O17" s="8">
        <f t="shared" si="2"/>
        <v>0</v>
      </c>
      <c r="P17" s="8"/>
      <c r="Q17" s="8">
        <f t="shared" si="3"/>
        <v>0</v>
      </c>
      <c r="R17" s="9"/>
      <c r="S17" s="9"/>
    </row>
    <row r="18" spans="2:19" s="20" customFormat="1" x14ac:dyDescent="0.3">
      <c r="B18" s="26"/>
      <c r="C18" s="27"/>
      <c r="D18" s="27"/>
      <c r="E18" s="27"/>
      <c r="F18" s="27"/>
      <c r="G18" s="28"/>
      <c r="H18" s="29">
        <f>H4+H6+H8+H10+H12+H14+H16</f>
        <v>32</v>
      </c>
      <c r="I18" s="18"/>
      <c r="J18" s="30">
        <f>SUM(K4:K17)</f>
        <v>0</v>
      </c>
      <c r="K18" s="31"/>
      <c r="L18" s="30">
        <f>SUM(M4:M17)</f>
        <v>0</v>
      </c>
      <c r="M18" s="30"/>
      <c r="N18" s="30">
        <f>SUM(O4:O17)</f>
        <v>0</v>
      </c>
      <c r="O18" s="30"/>
      <c r="P18" s="30">
        <f>SUM(Q4:Q17)</f>
        <v>0</v>
      </c>
      <c r="Q18" s="32"/>
      <c r="R18" s="30"/>
      <c r="S18" s="30"/>
    </row>
    <row r="19" spans="2:19" ht="26.25" customHeight="1" x14ac:dyDescent="0.3">
      <c r="B19" s="4" t="s">
        <v>2</v>
      </c>
      <c r="C19" s="5" t="s">
        <v>39</v>
      </c>
      <c r="D19" s="6" t="s">
        <v>42</v>
      </c>
      <c r="E19" s="6" t="s">
        <v>43</v>
      </c>
      <c r="F19" s="5" t="s">
        <v>3</v>
      </c>
      <c r="G19" s="4" t="s">
        <v>4</v>
      </c>
      <c r="H19" s="7" t="s">
        <v>5</v>
      </c>
      <c r="I19" s="12"/>
      <c r="J19" s="6" t="s">
        <v>7</v>
      </c>
      <c r="K19" s="6" t="s">
        <v>37</v>
      </c>
      <c r="L19" s="6" t="s">
        <v>8</v>
      </c>
      <c r="M19" s="6" t="s">
        <v>37</v>
      </c>
      <c r="N19" s="6" t="s">
        <v>9</v>
      </c>
      <c r="O19" s="6" t="s">
        <v>37</v>
      </c>
      <c r="P19" s="6" t="s">
        <v>6</v>
      </c>
      <c r="Q19" s="6" t="s">
        <v>37</v>
      </c>
      <c r="R19" s="6" t="s">
        <v>111</v>
      </c>
      <c r="S19" s="6" t="s">
        <v>66</v>
      </c>
    </row>
    <row r="20" spans="2:19" ht="15.9" customHeight="1" x14ac:dyDescent="0.3">
      <c r="B20" s="62">
        <f>1+B16</f>
        <v>8</v>
      </c>
      <c r="C20" s="67" t="s">
        <v>21</v>
      </c>
      <c r="D20" s="62" t="s">
        <v>79</v>
      </c>
      <c r="E20" s="62" t="s">
        <v>47</v>
      </c>
      <c r="F20" s="67" t="s">
        <v>100</v>
      </c>
      <c r="G20" s="16" t="s">
        <v>91</v>
      </c>
      <c r="H20" s="17">
        <v>5</v>
      </c>
      <c r="I20" s="12"/>
      <c r="J20" s="15"/>
      <c r="K20" s="15">
        <f t="shared" ref="K20:K27" si="8">IF(J20="x",H20,0)</f>
        <v>0</v>
      </c>
      <c r="L20" s="15"/>
      <c r="M20" s="15">
        <f t="shared" ref="M20:M27" si="9">IF(L20="x",H20,0)</f>
        <v>0</v>
      </c>
      <c r="N20" s="15"/>
      <c r="O20" s="15">
        <f t="shared" ref="O20:O27" si="10">IF(N20="x",H20,0)</f>
        <v>0</v>
      </c>
      <c r="P20" s="15"/>
      <c r="Q20" s="25">
        <f t="shared" ref="Q20:Q27" si="11">IF(P20="x",H20,0)</f>
        <v>0</v>
      </c>
      <c r="R20" s="16"/>
      <c r="S20" s="16"/>
    </row>
    <row r="21" spans="2:19" x14ac:dyDescent="0.3">
      <c r="B21" s="62"/>
      <c r="C21" s="67"/>
      <c r="D21" s="62"/>
      <c r="E21" s="62"/>
      <c r="F21" s="67"/>
      <c r="G21" s="16" t="s">
        <v>92</v>
      </c>
      <c r="H21" s="17">
        <v>3</v>
      </c>
      <c r="I21" s="12"/>
      <c r="J21" s="15"/>
      <c r="K21" s="15">
        <f t="shared" si="8"/>
        <v>0</v>
      </c>
      <c r="L21" s="15"/>
      <c r="M21" s="15">
        <f t="shared" si="9"/>
        <v>0</v>
      </c>
      <c r="N21" s="15"/>
      <c r="O21" s="15">
        <f t="shared" si="10"/>
        <v>0</v>
      </c>
      <c r="P21" s="15"/>
      <c r="Q21" s="25">
        <f t="shared" si="11"/>
        <v>0</v>
      </c>
      <c r="R21" s="16"/>
      <c r="S21" s="16"/>
    </row>
    <row r="22" spans="2:19" x14ac:dyDescent="0.3">
      <c r="B22" s="62"/>
      <c r="C22" s="67"/>
      <c r="D22" s="62"/>
      <c r="E22" s="62"/>
      <c r="F22" s="67"/>
      <c r="G22" s="16" t="s">
        <v>93</v>
      </c>
      <c r="H22" s="17">
        <v>1</v>
      </c>
      <c r="I22" s="12"/>
      <c r="J22" s="15"/>
      <c r="K22" s="15">
        <f t="shared" si="8"/>
        <v>0</v>
      </c>
      <c r="L22" s="15"/>
      <c r="M22" s="15">
        <f t="shared" si="9"/>
        <v>0</v>
      </c>
      <c r="N22" s="15"/>
      <c r="O22" s="15">
        <f t="shared" si="10"/>
        <v>0</v>
      </c>
      <c r="P22" s="15"/>
      <c r="Q22" s="25">
        <f t="shared" si="11"/>
        <v>0</v>
      </c>
      <c r="R22" s="16"/>
      <c r="S22" s="16"/>
    </row>
    <row r="23" spans="2:19" ht="15.9" customHeight="1" x14ac:dyDescent="0.3">
      <c r="B23" s="62"/>
      <c r="C23" s="67"/>
      <c r="D23" s="62"/>
      <c r="E23" s="62"/>
      <c r="F23" s="67"/>
      <c r="G23" s="16" t="s">
        <v>22</v>
      </c>
      <c r="H23" s="17">
        <v>0</v>
      </c>
      <c r="I23" s="12"/>
      <c r="J23" s="15"/>
      <c r="K23" s="15">
        <f t="shared" si="8"/>
        <v>0</v>
      </c>
      <c r="L23" s="15"/>
      <c r="M23" s="15">
        <f t="shared" si="9"/>
        <v>0</v>
      </c>
      <c r="N23" s="15"/>
      <c r="O23" s="15">
        <f t="shared" si="10"/>
        <v>0</v>
      </c>
      <c r="P23" s="15"/>
      <c r="Q23" s="25">
        <f t="shared" si="11"/>
        <v>0</v>
      </c>
      <c r="R23" s="16"/>
      <c r="S23" s="16"/>
    </row>
    <row r="24" spans="2:19" ht="21.6" x14ac:dyDescent="0.3">
      <c r="B24" s="88">
        <f>1+B20</f>
        <v>9</v>
      </c>
      <c r="C24" s="87" t="s">
        <v>101</v>
      </c>
      <c r="D24" s="88" t="s">
        <v>113</v>
      </c>
      <c r="E24" s="73" t="s">
        <v>57</v>
      </c>
      <c r="F24" s="89" t="s">
        <v>120</v>
      </c>
      <c r="G24" s="33" t="s">
        <v>63</v>
      </c>
      <c r="H24" s="34">
        <v>10</v>
      </c>
      <c r="I24" s="12"/>
      <c r="J24" s="8"/>
      <c r="K24" s="8">
        <f t="shared" si="8"/>
        <v>0</v>
      </c>
      <c r="L24" s="8"/>
      <c r="M24" s="8">
        <f t="shared" si="9"/>
        <v>0</v>
      </c>
      <c r="N24" s="8"/>
      <c r="O24" s="8">
        <f t="shared" si="10"/>
        <v>0</v>
      </c>
      <c r="P24" s="8"/>
      <c r="Q24" s="35">
        <f t="shared" si="11"/>
        <v>0</v>
      </c>
      <c r="R24" s="11"/>
      <c r="S24" s="11"/>
    </row>
    <row r="25" spans="2:19" x14ac:dyDescent="0.3">
      <c r="B25" s="88"/>
      <c r="C25" s="87"/>
      <c r="D25" s="88"/>
      <c r="E25" s="92"/>
      <c r="F25" s="90"/>
      <c r="G25" s="33" t="s">
        <v>117</v>
      </c>
      <c r="H25" s="34">
        <v>5</v>
      </c>
      <c r="I25" s="12"/>
      <c r="J25" s="8"/>
      <c r="K25" s="8">
        <f t="shared" si="8"/>
        <v>0</v>
      </c>
      <c r="L25" s="8"/>
      <c r="M25" s="8">
        <f t="shared" si="9"/>
        <v>0</v>
      </c>
      <c r="N25" s="8"/>
      <c r="O25" s="8">
        <f t="shared" si="10"/>
        <v>0</v>
      </c>
      <c r="P25" s="8"/>
      <c r="Q25" s="35">
        <f t="shared" si="11"/>
        <v>0</v>
      </c>
      <c r="R25" s="11"/>
      <c r="S25" s="11"/>
    </row>
    <row r="26" spans="2:19" x14ac:dyDescent="0.3">
      <c r="B26" s="88"/>
      <c r="C26" s="87"/>
      <c r="D26" s="88"/>
      <c r="E26" s="92"/>
      <c r="F26" s="90"/>
      <c r="G26" s="33" t="s">
        <v>118</v>
      </c>
      <c r="H26" s="34">
        <v>2</v>
      </c>
      <c r="I26" s="12"/>
      <c r="J26" s="8"/>
      <c r="K26" s="8">
        <f t="shared" si="8"/>
        <v>0</v>
      </c>
      <c r="L26" s="8"/>
      <c r="M26" s="8">
        <f t="shared" si="9"/>
        <v>0</v>
      </c>
      <c r="N26" s="8"/>
      <c r="O26" s="8">
        <f t="shared" si="10"/>
        <v>0</v>
      </c>
      <c r="P26" s="8"/>
      <c r="Q26" s="35">
        <f t="shared" si="11"/>
        <v>0</v>
      </c>
      <c r="R26" s="11"/>
      <c r="S26" s="11"/>
    </row>
    <row r="27" spans="2:19" x14ac:dyDescent="0.3">
      <c r="B27" s="88"/>
      <c r="C27" s="87"/>
      <c r="D27" s="88"/>
      <c r="E27" s="74"/>
      <c r="F27" s="91"/>
      <c r="G27" s="33" t="s">
        <v>119</v>
      </c>
      <c r="H27" s="34">
        <v>0</v>
      </c>
      <c r="I27" s="12"/>
      <c r="J27" s="8"/>
      <c r="K27" s="8">
        <f t="shared" si="8"/>
        <v>0</v>
      </c>
      <c r="L27" s="8"/>
      <c r="M27" s="8">
        <f t="shared" si="9"/>
        <v>0</v>
      </c>
      <c r="N27" s="8"/>
      <c r="O27" s="8">
        <f t="shared" si="10"/>
        <v>0</v>
      </c>
      <c r="P27" s="8"/>
      <c r="Q27" s="35">
        <f t="shared" si="11"/>
        <v>0</v>
      </c>
      <c r="R27" s="11"/>
      <c r="S27" s="11"/>
    </row>
    <row r="28" spans="2:19" ht="15.9" customHeight="1" x14ac:dyDescent="0.3">
      <c r="B28" s="93">
        <f>1+B24</f>
        <v>10</v>
      </c>
      <c r="C28" s="85" t="s">
        <v>121</v>
      </c>
      <c r="D28" s="93" t="s">
        <v>113</v>
      </c>
      <c r="E28" s="93" t="s">
        <v>57</v>
      </c>
      <c r="F28" s="85" t="s">
        <v>129</v>
      </c>
      <c r="G28" s="13" t="s">
        <v>59</v>
      </c>
      <c r="H28" s="23">
        <v>10</v>
      </c>
      <c r="I28" s="12"/>
      <c r="J28" s="15"/>
      <c r="K28" s="15">
        <f t="shared" ref="K28:K31" si="12">IF(J28="x",H28,0)</f>
        <v>0</v>
      </c>
      <c r="L28" s="15"/>
      <c r="M28" s="15">
        <f t="shared" ref="M28:M31" si="13">IF(L28="x",H28,0)</f>
        <v>0</v>
      </c>
      <c r="N28" s="15"/>
      <c r="O28" s="15">
        <f t="shared" ref="O28:O31" si="14">IF(N28="x",H28,0)</f>
        <v>0</v>
      </c>
      <c r="P28" s="15"/>
      <c r="Q28" s="25">
        <f t="shared" ref="Q28:Q31" si="15">IF(P28="x",H28,0)</f>
        <v>0</v>
      </c>
      <c r="R28" s="16"/>
      <c r="S28" s="16"/>
    </row>
    <row r="29" spans="2:19" ht="15.9" customHeight="1" x14ac:dyDescent="0.3">
      <c r="B29" s="93"/>
      <c r="C29" s="85"/>
      <c r="D29" s="93"/>
      <c r="E29" s="93"/>
      <c r="F29" s="85"/>
      <c r="G29" s="13" t="s">
        <v>61</v>
      </c>
      <c r="H29" s="23">
        <v>7</v>
      </c>
      <c r="I29" s="12"/>
      <c r="J29" s="15"/>
      <c r="K29" s="15">
        <f t="shared" si="12"/>
        <v>0</v>
      </c>
      <c r="L29" s="15"/>
      <c r="M29" s="15">
        <f t="shared" si="13"/>
        <v>0</v>
      </c>
      <c r="N29" s="15"/>
      <c r="O29" s="15">
        <f t="shared" si="14"/>
        <v>0</v>
      </c>
      <c r="P29" s="15"/>
      <c r="Q29" s="25">
        <f t="shared" si="15"/>
        <v>0</v>
      </c>
      <c r="R29" s="16"/>
      <c r="S29" s="16"/>
    </row>
    <row r="30" spans="2:19" ht="15.9" customHeight="1" x14ac:dyDescent="0.3">
      <c r="B30" s="93"/>
      <c r="C30" s="85"/>
      <c r="D30" s="93"/>
      <c r="E30" s="93"/>
      <c r="F30" s="85"/>
      <c r="G30" s="13" t="s">
        <v>62</v>
      </c>
      <c r="H30" s="23">
        <v>4</v>
      </c>
      <c r="I30" s="12"/>
      <c r="J30" s="15"/>
      <c r="K30" s="15">
        <f t="shared" si="12"/>
        <v>0</v>
      </c>
      <c r="L30" s="15"/>
      <c r="M30" s="15">
        <f t="shared" si="13"/>
        <v>0</v>
      </c>
      <c r="N30" s="15"/>
      <c r="O30" s="15">
        <f t="shared" si="14"/>
        <v>0</v>
      </c>
      <c r="P30" s="15"/>
      <c r="Q30" s="25">
        <f t="shared" si="15"/>
        <v>0</v>
      </c>
      <c r="R30" s="16"/>
      <c r="S30" s="16"/>
    </row>
    <row r="31" spans="2:19" ht="15.6" customHeight="1" x14ac:dyDescent="0.3">
      <c r="B31" s="93"/>
      <c r="C31" s="85"/>
      <c r="D31" s="93"/>
      <c r="E31" s="93"/>
      <c r="F31" s="85"/>
      <c r="G31" s="13" t="s">
        <v>81</v>
      </c>
      <c r="H31" s="23">
        <v>0</v>
      </c>
      <c r="I31" s="12"/>
      <c r="J31" s="15"/>
      <c r="K31" s="15">
        <f t="shared" si="12"/>
        <v>0</v>
      </c>
      <c r="L31" s="15"/>
      <c r="M31" s="15">
        <f t="shared" si="13"/>
        <v>0</v>
      </c>
      <c r="N31" s="15"/>
      <c r="O31" s="15">
        <f t="shared" si="14"/>
        <v>0</v>
      </c>
      <c r="P31" s="15"/>
      <c r="Q31" s="25">
        <f t="shared" si="15"/>
        <v>0</v>
      </c>
      <c r="R31" s="16"/>
      <c r="S31" s="16"/>
    </row>
    <row r="32" spans="2:19" ht="15.9" customHeight="1" x14ac:dyDescent="0.3">
      <c r="B32" s="88">
        <f>1+B28</f>
        <v>11</v>
      </c>
      <c r="C32" s="84" t="s">
        <v>23</v>
      </c>
      <c r="D32" s="86" t="s">
        <v>114</v>
      </c>
      <c r="E32" s="86" t="s">
        <v>44</v>
      </c>
      <c r="F32" s="84" t="s">
        <v>106</v>
      </c>
      <c r="G32" s="9" t="s">
        <v>24</v>
      </c>
      <c r="H32" s="24">
        <v>6</v>
      </c>
      <c r="I32" s="12"/>
      <c r="J32" s="8"/>
      <c r="K32" s="8">
        <f t="shared" ref="K32:K47" si="16">IF(J32="x",H32,0)</f>
        <v>0</v>
      </c>
      <c r="L32" s="8"/>
      <c r="M32" s="8">
        <f t="shared" ref="M32:M47" si="17">IF(L32="x",H32,0)</f>
        <v>0</v>
      </c>
      <c r="N32" s="8"/>
      <c r="O32" s="8">
        <f t="shared" ref="O32:O47" si="18">IF(N32="x",H32,0)</f>
        <v>0</v>
      </c>
      <c r="P32" s="8"/>
      <c r="Q32" s="35">
        <f t="shared" ref="Q32:Q47" si="19">IF(P32="x",H32,0)</f>
        <v>0</v>
      </c>
      <c r="R32" s="11"/>
      <c r="S32" s="11"/>
    </row>
    <row r="33" spans="2:19" ht="15.9" customHeight="1" x14ac:dyDescent="0.3">
      <c r="B33" s="88"/>
      <c r="C33" s="84"/>
      <c r="D33" s="86"/>
      <c r="E33" s="86"/>
      <c r="F33" s="84"/>
      <c r="G33" s="9" t="s">
        <v>25</v>
      </c>
      <c r="H33" s="24">
        <v>0</v>
      </c>
      <c r="I33" s="12"/>
      <c r="J33" s="8"/>
      <c r="K33" s="8">
        <f t="shared" si="16"/>
        <v>0</v>
      </c>
      <c r="L33" s="8"/>
      <c r="M33" s="8">
        <f t="shared" si="17"/>
        <v>0</v>
      </c>
      <c r="N33" s="8"/>
      <c r="O33" s="8">
        <f t="shared" si="18"/>
        <v>0</v>
      </c>
      <c r="P33" s="8"/>
      <c r="Q33" s="35">
        <f t="shared" si="19"/>
        <v>0</v>
      </c>
      <c r="R33" s="11"/>
      <c r="S33" s="11"/>
    </row>
    <row r="34" spans="2:19" ht="22.5" customHeight="1" x14ac:dyDescent="0.3">
      <c r="B34" s="93">
        <f>1+B32</f>
        <v>12</v>
      </c>
      <c r="C34" s="85" t="s">
        <v>54</v>
      </c>
      <c r="D34" s="62" t="s">
        <v>114</v>
      </c>
      <c r="E34" s="62" t="s">
        <v>45</v>
      </c>
      <c r="F34" s="85" t="s">
        <v>95</v>
      </c>
      <c r="G34" s="13" t="s">
        <v>85</v>
      </c>
      <c r="H34" s="23">
        <v>15</v>
      </c>
      <c r="I34" s="12"/>
      <c r="J34" s="15"/>
      <c r="K34" s="15">
        <f t="shared" si="16"/>
        <v>0</v>
      </c>
      <c r="L34" s="15"/>
      <c r="M34" s="15">
        <f t="shared" si="17"/>
        <v>0</v>
      </c>
      <c r="N34" s="15"/>
      <c r="O34" s="15">
        <f t="shared" si="18"/>
        <v>0</v>
      </c>
      <c r="P34" s="15"/>
      <c r="Q34" s="25">
        <f t="shared" si="19"/>
        <v>0</v>
      </c>
      <c r="R34" s="16"/>
      <c r="S34" s="16"/>
    </row>
    <row r="35" spans="2:19" ht="22.5" customHeight="1" x14ac:dyDescent="0.3">
      <c r="B35" s="93"/>
      <c r="C35" s="85"/>
      <c r="D35" s="62"/>
      <c r="E35" s="62"/>
      <c r="F35" s="85"/>
      <c r="G35" s="13" t="s">
        <v>88</v>
      </c>
      <c r="H35" s="23">
        <v>8</v>
      </c>
      <c r="I35" s="12"/>
      <c r="J35" s="15"/>
      <c r="K35" s="15">
        <f t="shared" si="16"/>
        <v>0</v>
      </c>
      <c r="L35" s="15"/>
      <c r="M35" s="15">
        <f t="shared" si="17"/>
        <v>0</v>
      </c>
      <c r="N35" s="15"/>
      <c r="O35" s="15">
        <f t="shared" si="18"/>
        <v>0</v>
      </c>
      <c r="P35" s="15"/>
      <c r="Q35" s="25">
        <f t="shared" si="19"/>
        <v>0</v>
      </c>
      <c r="R35" s="16"/>
      <c r="S35" s="16"/>
    </row>
    <row r="36" spans="2:19" ht="22.5" customHeight="1" x14ac:dyDescent="0.3">
      <c r="B36" s="93"/>
      <c r="C36" s="85"/>
      <c r="D36" s="62"/>
      <c r="E36" s="62"/>
      <c r="F36" s="85"/>
      <c r="G36" s="13" t="s">
        <v>89</v>
      </c>
      <c r="H36" s="23">
        <v>0</v>
      </c>
      <c r="I36" s="12"/>
      <c r="J36" s="15"/>
      <c r="K36" s="15">
        <f t="shared" si="16"/>
        <v>0</v>
      </c>
      <c r="L36" s="15"/>
      <c r="M36" s="15">
        <f t="shared" si="17"/>
        <v>0</v>
      </c>
      <c r="N36" s="15"/>
      <c r="O36" s="15">
        <f t="shared" si="18"/>
        <v>0</v>
      </c>
      <c r="P36" s="15"/>
      <c r="Q36" s="25">
        <f t="shared" si="19"/>
        <v>0</v>
      </c>
      <c r="R36" s="16"/>
      <c r="S36" s="16"/>
    </row>
    <row r="37" spans="2:19" ht="23.4" customHeight="1" x14ac:dyDescent="0.3">
      <c r="B37" s="88">
        <f>1+B34</f>
        <v>13</v>
      </c>
      <c r="C37" s="84" t="s">
        <v>130</v>
      </c>
      <c r="D37" s="94" t="s">
        <v>115</v>
      </c>
      <c r="E37" s="73" t="s">
        <v>45</v>
      </c>
      <c r="F37" s="84" t="s">
        <v>131</v>
      </c>
      <c r="G37" s="21" t="s">
        <v>132</v>
      </c>
      <c r="H37" s="24">
        <v>2</v>
      </c>
      <c r="I37" s="12"/>
      <c r="J37" s="8"/>
      <c r="K37" s="8">
        <f t="shared" si="16"/>
        <v>0</v>
      </c>
      <c r="L37" s="8"/>
      <c r="M37" s="8">
        <f t="shared" si="17"/>
        <v>0</v>
      </c>
      <c r="N37" s="8"/>
      <c r="O37" s="8">
        <f t="shared" si="18"/>
        <v>0</v>
      </c>
      <c r="P37" s="8"/>
      <c r="Q37" s="35">
        <f t="shared" si="19"/>
        <v>0</v>
      </c>
      <c r="R37" s="9"/>
      <c r="S37" s="9"/>
    </row>
    <row r="38" spans="2:19" ht="23.4" customHeight="1" x14ac:dyDescent="0.3">
      <c r="B38" s="88"/>
      <c r="C38" s="84"/>
      <c r="D38" s="95"/>
      <c r="E38" s="74"/>
      <c r="F38" s="84"/>
      <c r="G38" s="21" t="s">
        <v>133</v>
      </c>
      <c r="H38" s="24">
        <v>0</v>
      </c>
      <c r="I38" s="12"/>
      <c r="J38" s="8"/>
      <c r="K38" s="8">
        <f t="shared" si="16"/>
        <v>0</v>
      </c>
      <c r="L38" s="8"/>
      <c r="M38" s="8">
        <f t="shared" si="17"/>
        <v>0</v>
      </c>
      <c r="N38" s="8"/>
      <c r="O38" s="8">
        <f t="shared" si="18"/>
        <v>0</v>
      </c>
      <c r="P38" s="8"/>
      <c r="Q38" s="35">
        <f t="shared" si="19"/>
        <v>0</v>
      </c>
      <c r="R38" s="9"/>
      <c r="S38" s="9"/>
    </row>
    <row r="39" spans="2:19" ht="23.25" customHeight="1" x14ac:dyDescent="0.3">
      <c r="B39" s="93">
        <f>1+B37</f>
        <v>14</v>
      </c>
      <c r="C39" s="67" t="s">
        <v>26</v>
      </c>
      <c r="D39" s="62" t="s">
        <v>112</v>
      </c>
      <c r="E39" s="62" t="s">
        <v>45</v>
      </c>
      <c r="F39" s="85" t="s">
        <v>104</v>
      </c>
      <c r="G39" s="16" t="s">
        <v>105</v>
      </c>
      <c r="H39" s="17">
        <v>3</v>
      </c>
      <c r="I39" s="12"/>
      <c r="J39" s="36"/>
      <c r="K39" s="15">
        <f t="shared" si="16"/>
        <v>0</v>
      </c>
      <c r="L39" s="36"/>
      <c r="M39" s="15">
        <f t="shared" si="17"/>
        <v>0</v>
      </c>
      <c r="N39" s="36"/>
      <c r="O39" s="15">
        <f t="shared" si="18"/>
        <v>0</v>
      </c>
      <c r="P39" s="36"/>
      <c r="Q39" s="25">
        <f t="shared" si="19"/>
        <v>0</v>
      </c>
      <c r="R39" s="16"/>
      <c r="S39" s="16"/>
    </row>
    <row r="40" spans="2:19" ht="23.25" customHeight="1" x14ac:dyDescent="0.3">
      <c r="B40" s="93"/>
      <c r="C40" s="67"/>
      <c r="D40" s="62"/>
      <c r="E40" s="62"/>
      <c r="F40" s="85"/>
      <c r="G40" s="13" t="s">
        <v>122</v>
      </c>
      <c r="H40" s="17">
        <v>1</v>
      </c>
      <c r="I40" s="12"/>
      <c r="J40" s="36"/>
      <c r="K40" s="15">
        <f t="shared" si="16"/>
        <v>0</v>
      </c>
      <c r="L40" s="36"/>
      <c r="M40" s="15">
        <f t="shared" si="17"/>
        <v>0</v>
      </c>
      <c r="N40" s="36"/>
      <c r="O40" s="15">
        <f t="shared" si="18"/>
        <v>0</v>
      </c>
      <c r="P40" s="36"/>
      <c r="Q40" s="25">
        <f t="shared" si="19"/>
        <v>0</v>
      </c>
      <c r="R40" s="16"/>
      <c r="S40" s="16"/>
    </row>
    <row r="41" spans="2:19" ht="23.25" customHeight="1" x14ac:dyDescent="0.3">
      <c r="B41" s="93"/>
      <c r="C41" s="67"/>
      <c r="D41" s="62"/>
      <c r="E41" s="62"/>
      <c r="F41" s="85"/>
      <c r="G41" s="13" t="s">
        <v>123</v>
      </c>
      <c r="H41" s="17">
        <v>0</v>
      </c>
      <c r="I41" s="12"/>
      <c r="J41" s="36"/>
      <c r="K41" s="15">
        <f t="shared" si="16"/>
        <v>0</v>
      </c>
      <c r="L41" s="36"/>
      <c r="M41" s="15">
        <f t="shared" si="17"/>
        <v>0</v>
      </c>
      <c r="N41" s="36"/>
      <c r="O41" s="15">
        <f t="shared" si="18"/>
        <v>0</v>
      </c>
      <c r="P41" s="36"/>
      <c r="Q41" s="25">
        <f t="shared" si="19"/>
        <v>0</v>
      </c>
      <c r="R41" s="16"/>
      <c r="S41" s="16"/>
    </row>
    <row r="42" spans="2:19" ht="32.4" x14ac:dyDescent="0.3">
      <c r="B42" s="86">
        <f>1+B39</f>
        <v>15</v>
      </c>
      <c r="C42" s="77" t="s">
        <v>55</v>
      </c>
      <c r="D42" s="88" t="s">
        <v>36</v>
      </c>
      <c r="E42" s="86" t="s">
        <v>45</v>
      </c>
      <c r="F42" s="87" t="s">
        <v>94</v>
      </c>
      <c r="G42" s="37" t="s">
        <v>124</v>
      </c>
      <c r="H42" s="24">
        <v>5</v>
      </c>
      <c r="I42" s="12"/>
      <c r="J42" s="8"/>
      <c r="K42" s="8">
        <f t="shared" si="16"/>
        <v>0</v>
      </c>
      <c r="L42" s="8"/>
      <c r="M42" s="8">
        <f t="shared" si="17"/>
        <v>0</v>
      </c>
      <c r="N42" s="8"/>
      <c r="O42" s="8">
        <f t="shared" si="18"/>
        <v>0</v>
      </c>
      <c r="P42" s="8"/>
      <c r="Q42" s="35">
        <f t="shared" si="19"/>
        <v>0</v>
      </c>
      <c r="R42" s="9"/>
      <c r="S42" s="9"/>
    </row>
    <row r="43" spans="2:19" ht="21.6" x14ac:dyDescent="0.3">
      <c r="B43" s="86"/>
      <c r="C43" s="78"/>
      <c r="D43" s="88"/>
      <c r="E43" s="86"/>
      <c r="F43" s="87"/>
      <c r="G43" s="21" t="s">
        <v>125</v>
      </c>
      <c r="H43" s="24">
        <v>0</v>
      </c>
      <c r="I43" s="12"/>
      <c r="J43" s="8"/>
      <c r="K43" s="8">
        <f t="shared" si="16"/>
        <v>0</v>
      </c>
      <c r="L43" s="8"/>
      <c r="M43" s="8">
        <f t="shared" si="17"/>
        <v>0</v>
      </c>
      <c r="N43" s="8"/>
      <c r="O43" s="8">
        <f t="shared" si="18"/>
        <v>0</v>
      </c>
      <c r="P43" s="8"/>
      <c r="Q43" s="35">
        <f t="shared" si="19"/>
        <v>0</v>
      </c>
      <c r="R43" s="9"/>
      <c r="S43" s="9"/>
    </row>
    <row r="44" spans="2:19" ht="45.75" customHeight="1" x14ac:dyDescent="0.3">
      <c r="B44" s="62">
        <f>1+B42</f>
        <v>16</v>
      </c>
      <c r="C44" s="70" t="s">
        <v>56</v>
      </c>
      <c r="D44" s="62" t="s">
        <v>112</v>
      </c>
      <c r="E44" s="62" t="s">
        <v>45</v>
      </c>
      <c r="F44" s="70" t="s">
        <v>134</v>
      </c>
      <c r="G44" s="55" t="s">
        <v>83</v>
      </c>
      <c r="H44" s="23">
        <v>5</v>
      </c>
      <c r="I44" s="12"/>
      <c r="J44" s="15"/>
      <c r="K44" s="15">
        <f t="shared" ref="K44:K45" si="20">IF(J44="x",H44,0)</f>
        <v>0</v>
      </c>
      <c r="L44" s="15"/>
      <c r="M44" s="15">
        <f t="shared" ref="M44:M45" si="21">IF(L44="x",H44,0)</f>
        <v>0</v>
      </c>
      <c r="N44" s="15"/>
      <c r="O44" s="15">
        <f t="shared" ref="O44:O45" si="22">IF(N44="x",H44,0)</f>
        <v>0</v>
      </c>
      <c r="P44" s="15"/>
      <c r="Q44" s="25">
        <f t="shared" ref="Q44:Q45" si="23">IF(P44="x",H44,0)</f>
        <v>0</v>
      </c>
      <c r="R44" s="16"/>
      <c r="S44" s="16"/>
    </row>
    <row r="45" spans="2:19" ht="45.75" customHeight="1" x14ac:dyDescent="0.3">
      <c r="B45" s="62"/>
      <c r="C45" s="81"/>
      <c r="D45" s="62"/>
      <c r="E45" s="62"/>
      <c r="F45" s="81"/>
      <c r="G45" s="55" t="s">
        <v>84</v>
      </c>
      <c r="H45" s="23">
        <v>0</v>
      </c>
      <c r="I45" s="12"/>
      <c r="J45" s="15"/>
      <c r="K45" s="15">
        <f t="shared" si="20"/>
        <v>0</v>
      </c>
      <c r="L45" s="15"/>
      <c r="M45" s="15">
        <f t="shared" si="21"/>
        <v>0</v>
      </c>
      <c r="N45" s="15"/>
      <c r="O45" s="15">
        <f t="shared" si="22"/>
        <v>0</v>
      </c>
      <c r="P45" s="15"/>
      <c r="Q45" s="25">
        <f t="shared" si="23"/>
        <v>0</v>
      </c>
      <c r="R45" s="16"/>
      <c r="S45" s="16"/>
    </row>
    <row r="46" spans="2:19" ht="32.25" customHeight="1" x14ac:dyDescent="0.3">
      <c r="B46" s="73">
        <f>1+B44</f>
        <v>17</v>
      </c>
      <c r="C46" s="89" t="s">
        <v>103</v>
      </c>
      <c r="D46" s="73" t="s">
        <v>116</v>
      </c>
      <c r="E46" s="73" t="s">
        <v>48</v>
      </c>
      <c r="F46" s="84" t="s">
        <v>135</v>
      </c>
      <c r="G46" s="9" t="s">
        <v>102</v>
      </c>
      <c r="H46" s="24">
        <v>8</v>
      </c>
      <c r="I46" s="12"/>
      <c r="J46" s="8"/>
      <c r="K46" s="8">
        <f t="shared" si="16"/>
        <v>0</v>
      </c>
      <c r="L46" s="8"/>
      <c r="M46" s="8">
        <f t="shared" si="17"/>
        <v>0</v>
      </c>
      <c r="N46" s="8"/>
      <c r="O46" s="8">
        <f t="shared" si="18"/>
        <v>0</v>
      </c>
      <c r="P46" s="8"/>
      <c r="Q46" s="35">
        <f t="shared" si="19"/>
        <v>0</v>
      </c>
      <c r="R46" s="9"/>
      <c r="S46" s="9"/>
    </row>
    <row r="47" spans="2:19" ht="32.25" customHeight="1" x14ac:dyDescent="0.3">
      <c r="B47" s="74"/>
      <c r="C47" s="91"/>
      <c r="D47" s="74"/>
      <c r="E47" s="74"/>
      <c r="F47" s="84"/>
      <c r="G47" s="9" t="s">
        <v>30</v>
      </c>
      <c r="H47" s="24">
        <v>0</v>
      </c>
      <c r="I47" s="12"/>
      <c r="J47" s="8"/>
      <c r="K47" s="8">
        <f t="shared" si="16"/>
        <v>0</v>
      </c>
      <c r="L47" s="8"/>
      <c r="M47" s="8">
        <f t="shared" si="17"/>
        <v>0</v>
      </c>
      <c r="N47" s="8"/>
      <c r="O47" s="8">
        <f t="shared" si="18"/>
        <v>0</v>
      </c>
      <c r="P47" s="8"/>
      <c r="Q47" s="35">
        <f t="shared" si="19"/>
        <v>0</v>
      </c>
      <c r="R47" s="9"/>
      <c r="S47" s="9"/>
    </row>
    <row r="48" spans="2:19" s="20" customFormat="1" x14ac:dyDescent="0.3">
      <c r="B48" s="38" t="s">
        <v>27</v>
      </c>
      <c r="C48" s="39" t="s">
        <v>0</v>
      </c>
      <c r="D48" s="39"/>
      <c r="E48" s="39"/>
      <c r="F48" s="39"/>
      <c r="G48" s="40"/>
      <c r="H48" s="41">
        <f>H20+H24+H28+H32+H34+H37+H39+H42+H44+H46</f>
        <v>69</v>
      </c>
      <c r="I48" s="18"/>
      <c r="J48" s="30">
        <f>SUM(K20:K47)</f>
        <v>0</v>
      </c>
      <c r="K48" s="30"/>
      <c r="L48" s="30">
        <f>SUM(M20:M47)</f>
        <v>0</v>
      </c>
      <c r="M48" s="30"/>
      <c r="N48" s="30">
        <f>SUM(O20:O47)</f>
        <v>0</v>
      </c>
      <c r="O48" s="30"/>
      <c r="P48" s="30">
        <f>SUM(Q20:Q47)</f>
        <v>0</v>
      </c>
      <c r="Q48" s="32"/>
      <c r="R48" s="30"/>
      <c r="S48" s="30"/>
    </row>
    <row r="49" spans="2:19" ht="21.6" x14ac:dyDescent="0.3">
      <c r="B49" s="4" t="s">
        <v>2</v>
      </c>
      <c r="C49" s="5" t="s">
        <v>40</v>
      </c>
      <c r="D49" s="6" t="s">
        <v>42</v>
      </c>
      <c r="E49" s="6" t="s">
        <v>43</v>
      </c>
      <c r="F49" s="5" t="s">
        <v>3</v>
      </c>
      <c r="G49" s="4" t="s">
        <v>4</v>
      </c>
      <c r="H49" s="7" t="s">
        <v>5</v>
      </c>
      <c r="I49" s="12"/>
      <c r="J49" s="6" t="s">
        <v>7</v>
      </c>
      <c r="K49" s="6" t="s">
        <v>37</v>
      </c>
      <c r="L49" s="6" t="s">
        <v>8</v>
      </c>
      <c r="M49" s="6" t="s">
        <v>37</v>
      </c>
      <c r="N49" s="6" t="s">
        <v>9</v>
      </c>
      <c r="O49" s="6" t="s">
        <v>37</v>
      </c>
      <c r="P49" s="6" t="s">
        <v>6</v>
      </c>
      <c r="Q49" s="6" t="s">
        <v>37</v>
      </c>
      <c r="R49" s="6" t="s">
        <v>111</v>
      </c>
      <c r="S49" s="6" t="s">
        <v>66</v>
      </c>
    </row>
    <row r="50" spans="2:19" ht="28.5" customHeight="1" x14ac:dyDescent="0.3">
      <c r="B50" s="68">
        <f>1+B46</f>
        <v>18</v>
      </c>
      <c r="C50" s="63" t="s">
        <v>28</v>
      </c>
      <c r="D50" s="68" t="s">
        <v>112</v>
      </c>
      <c r="E50" s="68" t="s">
        <v>45</v>
      </c>
      <c r="F50" s="70" t="s">
        <v>136</v>
      </c>
      <c r="G50" s="16" t="s">
        <v>75</v>
      </c>
      <c r="H50" s="17">
        <v>5</v>
      </c>
      <c r="I50" s="12"/>
      <c r="J50" s="42"/>
      <c r="K50" s="15">
        <f t="shared" ref="K50:K56" si="24">IF(J50="x",H50,0)</f>
        <v>0</v>
      </c>
      <c r="L50" s="42"/>
      <c r="M50" s="15">
        <f t="shared" ref="M50:M56" si="25">IF(L50="x",H50,0)</f>
        <v>0</v>
      </c>
      <c r="N50" s="42"/>
      <c r="O50" s="15">
        <f t="shared" ref="O50:O56" si="26">IF(N50="x",H50,0)</f>
        <v>0</v>
      </c>
      <c r="P50" s="42"/>
      <c r="Q50" s="25">
        <f t="shared" ref="Q50:Q56" si="27">IF(P50="x",H50,0)</f>
        <v>0</v>
      </c>
      <c r="R50" s="16"/>
      <c r="S50" s="16"/>
    </row>
    <row r="51" spans="2:19" ht="24.75" customHeight="1" x14ac:dyDescent="0.3">
      <c r="B51" s="69"/>
      <c r="C51" s="64"/>
      <c r="D51" s="69"/>
      <c r="E51" s="69"/>
      <c r="F51" s="71"/>
      <c r="G51" s="13" t="s">
        <v>76</v>
      </c>
      <c r="H51" s="17">
        <v>0</v>
      </c>
      <c r="I51" s="12"/>
      <c r="J51" s="42"/>
      <c r="K51" s="15">
        <f t="shared" si="24"/>
        <v>0</v>
      </c>
      <c r="L51" s="42"/>
      <c r="M51" s="15">
        <f t="shared" si="25"/>
        <v>0</v>
      </c>
      <c r="N51" s="42"/>
      <c r="O51" s="15">
        <f t="shared" si="26"/>
        <v>0</v>
      </c>
      <c r="P51" s="42"/>
      <c r="Q51" s="25">
        <f t="shared" si="27"/>
        <v>0</v>
      </c>
      <c r="R51" s="16"/>
      <c r="S51" s="16"/>
    </row>
    <row r="52" spans="2:19" ht="21.9" customHeight="1" x14ac:dyDescent="0.3">
      <c r="B52" s="73">
        <f>1+B50</f>
        <v>19</v>
      </c>
      <c r="C52" s="77" t="s">
        <v>64</v>
      </c>
      <c r="D52" s="73" t="s">
        <v>112</v>
      </c>
      <c r="E52" s="73" t="s">
        <v>45</v>
      </c>
      <c r="F52" s="75" t="s">
        <v>137</v>
      </c>
      <c r="G52" s="43" t="s">
        <v>77</v>
      </c>
      <c r="H52" s="24">
        <v>5</v>
      </c>
      <c r="I52" s="12"/>
      <c r="J52" s="8"/>
      <c r="K52" s="8">
        <f t="shared" ref="K52:K53" si="28">IF(J52="x",H52,0)</f>
        <v>0</v>
      </c>
      <c r="L52" s="8"/>
      <c r="M52" s="8">
        <f t="shared" ref="M52:M53" si="29">IF(L52="x",H52,0)</f>
        <v>0</v>
      </c>
      <c r="N52" s="8"/>
      <c r="O52" s="8">
        <f t="shared" ref="O52:O53" si="30">IF(N52="x",H52,0)</f>
        <v>0</v>
      </c>
      <c r="P52" s="8"/>
      <c r="Q52" s="35">
        <f t="shared" ref="Q52:Q53" si="31">IF(P52="x",H52,0)</f>
        <v>0</v>
      </c>
      <c r="R52" s="11"/>
      <c r="S52" s="11"/>
    </row>
    <row r="53" spans="2:19" ht="21.9" customHeight="1" x14ac:dyDescent="0.3">
      <c r="B53" s="74"/>
      <c r="C53" s="78"/>
      <c r="D53" s="74"/>
      <c r="E53" s="74"/>
      <c r="F53" s="76"/>
      <c r="G53" s="33" t="s">
        <v>78</v>
      </c>
      <c r="H53" s="24">
        <v>0</v>
      </c>
      <c r="I53" s="12"/>
      <c r="J53" s="8"/>
      <c r="K53" s="8">
        <f t="shared" si="28"/>
        <v>0</v>
      </c>
      <c r="L53" s="8"/>
      <c r="M53" s="8">
        <f t="shared" si="29"/>
        <v>0</v>
      </c>
      <c r="N53" s="8"/>
      <c r="O53" s="8">
        <f t="shared" si="30"/>
        <v>0</v>
      </c>
      <c r="P53" s="8"/>
      <c r="Q53" s="35">
        <f t="shared" si="31"/>
        <v>0</v>
      </c>
      <c r="R53" s="11"/>
      <c r="S53" s="11"/>
    </row>
    <row r="54" spans="2:19" ht="39" customHeight="1" x14ac:dyDescent="0.3">
      <c r="B54" s="62">
        <f>1+B52</f>
        <v>20</v>
      </c>
      <c r="C54" s="63" t="s">
        <v>29</v>
      </c>
      <c r="D54" s="68" t="s">
        <v>112</v>
      </c>
      <c r="E54" s="68" t="s">
        <v>45</v>
      </c>
      <c r="F54" s="66" t="s">
        <v>87</v>
      </c>
      <c r="G54" s="16" t="s">
        <v>80</v>
      </c>
      <c r="H54" s="17">
        <v>10</v>
      </c>
      <c r="I54" s="12"/>
      <c r="J54" s="36"/>
      <c r="K54" s="15">
        <f t="shared" si="24"/>
        <v>0</v>
      </c>
      <c r="L54" s="36"/>
      <c r="M54" s="15">
        <f t="shared" si="25"/>
        <v>0</v>
      </c>
      <c r="N54" s="36"/>
      <c r="O54" s="15">
        <f t="shared" si="26"/>
        <v>0</v>
      </c>
      <c r="P54" s="36"/>
      <c r="Q54" s="25">
        <f t="shared" si="27"/>
        <v>0</v>
      </c>
      <c r="R54" s="16"/>
      <c r="S54" s="16"/>
    </row>
    <row r="55" spans="2:19" ht="39" customHeight="1" x14ac:dyDescent="0.3">
      <c r="B55" s="62"/>
      <c r="C55" s="64"/>
      <c r="D55" s="69"/>
      <c r="E55" s="69"/>
      <c r="F55" s="67"/>
      <c r="G55" s="13" t="s">
        <v>126</v>
      </c>
      <c r="H55" s="17">
        <v>5</v>
      </c>
      <c r="I55" s="12"/>
      <c r="J55" s="36"/>
      <c r="K55" s="15">
        <f t="shared" si="24"/>
        <v>0</v>
      </c>
      <c r="L55" s="36"/>
      <c r="M55" s="15">
        <f t="shared" si="25"/>
        <v>0</v>
      </c>
      <c r="N55" s="36"/>
      <c r="O55" s="15">
        <f t="shared" si="26"/>
        <v>0</v>
      </c>
      <c r="P55" s="36"/>
      <c r="Q55" s="25">
        <f t="shared" si="27"/>
        <v>0</v>
      </c>
      <c r="R55" s="16"/>
      <c r="S55" s="16"/>
    </row>
    <row r="56" spans="2:19" ht="39" customHeight="1" x14ac:dyDescent="0.3">
      <c r="B56" s="62"/>
      <c r="C56" s="65"/>
      <c r="D56" s="72"/>
      <c r="E56" s="72"/>
      <c r="F56" s="67"/>
      <c r="G56" s="13" t="s">
        <v>127</v>
      </c>
      <c r="H56" s="17">
        <v>0</v>
      </c>
      <c r="I56" s="12"/>
      <c r="J56" s="36"/>
      <c r="K56" s="15">
        <f t="shared" si="24"/>
        <v>0</v>
      </c>
      <c r="L56" s="36"/>
      <c r="M56" s="15">
        <f t="shared" si="25"/>
        <v>0</v>
      </c>
      <c r="N56" s="36"/>
      <c r="O56" s="15">
        <f t="shared" si="26"/>
        <v>0</v>
      </c>
      <c r="P56" s="36"/>
      <c r="Q56" s="25">
        <f t="shared" si="27"/>
        <v>0</v>
      </c>
      <c r="R56" s="16"/>
      <c r="S56" s="16"/>
    </row>
    <row r="57" spans="2:19" s="20" customFormat="1" x14ac:dyDescent="0.3">
      <c r="B57" s="38" t="s">
        <v>27</v>
      </c>
      <c r="C57" s="39" t="s">
        <v>1</v>
      </c>
      <c r="D57" s="39"/>
      <c r="E57" s="39"/>
      <c r="F57" s="39"/>
      <c r="G57" s="40"/>
      <c r="H57" s="41">
        <f>H50+H52+H54</f>
        <v>20</v>
      </c>
      <c r="I57" s="18"/>
      <c r="J57" s="30">
        <f>SUM(K50:K56)</f>
        <v>0</v>
      </c>
      <c r="K57" s="30"/>
      <c r="L57" s="30">
        <f>SUM(M50:M56)</f>
        <v>0</v>
      </c>
      <c r="M57" s="30"/>
      <c r="N57" s="30">
        <f>SUM(O50:O56)</f>
        <v>0</v>
      </c>
      <c r="O57" s="30"/>
      <c r="P57" s="30">
        <f>SUM(Q50:Q56)</f>
        <v>0</v>
      </c>
      <c r="Q57" s="32"/>
      <c r="R57" s="30"/>
      <c r="S57" s="30"/>
    </row>
    <row r="58" spans="2:19" ht="26.25" customHeight="1" x14ac:dyDescent="0.3">
      <c r="B58" s="4" t="s">
        <v>2</v>
      </c>
      <c r="C58" s="5" t="s">
        <v>41</v>
      </c>
      <c r="D58" s="6" t="s">
        <v>42</v>
      </c>
      <c r="E58" s="6" t="s">
        <v>43</v>
      </c>
      <c r="F58" s="5" t="s">
        <v>3</v>
      </c>
      <c r="G58" s="4" t="s">
        <v>4</v>
      </c>
      <c r="H58" s="7" t="s">
        <v>5</v>
      </c>
      <c r="I58" s="12"/>
      <c r="J58" s="6" t="s">
        <v>7</v>
      </c>
      <c r="K58" s="6" t="s">
        <v>37</v>
      </c>
      <c r="L58" s="6" t="s">
        <v>8</v>
      </c>
      <c r="M58" s="6" t="s">
        <v>37</v>
      </c>
      <c r="N58" s="6" t="s">
        <v>9</v>
      </c>
      <c r="O58" s="6" t="s">
        <v>37</v>
      </c>
      <c r="P58" s="6" t="s">
        <v>6</v>
      </c>
      <c r="Q58" s="6" t="s">
        <v>37</v>
      </c>
      <c r="R58" s="6" t="s">
        <v>111</v>
      </c>
      <c r="S58" s="6" t="s">
        <v>66</v>
      </c>
    </row>
    <row r="59" spans="2:19" ht="22.5" customHeight="1" x14ac:dyDescent="0.3">
      <c r="B59" s="82">
        <f>1+B54</f>
        <v>21</v>
      </c>
      <c r="C59" s="99" t="s">
        <v>32</v>
      </c>
      <c r="D59" s="73" t="s">
        <v>112</v>
      </c>
      <c r="E59" s="82" t="s">
        <v>45</v>
      </c>
      <c r="F59" s="75" t="s">
        <v>49</v>
      </c>
      <c r="G59" s="11" t="s">
        <v>33</v>
      </c>
      <c r="H59" s="44">
        <v>5</v>
      </c>
      <c r="I59" s="12"/>
      <c r="J59" s="8"/>
      <c r="K59" s="8">
        <f>IF(J59="x",H59,0)</f>
        <v>0</v>
      </c>
      <c r="L59" s="8"/>
      <c r="M59" s="8">
        <f>IF(L59="x",H59,0)</f>
        <v>0</v>
      </c>
      <c r="N59" s="8"/>
      <c r="O59" s="8">
        <f>IF(N59="x",H59,0)</f>
        <v>0</v>
      </c>
      <c r="P59" s="8"/>
      <c r="Q59" s="35">
        <f>IF(P59="x",H59,0)</f>
        <v>0</v>
      </c>
      <c r="R59" s="11"/>
      <c r="S59" s="11"/>
    </row>
    <row r="60" spans="2:19" ht="22.5" customHeight="1" x14ac:dyDescent="0.3">
      <c r="B60" s="83"/>
      <c r="C60" s="100"/>
      <c r="D60" s="74"/>
      <c r="E60" s="83"/>
      <c r="F60" s="76"/>
      <c r="G60" s="11" t="s">
        <v>34</v>
      </c>
      <c r="H60" s="44">
        <v>0</v>
      </c>
      <c r="I60" s="12"/>
      <c r="J60" s="8"/>
      <c r="K60" s="8">
        <f>IF(J60="x",H60,0)</f>
        <v>0</v>
      </c>
      <c r="L60" s="8"/>
      <c r="M60" s="8">
        <f>IF(L60="x",H60,0)</f>
        <v>0</v>
      </c>
      <c r="N60" s="8"/>
      <c r="O60" s="8">
        <f>IF(N60="x",H60,0)</f>
        <v>0</v>
      </c>
      <c r="P60" s="8"/>
      <c r="Q60" s="35">
        <f>IF(P60="x",H60,0)</f>
        <v>0</v>
      </c>
      <c r="R60" s="11"/>
      <c r="S60" s="11"/>
    </row>
    <row r="61" spans="2:19" ht="26.25" customHeight="1" x14ac:dyDescent="0.3">
      <c r="B61" s="79">
        <f>1+B59</f>
        <v>22</v>
      </c>
      <c r="C61" s="70" t="s">
        <v>51</v>
      </c>
      <c r="D61" s="62" t="s">
        <v>79</v>
      </c>
      <c r="E61" s="62" t="s">
        <v>44</v>
      </c>
      <c r="F61" s="70" t="s">
        <v>60</v>
      </c>
      <c r="G61" s="13" t="s">
        <v>52</v>
      </c>
      <c r="H61" s="23">
        <v>10</v>
      </c>
      <c r="I61" s="12"/>
      <c r="J61" s="15"/>
      <c r="K61" s="15">
        <f>IF(J61="x",H61,0)</f>
        <v>0</v>
      </c>
      <c r="L61" s="15"/>
      <c r="M61" s="15">
        <f>IF(L61="x",H61,0)</f>
        <v>0</v>
      </c>
      <c r="N61" s="15"/>
      <c r="O61" s="15">
        <f>IF(N61="x",H61,0)</f>
        <v>0</v>
      </c>
      <c r="P61" s="15"/>
      <c r="Q61" s="25">
        <f>IF(P61="x",H61,0)</f>
        <v>0</v>
      </c>
      <c r="R61" s="16"/>
      <c r="S61" s="16"/>
    </row>
    <row r="62" spans="2:19" ht="26.25" customHeight="1" x14ac:dyDescent="0.3">
      <c r="B62" s="80"/>
      <c r="C62" s="81"/>
      <c r="D62" s="62"/>
      <c r="E62" s="62"/>
      <c r="F62" s="81"/>
      <c r="G62" s="13" t="s">
        <v>53</v>
      </c>
      <c r="H62" s="17">
        <v>0</v>
      </c>
      <c r="I62" s="12"/>
      <c r="J62" s="15"/>
      <c r="K62" s="15">
        <f>IF(J62="x",H62,0)</f>
        <v>0</v>
      </c>
      <c r="L62" s="15"/>
      <c r="M62" s="15">
        <f>IF(L62="x",H62,0)</f>
        <v>0</v>
      </c>
      <c r="N62" s="15"/>
      <c r="O62" s="15">
        <f>IF(N62="x",H62,0)</f>
        <v>0</v>
      </c>
      <c r="P62" s="15"/>
      <c r="Q62" s="25">
        <f>IF(P62="x",H62,0)</f>
        <v>0</v>
      </c>
      <c r="R62" s="16"/>
      <c r="S62" s="16"/>
    </row>
    <row r="63" spans="2:19" s="20" customFormat="1" x14ac:dyDescent="0.3">
      <c r="B63" s="38" t="s">
        <v>27</v>
      </c>
      <c r="C63" s="39" t="s">
        <v>31</v>
      </c>
      <c r="D63" s="39"/>
      <c r="E63" s="39"/>
      <c r="F63" s="39"/>
      <c r="G63" s="40"/>
      <c r="H63" s="41">
        <f>H59+H61</f>
        <v>15</v>
      </c>
      <c r="I63" s="18"/>
      <c r="J63" s="30">
        <f>SUM(K59:K62)</f>
        <v>0</v>
      </c>
      <c r="K63" s="30"/>
      <c r="L63" s="30">
        <f>SUM(M59:M62)</f>
        <v>0</v>
      </c>
      <c r="M63" s="30"/>
      <c r="N63" s="30">
        <f>SUM(O59:O62)</f>
        <v>0</v>
      </c>
      <c r="O63" s="30"/>
      <c r="P63" s="30">
        <f>SUM(Q59:Q62)</f>
        <v>0</v>
      </c>
      <c r="Q63" s="32"/>
      <c r="R63" s="30"/>
      <c r="S63" s="30"/>
    </row>
    <row r="64" spans="2:19" x14ac:dyDescent="0.3">
      <c r="I64" s="12"/>
      <c r="R64" s="48"/>
      <c r="S64" s="48"/>
    </row>
    <row r="65" spans="2:19" s="20" customFormat="1" ht="26.25" customHeight="1" x14ac:dyDescent="0.3">
      <c r="B65" s="4"/>
      <c r="C65" s="5"/>
      <c r="D65" s="5"/>
      <c r="E65" s="6"/>
      <c r="F65" s="5"/>
      <c r="G65" s="4"/>
      <c r="H65" s="7" t="s">
        <v>50</v>
      </c>
      <c r="J65" s="6" t="s">
        <v>7</v>
      </c>
      <c r="K65" s="6"/>
      <c r="L65" s="6" t="s">
        <v>8</v>
      </c>
      <c r="M65" s="6"/>
      <c r="N65" s="6" t="s">
        <v>9</v>
      </c>
      <c r="O65" s="6"/>
      <c r="P65" s="6" t="s">
        <v>6</v>
      </c>
      <c r="Q65" s="6"/>
      <c r="R65" s="6" t="s">
        <v>111</v>
      </c>
      <c r="S65" s="6" t="s">
        <v>66</v>
      </c>
    </row>
    <row r="66" spans="2:19" ht="26.25" customHeight="1" x14ac:dyDescent="0.3">
      <c r="B66" s="49"/>
      <c r="C66" s="50" t="s">
        <v>35</v>
      </c>
      <c r="D66" s="50"/>
      <c r="E66" s="50"/>
      <c r="F66" s="50"/>
      <c r="G66" s="49"/>
      <c r="H66" s="51">
        <f>H63+H57+H48+H18</f>
        <v>136</v>
      </c>
      <c r="J66" s="51">
        <f>J63+J57+J48+J18</f>
        <v>0</v>
      </c>
      <c r="K66" s="52"/>
      <c r="L66" s="51">
        <f>L63+L57+L48+L18</f>
        <v>0</v>
      </c>
      <c r="M66" s="52"/>
      <c r="N66" s="51">
        <f>N63+N57+N48+N18</f>
        <v>0</v>
      </c>
      <c r="O66" s="52"/>
      <c r="P66" s="51">
        <f>P63+P57+P48+P18</f>
        <v>0</v>
      </c>
      <c r="Q66" s="53"/>
      <c r="R66" s="11"/>
      <c r="S66" s="11"/>
    </row>
    <row r="68" spans="2:19" ht="25.5" customHeight="1" x14ac:dyDescent="0.3">
      <c r="B68" s="60" t="s">
        <v>82</v>
      </c>
      <c r="C68" s="60"/>
      <c r="D68" s="60"/>
      <c r="E68" s="60"/>
      <c r="F68" s="60"/>
      <c r="H68" s="56" t="s">
        <v>65</v>
      </c>
      <c r="I68" s="48"/>
      <c r="J68" s="54">
        <f>J66/$H$66</f>
        <v>0</v>
      </c>
      <c r="L68" s="54">
        <f>L66/$H$66</f>
        <v>0</v>
      </c>
      <c r="N68" s="54">
        <f>N66/$H$66</f>
        <v>0</v>
      </c>
      <c r="P68" s="54">
        <f>P66/$H$66</f>
        <v>0</v>
      </c>
    </row>
    <row r="69" spans="2:19" ht="25.5" customHeight="1" x14ac:dyDescent="0.3">
      <c r="B69" s="61"/>
      <c r="C69" s="61"/>
      <c r="D69" s="61"/>
      <c r="E69" s="61"/>
      <c r="F69" s="61"/>
    </row>
  </sheetData>
  <mergeCells count="116">
    <mergeCell ref="E44:E45"/>
    <mergeCell ref="F44:F45"/>
    <mergeCell ref="B46:B47"/>
    <mergeCell ref="C46:C47"/>
    <mergeCell ref="D46:D47"/>
    <mergeCell ref="E46:E47"/>
    <mergeCell ref="B1:P1"/>
    <mergeCell ref="B4:B5"/>
    <mergeCell ref="C4:C5"/>
    <mergeCell ref="F4:F5"/>
    <mergeCell ref="B6:B7"/>
    <mergeCell ref="C6:C7"/>
    <mergeCell ref="F6:F7"/>
    <mergeCell ref="B14:B15"/>
    <mergeCell ref="C14:C15"/>
    <mergeCell ref="F14:F15"/>
    <mergeCell ref="B8:B9"/>
    <mergeCell ref="C8:C9"/>
    <mergeCell ref="F8:F9"/>
    <mergeCell ref="E4:E5"/>
    <mergeCell ref="E6:E7"/>
    <mergeCell ref="E8:E9"/>
    <mergeCell ref="E14:E15"/>
    <mergeCell ref="B2:G2"/>
    <mergeCell ref="C10:C11"/>
    <mergeCell ref="D10:D11"/>
    <mergeCell ref="D4:D5"/>
    <mergeCell ref="F10:F11"/>
    <mergeCell ref="B12:B13"/>
    <mergeCell ref="D6:D7"/>
    <mergeCell ref="D8:D9"/>
    <mergeCell ref="B20:B23"/>
    <mergeCell ref="C20:C23"/>
    <mergeCell ref="F20:F23"/>
    <mergeCell ref="D20:D23"/>
    <mergeCell ref="E20:E23"/>
    <mergeCell ref="E10:E11"/>
    <mergeCell ref="F16:F17"/>
    <mergeCell ref="C12:C13"/>
    <mergeCell ref="D12:D13"/>
    <mergeCell ref="E12:E13"/>
    <mergeCell ref="F12:F13"/>
    <mergeCell ref="D14:D15"/>
    <mergeCell ref="B10:B11"/>
    <mergeCell ref="B16:B17"/>
    <mergeCell ref="C16:C17"/>
    <mergeCell ref="D16:D17"/>
    <mergeCell ref="E16:E17"/>
    <mergeCell ref="F24:F27"/>
    <mergeCell ref="B24:B27"/>
    <mergeCell ref="D24:D27"/>
    <mergeCell ref="E24:E27"/>
    <mergeCell ref="D28:D31"/>
    <mergeCell ref="F28:F31"/>
    <mergeCell ref="E28:E31"/>
    <mergeCell ref="B34:B36"/>
    <mergeCell ref="C34:C36"/>
    <mergeCell ref="D34:D36"/>
    <mergeCell ref="E34:E36"/>
    <mergeCell ref="F34:F36"/>
    <mergeCell ref="E32:E33"/>
    <mergeCell ref="C28:C31"/>
    <mergeCell ref="B28:B31"/>
    <mergeCell ref="F32:F33"/>
    <mergeCell ref="C24:C27"/>
    <mergeCell ref="B32:B33"/>
    <mergeCell ref="C32:C33"/>
    <mergeCell ref="D32:D33"/>
    <mergeCell ref="E54:E56"/>
    <mergeCell ref="D59:D60"/>
    <mergeCell ref="F37:F38"/>
    <mergeCell ref="F39:F41"/>
    <mergeCell ref="B42:B43"/>
    <mergeCell ref="C42:C43"/>
    <mergeCell ref="F42:F43"/>
    <mergeCell ref="D39:D41"/>
    <mergeCell ref="D42:D43"/>
    <mergeCell ref="E39:E41"/>
    <mergeCell ref="E42:E43"/>
    <mergeCell ref="B39:B41"/>
    <mergeCell ref="C39:C41"/>
    <mergeCell ref="D37:D38"/>
    <mergeCell ref="E37:E38"/>
    <mergeCell ref="B37:B38"/>
    <mergeCell ref="C37:C38"/>
    <mergeCell ref="B59:B60"/>
    <mergeCell ref="C59:C60"/>
    <mergeCell ref="F59:F60"/>
    <mergeCell ref="F46:F47"/>
    <mergeCell ref="B44:B45"/>
    <mergeCell ref="C44:C45"/>
    <mergeCell ref="D44:D45"/>
    <mergeCell ref="J2:O2"/>
    <mergeCell ref="P2:Q2"/>
    <mergeCell ref="B68:F68"/>
    <mergeCell ref="B69:F69"/>
    <mergeCell ref="B54:B56"/>
    <mergeCell ref="C54:C56"/>
    <mergeCell ref="F54:F56"/>
    <mergeCell ref="B50:B51"/>
    <mergeCell ref="C50:C51"/>
    <mergeCell ref="F50:F51"/>
    <mergeCell ref="D50:D51"/>
    <mergeCell ref="D54:D56"/>
    <mergeCell ref="E52:E53"/>
    <mergeCell ref="F52:F53"/>
    <mergeCell ref="B52:B53"/>
    <mergeCell ref="C52:C53"/>
    <mergeCell ref="D52:D53"/>
    <mergeCell ref="B61:B62"/>
    <mergeCell ref="C61:C62"/>
    <mergeCell ref="D61:D62"/>
    <mergeCell ref="E61:E62"/>
    <mergeCell ref="F61:F62"/>
    <mergeCell ref="E59:E60"/>
    <mergeCell ref="E50:E51"/>
  </mergeCells>
  <pageMargins left="0.7" right="0.7" top="0.75" bottom="0.75" header="0.3" footer="0.3"/>
  <pageSetup paperSize="9" scale="50" fitToHeight="0" orientation="landscape" r:id="rId1"/>
  <rowBreaks count="1" manualBreakCount="1">
    <brk id="41" max="1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490EC69F93ECE4994C9AC9B12F5FA97" ma:contentTypeVersion="19" ma:contentTypeDescription="Een nieuw document maken." ma:contentTypeScope="" ma:versionID="abaea3443febbe828b1ca0e649564d48">
  <xsd:schema xmlns:xsd="http://www.w3.org/2001/XMLSchema" xmlns:xs="http://www.w3.org/2001/XMLSchema" xmlns:p="http://schemas.microsoft.com/office/2006/metadata/properties" xmlns:ns2="4f7a1ba3-2415-40f8-897f-cbc9e8918319" xmlns:ns3="e7fee12f-7364-4350-a58e-b9a3dabb10bc" targetNamespace="http://schemas.microsoft.com/office/2006/metadata/properties" ma:root="true" ma:fieldsID="d1912a86e72c49b9ed64b73623ddd547" ns2:_="" ns3:_="">
    <xsd:import namespace="4f7a1ba3-2415-40f8-897f-cbc9e8918319"/>
    <xsd:import namespace="e7fee12f-7364-4350-a58e-b9a3dabb10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igrationWizId" minOccurs="0"/>
                <xsd:element ref="ns2:MigrationWizIdPermissions" minOccurs="0"/>
                <xsd:element ref="ns2:MigrationWizIdVersion" minOccurs="0"/>
                <xsd:element ref="ns2:lcf76f155ced4ddcb4097134ff3c332f0" minOccurs="0"/>
                <xsd:element ref="ns2:lcf76f155ced4ddcb4097134ff3c332f1" minOccurs="0"/>
                <xsd:element ref="ns2:MediaServiceDateTaken" minOccurs="0"/>
                <xsd:element ref="ns2:MediaServiceGenerationTime" minOccurs="0"/>
                <xsd:element ref="ns2:MediaServiceEventHashCode" minOccurs="0"/>
                <xsd:element ref="ns2:MediaLengthInSeconds" minOccurs="0"/>
                <xsd:element ref="ns2:lcf76f155ced4ddcb4097134ff3c332f2"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1ba3-2415-40f8-897f-cbc9e8918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Version" ma:index="14" nillable="true" ma:displayName="MigrationWizIdVersion" ma:internalName="MigrationWizIdVersion">
      <xsd:simpleType>
        <xsd:restriction base="dms:Text"/>
      </xsd:simpleType>
    </xsd:element>
    <xsd:element name="lcf76f155ced4ddcb4097134ff3c332f0" ma:index="15" nillable="true" ma:displayName="Afbeeldingtags_0" ma:hidden="true" ma:internalName="lcf76f155ced4ddcb4097134ff3c332f0" ma:readOnly="false">
      <xsd:simpleType>
        <xsd:restriction base="dms:Note"/>
      </xsd:simpleType>
    </xsd:element>
    <xsd:element name="lcf76f155ced4ddcb4097134ff3c332f1" ma:index="16" nillable="true" ma:displayName="Afbeeldingtags_0" ma:hidden="true" ma:internalName="lcf76f155ced4ddcb4097134ff3c332f1" ma:readOnly="fals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2" ma:index="21" nillable="true" ma:displayName="Afbeeldingtags_0" ma:hidden="true" ma:internalName="lcf76f155ced4ddcb4097134ff3c332f2" ma:readOnly="false">
      <xsd:simpleType>
        <xsd:restriction base="dms:Not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7fee12f-7364-4350-a58e-b9a3dabb10b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8a3936-de87-4495-acca-4e4b958b46ac}" ma:internalName="TaxCatchAll" ma:showField="CatchAllData" ma:web="e7fee12f-7364-4350-a58e-b9a3dabb1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f7a1ba3-2415-40f8-897f-cbc9e8918319">
      <Terms xmlns="http://schemas.microsoft.com/office/infopath/2007/PartnerControls"/>
    </lcf76f155ced4ddcb4097134ff3c332f>
    <TaxCatchAll xmlns="e7fee12f-7364-4350-a58e-b9a3dabb10bc" xsi:nil="true"/>
    <MigrationWizIdPermissions xmlns="4f7a1ba3-2415-40f8-897f-cbc9e8918319" xsi:nil="true"/>
    <lcf76f155ced4ddcb4097134ff3c332f1 xmlns="4f7a1ba3-2415-40f8-897f-cbc9e8918319" xsi:nil="true"/>
    <MigrationWizIdVersion xmlns="4f7a1ba3-2415-40f8-897f-cbc9e8918319">789d463a-c5ed-4350-bbef-aff1e2b7523d-638497218280000000</MigrationWizIdVersion>
    <lcf76f155ced4ddcb4097134ff3c332f0 xmlns="4f7a1ba3-2415-40f8-897f-cbc9e8918319" xsi:nil="true"/>
    <lcf76f155ced4ddcb4097134ff3c332f2 xmlns="4f7a1ba3-2415-40f8-897f-cbc9e8918319" xsi:nil="true"/>
    <MigrationWizId xmlns="4f7a1ba3-2415-40f8-897f-cbc9e8918319">789d463a-c5ed-4350-bbef-aff1e2b7523d</MigrationWizId>
  </documentManagement>
</p:properties>
</file>

<file path=customXml/itemProps1.xml><?xml version="1.0" encoding="utf-8"?>
<ds:datastoreItem xmlns:ds="http://schemas.openxmlformats.org/officeDocument/2006/customXml" ds:itemID="{A4ABBE22-0878-4727-B24F-6504AFAE8D15}">
  <ds:schemaRefs>
    <ds:schemaRef ds:uri="http://schemas.microsoft.com/sharepoint/v3/contenttype/forms"/>
  </ds:schemaRefs>
</ds:datastoreItem>
</file>

<file path=customXml/itemProps2.xml><?xml version="1.0" encoding="utf-8"?>
<ds:datastoreItem xmlns:ds="http://schemas.openxmlformats.org/officeDocument/2006/customXml" ds:itemID="{C66390B8-268A-490D-9845-0E78FC0215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a1ba3-2415-40f8-897f-cbc9e8918319"/>
    <ds:schemaRef ds:uri="e7fee12f-7364-4350-a58e-b9a3dabb10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D32E632-2A9E-46A6-ACBF-43F39C5D7C91}">
  <ds:schemaRefs>
    <ds:schemaRef ds:uri="e7fee12f-7364-4350-a58e-b9a3dabb10bc"/>
    <ds:schemaRef ds:uri="http://schemas.microsoft.com/office/2006/metadata/properties"/>
    <ds:schemaRef ds:uri="http://schemas.openxmlformats.org/package/2006/metadata/core-properties"/>
    <ds:schemaRef ds:uri="http://purl.org/dc/elements/1.1/"/>
    <ds:schemaRef ds:uri="http://www.w3.org/XML/1998/namespace"/>
    <ds:schemaRef ds:uri="http://schemas.microsoft.com/office/2006/documentManagement/types"/>
    <ds:schemaRef ds:uri="http://purl.org/dc/dcmitype/"/>
    <ds:schemaRef ds:uri="http://schemas.microsoft.com/office/infopath/2007/PartnerControls"/>
    <ds:schemaRef ds:uri="4f7a1ba3-2415-40f8-897f-cbc9e8918319"/>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KPI scoringsmodel</vt:lpstr>
      <vt:lpstr>'KPI scoringsmodel'!Afdrukbereik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Myrna</dc:creator>
  <cp:lastModifiedBy>Myrna Lansink | Inkada Inkoop &amp; Advies</cp:lastModifiedBy>
  <cp:lastPrinted>2024-11-21T07:40:54Z</cp:lastPrinted>
  <dcterms:created xsi:type="dcterms:W3CDTF">2017-12-27T15:21:38Z</dcterms:created>
  <dcterms:modified xsi:type="dcterms:W3CDTF">2024-11-21T07:40:59Z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0x0101006490EC69F93ECE4994C9AC9B12F5FA97</vt:lpwstr>
  </property>
  <property fmtid="{D5CDD505-2E9C-101B-9397-08002B2CF9AE}" pid="3" name="MediaServiceImageTags">
    <vt:lpwstr/>
  </property>
</Properties>
</file>