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keyquality275553.sharepoint.com/sites/Klanten/NL_Actief/Stichting Onderwijsgroep Oost-brabant (O)/Aanbestedingen/EA schoonmaak 2024/1. te versturen stukken/EA 2024 NIEUW/"/>
    </mc:Choice>
  </mc:AlternateContent>
  <xr:revisionPtr revIDLastSave="51" documentId="13_ncr:1_{1F3DFF1D-E78C-4F35-99F4-A15B366D600E}" xr6:coauthVersionLast="47" xr6:coauthVersionMax="47" xr10:uidLastSave="{9AC9B41B-B2F4-4860-9BCF-AD2724623093}"/>
  <bookViews>
    <workbookView xWindow="28680" yWindow="-120" windowWidth="29040" windowHeight="15720" activeTab="3" xr2:uid="{00000000-000D-0000-FFFF-FFFF00000000}"/>
  </bookViews>
  <sheets>
    <sheet name="Instructie en toelichting" sheetId="3" r:id="rId1"/>
    <sheet name="Inschrijfblad" sheetId="4" r:id="rId2"/>
    <sheet name="Werkzaamheden" sheetId="1" r:id="rId3"/>
    <sheet name="Invulblad Staffelprijzen" sheetId="2" r:id="rId4"/>
  </sheets>
  <definedNames>
    <definedName name="_xlnm.Print_Area" localSheetId="2">Werkzaamheden!$A$1:$I$10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8" i="2" l="1"/>
  <c r="E32" i="1" s="1"/>
  <c r="E57" i="1" s="1"/>
  <c r="C66" i="2"/>
  <c r="C67" i="2"/>
  <c r="G67" i="2" s="1"/>
  <c r="E38" i="1" s="1"/>
  <c r="C68" i="2"/>
  <c r="G68" i="2" s="1"/>
  <c r="E39" i="1" s="1"/>
  <c r="C69" i="2"/>
  <c r="C70" i="2"/>
  <c r="C71" i="2"/>
  <c r="C72" i="2"/>
  <c r="C73" i="2"/>
  <c r="C74" i="2"/>
  <c r="G74" i="2" s="1"/>
  <c r="E45" i="1" s="1"/>
  <c r="C75" i="2"/>
  <c r="G75" i="2" s="1"/>
  <c r="E46" i="1" s="1"/>
  <c r="C76" i="2"/>
  <c r="C77" i="2"/>
  <c r="C78" i="2"/>
  <c r="C79" i="2"/>
  <c r="C80" i="2"/>
  <c r="C81" i="2"/>
  <c r="C82" i="2"/>
  <c r="C83" i="2"/>
  <c r="C65" i="2"/>
  <c r="C64" i="2"/>
  <c r="G64" i="2" s="1"/>
  <c r="E35" i="1" s="1"/>
  <c r="D36" i="1"/>
  <c r="D37" i="1"/>
  <c r="D38" i="1"/>
  <c r="D39" i="1"/>
  <c r="D40" i="1"/>
  <c r="D41" i="1"/>
  <c r="D42" i="1"/>
  <c r="D43" i="1"/>
  <c r="D44" i="1"/>
  <c r="D45" i="1"/>
  <c r="D46" i="1"/>
  <c r="D47" i="1"/>
  <c r="D48" i="1"/>
  <c r="D49" i="1"/>
  <c r="D50" i="1"/>
  <c r="D51" i="1"/>
  <c r="D52" i="1"/>
  <c r="D53" i="1"/>
  <c r="D54" i="1"/>
  <c r="D35" i="1"/>
  <c r="A52" i="1"/>
  <c r="A53" i="1"/>
  <c r="A54" i="1"/>
  <c r="A51" i="1"/>
  <c r="A36" i="1"/>
  <c r="A37" i="1"/>
  <c r="A38" i="1"/>
  <c r="A39" i="1"/>
  <c r="A40" i="1"/>
  <c r="A41" i="1"/>
  <c r="A42" i="1"/>
  <c r="A43" i="1"/>
  <c r="A44" i="1"/>
  <c r="A45" i="1"/>
  <c r="A46" i="1"/>
  <c r="A47" i="1"/>
  <c r="A48" i="1"/>
  <c r="A49" i="1"/>
  <c r="A50" i="1"/>
  <c r="A35" i="1"/>
  <c r="E75" i="2"/>
  <c r="E74" i="2"/>
  <c r="E67" i="2"/>
  <c r="E68" i="2"/>
  <c r="E83" i="2" l="1"/>
  <c r="G83" i="2"/>
  <c r="E54" i="1" s="1"/>
  <c r="E82" i="2"/>
  <c r="G82" i="2"/>
  <c r="E53" i="1" s="1"/>
  <c r="E81" i="2"/>
  <c r="G81" i="2"/>
  <c r="E52" i="1" s="1"/>
  <c r="E80" i="2"/>
  <c r="G80" i="2"/>
  <c r="E51" i="1" s="1"/>
  <c r="E79" i="2"/>
  <c r="G79" i="2"/>
  <c r="E50" i="1" s="1"/>
  <c r="E78" i="2"/>
  <c r="G78" i="2"/>
  <c r="E49" i="1" s="1"/>
  <c r="E77" i="2"/>
  <c r="G77" i="2"/>
  <c r="E48" i="1" s="1"/>
  <c r="E76" i="2"/>
  <c r="G76" i="2"/>
  <c r="E47" i="1" s="1"/>
  <c r="E73" i="2"/>
  <c r="G73" i="2"/>
  <c r="E44" i="1" s="1"/>
  <c r="E72" i="2"/>
  <c r="G72" i="2"/>
  <c r="E43" i="1" s="1"/>
  <c r="E71" i="2"/>
  <c r="G71" i="2"/>
  <c r="E42" i="1" s="1"/>
  <c r="E70" i="2"/>
  <c r="G70" i="2"/>
  <c r="E41" i="1" s="1"/>
  <c r="E69" i="2"/>
  <c r="G69" i="2"/>
  <c r="E40" i="1" s="1"/>
  <c r="E66" i="2"/>
  <c r="G66" i="2"/>
  <c r="E37" i="1" s="1"/>
  <c r="E65" i="2"/>
  <c r="G65" i="2"/>
  <c r="E36" i="1" s="1"/>
  <c r="E64" i="2"/>
  <c r="D23" i="1"/>
  <c r="E23" i="1" s="1"/>
  <c r="D24" i="1"/>
  <c r="E24" i="1" s="1"/>
  <c r="D26" i="1"/>
  <c r="E26" i="1" s="1"/>
  <c r="D18" i="1"/>
  <c r="D15" i="1"/>
  <c r="D27" i="1"/>
  <c r="E27" i="1" s="1"/>
  <c r="D25" i="1"/>
  <c r="E25" i="1" s="1"/>
  <c r="D22" i="1"/>
  <c r="E22" i="1" s="1"/>
  <c r="D21" i="1"/>
  <c r="E21" i="1" s="1"/>
  <c r="D20" i="1"/>
  <c r="D19" i="1"/>
  <c r="D17" i="1"/>
  <c r="D16" i="1"/>
  <c r="E16" i="1" s="1"/>
  <c r="D14" i="1"/>
  <c r="D13" i="1"/>
  <c r="D12" i="1"/>
  <c r="E55" i="1" l="1"/>
  <c r="E13" i="1"/>
  <c r="E19" i="1" l="1"/>
  <c r="A92" i="2" l="1"/>
  <c r="A91" i="2"/>
  <c r="A90" i="2"/>
  <c r="A89" i="2"/>
  <c r="B8" i="4"/>
  <c r="E17" i="1" l="1"/>
  <c r="E20" i="1"/>
  <c r="E18" i="1"/>
  <c r="E12" i="1" l="1"/>
  <c r="E14" i="1" l="1"/>
  <c r="E15" i="1"/>
  <c r="E28" i="1" l="1"/>
  <c r="B16" i="4" s="1"/>
</calcChain>
</file>

<file path=xl/sharedStrings.xml><?xml version="1.0" encoding="utf-8"?>
<sst xmlns="http://schemas.openxmlformats.org/spreadsheetml/2006/main" count="355" uniqueCount="168">
  <si>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</si>
  <si>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</si>
  <si>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</si>
  <si>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</si>
  <si>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</si>
  <si>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</si>
  <si>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</si>
  <si>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</si>
  <si>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</si>
  <si>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</si>
  <si>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</si>
  <si>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</si>
  <si>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</si>
  <si>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</si>
  <si>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</si>
  <si>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</si>
  <si>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r>
      <t>Alle tarieven en prijzen dienen</t>
    </r>
    <r>
      <rPr>
        <b/>
        <sz val="11"/>
        <rFont val="Calibri"/>
        <family val="2"/>
        <scheme val="minor"/>
      </rPr>
      <t xml:space="preserve"> Inclusief BTW </t>
    </r>
    <r>
      <rPr>
        <sz val="11"/>
        <rFont val="Calibri"/>
        <family val="2"/>
        <scheme val="minor"/>
      </rPr>
      <t>te zijn</t>
    </r>
  </si>
  <si>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</si>
  <si>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</si>
  <si>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</si>
  <si>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</si>
  <si>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 xml:space="preserve">11. </t>
  </si>
  <si>
    <t>De kosten onder tabblad Invulblad Staffelprijzen worden gedurende de looptijd van de overeenkomst achteraf in rekening gebracht op basis van daadwerkelijk gerealiseerde inzet.</t>
  </si>
  <si>
    <t>Inschrijfblad</t>
  </si>
  <si>
    <t>opdrachtgever</t>
  </si>
  <si>
    <t>Onderwijsgroep Oost Brabant</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</si>
  <si>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</si>
  <si>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</si>
  <si>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</si>
  <si>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</si>
  <si>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</si>
  <si>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</si>
  <si>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</si>
  <si>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</si>
  <si>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</si>
  <si>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</si>
  <si>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</si>
  <si>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</si>
  <si>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</si>
  <si>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</si>
  <si>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</si>
  <si>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</si>
  <si>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</si>
  <si>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</si>
  <si>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</si>
  <si>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</si>
  <si>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</si>
  <si>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</si>
  <si>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</si>
  <si>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(2-laags) linoleum - incl. verplaatsen meubilair</t>
  </si>
  <si>
    <t>Sprayen linoleum vloeren incl. verplaatsen meubilair</t>
  </si>
  <si>
    <t>Diepte reinigen van tapijt - excl. uit- en inruimen</t>
  </si>
  <si>
    <t>Diepte reiniging van Flotex - incl. verplaatsen meubilair</t>
  </si>
  <si>
    <t>Schrobben - excl. uit en inruimen</t>
  </si>
  <si>
    <t>Glasbewassing gevelglas enkelzijdig gemeten en per beurt</t>
  </si>
  <si>
    <t>Separatieglas enkelzijdig gemeten en per beurt</t>
  </si>
  <si>
    <t>Extra werkzaamheden op regiebasis</t>
  </si>
  <si>
    <t>uur</t>
  </si>
  <si>
    <t>Extra werkzaamheden specialistische reiniging</t>
  </si>
  <si>
    <t>Dagelijkse naloopronde sanitair (van 12:00 uur  tot 13:00uur)</t>
  </si>
  <si>
    <t>beurt</t>
  </si>
  <si>
    <t>Proffesionele dieptereiniging keuken Doregraaf PRO Keuken (ruimte A0.02a)</t>
  </si>
  <si>
    <t>Proffesionele dieptereiniging keuken Doregraaf Z&amp;W (ruimte 0.08)</t>
  </si>
  <si>
    <t>Proffesionele dieptereiniging keuken Doregraaf Groen onderwijs (ruimte 7)</t>
  </si>
  <si>
    <t>Dieptereiniging sanitair inclusief demontage en vervanging van onderdelen</t>
  </si>
  <si>
    <t>Levering dameshygiëneboxen, vervanging elke 4 weken</t>
  </si>
  <si>
    <t>stuk per 4 weken</t>
  </si>
  <si>
    <t>Totaalbedrag van de handelingen</t>
  </si>
  <si>
    <t>Invulformulier staffelprijzen</t>
  </si>
  <si>
    <t>Vloeren</t>
  </si>
  <si>
    <t>Eenheid</t>
  </si>
  <si>
    <t>Prijs per eenheid incl. btw</t>
  </si>
  <si>
    <t>1 - 50</t>
  </si>
  <si>
    <t>51 - 100</t>
  </si>
  <si>
    <t>101 - 200</t>
  </si>
  <si>
    <t>201 - 300</t>
  </si>
  <si>
    <t>301 - 400</t>
  </si>
  <si>
    <t>401 - 500</t>
  </si>
  <si>
    <t>501 - 750</t>
  </si>
  <si>
    <t>751 -1.000</t>
  </si>
  <si>
    <t>&gt; 1.000</t>
  </si>
  <si>
    <t>Topstrippen conserveren (2-laags) linoleum - incl. verplaatsen meubilair</t>
  </si>
  <si>
    <t>m²</t>
  </si>
  <si>
    <t>Topstrippen conserveren (2-laags) linoleum - excl. uit- en inruimen</t>
  </si>
  <si>
    <t>Diepstrippen conserveren (2-laags) linoleum - excl. uit- en inruimen</t>
  </si>
  <si>
    <t>Sprayen linoleum (ook parket) incl. verplaatsen meubilair</t>
  </si>
  <si>
    <t>Sprayen linoleum (ook parket) excl. uit- en inruimen</t>
  </si>
  <si>
    <t>Diepte reinigen van tapijt - incl. verplaatsen meubilair</t>
  </si>
  <si>
    <t>Diepte reiniging van Flotex - excl. verplaatsen meubilair</t>
  </si>
  <si>
    <t>Schrobben - incl. verplaatsen meubilair</t>
  </si>
  <si>
    <t>Afroep</t>
  </si>
  <si>
    <t>Prijs per eenheid
incl. btw</t>
  </si>
  <si>
    <t>Bouwschoonmaak</t>
  </si>
  <si>
    <t>Opleveringsschoonmaak</t>
  </si>
  <si>
    <t>Inhuizingsschoonmaak</t>
  </si>
  <si>
    <t xml:space="preserve">Calamiteitenschoonmaak </t>
  </si>
  <si>
    <t>Proffesionele dieptereiniging keuken Doregraaf PRO Keuken (ruimte A0.02a) (inventaris: ATAG HI 6271 MV Inductieplaat 8 stuks, ATAG OX6511C Heteluchtoven  8 stuks)</t>
  </si>
  <si>
    <t>Proffesionele dieptereiniging keuken Doregraaf Z&amp;W (ruimte 0.08) (inventaris: Afzuigkap RVS, Vaatspoelmachine doorvoermachine, Kooktafel 4-pits inductie 6 stuks,
Heteluchtovens 6 Stuks)</t>
  </si>
  <si>
    <t>Proffesionele dieptereiniging keuken Doregraaf Groen onderwijs (ruimte 7) (inventaris: Kooktafel 4-pits inductie 4 stuks, Heteluchtovens 4 Stuks, warmkast)</t>
  </si>
  <si>
    <t>&gt;500</t>
  </si>
  <si>
    <r>
      <t xml:space="preserve">Dieptereiniging sanitair </t>
    </r>
    <r>
      <rPr>
        <b/>
        <sz val="11"/>
        <color theme="1"/>
        <rFont val="Calibri"/>
        <family val="2"/>
        <scheme val="minor"/>
      </rPr>
      <t>in</t>
    </r>
    <r>
      <rPr>
        <sz val="11"/>
        <color theme="1"/>
        <rFont val="Calibri"/>
        <family val="2"/>
        <scheme val="minor"/>
      </rPr>
      <t>clusief</t>
    </r>
    <r>
      <rPr>
        <b/>
        <sz val="11"/>
        <color theme="1"/>
        <rFont val="Calibri"/>
        <family val="2"/>
        <scheme val="minor"/>
      </rPr>
      <t xml:space="preserve"> </t>
    </r>
    <r>
      <rPr>
        <sz val="11"/>
        <color theme="1"/>
        <rFont val="Calibri"/>
        <family val="2"/>
        <scheme val="minor"/>
      </rPr>
      <t>demontage en vervanging van onderdelen</t>
    </r>
  </si>
  <si>
    <r>
      <t xml:space="preserve">Dieptereiniging sanitair </t>
    </r>
    <r>
      <rPr>
        <b/>
        <sz val="11"/>
        <color theme="1"/>
        <rFont val="Calibri"/>
        <family val="2"/>
        <scheme val="minor"/>
      </rPr>
      <t>ex</t>
    </r>
    <r>
      <rPr>
        <sz val="11"/>
        <color theme="1"/>
        <rFont val="Calibri"/>
        <family val="2"/>
        <scheme val="minor"/>
      </rPr>
      <t>clusief demontage en vervanging van onderdelen</t>
    </r>
  </si>
  <si>
    <t>Glasbewassing gevelglas enkelzijdig gemeten, enkelzijdig gewassen en per beurt</t>
  </si>
  <si>
    <t>Separatieglas enkelzijdig gemeten, dubbelzijdig gewassen en per beurt</t>
  </si>
  <si>
    <t>Graffitti verwijderen - stomen</t>
  </si>
  <si>
    <t>Graffitti verwijderen - reinigingsmiddel</t>
  </si>
  <si>
    <t>Graffitti verwijderen - stralen</t>
  </si>
  <si>
    <t>1-10</t>
  </si>
  <si>
    <t>11 - 20</t>
  </si>
  <si>
    <t>21 - 30</t>
  </si>
  <si>
    <t>31 - 40</t>
  </si>
  <si>
    <t>41 - 50</t>
  </si>
  <si>
    <t>51 - 60</t>
  </si>
  <si>
    <t>61 - 70</t>
  </si>
  <si>
    <t xml:space="preserve">71 - 80 </t>
  </si>
  <si>
    <t>&gt;80</t>
  </si>
  <si>
    <t xml:space="preserve">Bijlage 4b - Invulformulier afroepwerkzaamheden perceel 2 </t>
  </si>
  <si>
    <t xml:space="preserve">Bijlage 4b - Invulformulier staffelprijzen perceel 2 </t>
  </si>
  <si>
    <t>gemiddeld all-in uurtarief (inclusief btw)</t>
  </si>
  <si>
    <t>Alternatief kengetal</t>
  </si>
  <si>
    <t>werkprogramma</t>
  </si>
  <si>
    <t>programmacode-ruimtesoort - vloersoort</t>
  </si>
  <si>
    <t>max frequentie</t>
  </si>
  <si>
    <t>Kengetal ma t/m vr</t>
  </si>
  <si>
    <t>Prestatienorm</t>
  </si>
  <si>
    <t>m2 fictief</t>
  </si>
  <si>
    <t>Wegingsprijs</t>
  </si>
  <si>
    <t>Stofwissen</t>
  </si>
  <si>
    <t>Bijtippen</t>
  </si>
  <si>
    <t>Stofzuigen</t>
  </si>
  <si>
    <t>Moppen</t>
  </si>
  <si>
    <t>Schrobben</t>
  </si>
  <si>
    <t>Sprayen</t>
  </si>
  <si>
    <t>Conserveren</t>
  </si>
  <si>
    <t>Papierbakken</t>
  </si>
  <si>
    <t>Afvalbakken</t>
  </si>
  <si>
    <t>Deuren</t>
  </si>
  <si>
    <t>Inventaris</t>
  </si>
  <si>
    <t>Weekbeurt</t>
  </si>
  <si>
    <t>Tussenbeurt</t>
  </si>
  <si>
    <t>Eindbeurt</t>
  </si>
  <si>
    <t>LSLKA - Leslokaal - Linoleum</t>
  </si>
  <si>
    <t/>
  </si>
  <si>
    <t>LSLKB - Leslokaal - Tapijt</t>
  </si>
  <si>
    <t>LSLKC - Leslokaal - harde vloer (o.a. pvc, steen, etc.)</t>
  </si>
  <si>
    <t>CMPTC - Leslokaal - harde vloer (o.a. pvc, steen, etc.)</t>
  </si>
  <si>
    <t>KNTRA- Kantoorruimte - Linoeleum</t>
  </si>
  <si>
    <t>KNTRB - kantoorruimte - tapijt</t>
  </si>
  <si>
    <t>KNTRD - kantoorruimte - flotex</t>
  </si>
  <si>
    <t>VRGDA -spreekkamer - Linoleum</t>
  </si>
  <si>
    <t>VRGDB - spreekkamer - tapijt</t>
  </si>
  <si>
    <r>
      <t>Het in te vullen uurtarief dient gelijk te zijn aan het gemiddeld all-in uurtarief (inclusief btw) uit bijlage 3b Invulblad schoonmaakwerkzaamheden - perceel 1 in</t>
    </r>
    <r>
      <rPr>
        <b/>
        <sz val="11"/>
        <color rgb="FF000000"/>
        <rFont val="Calibri"/>
        <family val="2"/>
        <scheme val="minor"/>
      </rPr>
      <t xml:space="preserve"> cel N9</t>
    </r>
  </si>
  <si>
    <t>CMPTB - Computerlokaal - tapijt</t>
  </si>
  <si>
    <t>LSLKD-1 - Leslokaal - beton</t>
  </si>
  <si>
    <t>LSLKD - Leslokaal - flotex</t>
  </si>
  <si>
    <t>VRGDD - spreekkamer - Flotex</t>
  </si>
  <si>
    <t>Totaalbedrag</t>
  </si>
  <si>
    <t>totaal wegingsbedrag</t>
  </si>
  <si>
    <t>* Het aantal m2, uren en wegingsprijs zijn richtlijnen en kunnen geen prijswijzigigngen aan worden verbonden indien er meer of minder dan bovenstaande richtlijn wordt afgenomen.</t>
  </si>
  <si>
    <t>Besparing</t>
  </si>
  <si>
    <t>Welke besparing gaat het opleveren als afval bij OGOB enkel via centrale verzamelpunten dient te worden afgevoerd.</t>
  </si>
  <si>
    <t>Besparing in euro's incl. btw</t>
  </si>
  <si>
    <t>Macropedius</t>
  </si>
  <si>
    <t>Doregraaf</t>
  </si>
  <si>
    <t>Willibrord</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</si>
  <si>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</si>
  <si>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
    </r>
    <r>
      <rPr>
        <i/>
        <sz val="11"/>
        <rFont val="Calibri"/>
        <family val="2"/>
        <scheme val="minor"/>
      </rPr>
      <t>Invulblad staffelprijzen</t>
    </r>
    <r>
      <rPr>
        <sz val="11"/>
        <rFont val="Calibri"/>
        <family val="2"/>
        <scheme val="minor"/>
      </rPr>
      <t xml:space="preserve"> uit dit Prijzenblad in PDF-format te uploaden in Tenderned.</t>
    </r>
  </si>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</sst>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3">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color rgb="FFFF0000"/>
      <name val="Verdana"/>
      <family val="2"/>
    </font>
    <font>
      <sz val="11"/>
      <color rgb="FF000000"/>
      <name val="Calibri"/>
      <family val="2"/>
    </font>
    <font>
      <sz val="11"/>
      <color rgb="FFFF0000"/>
      <name val="Calibri"/>
      <family val="2"/>
      <scheme val="minor"/>
    </font>
    <font>
      <b/>
      <sz val="11"/>
      <color rgb="FF000000"/>
      <name val="Calibri"/>
      <family val="2"/>
      <scheme val="minor"/>
    </font>
    <font>
      <b/>
      <sz val="8"/>
      <color theme="1"/>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auto="1"/>
      </top>
      <bottom style="thin">
        <color theme="0"/>
      </bottom>
      <diagonal/>
    </border>
  </borders>
  <cellStyleXfs count="9">
    <xf numFmtId="0" fontId="0" fillId="0" borderId="0"/>
    <xf numFmtId="164" fontId="7" fillId="0" borderId="0" applyFont="0" applyFill="0" applyBorder="0" applyAlignment="0" applyProtection="0"/>
    <xf numFmtId="0" fontId="16" fillId="0" borderId="5" applyNumberFormat="0" applyFill="0" applyAlignment="0" applyProtection="0"/>
    <xf numFmtId="0" fontId="18" fillId="0" borderId="0"/>
    <xf numFmtId="166" fontId="19" fillId="0" borderId="0" applyFont="0" applyFill="0" applyBorder="0" applyAlignment="0" applyProtection="0"/>
    <xf numFmtId="0" fontId="18" fillId="0" borderId="0"/>
    <xf numFmtId="0" fontId="19" fillId="0" borderId="0"/>
    <xf numFmtId="0" fontId="5" fillId="0" borderId="0"/>
    <xf numFmtId="164" fontId="4" fillId="0" borderId="0" applyFont="0" applyFill="0" applyBorder="0" applyAlignment="0" applyProtection="0"/>
  </cellStyleXfs>
  <cellXfs count="167">
    <xf numFmtId="0" fontId="0" fillId="0" borderId="0" xfId="0"/>
    <xf numFmtId="0" fontId="6" fillId="0" borderId="1" xfId="0" applyFont="1" applyBorder="1"/>
    <xf numFmtId="0" fontId="0" fillId="0" borderId="1" xfId="0" applyBorder="1"/>
    <xf numFmtId="0" fontId="9" fillId="0" borderId="1" xfId="0" applyFont="1" applyBorder="1"/>
    <xf numFmtId="0" fontId="10" fillId="0" borderId="1" xfId="0" applyFont="1" applyBorder="1"/>
    <xf numFmtId="0" fontId="12" fillId="0" borderId="1" xfId="0" applyFont="1" applyBorder="1"/>
    <xf numFmtId="0" fontId="8" fillId="3" borderId="2" xfId="0" applyFont="1" applyFill="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right" vertical="center" wrapText="1"/>
    </xf>
    <xf numFmtId="8" fontId="13"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4" fillId="0" borderId="1" xfId="0" applyFont="1" applyBorder="1"/>
    <xf numFmtId="0" fontId="8" fillId="3" borderId="1" xfId="0" applyFont="1" applyFill="1" applyBorder="1" applyAlignment="1">
      <alignment vertical="center"/>
    </xf>
    <xf numFmtId="0" fontId="8" fillId="3" borderId="1" xfId="0" applyFont="1" applyFill="1" applyBorder="1" applyAlignment="1">
      <alignment horizontal="center" vertical="center"/>
    </xf>
    <xf numFmtId="0" fontId="13" fillId="0" borderId="1" xfId="0" applyFont="1" applyBorder="1" applyAlignment="1">
      <alignment vertical="center"/>
    </xf>
    <xf numFmtId="0" fontId="13" fillId="0" borderId="1" xfId="0" applyFont="1" applyBorder="1" applyAlignment="1">
      <alignment horizontal="center" vertical="center"/>
    </xf>
    <xf numFmtId="0" fontId="15" fillId="0" borderId="1" xfId="0" applyFont="1" applyBorder="1"/>
    <xf numFmtId="0" fontId="17" fillId="5" borderId="0" xfId="0" applyFont="1" applyFill="1"/>
    <xf numFmtId="0" fontId="0" fillId="5" borderId="0" xfId="0" applyFill="1"/>
    <xf numFmtId="0" fontId="14" fillId="5" borderId="0" xfId="0" applyFont="1" applyFill="1"/>
    <xf numFmtId="166" fontId="12" fillId="5" borderId="0" xfId="4" applyFont="1" applyFill="1" applyAlignment="1">
      <alignment horizontal="left"/>
    </xf>
    <xf numFmtId="167" fontId="12" fillId="5" borderId="0" xfId="5" applyNumberFormat="1" applyFont="1" applyFill="1" applyAlignment="1">
      <alignment horizontal="center"/>
    </xf>
    <xf numFmtId="3" fontId="12" fillId="5" borderId="0" xfId="5" applyNumberFormat="1" applyFont="1" applyFill="1" applyAlignment="1">
      <alignment horizontal="right"/>
    </xf>
    <xf numFmtId="0" fontId="12" fillId="5" borderId="0" xfId="5" applyFont="1" applyFill="1"/>
    <xf numFmtId="0" fontId="20" fillId="5" borderId="0" xfId="5" applyFont="1" applyFill="1"/>
    <xf numFmtId="0" fontId="20" fillId="5" borderId="0" xfId="6" applyFont="1" applyFill="1"/>
    <xf numFmtId="0" fontId="5" fillId="5" borderId="0" xfId="7" applyFill="1"/>
    <xf numFmtId="0" fontId="21" fillId="5" borderId="6" xfId="2" applyFont="1" applyFill="1" applyBorder="1" applyAlignment="1">
      <alignment vertical="top"/>
    </xf>
    <xf numFmtId="0" fontId="21" fillId="5" borderId="0" xfId="2" applyFont="1" applyFill="1" applyBorder="1" applyAlignment="1">
      <alignment vertical="top"/>
    </xf>
    <xf numFmtId="0" fontId="5" fillId="5" borderId="0" xfId="7" applyFill="1" applyAlignment="1">
      <alignment horizontal="right" vertical="top"/>
    </xf>
    <xf numFmtId="0" fontId="5" fillId="5" borderId="0" xfId="7" applyFill="1" applyAlignment="1">
      <alignment vertical="top" wrapText="1"/>
    </xf>
    <xf numFmtId="0" fontId="5" fillId="5" borderId="0" xfId="7" applyFill="1" applyAlignment="1">
      <alignment vertical="top"/>
    </xf>
    <xf numFmtId="0" fontId="11" fillId="0" borderId="1" xfId="0" applyFont="1" applyBorder="1"/>
    <xf numFmtId="44" fontId="13" fillId="0" borderId="2" xfId="0" applyNumberFormat="1" applyFont="1" applyBorder="1" applyAlignment="1">
      <alignment vertical="center" wrapText="1"/>
    </xf>
    <xf numFmtId="165" fontId="23" fillId="0" borderId="3" xfId="3" applyNumberFormat="1" applyFont="1" applyBorder="1" applyAlignment="1">
      <alignment horizontal="center" vertical="top" wrapText="1"/>
    </xf>
    <xf numFmtId="0" fontId="13" fillId="5" borderId="1" xfId="0" applyFont="1" applyFill="1" applyBorder="1" applyAlignment="1">
      <alignment horizontal="center" vertical="center"/>
    </xf>
    <xf numFmtId="0" fontId="13" fillId="5" borderId="4" xfId="0" applyFont="1" applyFill="1" applyBorder="1" applyAlignment="1">
      <alignment horizontal="center" vertical="center"/>
    </xf>
    <xf numFmtId="0" fontId="8" fillId="5" borderId="0" xfId="0" applyFont="1" applyFill="1" applyAlignment="1">
      <alignment horizontal="center" vertical="center" wrapText="1"/>
    </xf>
    <xf numFmtId="0" fontId="13" fillId="5" borderId="3" xfId="0" applyFont="1" applyFill="1" applyBorder="1" applyAlignment="1">
      <alignment horizontal="center" vertical="center"/>
    </xf>
    <xf numFmtId="0" fontId="8" fillId="5" borderId="9" xfId="0" applyFont="1" applyFill="1" applyBorder="1" applyAlignment="1">
      <alignment horizontal="center" vertical="center" wrapText="1"/>
    </xf>
    <xf numFmtId="2" fontId="25" fillId="0" borderId="0" xfId="3" applyNumberFormat="1" applyFont="1"/>
    <xf numFmtId="0" fontId="23" fillId="5" borderId="0" xfId="3" applyFont="1" applyFill="1" applyAlignment="1">
      <alignment horizontal="left" vertical="top" wrapText="1"/>
    </xf>
    <xf numFmtId="0" fontId="5" fillId="0" borderId="0" xfId="7"/>
    <xf numFmtId="0" fontId="12" fillId="5" borderId="0" xfId="3" applyFont="1" applyFill="1" applyAlignment="1">
      <alignment horizontal="left" vertical="top" wrapText="1"/>
    </xf>
    <xf numFmtId="2" fontId="25" fillId="5" borderId="0" xfId="3" applyNumberFormat="1" applyFont="1" applyFill="1"/>
    <xf numFmtId="0" fontId="8" fillId="5" borderId="0" xfId="7" applyFont="1" applyFill="1"/>
    <xf numFmtId="0" fontId="8" fillId="5" borderId="0" xfId="7" applyFont="1" applyFill="1" applyAlignment="1">
      <alignment wrapText="1"/>
    </xf>
    <xf numFmtId="165" fontId="8" fillId="2" borderId="2" xfId="0" applyNumberFormat="1" applyFont="1" applyFill="1" applyBorder="1" applyAlignment="1">
      <alignment vertical="center" wrapText="1"/>
    </xf>
    <xf numFmtId="164" fontId="26" fillId="5" borderId="0" xfId="8" applyFont="1" applyFill="1" applyAlignment="1">
      <alignment horizontal="center" wrapText="1"/>
    </xf>
    <xf numFmtId="168" fontId="24" fillId="5" borderId="0" xfId="7" applyNumberFormat="1" applyFont="1" applyFill="1"/>
    <xf numFmtId="168" fontId="27" fillId="7" borderId="0" xfId="7" applyNumberFormat="1" applyFont="1" applyFill="1"/>
    <xf numFmtId="0" fontId="12" fillId="5" borderId="0" xfId="7" applyFont="1" applyFill="1" applyAlignment="1">
      <alignment vertical="top" wrapText="1"/>
    </xf>
    <xf numFmtId="0" fontId="12" fillId="5" borderId="0" xfId="7" applyFont="1" applyFill="1" applyAlignment="1">
      <alignment horizontal="right" vertical="top"/>
    </xf>
    <xf numFmtId="0" fontId="6" fillId="5" borderId="0" xfId="0" applyFont="1" applyFill="1"/>
    <xf numFmtId="0" fontId="12" fillId="0" borderId="0" xfId="7" applyFont="1" applyAlignment="1">
      <alignment vertical="top" wrapText="1"/>
    </xf>
    <xf numFmtId="0" fontId="0" fillId="8" borderId="1" xfId="0" applyFill="1" applyBorder="1"/>
    <xf numFmtId="0" fontId="28" fillId="0" borderId="1" xfId="0" applyFont="1" applyBorder="1"/>
    <xf numFmtId="0" fontId="13" fillId="0" borderId="1" xfId="0" applyFont="1" applyBorder="1" applyAlignment="1">
      <alignment horizontal="left" vertical="center"/>
    </xf>
    <xf numFmtId="165" fontId="23" fillId="0" borderId="3" xfId="3" applyNumberFormat="1" applyFont="1" applyBorder="1" applyAlignment="1">
      <alignment vertical="top"/>
    </xf>
    <xf numFmtId="165" fontId="23" fillId="8" borderId="3" xfId="3" applyNumberFormat="1" applyFont="1" applyFill="1" applyBorder="1" applyAlignment="1">
      <alignment horizontal="left" vertical="top"/>
    </xf>
    <xf numFmtId="0" fontId="13" fillId="8" borderId="1" xfId="0" applyFont="1" applyFill="1" applyBorder="1" applyAlignment="1">
      <alignment horizontal="left" vertical="center"/>
    </xf>
    <xf numFmtId="0" fontId="13" fillId="8" borderId="1" xfId="0" applyFont="1" applyFill="1" applyBorder="1" applyAlignment="1">
      <alignment horizontal="center" vertical="center"/>
    </xf>
    <xf numFmtId="0" fontId="23" fillId="4" borderId="0" xfId="3" applyFont="1" applyFill="1" applyAlignment="1" applyProtection="1">
      <alignment horizontal="left" vertical="top" wrapText="1"/>
      <protection locked="0"/>
    </xf>
    <xf numFmtId="0" fontId="13" fillId="4" borderId="1" xfId="0" applyFont="1" applyFill="1" applyBorder="1" applyAlignment="1" applyProtection="1">
      <alignment horizontal="center" vertical="center"/>
      <protection locked="0"/>
    </xf>
    <xf numFmtId="0" fontId="23" fillId="4" borderId="0" xfId="3" applyFont="1" applyFill="1" applyAlignment="1" applyProtection="1">
      <alignment vertical="top" wrapText="1"/>
      <protection locked="0"/>
    </xf>
    <xf numFmtId="0" fontId="3" fillId="0" borderId="1" xfId="0" applyFont="1" applyBorder="1"/>
    <xf numFmtId="0" fontId="3" fillId="5" borderId="0" xfId="7" applyFont="1" applyFill="1"/>
    <xf numFmtId="0" fontId="3" fillId="5" borderId="0" xfId="7" applyFont="1" applyFill="1" applyAlignment="1">
      <alignment horizontal="right" vertical="top"/>
    </xf>
    <xf numFmtId="0" fontId="3" fillId="5" borderId="0" xfId="7" applyFont="1" applyFill="1" applyAlignment="1">
      <alignment vertical="top" wrapText="1"/>
    </xf>
    <xf numFmtId="0" fontId="3" fillId="0" borderId="4" xfId="0" applyFont="1" applyBorder="1"/>
    <xf numFmtId="0" fontId="3" fillId="0" borderId="3" xfId="0" applyFont="1" applyBorder="1"/>
    <xf numFmtId="49"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8" borderId="1" xfId="0" applyFont="1" applyFill="1" applyBorder="1"/>
    <xf numFmtId="0" fontId="26" fillId="0" borderId="1" xfId="0" applyFont="1" applyBorder="1" applyAlignment="1">
      <alignment vertical="center" wrapText="1"/>
    </xf>
    <xf numFmtId="0" fontId="3" fillId="0" borderId="1" xfId="0" applyFont="1" applyBorder="1" applyAlignment="1">
      <alignment horizontal="center" vertical="center"/>
    </xf>
    <xf numFmtId="0" fontId="29" fillId="0" borderId="1" xfId="0" applyFont="1" applyBorder="1" applyAlignment="1">
      <alignment vertical="center" wrapText="1"/>
    </xf>
    <xf numFmtId="0" fontId="3" fillId="5" borderId="1" xfId="0" applyFont="1" applyFill="1" applyBorder="1" applyAlignment="1">
      <alignment vertical="center"/>
    </xf>
    <xf numFmtId="0" fontId="3" fillId="5" borderId="1" xfId="0" applyFont="1" applyFill="1" applyBorder="1" applyAlignment="1">
      <alignment horizontal="center" vertical="center"/>
    </xf>
    <xf numFmtId="0" fontId="3" fillId="0" borderId="1" xfId="0" applyFont="1" applyBorder="1" applyAlignment="1">
      <alignment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165" fontId="13" fillId="4" borderId="1" xfId="0" applyNumberFormat="1" applyFont="1" applyFill="1" applyBorder="1" applyAlignment="1" applyProtection="1">
      <alignment horizontal="center" vertical="center"/>
      <protection locked="0"/>
    </xf>
    <xf numFmtId="165" fontId="31" fillId="4" borderId="1" xfId="0" applyNumberFormat="1" applyFont="1" applyFill="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protection locked="0"/>
    </xf>
    <xf numFmtId="0" fontId="13" fillId="0" borderId="15" xfId="0" applyFont="1" applyBorder="1" applyAlignment="1">
      <alignment horizontal="center" vertical="center"/>
    </xf>
    <xf numFmtId="0" fontId="2" fillId="0" borderId="1"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1" xfId="0" applyFont="1" applyBorder="1" applyAlignment="1">
      <alignment horizontal="center" vertical="center"/>
    </xf>
    <xf numFmtId="0" fontId="12" fillId="0" borderId="1" xfId="0" applyFont="1" applyBorder="1" applyAlignment="1">
      <alignment vertical="center"/>
    </xf>
    <xf numFmtId="0" fontId="12" fillId="2" borderId="1" xfId="0" applyFont="1" applyFill="1" applyBorder="1" applyAlignment="1">
      <alignment vertical="center"/>
    </xf>
    <xf numFmtId="0" fontId="12" fillId="5" borderId="1" xfId="0" applyFont="1" applyFill="1" applyBorder="1" applyAlignment="1">
      <alignment vertical="center"/>
    </xf>
    <xf numFmtId="0" fontId="8" fillId="5" borderId="0" xfId="0" applyFont="1" applyFill="1" applyAlignment="1">
      <alignment vertical="center" wrapText="1"/>
    </xf>
    <xf numFmtId="165" fontId="8" fillId="5" borderId="0" xfId="0" applyNumberFormat="1" applyFont="1" applyFill="1" applyAlignment="1">
      <alignment vertical="center" wrapText="1"/>
    </xf>
    <xf numFmtId="0" fontId="13" fillId="5" borderId="0" xfId="0" applyFont="1" applyFill="1" applyAlignment="1">
      <alignment vertical="center" wrapText="1"/>
    </xf>
    <xf numFmtId="0" fontId="0" fillId="5" borderId="0" xfId="0" applyFill="1" applyAlignment="1">
      <alignment vertical="center" wrapText="1"/>
    </xf>
    <xf numFmtId="8" fontId="13" fillId="5" borderId="0" xfId="0" applyNumberFormat="1" applyFont="1" applyFill="1" applyAlignment="1">
      <alignment horizontal="right" vertical="center" wrapText="1"/>
    </xf>
    <xf numFmtId="8" fontId="31" fillId="7" borderId="18" xfId="0" applyNumberFormat="1" applyFont="1" applyFill="1" applyBorder="1" applyAlignment="1">
      <alignment horizontal="right" vertical="center" wrapText="1"/>
    </xf>
    <xf numFmtId="0" fontId="32" fillId="3" borderId="2" xfId="0" applyFont="1" applyFill="1" applyBorder="1" applyAlignment="1">
      <alignment vertical="center" wrapText="1"/>
    </xf>
    <xf numFmtId="0" fontId="2" fillId="0" borderId="2" xfId="0" applyFont="1" applyBorder="1" applyAlignment="1">
      <alignment vertical="center" wrapText="1"/>
    </xf>
    <xf numFmtId="165" fontId="13" fillId="2" borderId="1" xfId="0" applyNumberFormat="1" applyFont="1" applyFill="1" applyBorder="1" applyAlignment="1">
      <alignment horizontal="center" vertical="center"/>
    </xf>
    <xf numFmtId="165" fontId="13" fillId="5" borderId="1" xfId="0" applyNumberFormat="1" applyFont="1" applyFill="1" applyBorder="1" applyAlignment="1">
      <alignment horizontal="center" vertical="center"/>
    </xf>
    <xf numFmtId="1" fontId="13" fillId="2" borderId="1" xfId="0" applyNumberFormat="1" applyFont="1" applyFill="1" applyBorder="1" applyAlignment="1">
      <alignment horizontal="center" vertical="center"/>
    </xf>
    <xf numFmtId="1" fontId="13" fillId="0" borderId="1" xfId="0" applyNumberFormat="1" applyFont="1" applyBorder="1" applyAlignment="1">
      <alignment horizontal="center" vertical="center"/>
    </xf>
    <xf numFmtId="1" fontId="13" fillId="5"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165" fontId="13" fillId="0" borderId="1" xfId="0" applyNumberFormat="1" applyFont="1" applyBorder="1" applyAlignment="1">
      <alignment horizontal="center" vertical="center"/>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12"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1"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1" fillId="2" borderId="1" xfId="0" applyFont="1" applyFill="1" applyBorder="1" applyAlignment="1">
      <alignment vertical="center"/>
    </xf>
    <xf numFmtId="0" fontId="8" fillId="6" borderId="0" xfId="7" applyFont="1" applyFill="1" applyAlignment="1">
      <alignment horizontal="center"/>
    </xf>
    <xf numFmtId="0" fontId="22" fillId="6" borderId="0" xfId="7" applyFont="1" applyFill="1" applyAlignment="1">
      <alignment horizontal="center"/>
    </xf>
    <xf numFmtId="0" fontId="5" fillId="0" borderId="0" xfId="7" applyAlignment="1">
      <alignment horizontal="left" vertical="top" wrapText="1"/>
    </xf>
    <xf numFmtId="0" fontId="23" fillId="4" borderId="0" xfId="3" applyFont="1" applyFill="1" applyAlignment="1" applyProtection="1">
      <alignment horizontal="left" vertical="top" wrapText="1"/>
      <protection locked="0"/>
    </xf>
    <xf numFmtId="166" fontId="12" fillId="0" borderId="0" xfId="4" applyFont="1" applyFill="1" applyAlignment="1">
      <alignment horizontal="left"/>
    </xf>
    <xf numFmtId="0" fontId="23" fillId="5" borderId="0" xfId="3" applyFont="1" applyFill="1" applyAlignment="1">
      <alignment horizontal="left" vertical="top" wrapText="1"/>
    </xf>
    <xf numFmtId="0" fontId="12" fillId="6" borderId="0" xfId="7" applyFont="1" applyFill="1" applyAlignment="1">
      <alignment horizontal="center" vertical="center" wrapText="1"/>
    </xf>
    <xf numFmtId="0" fontId="5" fillId="4" borderId="0" xfId="7" applyFill="1" applyAlignment="1">
      <alignment horizontal="center"/>
    </xf>
    <xf numFmtId="168" fontId="12" fillId="7" borderId="0" xfId="7" applyNumberFormat="1" applyFont="1" applyFill="1" applyAlignment="1">
      <alignment horizontal="center"/>
    </xf>
    <xf numFmtId="164" fontId="29" fillId="5" borderId="0" xfId="8" quotePrefix="1" applyFont="1" applyFill="1" applyAlignment="1">
      <alignment horizontal="left" wrapText="1"/>
    </xf>
    <xf numFmtId="164" fontId="29" fillId="5" borderId="0" xfId="8" applyFont="1" applyFill="1" applyAlignment="1">
      <alignment horizontal="left" wrapText="1"/>
    </xf>
    <xf numFmtId="0" fontId="13" fillId="0" borderId="16"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8" fillId="0" borderId="16" xfId="0" applyFont="1" applyBorder="1" applyAlignment="1">
      <alignment vertical="center" wrapText="1"/>
    </xf>
    <xf numFmtId="0" fontId="31" fillId="5" borderId="16" xfId="0" applyFont="1" applyFill="1" applyBorder="1" applyAlignment="1">
      <alignment vertical="center" wrapText="1"/>
    </xf>
    <xf numFmtId="0" fontId="32" fillId="0" borderId="17" xfId="0" applyFont="1" applyBorder="1" applyAlignment="1">
      <alignment vertical="center" wrapText="1"/>
    </xf>
    <xf numFmtId="0" fontId="32" fillId="0" borderId="18" xfId="0" applyFont="1" applyBorder="1" applyAlignment="1">
      <alignment vertical="center" wrapText="1"/>
    </xf>
    <xf numFmtId="0" fontId="8" fillId="3" borderId="16" xfId="0" applyFont="1" applyFill="1" applyBorder="1" applyAlignment="1">
      <alignment vertical="center" wrapText="1"/>
    </xf>
    <xf numFmtId="0" fontId="0" fillId="3" borderId="17" xfId="0" applyFill="1" applyBorder="1" applyAlignment="1">
      <alignment vertical="center" wrapText="1"/>
    </xf>
    <xf numFmtId="0" fontId="8" fillId="3" borderId="10" xfId="0" applyFont="1" applyFill="1" applyBorder="1" applyAlignment="1">
      <alignment vertical="center"/>
    </xf>
    <xf numFmtId="0" fontId="0" fillId="0" borderId="3" xfId="0" applyBorder="1" applyAlignment="1">
      <alignment vertical="center"/>
    </xf>
    <xf numFmtId="0" fontId="13"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8" fillId="3" borderId="10" xfId="0" applyFont="1" applyFill="1"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8" fillId="3" borderId="11" xfId="0" applyFont="1" applyFill="1" applyBorder="1" applyAlignment="1">
      <alignment horizontal="center" vertical="center"/>
    </xf>
    <xf numFmtId="0" fontId="0" fillId="0" borderId="11" xfId="0" applyBorder="1"/>
    <xf numFmtId="0" fontId="0" fillId="0" borderId="3" xfId="0" applyBorder="1"/>
    <xf numFmtId="0" fontId="8" fillId="3" borderId="7" xfId="0" applyFont="1" applyFill="1" applyBorder="1" applyAlignment="1">
      <alignment horizontal="center" vertical="center" wrapText="1"/>
    </xf>
    <xf numFmtId="0" fontId="0" fillId="0" borderId="8" xfId="0" applyBorder="1" applyAlignment="1">
      <alignment horizontal="center" vertical="center" wrapText="1"/>
    </xf>
    <xf numFmtId="0" fontId="8" fillId="5" borderId="0" xfId="0" applyFont="1" applyFill="1" applyBorder="1" applyAlignment="1">
      <alignment vertical="center" wrapText="1"/>
    </xf>
    <xf numFmtId="165" fontId="8" fillId="5" borderId="0" xfId="0" applyNumberFormat="1" applyFont="1" applyFill="1" applyBorder="1" applyAlignment="1">
      <alignment vertical="center" wrapText="1"/>
    </xf>
    <xf numFmtId="0" fontId="8" fillId="3" borderId="2" xfId="0" applyFont="1" applyFill="1" applyBorder="1" applyAlignment="1">
      <alignment vertical="center"/>
    </xf>
    <xf numFmtId="0" fontId="0" fillId="0" borderId="2" xfId="0" applyBorder="1" applyAlignment="1">
      <alignment vertical="center"/>
    </xf>
    <xf numFmtId="0" fontId="1" fillId="3" borderId="2" xfId="0" applyFont="1" applyFill="1" applyBorder="1" applyAlignment="1">
      <alignment vertical="center" wrapText="1"/>
    </xf>
    <xf numFmtId="0" fontId="0" fillId="0" borderId="2" xfId="0" applyBorder="1" applyAlignment="1">
      <alignment vertical="center" wrapText="1"/>
    </xf>
    <xf numFmtId="0" fontId="8" fillId="3" borderId="2" xfId="0" applyFont="1" applyFill="1" applyBorder="1" applyAlignment="1">
      <alignment horizontal="center" vertical="center" wrapText="1"/>
    </xf>
    <xf numFmtId="0" fontId="8" fillId="5" borderId="2" xfId="0" applyFont="1" applyFill="1" applyBorder="1" applyAlignment="1">
      <alignment vertical="center" wrapText="1"/>
    </xf>
    <xf numFmtId="0" fontId="1" fillId="0" borderId="1" xfId="0" applyFont="1" applyFill="1" applyBorder="1" applyAlignment="1">
      <alignment vertical="center"/>
    </xf>
    <xf numFmtId="0" fontId="1" fillId="0" borderId="4" xfId="0" applyFont="1" applyFill="1" applyBorder="1" applyAlignment="1">
      <alignment vertical="center"/>
    </xf>
    <xf numFmtId="165" fontId="13" fillId="4" borderId="4" xfId="0" applyNumberFormat="1" applyFont="1" applyFill="1" applyBorder="1" applyAlignment="1" applyProtection="1">
      <alignment horizontal="center" vertical="center"/>
      <protection locked="0"/>
    </xf>
    <xf numFmtId="0" fontId="8" fillId="2" borderId="19" xfId="0" applyFont="1" applyFill="1" applyBorder="1" applyAlignment="1">
      <alignment vertical="center"/>
    </xf>
    <xf numFmtId="165" fontId="31" fillId="2" borderId="19" xfId="0" applyNumberFormat="1" applyFont="1" applyFill="1" applyBorder="1" applyAlignment="1" applyProtection="1">
      <alignment horizontal="center" vertical="center"/>
      <protection locked="0"/>
    </xf>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00FFFF"/>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238125</xdr:rowOff>
    </xdr:from>
    <xdr:to>
      <xdr:col>1</xdr:col>
      <xdr:colOff>2298010</xdr:colOff>
      <xdr:row>2</xdr:row>
      <xdr:rowOff>55669</xdr:rowOff>
    </xdr:to>
    <xdr:pic>
      <xdr:nvPicPr>
        <xdr:cNvPr id="2" name="Afbeelding 1">
          <a:extLst>
            <a:ext uri="{FF2B5EF4-FFF2-40B4-BE49-F238E27FC236}">
              <a16:creationId xmlns:a16="http://schemas.microsoft.com/office/drawing/2014/main" id="{0390FC5E-EB31-4CFD-BD86-99F1AE4737F0}"/>
            </a:ext>
          </a:extLst>
        </xdr:cNvPr>
        <xdr:cNvPicPr>
          <a:picLocks noChangeAspect="1"/>
        </xdr:cNvPicPr>
      </xdr:nvPicPr>
      <xdr:blipFill>
        <a:blip xmlns:r="http://schemas.openxmlformats.org/officeDocument/2006/relationships" r:embed="rId1"/>
        <a:stretch>
          <a:fillRect/>
        </a:stretch>
      </xdr:blipFill>
      <xdr:spPr>
        <a:xfrm>
          <a:off x="228600" y="238125"/>
          <a:ext cx="2292295" cy="493819"/>
        </a:xfrm>
        <a:prstGeom prst="rect">
          <a:avLst/>
        </a:prstGeom>
      </xdr:spPr>
    </xdr:pic>
    <xdr:clientData/>
  </xdr:twoCellAnchor>
  <xdr:twoCellAnchor editAs="oneCell">
    <xdr:from>
      <xdr:col>1</xdr:col>
      <xdr:colOff>3495675</xdr:colOff>
      <xdr:row>0</xdr:row>
      <xdr:rowOff>57150</xdr:rowOff>
    </xdr:from>
    <xdr:to>
      <xdr:col>2</xdr:col>
      <xdr:colOff>208233</xdr:colOff>
      <xdr:row>2</xdr:row>
      <xdr:rowOff>94548</xdr:rowOff>
    </xdr:to>
    <xdr:pic>
      <xdr:nvPicPr>
        <xdr:cNvPr id="4" name="Afbeelding 3">
          <a:extLst>
            <a:ext uri="{FF2B5EF4-FFF2-40B4-BE49-F238E27FC236}">
              <a16:creationId xmlns:a16="http://schemas.microsoft.com/office/drawing/2014/main" id="{0ACDBB3C-26B3-DC73-3718-416AB531BDAB}"/>
            </a:ext>
          </a:extLst>
        </xdr:cNvPr>
        <xdr:cNvPicPr>
          <a:picLocks noChangeAspect="1"/>
        </xdr:cNvPicPr>
      </xdr:nvPicPr>
      <xdr:blipFill>
        <a:blip xmlns:r="http://schemas.openxmlformats.org/officeDocument/2006/relationships" r:embed="rId2"/>
        <a:stretch>
          <a:fillRect/>
        </a:stretch>
      </xdr:blipFill>
      <xdr:spPr>
        <a:xfrm>
          <a:off x="3705225" y="57150"/>
          <a:ext cx="2379933"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180975</xdr:rowOff>
    </xdr:from>
    <xdr:to>
      <xdr:col>0</xdr:col>
      <xdr:colOff>2463745</xdr:colOff>
      <xdr:row>2</xdr:row>
      <xdr:rowOff>8044</xdr:rowOff>
    </xdr:to>
    <xdr:pic>
      <xdr:nvPicPr>
        <xdr:cNvPr id="3" name="Afbeelding 2">
          <a:extLst>
            <a:ext uri="{FF2B5EF4-FFF2-40B4-BE49-F238E27FC236}">
              <a16:creationId xmlns:a16="http://schemas.microsoft.com/office/drawing/2014/main" id="{A3F62F19-C72C-40E2-A5CC-7B4656EC0212}"/>
            </a:ext>
          </a:extLst>
        </xdr:cNvPr>
        <xdr:cNvPicPr>
          <a:picLocks noChangeAspect="1"/>
        </xdr:cNvPicPr>
      </xdr:nvPicPr>
      <xdr:blipFill>
        <a:blip xmlns:r="http://schemas.openxmlformats.org/officeDocument/2006/relationships" r:embed="rId1"/>
        <a:stretch>
          <a:fillRect/>
        </a:stretch>
      </xdr:blipFill>
      <xdr:spPr>
        <a:xfrm>
          <a:off x="171450" y="180975"/>
          <a:ext cx="2292295" cy="493819"/>
        </a:xfrm>
        <a:prstGeom prst="rect">
          <a:avLst/>
        </a:prstGeom>
      </xdr:spPr>
    </xdr:pic>
    <xdr:clientData/>
  </xdr:twoCellAnchor>
  <xdr:twoCellAnchor editAs="oneCell">
    <xdr:from>
      <xdr:col>1</xdr:col>
      <xdr:colOff>857250</xdr:colOff>
      <xdr:row>0</xdr:row>
      <xdr:rowOff>95250</xdr:rowOff>
    </xdr:from>
    <xdr:to>
      <xdr:col>4</xdr:col>
      <xdr:colOff>495888</xdr:colOff>
      <xdr:row>2</xdr:row>
      <xdr:rowOff>136458</xdr:rowOff>
    </xdr:to>
    <xdr:pic>
      <xdr:nvPicPr>
        <xdr:cNvPr id="2" name="Afbeelding 1">
          <a:extLst>
            <a:ext uri="{FF2B5EF4-FFF2-40B4-BE49-F238E27FC236}">
              <a16:creationId xmlns:a16="http://schemas.microsoft.com/office/drawing/2014/main" id="{F67BD1B1-93F0-596D-9715-180CF258BA44}"/>
            </a:ext>
          </a:extLst>
        </xdr:cNvPr>
        <xdr:cNvPicPr>
          <a:picLocks noChangeAspect="1"/>
        </xdr:cNvPicPr>
      </xdr:nvPicPr>
      <xdr:blipFill>
        <a:blip xmlns:r="http://schemas.openxmlformats.org/officeDocument/2006/relationships" r:embed="rId2"/>
        <a:stretch>
          <a:fillRect/>
        </a:stretch>
      </xdr:blipFill>
      <xdr:spPr>
        <a:xfrm>
          <a:off x="3619500" y="95250"/>
          <a:ext cx="2381838"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1</xdr:row>
      <xdr:rowOff>47625</xdr:rowOff>
    </xdr:from>
    <xdr:to>
      <xdr:col>0</xdr:col>
      <xdr:colOff>2530420</xdr:colOff>
      <xdr:row>4</xdr:row>
      <xdr:rowOff>55669</xdr:rowOff>
    </xdr:to>
    <xdr:pic>
      <xdr:nvPicPr>
        <xdr:cNvPr id="2" name="Afbeelding 1">
          <a:extLst>
            <a:ext uri="{FF2B5EF4-FFF2-40B4-BE49-F238E27FC236}">
              <a16:creationId xmlns:a16="http://schemas.microsoft.com/office/drawing/2014/main" id="{C684D70C-FD2A-4D23-ABDC-737CA51781BE}"/>
            </a:ext>
          </a:extLst>
        </xdr:cNvPr>
        <xdr:cNvPicPr>
          <a:picLocks noChangeAspect="1"/>
        </xdr:cNvPicPr>
      </xdr:nvPicPr>
      <xdr:blipFill>
        <a:blip xmlns:r="http://schemas.openxmlformats.org/officeDocument/2006/relationships" r:embed="rId1"/>
        <a:stretch>
          <a:fillRect/>
        </a:stretch>
      </xdr:blipFill>
      <xdr:spPr>
        <a:xfrm>
          <a:off x="238125" y="209550"/>
          <a:ext cx="2292295" cy="493819"/>
        </a:xfrm>
        <a:prstGeom prst="rect">
          <a:avLst/>
        </a:prstGeom>
      </xdr:spPr>
    </xdr:pic>
    <xdr:clientData/>
  </xdr:twoCellAnchor>
  <xdr:twoCellAnchor editAs="oneCell">
    <xdr:from>
      <xdr:col>2</xdr:col>
      <xdr:colOff>419100</xdr:colOff>
      <xdr:row>1</xdr:row>
      <xdr:rowOff>0</xdr:rowOff>
    </xdr:from>
    <xdr:to>
      <xdr:col>5</xdr:col>
      <xdr:colOff>130128</xdr:colOff>
      <xdr:row>5</xdr:row>
      <xdr:rowOff>41208</xdr:rowOff>
    </xdr:to>
    <xdr:pic>
      <xdr:nvPicPr>
        <xdr:cNvPr id="3" name="Afbeelding 2">
          <a:extLst>
            <a:ext uri="{FF2B5EF4-FFF2-40B4-BE49-F238E27FC236}">
              <a16:creationId xmlns:a16="http://schemas.microsoft.com/office/drawing/2014/main" id="{6BE6EEE3-4C33-454C-EFBD-0FC30EB91EA7}"/>
            </a:ext>
          </a:extLst>
        </xdr:cNvPr>
        <xdr:cNvPicPr>
          <a:picLocks noChangeAspect="1"/>
        </xdr:cNvPicPr>
      </xdr:nvPicPr>
      <xdr:blipFill>
        <a:blip xmlns:r="http://schemas.openxmlformats.org/officeDocument/2006/relationships" r:embed="rId2"/>
        <a:stretch>
          <a:fillRect/>
        </a:stretch>
      </xdr:blipFill>
      <xdr:spPr>
        <a:xfrm>
          <a:off x="5153025" y="161925"/>
          <a:ext cx="2387553" cy="6889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1</xdr:row>
      <xdr:rowOff>28575</xdr:rowOff>
    </xdr:from>
    <xdr:to>
      <xdr:col>0</xdr:col>
      <xdr:colOff>2549470</xdr:colOff>
      <xdr:row>4</xdr:row>
      <xdr:rowOff>36619</xdr:rowOff>
    </xdr:to>
    <xdr:pic>
      <xdr:nvPicPr>
        <xdr:cNvPr id="2" name="Afbeelding 1">
          <a:extLst>
            <a:ext uri="{FF2B5EF4-FFF2-40B4-BE49-F238E27FC236}">
              <a16:creationId xmlns:a16="http://schemas.microsoft.com/office/drawing/2014/main" id="{302C8C97-5124-4F4D-8CF3-62F699A32F8F}"/>
            </a:ext>
          </a:extLst>
        </xdr:cNvPr>
        <xdr:cNvPicPr>
          <a:picLocks noChangeAspect="1"/>
        </xdr:cNvPicPr>
      </xdr:nvPicPr>
      <xdr:blipFill>
        <a:blip xmlns:r="http://schemas.openxmlformats.org/officeDocument/2006/relationships" r:embed="rId1"/>
        <a:stretch>
          <a:fillRect/>
        </a:stretch>
      </xdr:blipFill>
      <xdr:spPr>
        <a:xfrm>
          <a:off x="257175" y="190500"/>
          <a:ext cx="2292295" cy="493819"/>
        </a:xfrm>
        <a:prstGeom prst="rect">
          <a:avLst/>
        </a:prstGeom>
      </xdr:spPr>
    </xdr:pic>
    <xdr:clientData/>
  </xdr:twoCellAnchor>
  <xdr:twoCellAnchor>
    <xdr:from>
      <xdr:col>2</xdr:col>
      <xdr:colOff>904875</xdr:colOff>
      <xdr:row>59</xdr:row>
      <xdr:rowOff>542925</xdr:rowOff>
    </xdr:from>
    <xdr:to>
      <xdr:col>3</xdr:col>
      <xdr:colOff>571500</xdr:colOff>
      <xdr:row>59</xdr:row>
      <xdr:rowOff>542925</xdr:rowOff>
    </xdr:to>
    <xdr:cxnSp macro="">
      <xdr:nvCxnSpPr>
        <xdr:cNvPr id="5" name="Rechte verbindingslijn met pijl 4">
          <a:extLst>
            <a:ext uri="{FF2B5EF4-FFF2-40B4-BE49-F238E27FC236}">
              <a16:creationId xmlns:a16="http://schemas.microsoft.com/office/drawing/2014/main" id="{81DC5B3E-F915-4FC8-BE3E-60E2C3816051}"/>
            </a:ext>
          </a:extLst>
        </xdr:cNvPr>
        <xdr:cNvCxnSpPr/>
      </xdr:nvCxnSpPr>
      <xdr:spPr>
        <a:xfrm>
          <a:off x="7019925" y="10429875"/>
          <a:ext cx="771525"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7</xdr:col>
      <xdr:colOff>247650</xdr:colOff>
      <xdr:row>1</xdr:row>
      <xdr:rowOff>142875</xdr:rowOff>
    </xdr:from>
    <xdr:to>
      <xdr:col>11</xdr:col>
      <xdr:colOff>97743</xdr:colOff>
      <xdr:row>6</xdr:row>
      <xdr:rowOff>18348</xdr:rowOff>
    </xdr:to>
    <xdr:pic>
      <xdr:nvPicPr>
        <xdr:cNvPr id="4" name="Afbeelding 3">
          <a:extLst>
            <a:ext uri="{FF2B5EF4-FFF2-40B4-BE49-F238E27FC236}">
              <a16:creationId xmlns:a16="http://schemas.microsoft.com/office/drawing/2014/main" id="{F5DC1E1B-2C0C-51EE-4477-9BBD288D2438}"/>
            </a:ext>
          </a:extLst>
        </xdr:cNvPr>
        <xdr:cNvPicPr>
          <a:picLocks noChangeAspect="1"/>
        </xdr:cNvPicPr>
      </xdr:nvPicPr>
      <xdr:blipFill>
        <a:blip xmlns:r="http://schemas.openxmlformats.org/officeDocument/2006/relationships" r:embed="rId2"/>
        <a:stretch>
          <a:fillRect/>
        </a:stretch>
      </xdr:blipFill>
      <xdr:spPr>
        <a:xfrm>
          <a:off x="9934575" y="304800"/>
          <a:ext cx="2387553" cy="6889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B21" sqref="B21"/>
    </sheetView>
  </sheetViews>
  <sheetFormatPr defaultColWidth="9.125" defaultRowHeight="14.4"/>
  <cols>
    <col min="1" max="1" width="3.375" style="26" customWidth="1"/>
    <col min="2" max="2" width="92.75" style="26" customWidth="1"/>
    <col min="3" max="16384" width="9.125" style="26"/>
  </cols>
  <sheetData>
    <row r="1" spans="1:15" s="19" customFormat="1" ht="25.8">
      <c r="A1" s="17"/>
      <c r="B1" s="18"/>
      <c r="C1" s="18"/>
      <c r="D1" s="18"/>
      <c r="E1" s="18"/>
      <c r="F1" s="18"/>
      <c r="G1" s="18"/>
    </row>
    <row r="2" spans="1:15" s="19" customFormat="1" ht="25.8">
      <c r="A2" s="17"/>
      <c r="B2"/>
      <c r="C2" s="18"/>
      <c r="D2" s="18"/>
      <c r="E2" s="18"/>
      <c r="F2" s="18"/>
      <c r="G2" s="18"/>
    </row>
    <row r="3" spans="1:15" s="19" customFormat="1" ht="25.8">
      <c r="A3" s="17"/>
      <c r="B3" s="18"/>
      <c r="C3" s="18"/>
      <c r="D3" s="18"/>
      <c r="E3" s="18"/>
      <c r="F3" s="18"/>
      <c r="G3" s="18"/>
    </row>
    <row r="4" spans="1:15" s="19" customFormat="1" ht="21">
      <c r="A4" s="32" t="s">
        <v>116</v>
      </c>
      <c r="B4" s="4"/>
      <c r="C4" s="4"/>
      <c r="D4" s="4"/>
      <c r="E4" s="3"/>
      <c r="F4" s="18"/>
      <c r="G4" s="18"/>
    </row>
    <row r="5" spans="1:15">
      <c r="A5" s="5"/>
      <c r="B5" s="5"/>
      <c r="C5" s="5"/>
      <c r="D5" s="5"/>
      <c r="E5" s="65"/>
      <c r="F5" s="20"/>
      <c r="G5" s="21"/>
      <c r="H5" s="22"/>
      <c r="I5" s="23"/>
      <c r="J5" s="23"/>
      <c r="K5" s="23"/>
      <c r="L5" s="23"/>
      <c r="M5" s="23"/>
      <c r="N5" s="24"/>
      <c r="O5" s="25"/>
    </row>
    <row r="6" spans="1:15" ht="19.8" thickBot="1">
      <c r="A6" s="27" t="s">
        <v>0</v>
      </c>
      <c r="B6" s="27"/>
      <c r="C6" s="28"/>
      <c r="D6" s="28"/>
      <c r="E6" s="28"/>
      <c r="F6" s="25"/>
    </row>
    <row r="7" spans="1:15" ht="19.2">
      <c r="A7" s="28"/>
      <c r="B7" s="28"/>
      <c r="C7" s="28"/>
      <c r="D7" s="28"/>
      <c r="E7" s="28"/>
      <c r="F7" s="25"/>
    </row>
    <row r="8" spans="1:15">
      <c r="A8" s="121" t="s">
        <v>1</v>
      </c>
      <c r="B8" s="121"/>
    </row>
    <row r="9" spans="1:15">
      <c r="A9" s="122" t="s">
        <v>2</v>
      </c>
      <c r="B9" s="122"/>
    </row>
    <row r="11" spans="1:15" ht="15.75" customHeight="1">
      <c r="A11" s="29" t="s">
        <v>3</v>
      </c>
      <c r="B11" s="30" t="s">
        <v>4</v>
      </c>
    </row>
    <row r="12" spans="1:15" ht="28.8">
      <c r="A12" s="29" t="s">
        <v>5</v>
      </c>
      <c r="B12" s="51" t="s">
        <v>6</v>
      </c>
    </row>
    <row r="13" spans="1:15" ht="72">
      <c r="A13" s="29" t="s">
        <v>7</v>
      </c>
      <c r="B13" s="51" t="s">
        <v>8</v>
      </c>
      <c r="D13" s="66"/>
    </row>
    <row r="14" spans="1:15" ht="28.8">
      <c r="A14" s="29" t="s">
        <v>9</v>
      </c>
      <c r="B14" s="51" t="s">
        <v>10</v>
      </c>
    </row>
    <row r="15" spans="1:15" ht="43.2">
      <c r="A15" s="29" t="s">
        <v>11</v>
      </c>
      <c r="B15" s="51" t="s">
        <v>12</v>
      </c>
    </row>
    <row r="16" spans="1:15" ht="28.8">
      <c r="A16" s="29" t="s">
        <v>13</v>
      </c>
      <c r="B16" s="51" t="s">
        <v>14</v>
      </c>
    </row>
    <row r="17" spans="1:4">
      <c r="A17" s="29" t="s">
        <v>15</v>
      </c>
      <c r="B17" s="54" t="s">
        <v>16</v>
      </c>
    </row>
    <row r="18" spans="1:4" ht="43.2">
      <c r="A18" s="52" t="s">
        <v>17</v>
      </c>
      <c r="B18" s="51" t="s">
        <v>18</v>
      </c>
    </row>
    <row r="19" spans="1:4" ht="28.8">
      <c r="A19" s="52" t="s">
        <v>19</v>
      </c>
      <c r="B19" s="51" t="s">
        <v>165</v>
      </c>
      <c r="D19" s="66"/>
    </row>
    <row r="20" spans="1:4" ht="43.2">
      <c r="A20" s="52" t="s">
        <v>20</v>
      </c>
      <c r="B20" s="51" t="s">
        <v>166</v>
      </c>
      <c r="D20" s="66"/>
    </row>
    <row r="21" spans="1:4" ht="28.8">
      <c r="A21" s="67" t="s">
        <v>21</v>
      </c>
      <c r="B21" s="68" t="s">
        <v>22</v>
      </c>
    </row>
    <row r="22" spans="1:4">
      <c r="A22" s="29"/>
      <c r="B22" s="30"/>
    </row>
    <row r="23" spans="1:4">
      <c r="A23" s="29"/>
      <c r="B23" s="30"/>
    </row>
    <row r="24" spans="1:4">
      <c r="A24" s="29"/>
      <c r="B24" s="30"/>
    </row>
    <row r="25" spans="1:4">
      <c r="A25" s="31"/>
      <c r="B25" s="30"/>
    </row>
    <row r="26" spans="1:4">
      <c r="A26" s="31"/>
      <c r="B26" s="30"/>
    </row>
    <row r="27" spans="1:4">
      <c r="A27" s="31"/>
      <c r="B27" s="30"/>
    </row>
    <row r="28" spans="1:4">
      <c r="B28" s="30"/>
    </row>
    <row r="29" spans="1:4">
      <c r="B29" s="30"/>
    </row>
  </sheetData>
  <sheetProtection algorithmName="SHA-512" hashValue="ziTVRrqGAQ8bjUYqbYBv/JMlEi4zKeJL49UM5ZFVjQXtS+tlLt1p1LbVYGhE5epUHn/gdIDEWe6l2X3rNNJuPQ==" saltValue="ImFEL3/CEf7leZLFifrlcw==" spinCount="100000" sheet="1" objects="1" scenarios="1"/>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32"/>
  <sheetViews>
    <sheetView workbookViewId="0">
      <selection activeCell="B17" sqref="B17:D18"/>
    </sheetView>
  </sheetViews>
  <sheetFormatPr defaultColWidth="9.125" defaultRowHeight="10.199999999999999"/>
  <cols>
    <col min="1" max="1" width="45.25" style="18" customWidth="1"/>
    <col min="2" max="2" width="15.625" style="18" customWidth="1"/>
    <col min="3" max="3" width="11.375" style="18" customWidth="1"/>
    <col min="4" max="4" width="18" style="18" customWidth="1"/>
    <col min="5" max="16384" width="9.125" style="18"/>
  </cols>
  <sheetData>
    <row r="1" spans="1:9" ht="25.8">
      <c r="A1" s="17"/>
    </row>
    <row r="2" spans="1:9" ht="25.8">
      <c r="A2" s="17"/>
    </row>
    <row r="3" spans="1:9" ht="25.8">
      <c r="A3" s="17"/>
    </row>
    <row r="4" spans="1:9" ht="21">
      <c r="A4" s="32" t="s">
        <v>116</v>
      </c>
      <c r="B4" s="4"/>
      <c r="C4" s="4"/>
      <c r="D4" s="4"/>
      <c r="E4" s="3"/>
    </row>
    <row r="5" spans="1:9" ht="14.4">
      <c r="A5" s="5"/>
      <c r="B5" s="5"/>
      <c r="C5" s="5"/>
      <c r="D5" s="5"/>
      <c r="E5" s="65"/>
      <c r="F5" s="20"/>
      <c r="G5" s="21"/>
    </row>
    <row r="6" spans="1:9" ht="19.8" thickBot="1">
      <c r="A6" s="27" t="s">
        <v>23</v>
      </c>
      <c r="B6" s="27"/>
      <c r="C6" s="28"/>
      <c r="D6" s="28"/>
      <c r="E6" s="28"/>
      <c r="F6" s="25"/>
      <c r="G6" s="26"/>
    </row>
    <row r="7" spans="1:9" ht="14.4">
      <c r="A7" s="26" t="s">
        <v>24</v>
      </c>
      <c r="B7" s="125" t="s">
        <v>25</v>
      </c>
      <c r="C7" s="125"/>
      <c r="D7" s="125"/>
    </row>
    <row r="8" spans="1:9" ht="14.4">
      <c r="A8" s="26" t="s">
        <v>26</v>
      </c>
      <c r="B8" s="126" t="str">
        <f>IF(A26="naam inschrijver invullen","&lt;&lt;vul de naam in op het inschrijfblad&gt;&gt;",A26)</f>
        <v>&lt;&lt;vul de naam in op het inschrijfblad&gt;&gt;</v>
      </c>
      <c r="C8" s="126"/>
      <c r="D8" s="126"/>
    </row>
    <row r="9" spans="1:9" ht="14.4">
      <c r="A9" s="26"/>
      <c r="B9" s="43"/>
      <c r="C9" s="41"/>
      <c r="D9" s="41"/>
    </row>
    <row r="10" spans="1:9" ht="14.4">
      <c r="A10" s="127" t="s">
        <v>27</v>
      </c>
      <c r="B10" s="127"/>
      <c r="C10" s="127"/>
      <c r="D10" s="127"/>
    </row>
    <row r="11" spans="1:9" ht="14.4">
      <c r="A11" s="128" t="s">
        <v>28</v>
      </c>
      <c r="B11" s="128"/>
      <c r="C11" s="128"/>
      <c r="D11" s="128"/>
    </row>
    <row r="12" spans="1:9" ht="14.4">
      <c r="A12" s="129" t="s">
        <v>29</v>
      </c>
      <c r="B12" s="129"/>
      <c r="C12" s="129"/>
      <c r="D12" s="129"/>
    </row>
    <row r="13" spans="1:9" ht="14.4">
      <c r="A13" s="26"/>
      <c r="B13" s="26"/>
      <c r="C13" s="26"/>
      <c r="D13" s="26"/>
    </row>
    <row r="14" spans="1:9" ht="15.6">
      <c r="A14" s="44" t="s">
        <v>30</v>
      </c>
      <c r="B14" s="26"/>
      <c r="C14" s="26"/>
      <c r="D14" s="26"/>
    </row>
    <row r="15" spans="1:9" ht="14.4">
      <c r="A15" s="45" t="s">
        <v>31</v>
      </c>
      <c r="B15" s="45" t="s">
        <v>32</v>
      </c>
      <c r="C15" s="46"/>
      <c r="D15" s="26"/>
    </row>
    <row r="16" spans="1:9" ht="16.2">
      <c r="A16" s="42" t="s">
        <v>33</v>
      </c>
      <c r="B16" s="50">
        <f>Werkzaamheden!E57</f>
        <v>0</v>
      </c>
      <c r="C16" s="49"/>
      <c r="D16" s="49"/>
      <c r="H16"/>
      <c r="I16"/>
    </row>
    <row r="17" spans="1:10" ht="14.4">
      <c r="A17" s="26"/>
      <c r="B17" s="130"/>
      <c r="C17" s="131"/>
      <c r="D17" s="131"/>
      <c r="F17" s="53"/>
      <c r="G17" s="53"/>
      <c r="H17" s="53"/>
      <c r="I17" s="53"/>
      <c r="J17" s="53"/>
    </row>
    <row r="18" spans="1:10" ht="26.25" customHeight="1">
      <c r="A18" s="26"/>
      <c r="B18" s="131"/>
      <c r="C18" s="131"/>
      <c r="D18" s="131"/>
    </row>
    <row r="19" spans="1:10" ht="14.4">
      <c r="A19" s="26"/>
      <c r="B19" s="48"/>
      <c r="C19" s="48"/>
      <c r="D19" s="48"/>
    </row>
    <row r="20" spans="1:10" ht="14.4">
      <c r="A20" s="123" t="s">
        <v>34</v>
      </c>
      <c r="B20" s="123"/>
      <c r="C20" s="123"/>
      <c r="D20" s="123"/>
    </row>
    <row r="21" spans="1:10" ht="14.4">
      <c r="A21" s="26"/>
      <c r="B21" s="26"/>
      <c r="C21" s="26"/>
      <c r="D21" s="26"/>
    </row>
    <row r="22" spans="1:10" ht="15.6">
      <c r="A22" s="44" t="s">
        <v>35</v>
      </c>
      <c r="B22" s="26"/>
      <c r="C22" s="26"/>
      <c r="D22" s="26"/>
    </row>
    <row r="23" spans="1:10" ht="14.4">
      <c r="A23" s="26"/>
      <c r="B23" s="26"/>
      <c r="C23" s="26"/>
      <c r="D23" s="26"/>
    </row>
    <row r="24" spans="1:10" ht="14.4">
      <c r="A24" s="62" t="s">
        <v>36</v>
      </c>
      <c r="B24" s="26"/>
      <c r="C24" s="26"/>
      <c r="D24" s="26"/>
    </row>
    <row r="25" spans="1:10" ht="14.4">
      <c r="A25" s="62" t="s">
        <v>37</v>
      </c>
      <c r="B25" s="26"/>
      <c r="C25" s="26"/>
      <c r="D25" s="26"/>
    </row>
    <row r="26" spans="1:10" ht="14.4">
      <c r="A26" s="62" t="s">
        <v>38</v>
      </c>
      <c r="B26" s="26"/>
      <c r="C26" s="26"/>
      <c r="D26" s="26"/>
    </row>
    <row r="27" spans="1:10" ht="14.4">
      <c r="A27" s="62" t="s">
        <v>39</v>
      </c>
      <c r="B27" s="26"/>
      <c r="C27" s="26"/>
      <c r="D27" s="26"/>
    </row>
    <row r="28" spans="1:10" ht="14.4">
      <c r="A28" s="30"/>
      <c r="B28" s="26"/>
      <c r="C28" s="26"/>
      <c r="D28" s="26"/>
    </row>
    <row r="29" spans="1:10" ht="14.4">
      <c r="A29" s="30" t="s">
        <v>40</v>
      </c>
      <c r="B29" s="26"/>
      <c r="C29" s="26"/>
      <c r="D29" s="26"/>
    </row>
    <row r="30" spans="1:10" ht="60.75" customHeight="1">
      <c r="A30" s="124"/>
      <c r="B30" s="124"/>
      <c r="C30" s="124"/>
      <c r="D30" s="42"/>
    </row>
    <row r="31" spans="1:10" ht="14.4">
      <c r="A31" s="26"/>
      <c r="B31" s="26"/>
      <c r="C31" s="26"/>
      <c r="D31" s="26"/>
    </row>
    <row r="32" spans="1:10" ht="14.4">
      <c r="A32" s="26"/>
      <c r="B32" s="26"/>
      <c r="C32" s="26"/>
      <c r="D32" s="26"/>
    </row>
  </sheetData>
  <sheetProtection algorithmName="SHA-512" hashValue="18M3F7pRc6ZJc5JTnNj4RuxY98ukDenxiX8Hpx1GjQPuiEUpm5n30KzUsuFJrRFfIcGWZryvM7spqD6EPAxDgg==" saltValue="4QqvfGHMgCO0bE83UcUb2g==" spinCount="100000" sheet="1" objects="1" scenarios="1"/>
  <mergeCells count="8">
    <mergeCell ref="A20:D20"/>
    <mergeCell ref="A30:C30"/>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8"/>
  <sheetViews>
    <sheetView workbookViewId="0">
      <selection activeCell="E58" sqref="E58"/>
    </sheetView>
  </sheetViews>
  <sheetFormatPr defaultColWidth="9.125" defaultRowHeight="10.199999999999999"/>
  <cols>
    <col min="1" max="1" width="66.75" style="2" customWidth="1"/>
    <col min="2" max="2" width="10.875" style="2" customWidth="1"/>
    <col min="3" max="3" width="17" style="2" customWidth="1"/>
    <col min="4" max="4" width="13.125" style="2" customWidth="1"/>
    <col min="5" max="5" width="13.875" style="2" bestFit="1" customWidth="1"/>
    <col min="6" max="9" width="10.75" style="2" customWidth="1"/>
    <col min="10" max="16384" width="9.125" style="2"/>
  </cols>
  <sheetData>
    <row r="1" spans="1:8" ht="12.75" customHeight="1">
      <c r="A1" s="11"/>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32" t="s">
        <v>116</v>
      </c>
      <c r="B8" s="4"/>
      <c r="C8" s="4"/>
      <c r="D8" s="4"/>
      <c r="E8" s="3"/>
      <c r="F8" s="3"/>
      <c r="G8" s="3"/>
      <c r="H8" s="3"/>
    </row>
    <row r="9" spans="1:8" ht="12.75" customHeight="1">
      <c r="A9" s="5" t="s">
        <v>41</v>
      </c>
      <c r="B9" s="5"/>
      <c r="C9" s="5"/>
      <c r="D9" s="5"/>
      <c r="E9" s="65"/>
      <c r="F9" s="65"/>
      <c r="G9" s="65"/>
      <c r="H9" s="65"/>
    </row>
    <row r="10" spans="1:8" ht="12.75" customHeight="1">
      <c r="A10" s="69"/>
      <c r="B10" s="69"/>
      <c r="C10" s="69"/>
      <c r="D10" s="69"/>
      <c r="E10" s="69"/>
      <c r="F10" s="65"/>
      <c r="G10" s="65"/>
      <c r="H10" s="65"/>
    </row>
    <row r="11" spans="1:8" ht="43.2">
      <c r="A11" s="6" t="s">
        <v>42</v>
      </c>
      <c r="B11" s="6" t="s">
        <v>43</v>
      </c>
      <c r="C11" s="6" t="s">
        <v>44</v>
      </c>
      <c r="D11" s="6" t="s">
        <v>45</v>
      </c>
      <c r="E11" s="6" t="s">
        <v>46</v>
      </c>
      <c r="F11" s="70"/>
      <c r="G11" s="65"/>
      <c r="H11" s="65"/>
    </row>
    <row r="12" spans="1:8" ht="14.4">
      <c r="A12" s="7" t="s">
        <v>47</v>
      </c>
      <c r="B12" s="8">
        <v>500</v>
      </c>
      <c r="C12" s="8" t="s">
        <v>48</v>
      </c>
      <c r="D12" s="33">
        <f>'Invulblad Staffelprijzen'!H13</f>
        <v>0</v>
      </c>
      <c r="E12" s="9">
        <f>B12*D12</f>
        <v>0</v>
      </c>
      <c r="F12" s="70"/>
      <c r="G12" s="65"/>
      <c r="H12" s="65"/>
    </row>
    <row r="13" spans="1:8" ht="14.25" customHeight="1">
      <c r="A13" s="7" t="s">
        <v>49</v>
      </c>
      <c r="B13" s="8">
        <v>500</v>
      </c>
      <c r="C13" s="8" t="s">
        <v>48</v>
      </c>
      <c r="D13" s="33">
        <f>'Invulblad Staffelprijzen'!H15</f>
        <v>0</v>
      </c>
      <c r="E13" s="9">
        <f t="shared" ref="E13" si="0">B13*D13</f>
        <v>0</v>
      </c>
      <c r="F13" s="70"/>
      <c r="G13" s="65"/>
      <c r="H13" s="65"/>
    </row>
    <row r="14" spans="1:8" ht="14.4">
      <c r="A14" s="7" t="s">
        <v>50</v>
      </c>
      <c r="B14" s="8">
        <v>500</v>
      </c>
      <c r="C14" s="8" t="s">
        <v>48</v>
      </c>
      <c r="D14" s="33">
        <f>'Invulblad Staffelprijzen'!H17</f>
        <v>0</v>
      </c>
      <c r="E14" s="9">
        <f t="shared" ref="E14:E26" si="1">B14*D14</f>
        <v>0</v>
      </c>
      <c r="F14" s="70"/>
      <c r="G14" s="65"/>
      <c r="H14" s="65"/>
    </row>
    <row r="15" spans="1:8" ht="14.4">
      <c r="A15" s="7" t="s">
        <v>51</v>
      </c>
      <c r="B15" s="8">
        <v>200</v>
      </c>
      <c r="C15" s="8" t="s">
        <v>48</v>
      </c>
      <c r="D15" s="33">
        <f>'Invulblad Staffelprijzen'!E20</f>
        <v>0</v>
      </c>
      <c r="E15" s="9">
        <f t="shared" si="1"/>
        <v>0</v>
      </c>
      <c r="F15" s="70"/>
      <c r="G15" s="65"/>
      <c r="H15" s="65"/>
    </row>
    <row r="16" spans="1:8" ht="14.4">
      <c r="A16" s="7" t="s">
        <v>52</v>
      </c>
      <c r="B16" s="8">
        <v>250</v>
      </c>
      <c r="C16" s="8" t="s">
        <v>48</v>
      </c>
      <c r="D16" s="33">
        <f>'Invulblad Staffelprijzen'!F21</f>
        <v>0</v>
      </c>
      <c r="E16" s="9">
        <f t="shared" si="1"/>
        <v>0</v>
      </c>
      <c r="F16" s="70"/>
      <c r="G16" s="65"/>
      <c r="H16" s="65"/>
    </row>
    <row r="17" spans="1:8" ht="14.4">
      <c r="A17" s="7" t="s">
        <v>53</v>
      </c>
      <c r="B17" s="8">
        <v>400</v>
      </c>
      <c r="C17" s="8" t="s">
        <v>48</v>
      </c>
      <c r="D17" s="33">
        <f>'Invulblad Staffelprijzen'!G24</f>
        <v>0</v>
      </c>
      <c r="E17" s="9">
        <f t="shared" si="1"/>
        <v>0</v>
      </c>
      <c r="F17" s="70"/>
      <c r="G17" s="65"/>
      <c r="H17" s="65"/>
    </row>
    <row r="18" spans="1:8" ht="14.4">
      <c r="A18" s="7" t="s">
        <v>54</v>
      </c>
      <c r="B18" s="8">
        <v>100</v>
      </c>
      <c r="C18" s="8" t="s">
        <v>48</v>
      </c>
      <c r="D18" s="33">
        <f>'Invulblad Staffelprijzen'!D43</f>
        <v>0</v>
      </c>
      <c r="E18" s="9">
        <f t="shared" si="1"/>
        <v>0</v>
      </c>
      <c r="F18" s="70"/>
      <c r="G18" s="65"/>
      <c r="H18" s="65"/>
    </row>
    <row r="19" spans="1:8" ht="14.4">
      <c r="A19" s="7" t="s">
        <v>55</v>
      </c>
      <c r="B19" s="8">
        <v>100</v>
      </c>
      <c r="C19" s="8" t="s">
        <v>48</v>
      </c>
      <c r="D19" s="33">
        <f>'Invulblad Staffelprijzen'!D44</f>
        <v>0</v>
      </c>
      <c r="E19" s="9">
        <f t="shared" si="1"/>
        <v>0</v>
      </c>
      <c r="F19" s="70"/>
      <c r="G19" s="65"/>
      <c r="H19" s="65"/>
    </row>
    <row r="20" spans="1:8" ht="14.4">
      <c r="A20" s="7" t="s">
        <v>56</v>
      </c>
      <c r="B20" s="8">
        <v>50</v>
      </c>
      <c r="C20" s="8" t="s">
        <v>57</v>
      </c>
      <c r="D20" s="33">
        <f>'Invulblad Staffelprijzen'!C31</f>
        <v>0</v>
      </c>
      <c r="E20" s="9">
        <f t="shared" si="1"/>
        <v>0</v>
      </c>
      <c r="F20" s="70"/>
      <c r="G20" s="65"/>
      <c r="H20" s="65"/>
    </row>
    <row r="21" spans="1:8" ht="14.4">
      <c r="A21" s="7" t="s">
        <v>58</v>
      </c>
      <c r="B21" s="8">
        <v>10</v>
      </c>
      <c r="C21" s="8" t="s">
        <v>57</v>
      </c>
      <c r="D21" s="33">
        <f>'Invulblad Staffelprijzen'!C32</f>
        <v>0</v>
      </c>
      <c r="E21" s="9">
        <f t="shared" si="1"/>
        <v>0</v>
      </c>
      <c r="F21" s="70"/>
      <c r="G21" s="65"/>
      <c r="H21" s="65"/>
    </row>
    <row r="22" spans="1:8" ht="14.4">
      <c r="A22" s="7" t="s">
        <v>59</v>
      </c>
      <c r="B22" s="8">
        <v>200</v>
      </c>
      <c r="C22" s="8" t="s">
        <v>60</v>
      </c>
      <c r="D22" s="33">
        <f>'Invulblad Staffelprijzen'!C34</f>
        <v>0</v>
      </c>
      <c r="E22" s="9">
        <f t="shared" si="1"/>
        <v>0</v>
      </c>
      <c r="F22" s="70"/>
      <c r="G22" s="65"/>
      <c r="H22" s="65"/>
    </row>
    <row r="23" spans="1:8" ht="28.8">
      <c r="A23" s="7" t="s">
        <v>61</v>
      </c>
      <c r="B23" s="8">
        <v>1</v>
      </c>
      <c r="C23" s="8" t="s">
        <v>60</v>
      </c>
      <c r="D23" s="33">
        <f>'Invulblad Staffelprijzen'!C35</f>
        <v>0</v>
      </c>
      <c r="E23" s="9">
        <f t="shared" si="1"/>
        <v>0</v>
      </c>
      <c r="F23" s="70"/>
      <c r="G23" s="65"/>
      <c r="H23" s="65"/>
    </row>
    <row r="24" spans="1:8" ht="14.4">
      <c r="A24" s="7" t="s">
        <v>62</v>
      </c>
      <c r="B24" s="8">
        <v>1</v>
      </c>
      <c r="C24" s="8" t="s">
        <v>60</v>
      </c>
      <c r="D24" s="33">
        <f>'Invulblad Staffelprijzen'!C36</f>
        <v>0</v>
      </c>
      <c r="E24" s="9">
        <f t="shared" ref="E24" si="2">B24*D24</f>
        <v>0</v>
      </c>
      <c r="F24" s="70"/>
      <c r="G24" s="65"/>
      <c r="H24" s="65"/>
    </row>
    <row r="25" spans="1:8" ht="28.8">
      <c r="A25" s="7" t="s">
        <v>63</v>
      </c>
      <c r="B25" s="8">
        <v>1</v>
      </c>
      <c r="C25" s="8" t="s">
        <v>60</v>
      </c>
      <c r="D25" s="33">
        <f>'Invulblad Staffelprijzen'!C37</f>
        <v>0</v>
      </c>
      <c r="E25" s="9">
        <f t="shared" si="1"/>
        <v>0</v>
      </c>
      <c r="F25" s="70"/>
      <c r="G25" s="65"/>
      <c r="H25" s="65"/>
    </row>
    <row r="26" spans="1:8" ht="28.8">
      <c r="A26" s="7" t="s">
        <v>64</v>
      </c>
      <c r="B26" s="8">
        <v>100</v>
      </c>
      <c r="C26" s="8" t="s">
        <v>48</v>
      </c>
      <c r="D26" s="33">
        <f>'Invulblad Staffelprijzen'!D41</f>
        <v>0</v>
      </c>
      <c r="E26" s="9">
        <f t="shared" si="1"/>
        <v>0</v>
      </c>
      <c r="F26" s="70"/>
      <c r="G26" s="65"/>
      <c r="H26" s="65"/>
    </row>
    <row r="27" spans="1:8" ht="14.4">
      <c r="A27" s="7" t="s">
        <v>65</v>
      </c>
      <c r="B27" s="8">
        <v>40</v>
      </c>
      <c r="C27" s="8" t="s">
        <v>66</v>
      </c>
      <c r="D27" s="33">
        <f>'Invulblad Staffelprijzen'!F51</f>
        <v>0</v>
      </c>
      <c r="E27" s="9">
        <f>B27*D27</f>
        <v>0</v>
      </c>
      <c r="F27" s="70"/>
      <c r="G27" s="65"/>
      <c r="H27" s="65"/>
    </row>
    <row r="28" spans="1:8" ht="14.4">
      <c r="A28" s="10" t="s">
        <v>67</v>
      </c>
      <c r="B28" s="10"/>
      <c r="C28" s="10"/>
      <c r="D28" s="10"/>
      <c r="E28" s="47">
        <f>SUM(E12:E27)</f>
        <v>0</v>
      </c>
      <c r="F28" s="65"/>
      <c r="G28" s="65"/>
      <c r="H28" s="65"/>
    </row>
    <row r="29" spans="1:8" ht="14.4">
      <c r="A29" s="154"/>
      <c r="B29" s="154"/>
      <c r="C29" s="154"/>
      <c r="D29" s="154"/>
      <c r="E29" s="155"/>
      <c r="F29" s="65"/>
      <c r="G29" s="65"/>
      <c r="H29" s="65"/>
    </row>
    <row r="30" spans="1:8" ht="14.4">
      <c r="A30" s="156" t="s">
        <v>159</v>
      </c>
      <c r="B30" s="157"/>
      <c r="C30" s="157"/>
      <c r="D30" s="157"/>
      <c r="E30" s="157"/>
      <c r="F30" s="65"/>
      <c r="G30" s="65"/>
      <c r="H30" s="65"/>
    </row>
    <row r="31" spans="1:8" ht="43.2">
      <c r="A31" s="158" t="s">
        <v>160</v>
      </c>
      <c r="B31" s="159"/>
      <c r="C31" s="159"/>
      <c r="D31" s="159"/>
      <c r="E31" s="160" t="s">
        <v>161</v>
      </c>
      <c r="F31" s="65"/>
      <c r="G31" s="65"/>
      <c r="H31" s="65"/>
    </row>
    <row r="32" spans="1:8" ht="14.4">
      <c r="A32" s="161" t="s">
        <v>167</v>
      </c>
      <c r="B32" s="159"/>
      <c r="C32" s="159"/>
      <c r="D32" s="159"/>
      <c r="E32" s="47">
        <f>'Invulblad Staffelprijzen'!B58</f>
        <v>0</v>
      </c>
      <c r="F32" s="65"/>
      <c r="G32" s="65"/>
      <c r="H32" s="65"/>
    </row>
    <row r="33" spans="1:8" ht="14.4">
      <c r="A33" s="99"/>
      <c r="B33" s="99"/>
      <c r="C33" s="99"/>
      <c r="D33" s="99"/>
      <c r="E33" s="100"/>
      <c r="F33" s="65"/>
      <c r="G33" s="65"/>
      <c r="H33" s="65"/>
    </row>
    <row r="34" spans="1:8" ht="20.399999999999999">
      <c r="A34" s="139" t="s">
        <v>119</v>
      </c>
      <c r="B34" s="140"/>
      <c r="C34" s="140"/>
      <c r="D34" s="105" t="s">
        <v>122</v>
      </c>
      <c r="E34" s="6" t="s">
        <v>126</v>
      </c>
      <c r="F34" s="65"/>
      <c r="G34" s="65"/>
      <c r="H34" s="65"/>
    </row>
    <row r="35" spans="1:8" ht="14.4">
      <c r="A35" s="132" t="str">
        <f>'Invulblad Staffelprijzen'!A64</f>
        <v>LSLKA - Leslokaal - Linoleum</v>
      </c>
      <c r="B35" s="133"/>
      <c r="C35" s="134"/>
      <c r="D35" s="106">
        <f>'Invulblad Staffelprijzen'!B64</f>
        <v>100</v>
      </c>
      <c r="E35" s="9">
        <f>'Invulblad Staffelprijzen'!G64</f>
        <v>0</v>
      </c>
      <c r="F35" s="65"/>
      <c r="G35" s="65"/>
      <c r="H35" s="65"/>
    </row>
    <row r="36" spans="1:8" ht="14.4">
      <c r="A36" s="132" t="str">
        <f>'Invulblad Staffelprijzen'!A65</f>
        <v>LSLKB - Leslokaal - Tapijt</v>
      </c>
      <c r="B36" s="133"/>
      <c r="C36" s="134"/>
      <c r="D36" s="106">
        <f>'Invulblad Staffelprijzen'!B65</f>
        <v>100</v>
      </c>
      <c r="E36" s="9">
        <f>'Invulblad Staffelprijzen'!G65</f>
        <v>0</v>
      </c>
      <c r="F36" s="65"/>
      <c r="G36" s="65"/>
      <c r="H36" s="65"/>
    </row>
    <row r="37" spans="1:8" ht="14.4">
      <c r="A37" s="132" t="str">
        <f>'Invulblad Staffelprijzen'!A66</f>
        <v>LSLKC - Leslokaal - harde vloer (o.a. pvc, steen, etc.)</v>
      </c>
      <c r="B37" s="133"/>
      <c r="C37" s="134"/>
      <c r="D37" s="106">
        <f>'Invulblad Staffelprijzen'!B66</f>
        <v>100</v>
      </c>
      <c r="E37" s="9">
        <f>'Invulblad Staffelprijzen'!G66</f>
        <v>0</v>
      </c>
      <c r="F37" s="65"/>
      <c r="G37" s="65"/>
      <c r="H37" s="65"/>
    </row>
    <row r="38" spans="1:8" ht="14.4">
      <c r="A38" s="132" t="str">
        <f>'Invulblad Staffelprijzen'!A67</f>
        <v>LSLKD-1 - Leslokaal - beton</v>
      </c>
      <c r="B38" s="133"/>
      <c r="C38" s="134"/>
      <c r="D38" s="106">
        <f>'Invulblad Staffelprijzen'!B67</f>
        <v>100</v>
      </c>
      <c r="E38" s="9">
        <f>'Invulblad Staffelprijzen'!G67</f>
        <v>0</v>
      </c>
      <c r="F38" s="65"/>
      <c r="G38" s="65"/>
      <c r="H38" s="65"/>
    </row>
    <row r="39" spans="1:8" ht="14.4">
      <c r="A39" s="132" t="str">
        <f>'Invulblad Staffelprijzen'!A68</f>
        <v>LSLKD - Leslokaal - flotex</v>
      </c>
      <c r="B39" s="133"/>
      <c r="C39" s="134"/>
      <c r="D39" s="106">
        <f>'Invulblad Staffelprijzen'!B68</f>
        <v>100</v>
      </c>
      <c r="E39" s="9">
        <f>'Invulblad Staffelprijzen'!G68</f>
        <v>0</v>
      </c>
      <c r="F39" s="65"/>
      <c r="G39" s="65"/>
      <c r="H39" s="65"/>
    </row>
    <row r="40" spans="1:8" ht="14.4">
      <c r="A40" s="132" t="str">
        <f>'Invulblad Staffelprijzen'!A69</f>
        <v>CMPTB - Computerlokaal - tapijt</v>
      </c>
      <c r="B40" s="133"/>
      <c r="C40" s="134"/>
      <c r="D40" s="106">
        <f>'Invulblad Staffelprijzen'!B69</f>
        <v>100</v>
      </c>
      <c r="E40" s="9">
        <f>'Invulblad Staffelprijzen'!G69</f>
        <v>0</v>
      </c>
      <c r="F40" s="65"/>
      <c r="G40" s="65"/>
      <c r="H40" s="65"/>
    </row>
    <row r="41" spans="1:8" ht="14.4">
      <c r="A41" s="132" t="str">
        <f>'Invulblad Staffelprijzen'!A70</f>
        <v>CMPTC - Leslokaal - harde vloer (o.a. pvc, steen, etc.)</v>
      </c>
      <c r="B41" s="133"/>
      <c r="C41" s="134"/>
      <c r="D41" s="106">
        <f>'Invulblad Staffelprijzen'!B70</f>
        <v>100</v>
      </c>
      <c r="E41" s="9">
        <f>'Invulblad Staffelprijzen'!G70</f>
        <v>0</v>
      </c>
      <c r="F41" s="65"/>
      <c r="G41" s="65"/>
      <c r="H41" s="65"/>
    </row>
    <row r="42" spans="1:8" ht="14.4">
      <c r="A42" s="132" t="str">
        <f>'Invulblad Staffelprijzen'!A71</f>
        <v>LSLKA - Leslokaal - Linoleum</v>
      </c>
      <c r="B42" s="133"/>
      <c r="C42" s="134"/>
      <c r="D42" s="106">
        <f>'Invulblad Staffelprijzen'!B71</f>
        <v>40</v>
      </c>
      <c r="E42" s="9">
        <f>'Invulblad Staffelprijzen'!G71</f>
        <v>0</v>
      </c>
      <c r="F42" s="65"/>
      <c r="G42" s="65"/>
      <c r="H42" s="65"/>
    </row>
    <row r="43" spans="1:8" ht="14.4">
      <c r="A43" s="132" t="str">
        <f>'Invulblad Staffelprijzen'!A72</f>
        <v>LSLKB - Leslokaal - Tapijt</v>
      </c>
      <c r="B43" s="133"/>
      <c r="C43" s="134"/>
      <c r="D43" s="106">
        <f>'Invulblad Staffelprijzen'!B72</f>
        <v>40</v>
      </c>
      <c r="E43" s="9">
        <f>'Invulblad Staffelprijzen'!G72</f>
        <v>0</v>
      </c>
      <c r="F43" s="65"/>
      <c r="G43" s="65"/>
      <c r="H43" s="65"/>
    </row>
    <row r="44" spans="1:8" ht="14.4">
      <c r="A44" s="132" t="str">
        <f>'Invulblad Staffelprijzen'!A73</f>
        <v>LSLKC - Leslokaal - harde vloer (o.a. pvc, steen, etc.)</v>
      </c>
      <c r="B44" s="133"/>
      <c r="C44" s="134"/>
      <c r="D44" s="106">
        <f>'Invulblad Staffelprijzen'!B73</f>
        <v>40</v>
      </c>
      <c r="E44" s="9">
        <f>'Invulblad Staffelprijzen'!G73</f>
        <v>0</v>
      </c>
      <c r="F44" s="65"/>
      <c r="G44" s="65"/>
      <c r="H44" s="65"/>
    </row>
    <row r="45" spans="1:8" ht="14.4">
      <c r="A45" s="132" t="str">
        <f>'Invulblad Staffelprijzen'!A74</f>
        <v>LSLKD-1 - Leslokaal - beton</v>
      </c>
      <c r="B45" s="133"/>
      <c r="C45" s="134"/>
      <c r="D45" s="106">
        <f>'Invulblad Staffelprijzen'!B74</f>
        <v>40</v>
      </c>
      <c r="E45" s="9">
        <f>'Invulblad Staffelprijzen'!G74</f>
        <v>0</v>
      </c>
      <c r="F45" s="65"/>
      <c r="G45" s="65"/>
      <c r="H45" s="65"/>
    </row>
    <row r="46" spans="1:8" ht="14.4">
      <c r="A46" s="132" t="str">
        <f>'Invulblad Staffelprijzen'!A75</f>
        <v>LSLKD - Leslokaal - flotex</v>
      </c>
      <c r="B46" s="133"/>
      <c r="C46" s="134"/>
      <c r="D46" s="106">
        <f>'Invulblad Staffelprijzen'!B75</f>
        <v>40</v>
      </c>
      <c r="E46" s="9">
        <f>'Invulblad Staffelprijzen'!G75</f>
        <v>0</v>
      </c>
      <c r="F46" s="65"/>
      <c r="G46" s="65"/>
      <c r="H46" s="65"/>
    </row>
    <row r="47" spans="1:8" ht="14.4">
      <c r="A47" s="132" t="str">
        <f>'Invulblad Staffelprijzen'!A76</f>
        <v>CMPTB - Computerlokaal - tapijt</v>
      </c>
      <c r="B47" s="133"/>
      <c r="C47" s="134"/>
      <c r="D47" s="106">
        <f>'Invulblad Staffelprijzen'!B76</f>
        <v>40</v>
      </c>
      <c r="E47" s="9">
        <f>'Invulblad Staffelprijzen'!G76</f>
        <v>0</v>
      </c>
      <c r="F47" s="65"/>
      <c r="G47" s="65"/>
      <c r="H47" s="65"/>
    </row>
    <row r="48" spans="1:8" ht="14.4">
      <c r="A48" s="132" t="str">
        <f>'Invulblad Staffelprijzen'!A77</f>
        <v>CMPTC - Leslokaal - harde vloer (o.a. pvc, steen, etc.)</v>
      </c>
      <c r="B48" s="133"/>
      <c r="C48" s="134"/>
      <c r="D48" s="106">
        <f>'Invulblad Staffelprijzen'!B77</f>
        <v>40</v>
      </c>
      <c r="E48" s="9">
        <f>'Invulblad Staffelprijzen'!G77</f>
        <v>0</v>
      </c>
      <c r="F48" s="65"/>
      <c r="G48" s="65"/>
      <c r="H48" s="65"/>
    </row>
    <row r="49" spans="1:8" ht="14.4">
      <c r="A49" s="132" t="str">
        <f>'Invulblad Staffelprijzen'!A78</f>
        <v>KNTRA- Kantoorruimte - Linoeleum</v>
      </c>
      <c r="B49" s="133"/>
      <c r="C49" s="134"/>
      <c r="D49" s="106">
        <f>'Invulblad Staffelprijzen'!B78</f>
        <v>40</v>
      </c>
      <c r="E49" s="9">
        <f>'Invulblad Staffelprijzen'!G78</f>
        <v>0</v>
      </c>
      <c r="F49" s="65"/>
      <c r="G49" s="65"/>
      <c r="H49" s="65"/>
    </row>
    <row r="50" spans="1:8" ht="14.4">
      <c r="A50" s="132" t="str">
        <f>'Invulblad Staffelprijzen'!A79</f>
        <v>KNTRB - kantoorruimte - tapijt</v>
      </c>
      <c r="B50" s="133"/>
      <c r="C50" s="134"/>
      <c r="D50" s="106">
        <f>'Invulblad Staffelprijzen'!B79</f>
        <v>40</v>
      </c>
      <c r="E50" s="9">
        <f>'Invulblad Staffelprijzen'!G79</f>
        <v>0</v>
      </c>
      <c r="F50" s="65"/>
      <c r="G50" s="65"/>
      <c r="H50" s="65"/>
    </row>
    <row r="51" spans="1:8" ht="14.4">
      <c r="A51" s="132" t="str">
        <f>'Invulblad Staffelprijzen'!A80</f>
        <v>KNTRD - kantoorruimte - flotex</v>
      </c>
      <c r="B51" s="133"/>
      <c r="C51" s="134"/>
      <c r="D51" s="106">
        <f>'Invulblad Staffelprijzen'!B80</f>
        <v>40</v>
      </c>
      <c r="E51" s="9">
        <f>'Invulblad Staffelprijzen'!G80</f>
        <v>0</v>
      </c>
      <c r="F51" s="65"/>
      <c r="G51" s="65"/>
      <c r="H51" s="65"/>
    </row>
    <row r="52" spans="1:8" ht="14.4">
      <c r="A52" s="132" t="str">
        <f>'Invulblad Staffelprijzen'!A81</f>
        <v>VRGDA -spreekkamer - Linoleum</v>
      </c>
      <c r="B52" s="133"/>
      <c r="C52" s="134"/>
      <c r="D52" s="106">
        <f>'Invulblad Staffelprijzen'!B81</f>
        <v>40</v>
      </c>
      <c r="E52" s="9">
        <f>'Invulblad Staffelprijzen'!G81</f>
        <v>0</v>
      </c>
      <c r="F52" s="65"/>
      <c r="G52" s="65"/>
      <c r="H52" s="65"/>
    </row>
    <row r="53" spans="1:8" ht="14.4">
      <c r="A53" s="132" t="str">
        <f>'Invulblad Staffelprijzen'!A82</f>
        <v>VRGDB - spreekkamer - tapijt</v>
      </c>
      <c r="B53" s="133"/>
      <c r="C53" s="134"/>
      <c r="D53" s="106">
        <f>'Invulblad Staffelprijzen'!B82</f>
        <v>40</v>
      </c>
      <c r="E53" s="9">
        <f>'Invulblad Staffelprijzen'!G82</f>
        <v>0</v>
      </c>
      <c r="F53" s="65"/>
      <c r="G53" s="65"/>
      <c r="H53" s="65"/>
    </row>
    <row r="54" spans="1:8" ht="14.4">
      <c r="A54" s="132" t="str">
        <f>'Invulblad Staffelprijzen'!A83</f>
        <v>VRGDD - spreekkamer - Flotex</v>
      </c>
      <c r="B54" s="133"/>
      <c r="C54" s="134"/>
      <c r="D54" s="106">
        <f>'Invulblad Staffelprijzen'!B83</f>
        <v>40</v>
      </c>
      <c r="E54" s="9">
        <f>'Invulblad Staffelprijzen'!G83</f>
        <v>0</v>
      </c>
      <c r="F54" s="65"/>
      <c r="G54" s="65"/>
      <c r="H54" s="65"/>
    </row>
    <row r="55" spans="1:8" ht="14.4">
      <c r="A55" s="135" t="s">
        <v>156</v>
      </c>
      <c r="B55" s="133"/>
      <c r="C55" s="133"/>
      <c r="D55" s="134"/>
      <c r="E55" s="47">
        <f>SUM(E35:E54)</f>
        <v>0</v>
      </c>
      <c r="F55" s="65"/>
      <c r="G55" s="65"/>
      <c r="H55" s="65"/>
    </row>
    <row r="56" spans="1:8" ht="14.4">
      <c r="A56" s="101"/>
      <c r="B56" s="102"/>
      <c r="C56" s="102"/>
      <c r="D56" s="102"/>
      <c r="E56" s="103"/>
      <c r="F56" s="65"/>
      <c r="G56" s="65"/>
      <c r="H56" s="65"/>
    </row>
    <row r="57" spans="1:8" ht="14.4">
      <c r="A57" s="136" t="s">
        <v>157</v>
      </c>
      <c r="B57" s="137"/>
      <c r="C57" s="137"/>
      <c r="D57" s="138"/>
      <c r="E57" s="104">
        <f>E28-E32+E55</f>
        <v>0</v>
      </c>
      <c r="F57" s="65"/>
      <c r="G57" s="65"/>
      <c r="H57" s="65"/>
    </row>
    <row r="58" spans="1:8" ht="14.4">
      <c r="A58" s="99"/>
      <c r="B58" s="99"/>
      <c r="C58" s="99"/>
      <c r="D58" s="99"/>
      <c r="E58" s="100"/>
      <c r="F58" s="65"/>
      <c r="G58" s="65"/>
      <c r="H58" s="65"/>
    </row>
    <row r="59" spans="1:8" ht="14.4">
      <c r="A59" s="65"/>
      <c r="B59" s="65"/>
      <c r="C59" s="65"/>
      <c r="D59" s="65"/>
      <c r="E59" s="65"/>
      <c r="F59" s="65"/>
      <c r="G59" s="65"/>
      <c r="H59" s="65"/>
    </row>
    <row r="60" spans="1:8" s="16" customFormat="1" ht="13.8">
      <c r="A60" s="11" t="s">
        <v>158</v>
      </c>
      <c r="B60" s="11"/>
      <c r="C60" s="11"/>
      <c r="D60" s="11"/>
      <c r="E60" s="11"/>
      <c r="F60" s="11"/>
      <c r="G60" s="11"/>
      <c r="H60" s="11"/>
    </row>
    <row r="61" spans="1:8" ht="14.4">
      <c r="A61" s="65"/>
      <c r="B61" s="65"/>
      <c r="C61" s="65"/>
      <c r="D61" s="65"/>
      <c r="E61" s="65"/>
      <c r="F61" s="65"/>
      <c r="G61" s="65"/>
      <c r="H61" s="65"/>
    </row>
    <row r="62" spans="1:8" ht="14.4">
      <c r="A62" s="65"/>
      <c r="B62" s="65"/>
      <c r="C62" s="65"/>
      <c r="D62" s="65"/>
      <c r="E62" s="65"/>
      <c r="F62" s="65"/>
      <c r="G62" s="65"/>
      <c r="H62" s="65"/>
    </row>
    <row r="63" spans="1:8" ht="14.4">
      <c r="A63" s="65"/>
      <c r="B63" s="65"/>
      <c r="C63" s="65"/>
      <c r="D63" s="65"/>
      <c r="E63" s="65"/>
      <c r="F63" s="65"/>
      <c r="G63" s="65"/>
      <c r="H63" s="65"/>
    </row>
    <row r="64" spans="1:8" ht="14.4">
      <c r="A64" s="65"/>
      <c r="B64" s="65"/>
      <c r="C64" s="65"/>
      <c r="D64" s="65"/>
      <c r="E64" s="65"/>
      <c r="F64" s="65"/>
      <c r="G64" s="65"/>
      <c r="H64" s="65"/>
    </row>
    <row r="65" spans="1:8" ht="14.4">
      <c r="A65" s="65"/>
      <c r="B65" s="65"/>
      <c r="C65" s="65"/>
      <c r="D65" s="65"/>
      <c r="E65" s="65"/>
      <c r="F65" s="65"/>
      <c r="G65" s="65"/>
      <c r="H65" s="65"/>
    </row>
    <row r="66" spans="1:8" ht="14.4">
      <c r="A66" s="65"/>
      <c r="B66" s="65"/>
      <c r="C66" s="65"/>
      <c r="D66" s="65"/>
      <c r="E66" s="65"/>
      <c r="F66" s="65"/>
      <c r="G66" s="65"/>
      <c r="H66" s="65"/>
    </row>
    <row r="67" spans="1:8" ht="14.4">
      <c r="A67" s="65"/>
      <c r="B67" s="65"/>
      <c r="C67" s="65"/>
      <c r="D67" s="65"/>
      <c r="E67" s="65"/>
      <c r="F67" s="65"/>
      <c r="G67" s="65"/>
      <c r="H67" s="65"/>
    </row>
    <row r="68" spans="1:8" ht="14.4">
      <c r="A68" s="65"/>
      <c r="B68" s="65"/>
      <c r="C68" s="65"/>
      <c r="D68" s="65"/>
      <c r="E68" s="65"/>
      <c r="F68" s="65"/>
      <c r="G68" s="65"/>
      <c r="H68" s="65"/>
    </row>
  </sheetData>
  <sheetProtection algorithmName="SHA-512" hashValue="cEsQBG7UzXKuRnH2Ps6yIwrYOvIlL+Y9Ed7RDNEdc9sV4fHpXLgNhxLPSupyhhwxTcYau0XvZHtV4A4Sp1GgxA==" saltValue="MM0Sd0jh8+8LoMyZofpaOw==" spinCount="100000" sheet="1" objects="1" scenarios="1"/>
  <mergeCells count="26">
    <mergeCell ref="A53:C53"/>
    <mergeCell ref="A54:C54"/>
    <mergeCell ref="A30:E30"/>
    <mergeCell ref="A31:D31"/>
    <mergeCell ref="A32:D32"/>
    <mergeCell ref="A42:C42"/>
    <mergeCell ref="A43:C43"/>
    <mergeCell ref="A50:C50"/>
    <mergeCell ref="A51:C51"/>
    <mergeCell ref="A52:C52"/>
    <mergeCell ref="A44:C44"/>
    <mergeCell ref="A45:C45"/>
    <mergeCell ref="A55:D55"/>
    <mergeCell ref="A57:D57"/>
    <mergeCell ref="A34:C34"/>
    <mergeCell ref="A35:C35"/>
    <mergeCell ref="A36:C36"/>
    <mergeCell ref="A37:C37"/>
    <mergeCell ref="A38:C38"/>
    <mergeCell ref="A39:C39"/>
    <mergeCell ref="A40:C40"/>
    <mergeCell ref="A41:C41"/>
    <mergeCell ref="A46:C46"/>
    <mergeCell ref="A47:C47"/>
    <mergeCell ref="A48:C48"/>
    <mergeCell ref="A49:C49"/>
  </mergeCells>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5"/>
  <sheetViews>
    <sheetView tabSelected="1" workbookViewId="0">
      <selection activeCell="L34" sqref="L34"/>
    </sheetView>
  </sheetViews>
  <sheetFormatPr defaultColWidth="9.125" defaultRowHeight="10.199999999999999"/>
  <cols>
    <col min="1" max="1" width="74.75" style="2" bestFit="1" customWidth="1"/>
    <col min="2" max="2" width="17" style="2" bestFit="1" customWidth="1"/>
    <col min="3" max="3" width="16.625" style="2" bestFit="1" customWidth="1"/>
    <col min="4" max="4" width="10.75" style="2" customWidth="1"/>
    <col min="5" max="5" width="16.75" style="2" bestFit="1" customWidth="1"/>
    <col min="6" max="6" width="10.75" style="2" customWidth="1"/>
    <col min="7" max="7" width="12.375" style="2" bestFit="1" customWidth="1"/>
    <col min="8" max="8" width="10.75" style="2" customWidth="1"/>
    <col min="9" max="9" width="10.75" style="2" bestFit="1" customWidth="1"/>
    <col min="10" max="10" width="9.75" style="2" bestFit="1" customWidth="1"/>
    <col min="11" max="11" width="10.375" style="2" bestFit="1" customWidth="1"/>
    <col min="12" max="12" width="8.375" style="2" bestFit="1" customWidth="1"/>
    <col min="13" max="13" width="9.125" style="2"/>
    <col min="14" max="14" width="8.125" style="2" bestFit="1" customWidth="1"/>
    <col min="15" max="15" width="12.25" style="2" bestFit="1" customWidth="1"/>
    <col min="16" max="16" width="13.25" style="2" bestFit="1" customWidth="1"/>
    <col min="17" max="17" width="12" style="2" bestFit="1" customWidth="1"/>
    <col min="18" max="18" width="9.125" style="2"/>
    <col min="19" max="19" width="9.875" style="2" bestFit="1" customWidth="1"/>
    <col min="20" max="20" width="11" style="2" bestFit="1" customWidth="1"/>
    <col min="21" max="21" width="12" style="2" bestFit="1" customWidth="1"/>
    <col min="22" max="22" width="9.75" style="2" bestFit="1" customWidth="1"/>
    <col min="23" max="16384" width="9.125" style="2"/>
  </cols>
  <sheetData>
    <row r="1" spans="1:11" ht="12.75" customHeight="1">
      <c r="A1" s="11"/>
    </row>
    <row r="2" spans="1:11" ht="12.75" customHeight="1"/>
    <row r="3" spans="1:11" ht="12.75" customHeight="1"/>
    <row r="4" spans="1:11" ht="12.75" customHeight="1"/>
    <row r="5" spans="1:11" ht="12.75" customHeight="1"/>
    <row r="6" spans="1:11" ht="12.75" customHeight="1"/>
    <row r="7" spans="1:11" ht="12.75" customHeight="1"/>
    <row r="8" spans="1:11" ht="21">
      <c r="A8" s="32" t="s">
        <v>117</v>
      </c>
      <c r="B8" s="1"/>
      <c r="C8" s="1"/>
    </row>
    <row r="9" spans="1:11" ht="12.75" customHeight="1">
      <c r="A9" s="5" t="s">
        <v>68</v>
      </c>
      <c r="B9" s="1"/>
      <c r="C9" s="5"/>
    </row>
    <row r="10" spans="1:11" ht="12.75" customHeight="1">
      <c r="A10" s="65"/>
      <c r="B10" s="65"/>
      <c r="C10" s="65"/>
      <c r="D10" s="65"/>
      <c r="E10" s="65"/>
      <c r="F10" s="65"/>
      <c r="G10" s="65"/>
      <c r="H10" s="65"/>
      <c r="I10" s="65"/>
      <c r="J10" s="65"/>
      <c r="K10" s="65"/>
    </row>
    <row r="11" spans="1:11" ht="12.75" customHeight="1">
      <c r="A11" s="12" t="s">
        <v>69</v>
      </c>
      <c r="B11" s="13" t="s">
        <v>70</v>
      </c>
      <c r="C11" s="146" t="s">
        <v>71</v>
      </c>
      <c r="D11" s="149"/>
      <c r="E11" s="149"/>
      <c r="F11" s="149"/>
      <c r="G11" s="149"/>
      <c r="H11" s="149"/>
      <c r="I11" s="150"/>
      <c r="J11" s="150"/>
      <c r="K11" s="150"/>
    </row>
    <row r="12" spans="1:11" ht="12.75" customHeight="1">
      <c r="A12" s="12"/>
      <c r="B12" s="13"/>
      <c r="C12" s="71" t="s">
        <v>72</v>
      </c>
      <c r="D12" s="72" t="s">
        <v>73</v>
      </c>
      <c r="E12" s="72" t="s">
        <v>74</v>
      </c>
      <c r="F12" s="72" t="s">
        <v>75</v>
      </c>
      <c r="G12" s="72" t="s">
        <v>76</v>
      </c>
      <c r="H12" s="72" t="s">
        <v>77</v>
      </c>
      <c r="I12" s="72" t="s">
        <v>78</v>
      </c>
      <c r="J12" s="72" t="s">
        <v>79</v>
      </c>
      <c r="K12" s="72" t="s">
        <v>80</v>
      </c>
    </row>
    <row r="13" spans="1:11" ht="12.75" customHeight="1">
      <c r="A13" s="73" t="s">
        <v>81</v>
      </c>
      <c r="B13" s="74" t="s">
        <v>82</v>
      </c>
      <c r="C13" s="84"/>
      <c r="D13" s="84"/>
      <c r="E13" s="84"/>
      <c r="F13" s="84"/>
      <c r="G13" s="84"/>
      <c r="H13" s="84"/>
      <c r="I13" s="84"/>
      <c r="J13" s="84"/>
      <c r="K13" s="84"/>
    </row>
    <row r="14" spans="1:11" ht="12.75" customHeight="1">
      <c r="A14" s="14" t="s">
        <v>83</v>
      </c>
      <c r="B14" s="15" t="s">
        <v>82</v>
      </c>
      <c r="C14" s="84"/>
      <c r="D14" s="84"/>
      <c r="E14" s="84"/>
      <c r="F14" s="84"/>
      <c r="G14" s="84"/>
      <c r="H14" s="84"/>
      <c r="I14" s="84"/>
      <c r="J14" s="84"/>
      <c r="K14" s="84"/>
    </row>
    <row r="15" spans="1:11" ht="12.75" customHeight="1">
      <c r="A15" s="73" t="s">
        <v>49</v>
      </c>
      <c r="B15" s="74" t="s">
        <v>82</v>
      </c>
      <c r="C15" s="84"/>
      <c r="D15" s="84"/>
      <c r="E15" s="84"/>
      <c r="F15" s="84"/>
      <c r="G15" s="84"/>
      <c r="H15" s="84"/>
      <c r="I15" s="84"/>
      <c r="J15" s="84"/>
      <c r="K15" s="84"/>
    </row>
    <row r="16" spans="1:11" ht="12.75" customHeight="1">
      <c r="A16" s="14" t="s">
        <v>84</v>
      </c>
      <c r="B16" s="15" t="s">
        <v>82</v>
      </c>
      <c r="C16" s="84"/>
      <c r="D16" s="84"/>
      <c r="E16" s="84"/>
      <c r="F16" s="84"/>
      <c r="G16" s="84"/>
      <c r="H16" s="84"/>
      <c r="I16" s="84"/>
      <c r="J16" s="84"/>
      <c r="K16" s="84"/>
    </row>
    <row r="17" spans="1:11" ht="12.75" customHeight="1">
      <c r="A17" s="73" t="s">
        <v>85</v>
      </c>
      <c r="B17" s="74" t="s">
        <v>82</v>
      </c>
      <c r="C17" s="84"/>
      <c r="D17" s="84"/>
      <c r="E17" s="84"/>
      <c r="F17" s="84"/>
      <c r="G17" s="84"/>
      <c r="H17" s="84"/>
      <c r="I17" s="84"/>
      <c r="J17" s="84"/>
      <c r="K17" s="84"/>
    </row>
    <row r="18" spans="1:11" ht="12.75" customHeight="1">
      <c r="A18" s="14" t="s">
        <v>86</v>
      </c>
      <c r="B18" s="15" t="s">
        <v>82</v>
      </c>
      <c r="C18" s="84"/>
      <c r="D18" s="84"/>
      <c r="E18" s="84"/>
      <c r="F18" s="84"/>
      <c r="G18" s="84"/>
      <c r="H18" s="84"/>
      <c r="I18" s="84"/>
      <c r="J18" s="84"/>
      <c r="K18" s="84"/>
    </row>
    <row r="19" spans="1:11" ht="12.75" customHeight="1">
      <c r="A19" s="73" t="s">
        <v>87</v>
      </c>
      <c r="B19" s="74" t="s">
        <v>82</v>
      </c>
      <c r="C19" s="84"/>
      <c r="D19" s="84"/>
      <c r="E19" s="84"/>
      <c r="F19" s="84"/>
      <c r="G19" s="84"/>
      <c r="H19" s="84"/>
      <c r="I19" s="84"/>
      <c r="J19" s="84"/>
      <c r="K19" s="84"/>
    </row>
    <row r="20" spans="1:11" ht="12.75" customHeight="1">
      <c r="A20" s="14" t="s">
        <v>51</v>
      </c>
      <c r="B20" s="15" t="s">
        <v>82</v>
      </c>
      <c r="C20" s="84"/>
      <c r="D20" s="84"/>
      <c r="E20" s="84"/>
      <c r="F20" s="84"/>
      <c r="G20" s="84"/>
      <c r="H20" s="84"/>
      <c r="I20" s="84"/>
      <c r="J20" s="84"/>
      <c r="K20" s="84"/>
    </row>
    <row r="21" spans="1:11" ht="12.75" customHeight="1">
      <c r="A21" s="73" t="s">
        <v>52</v>
      </c>
      <c r="B21" s="74" t="s">
        <v>82</v>
      </c>
      <c r="C21" s="84"/>
      <c r="D21" s="84"/>
      <c r="E21" s="84"/>
      <c r="F21" s="84"/>
      <c r="G21" s="84"/>
      <c r="H21" s="84"/>
      <c r="I21" s="84"/>
      <c r="J21" s="84"/>
      <c r="K21" s="84"/>
    </row>
    <row r="22" spans="1:11" ht="12.75" customHeight="1">
      <c r="A22" s="14" t="s">
        <v>88</v>
      </c>
      <c r="B22" s="15" t="s">
        <v>82</v>
      </c>
      <c r="C22" s="84"/>
      <c r="D22" s="84"/>
      <c r="E22" s="84"/>
      <c r="F22" s="84"/>
      <c r="G22" s="84"/>
      <c r="H22" s="84"/>
      <c r="I22" s="84"/>
      <c r="J22" s="84"/>
      <c r="K22" s="84"/>
    </row>
    <row r="23" spans="1:11" ht="12.75" customHeight="1">
      <c r="A23" s="73" t="s">
        <v>89</v>
      </c>
      <c r="B23" s="74" t="s">
        <v>82</v>
      </c>
      <c r="C23" s="84"/>
      <c r="D23" s="84"/>
      <c r="E23" s="84"/>
      <c r="F23" s="84"/>
      <c r="G23" s="84"/>
      <c r="H23" s="84"/>
      <c r="I23" s="84"/>
      <c r="J23" s="84"/>
      <c r="K23" s="84"/>
    </row>
    <row r="24" spans="1:11" ht="12.75" customHeight="1">
      <c r="A24" s="14" t="s">
        <v>53</v>
      </c>
      <c r="B24" s="15" t="s">
        <v>82</v>
      </c>
      <c r="C24" s="84"/>
      <c r="D24" s="84"/>
      <c r="E24" s="84"/>
      <c r="F24" s="84"/>
      <c r="G24" s="84"/>
      <c r="H24" s="84"/>
      <c r="I24" s="84"/>
      <c r="J24" s="84"/>
      <c r="K24" s="84"/>
    </row>
    <row r="25" spans="1:11" ht="12.75" customHeight="1">
      <c r="A25" s="14"/>
      <c r="B25" s="15"/>
      <c r="C25" s="15"/>
      <c r="D25" s="36"/>
      <c r="E25" s="35"/>
      <c r="F25" s="15"/>
      <c r="G25" s="15"/>
      <c r="H25" s="15"/>
      <c r="I25" s="65"/>
      <c r="J25" s="65"/>
      <c r="K25" s="65"/>
    </row>
    <row r="26" spans="1:11" ht="12.75" customHeight="1">
      <c r="A26" s="12" t="s">
        <v>90</v>
      </c>
      <c r="B26" s="13" t="s">
        <v>70</v>
      </c>
      <c r="C26" s="152" t="s">
        <v>91</v>
      </c>
      <c r="D26" s="37"/>
      <c r="E26" s="38"/>
      <c r="F26" s="15"/>
      <c r="G26" s="15"/>
      <c r="H26" s="15"/>
      <c r="I26" s="65"/>
      <c r="J26" s="65"/>
      <c r="K26" s="65"/>
    </row>
    <row r="27" spans="1:11" ht="12.75" customHeight="1">
      <c r="A27" s="12"/>
      <c r="B27" s="13"/>
      <c r="C27" s="153"/>
      <c r="D27" s="39"/>
      <c r="E27" s="35"/>
      <c r="F27" s="15"/>
      <c r="G27" s="15"/>
      <c r="H27" s="15"/>
      <c r="I27" s="65"/>
      <c r="J27" s="65"/>
      <c r="K27" s="65"/>
    </row>
    <row r="28" spans="1:11" ht="12.75" customHeight="1">
      <c r="A28" s="73" t="s">
        <v>92</v>
      </c>
      <c r="B28" s="74" t="s">
        <v>57</v>
      </c>
      <c r="C28" s="84"/>
      <c r="D28" s="34"/>
      <c r="E28" s="15"/>
      <c r="F28" s="15"/>
      <c r="G28" s="15"/>
      <c r="H28" s="15"/>
      <c r="I28" s="65"/>
      <c r="J28" s="65"/>
      <c r="K28" s="65"/>
    </row>
    <row r="29" spans="1:11" ht="12.75" customHeight="1">
      <c r="A29" s="14" t="s">
        <v>93</v>
      </c>
      <c r="B29" s="15" t="s">
        <v>57</v>
      </c>
      <c r="C29" s="84"/>
      <c r="D29" s="34"/>
      <c r="E29" s="15"/>
      <c r="F29" s="15"/>
      <c r="G29" s="15"/>
      <c r="H29" s="15"/>
      <c r="I29" s="65"/>
      <c r="J29" s="65"/>
      <c r="K29" s="65"/>
    </row>
    <row r="30" spans="1:11" ht="12.75" customHeight="1">
      <c r="A30" s="73" t="s">
        <v>94</v>
      </c>
      <c r="B30" s="74" t="s">
        <v>57</v>
      </c>
      <c r="C30" s="84"/>
      <c r="D30" s="34"/>
      <c r="E30" s="15"/>
      <c r="F30" s="15"/>
      <c r="G30" s="15"/>
      <c r="H30" s="15"/>
      <c r="I30" s="65"/>
      <c r="J30" s="65"/>
      <c r="K30" s="65"/>
    </row>
    <row r="31" spans="1:11" ht="12.75" customHeight="1">
      <c r="A31" s="14" t="s">
        <v>56</v>
      </c>
      <c r="B31" s="15" t="s">
        <v>57</v>
      </c>
      <c r="C31" s="84"/>
      <c r="D31" s="34"/>
      <c r="E31" s="15"/>
      <c r="F31" s="15"/>
      <c r="G31" s="15"/>
      <c r="H31" s="15"/>
      <c r="I31" s="65"/>
      <c r="J31" s="65"/>
      <c r="K31" s="65"/>
    </row>
    <row r="32" spans="1:11" ht="12.75" customHeight="1">
      <c r="A32" s="73" t="s">
        <v>58</v>
      </c>
      <c r="B32" s="74" t="s">
        <v>57</v>
      </c>
      <c r="C32" s="84"/>
      <c r="D32" s="34"/>
      <c r="E32" s="15"/>
      <c r="F32" s="15"/>
      <c r="G32" s="15"/>
      <c r="H32" s="15"/>
      <c r="I32" s="65"/>
      <c r="J32" s="65"/>
      <c r="K32" s="65"/>
    </row>
    <row r="33" spans="1:19" ht="12.75" customHeight="1">
      <c r="A33" s="14" t="s">
        <v>95</v>
      </c>
      <c r="B33" s="15" t="s">
        <v>57</v>
      </c>
      <c r="C33" s="84"/>
      <c r="D33" s="34"/>
      <c r="E33" s="15"/>
      <c r="F33" s="15"/>
      <c r="G33" s="15"/>
      <c r="H33" s="15"/>
      <c r="I33" s="65"/>
      <c r="J33" s="65"/>
      <c r="K33" s="65"/>
    </row>
    <row r="34" spans="1:19" ht="12.75" customHeight="1">
      <c r="A34" s="73" t="s">
        <v>59</v>
      </c>
      <c r="B34" s="74" t="s">
        <v>60</v>
      </c>
      <c r="C34" s="84"/>
      <c r="D34" s="58"/>
      <c r="E34" s="57"/>
      <c r="F34" s="15"/>
      <c r="G34" s="15"/>
      <c r="H34" s="15"/>
      <c r="I34" s="75"/>
      <c r="J34" s="75"/>
      <c r="K34" s="75"/>
      <c r="L34" s="55"/>
      <c r="M34" s="55"/>
      <c r="N34" s="55"/>
      <c r="O34" s="55"/>
      <c r="P34" s="55"/>
      <c r="Q34" s="55"/>
      <c r="R34" s="55"/>
      <c r="S34" s="55"/>
    </row>
    <row r="35" spans="1:19" ht="42.75" customHeight="1">
      <c r="A35" s="76" t="s">
        <v>96</v>
      </c>
      <c r="B35" s="77" t="s">
        <v>60</v>
      </c>
      <c r="C35" s="84"/>
      <c r="D35" s="59"/>
      <c r="E35" s="60"/>
      <c r="F35" s="61"/>
      <c r="G35" s="61"/>
      <c r="H35" s="61"/>
      <c r="I35" s="65"/>
      <c r="J35" s="65"/>
      <c r="K35" s="65"/>
    </row>
    <row r="36" spans="1:19" ht="68.25" customHeight="1">
      <c r="A36" s="78" t="s">
        <v>97</v>
      </c>
      <c r="B36" s="77" t="s">
        <v>60</v>
      </c>
      <c r="C36" s="84"/>
      <c r="D36" s="59"/>
      <c r="E36" s="60"/>
      <c r="F36" s="61"/>
      <c r="G36" s="61"/>
      <c r="H36" s="61"/>
      <c r="I36" s="65"/>
      <c r="J36" s="65"/>
      <c r="K36" s="65"/>
    </row>
    <row r="37" spans="1:19" ht="43.2">
      <c r="A37" s="78" t="s">
        <v>98</v>
      </c>
      <c r="B37" s="77" t="s">
        <v>60</v>
      </c>
      <c r="C37" s="84"/>
      <c r="D37" s="59"/>
      <c r="E37" s="60"/>
      <c r="F37" s="61"/>
      <c r="G37" s="61"/>
      <c r="H37" s="61"/>
      <c r="I37" s="65"/>
      <c r="J37" s="65"/>
      <c r="K37" s="65"/>
    </row>
    <row r="38" spans="1:19" ht="12.75" customHeight="1">
      <c r="A38" s="14"/>
      <c r="B38" s="15"/>
      <c r="C38" s="15"/>
      <c r="D38" s="15"/>
      <c r="E38" s="15"/>
      <c r="F38" s="15"/>
      <c r="G38" s="15"/>
      <c r="H38" s="15"/>
      <c r="I38" s="65"/>
      <c r="J38" s="65"/>
      <c r="K38" s="65"/>
    </row>
    <row r="39" spans="1:19" ht="12.75" customHeight="1">
      <c r="A39" s="12" t="s">
        <v>90</v>
      </c>
      <c r="B39" s="13" t="s">
        <v>70</v>
      </c>
      <c r="C39" s="146" t="s">
        <v>71</v>
      </c>
      <c r="D39" s="149"/>
      <c r="E39" s="149"/>
      <c r="F39" s="149"/>
      <c r="G39" s="149"/>
      <c r="H39" s="149"/>
      <c r="I39" s="151"/>
      <c r="J39" s="65"/>
      <c r="K39" s="65"/>
    </row>
    <row r="40" spans="1:19" ht="12.75" customHeight="1">
      <c r="A40" s="12"/>
      <c r="B40" s="13"/>
      <c r="C40" s="71" t="s">
        <v>72</v>
      </c>
      <c r="D40" s="72" t="s">
        <v>73</v>
      </c>
      <c r="E40" s="72" t="s">
        <v>74</v>
      </c>
      <c r="F40" s="72" t="s">
        <v>75</v>
      </c>
      <c r="G40" s="72" t="s">
        <v>76</v>
      </c>
      <c r="H40" s="72" t="s">
        <v>77</v>
      </c>
      <c r="I40" s="72" t="s">
        <v>99</v>
      </c>
      <c r="J40" s="65"/>
      <c r="K40" s="65"/>
    </row>
    <row r="41" spans="1:19" ht="14.4">
      <c r="A41" s="73" t="s">
        <v>100</v>
      </c>
      <c r="B41" s="74" t="s">
        <v>82</v>
      </c>
      <c r="C41" s="84"/>
      <c r="D41" s="84"/>
      <c r="E41" s="84"/>
      <c r="F41" s="84"/>
      <c r="G41" s="84"/>
      <c r="H41" s="84"/>
      <c r="I41" s="84"/>
      <c r="J41" s="65"/>
      <c r="K41" s="65"/>
    </row>
    <row r="42" spans="1:19" ht="14.4">
      <c r="A42" s="79" t="s">
        <v>101</v>
      </c>
      <c r="B42" s="80" t="s">
        <v>82</v>
      </c>
      <c r="C42" s="84"/>
      <c r="D42" s="84"/>
      <c r="E42" s="84"/>
      <c r="F42" s="84"/>
      <c r="G42" s="84"/>
      <c r="H42" s="84"/>
      <c r="I42" s="84"/>
      <c r="J42" s="65"/>
      <c r="K42" s="65"/>
    </row>
    <row r="43" spans="1:19" ht="14.4">
      <c r="A43" s="73" t="s">
        <v>102</v>
      </c>
      <c r="B43" s="74" t="s">
        <v>82</v>
      </c>
      <c r="C43" s="84"/>
      <c r="D43" s="84"/>
      <c r="E43" s="84"/>
      <c r="F43" s="84"/>
      <c r="G43" s="84"/>
      <c r="H43" s="84"/>
      <c r="I43" s="84"/>
      <c r="J43" s="65"/>
      <c r="K43" s="65"/>
    </row>
    <row r="44" spans="1:19" ht="14.4">
      <c r="A44" s="14" t="s">
        <v>103</v>
      </c>
      <c r="B44" s="15" t="s">
        <v>82</v>
      </c>
      <c r="C44" s="84"/>
      <c r="D44" s="84"/>
      <c r="E44" s="84"/>
      <c r="F44" s="84"/>
      <c r="G44" s="84"/>
      <c r="H44" s="84"/>
      <c r="I44" s="84"/>
      <c r="J44" s="65"/>
      <c r="K44" s="65"/>
    </row>
    <row r="45" spans="1:19" ht="14.4">
      <c r="A45" s="73" t="s">
        <v>104</v>
      </c>
      <c r="B45" s="74" t="s">
        <v>82</v>
      </c>
      <c r="C45" s="84"/>
      <c r="D45" s="84"/>
      <c r="E45" s="84"/>
      <c r="F45" s="84"/>
      <c r="G45" s="84"/>
      <c r="H45" s="84"/>
      <c r="I45" s="84"/>
      <c r="J45" s="65"/>
      <c r="K45" s="75"/>
      <c r="L45" s="55"/>
      <c r="M45" s="55"/>
      <c r="N45" s="55"/>
      <c r="O45" s="55"/>
    </row>
    <row r="46" spans="1:19" ht="14.4">
      <c r="A46" s="81" t="s">
        <v>105</v>
      </c>
      <c r="B46" s="15" t="s">
        <v>82</v>
      </c>
      <c r="C46" s="84"/>
      <c r="D46" s="84"/>
      <c r="E46" s="84"/>
      <c r="F46" s="84"/>
      <c r="G46" s="84"/>
      <c r="H46" s="84"/>
      <c r="I46" s="84"/>
      <c r="J46" s="65"/>
      <c r="K46" s="75"/>
      <c r="L46" s="55"/>
      <c r="M46" s="55"/>
      <c r="N46" s="55"/>
      <c r="O46" s="55"/>
    </row>
    <row r="47" spans="1:19" ht="14.4">
      <c r="A47" s="73" t="s">
        <v>106</v>
      </c>
      <c r="B47" s="74" t="s">
        <v>82</v>
      </c>
      <c r="C47" s="84"/>
      <c r="D47" s="84"/>
      <c r="E47" s="84"/>
      <c r="F47" s="84"/>
      <c r="G47" s="84"/>
      <c r="H47" s="84"/>
      <c r="I47" s="84"/>
      <c r="J47" s="65"/>
      <c r="K47" s="75"/>
      <c r="L47" s="55"/>
      <c r="M47" s="55"/>
      <c r="N47" s="55"/>
      <c r="O47" s="55"/>
    </row>
    <row r="48" spans="1:19" ht="14.4">
      <c r="A48" s="14"/>
      <c r="B48" s="15"/>
      <c r="C48" s="15"/>
      <c r="D48" s="15"/>
      <c r="E48" s="15"/>
      <c r="F48" s="15"/>
      <c r="G48" s="15"/>
      <c r="H48" s="15"/>
      <c r="I48" s="15"/>
      <c r="J48" s="65"/>
      <c r="K48" s="65"/>
    </row>
    <row r="49" spans="1:22" ht="14.4">
      <c r="A49" s="12" t="s">
        <v>90</v>
      </c>
      <c r="B49" s="13" t="s">
        <v>70</v>
      </c>
      <c r="C49" s="146" t="s">
        <v>71</v>
      </c>
      <c r="D49" s="149"/>
      <c r="E49" s="149"/>
      <c r="F49" s="149"/>
      <c r="G49" s="149"/>
      <c r="H49" s="149"/>
      <c r="I49" s="150"/>
      <c r="J49" s="150"/>
      <c r="K49" s="151"/>
    </row>
    <row r="50" spans="1:22" ht="14.4">
      <c r="A50" s="12"/>
      <c r="B50" s="13"/>
      <c r="C50" s="71" t="s">
        <v>107</v>
      </c>
      <c r="D50" s="71" t="s">
        <v>108</v>
      </c>
      <c r="E50" s="72" t="s">
        <v>109</v>
      </c>
      <c r="F50" s="72" t="s">
        <v>110</v>
      </c>
      <c r="G50" s="72" t="s">
        <v>111</v>
      </c>
      <c r="H50" s="72" t="s">
        <v>112</v>
      </c>
      <c r="I50" s="72" t="s">
        <v>113</v>
      </c>
      <c r="J50" s="72" t="s">
        <v>114</v>
      </c>
      <c r="K50" s="72" t="s">
        <v>115</v>
      </c>
    </row>
    <row r="51" spans="1:22" ht="14.4">
      <c r="A51" s="73" t="s">
        <v>65</v>
      </c>
      <c r="B51" s="74" t="s">
        <v>66</v>
      </c>
      <c r="C51" s="84"/>
      <c r="D51" s="84"/>
      <c r="E51" s="84"/>
      <c r="F51" s="84"/>
      <c r="G51" s="84"/>
      <c r="H51" s="84"/>
      <c r="I51" s="84"/>
      <c r="J51" s="84"/>
      <c r="K51" s="84"/>
      <c r="O51" s="56"/>
      <c r="P51" s="56"/>
      <c r="Q51" s="56"/>
      <c r="R51" s="56"/>
    </row>
    <row r="52" spans="1:22" ht="14.4">
      <c r="A52" s="14"/>
      <c r="B52" s="15"/>
      <c r="C52" s="15"/>
      <c r="D52" s="15"/>
      <c r="E52" s="15"/>
      <c r="F52" s="15"/>
      <c r="G52" s="15"/>
      <c r="H52" s="15"/>
      <c r="I52" s="15"/>
      <c r="J52" s="65"/>
      <c r="K52" s="65"/>
    </row>
    <row r="53" spans="1:22" ht="14.4">
      <c r="A53" s="12" t="s">
        <v>159</v>
      </c>
      <c r="B53" s="13"/>
      <c r="C53" s="15"/>
      <c r="D53" s="15"/>
      <c r="E53" s="15"/>
      <c r="F53" s="15"/>
      <c r="G53" s="15"/>
      <c r="H53" s="15"/>
      <c r="I53" s="15"/>
      <c r="J53" s="65"/>
      <c r="K53" s="65"/>
    </row>
    <row r="54" spans="1:22" ht="28.8">
      <c r="A54" s="118" t="s">
        <v>160</v>
      </c>
      <c r="B54" s="119" t="s">
        <v>161</v>
      </c>
      <c r="C54" s="15"/>
      <c r="D54" s="15"/>
      <c r="E54" s="15"/>
      <c r="F54" s="15"/>
      <c r="G54" s="15"/>
      <c r="H54" s="15"/>
      <c r="I54" s="15"/>
      <c r="J54" s="65"/>
      <c r="K54" s="65"/>
    </row>
    <row r="55" spans="1:22" ht="14.4">
      <c r="A55" s="162" t="s">
        <v>162</v>
      </c>
      <c r="B55" s="84"/>
      <c r="C55" s="15"/>
      <c r="D55" s="15"/>
      <c r="E55" s="15"/>
      <c r="F55" s="15"/>
      <c r="G55" s="15"/>
      <c r="H55" s="15"/>
      <c r="I55" s="15"/>
      <c r="J55" s="65"/>
      <c r="K55" s="65"/>
    </row>
    <row r="56" spans="1:22" ht="14.4">
      <c r="A56" s="120" t="s">
        <v>163</v>
      </c>
      <c r="B56" s="84"/>
      <c r="C56" s="15"/>
      <c r="D56" s="15"/>
      <c r="E56" s="15"/>
      <c r="F56" s="15"/>
      <c r="G56" s="15"/>
      <c r="H56" s="15"/>
      <c r="I56" s="15"/>
      <c r="J56" s="65"/>
      <c r="K56" s="65"/>
    </row>
    <row r="57" spans="1:22" ht="14.4">
      <c r="A57" s="163" t="s">
        <v>164</v>
      </c>
      <c r="B57" s="164"/>
      <c r="C57" s="15"/>
      <c r="D57" s="15"/>
      <c r="E57" s="15"/>
      <c r="F57" s="15"/>
      <c r="G57" s="15"/>
      <c r="H57" s="15"/>
      <c r="I57" s="15"/>
      <c r="J57" s="65"/>
      <c r="K57" s="65"/>
    </row>
    <row r="58" spans="1:22" ht="14.4">
      <c r="A58" s="165" t="s">
        <v>167</v>
      </c>
      <c r="B58" s="166">
        <f>SUM(B55:B57)</f>
        <v>0</v>
      </c>
      <c r="C58" s="15"/>
      <c r="D58" s="15"/>
      <c r="E58" s="15"/>
      <c r="F58" s="15"/>
      <c r="G58" s="15"/>
      <c r="H58" s="15"/>
      <c r="I58" s="15"/>
      <c r="J58" s="65"/>
      <c r="K58" s="65"/>
    </row>
    <row r="59" spans="1:22" ht="15" thickBot="1">
      <c r="A59" s="14"/>
      <c r="B59" s="15"/>
      <c r="C59" s="15"/>
      <c r="D59" s="15"/>
      <c r="E59" s="15"/>
      <c r="F59" s="15"/>
      <c r="G59" s="15"/>
      <c r="H59" s="15"/>
      <c r="I59" s="15"/>
      <c r="J59" s="65"/>
      <c r="K59" s="65"/>
    </row>
    <row r="60" spans="1:22" ht="98.25" customHeight="1" thickBot="1">
      <c r="A60" s="141" t="s">
        <v>118</v>
      </c>
      <c r="B60" s="142"/>
      <c r="C60" s="85"/>
      <c r="D60" s="86"/>
      <c r="E60" s="143" t="s">
        <v>151</v>
      </c>
      <c r="F60" s="144"/>
      <c r="G60" s="145"/>
      <c r="H60" s="87"/>
      <c r="I60" s="88"/>
      <c r="J60" s="88"/>
      <c r="K60" s="88"/>
      <c r="O60" s="56"/>
      <c r="P60" s="56"/>
      <c r="Q60" s="56"/>
      <c r="R60" s="56"/>
    </row>
    <row r="61" spans="1:22" ht="14.4">
      <c r="A61" s="14"/>
      <c r="B61" s="15"/>
      <c r="C61" s="15"/>
      <c r="D61" s="15"/>
      <c r="E61" s="89"/>
      <c r="F61" s="89"/>
      <c r="G61" s="89"/>
      <c r="H61" s="15"/>
      <c r="I61" s="15"/>
      <c r="J61" s="90"/>
      <c r="K61" s="90"/>
    </row>
    <row r="62" spans="1:22" ht="14.4">
      <c r="A62" s="12" t="s">
        <v>119</v>
      </c>
      <c r="B62" s="13"/>
      <c r="C62" s="82"/>
      <c r="D62" s="83"/>
      <c r="E62" s="83"/>
      <c r="F62" s="83"/>
      <c r="G62" s="83"/>
      <c r="I62" s="146" t="s">
        <v>120</v>
      </c>
      <c r="J62" s="147"/>
      <c r="K62" s="147"/>
      <c r="L62" s="147"/>
      <c r="M62" s="147"/>
      <c r="N62" s="147"/>
      <c r="O62" s="147"/>
      <c r="P62" s="147"/>
      <c r="Q62" s="147"/>
      <c r="R62" s="147"/>
      <c r="S62" s="147"/>
      <c r="T62" s="147"/>
      <c r="U62" s="147"/>
      <c r="V62" s="148"/>
    </row>
    <row r="63" spans="1:22" ht="43.2">
      <c r="A63" s="12" t="s">
        <v>121</v>
      </c>
      <c r="B63" s="13" t="s">
        <v>122</v>
      </c>
      <c r="C63" s="91" t="s">
        <v>118</v>
      </c>
      <c r="D63" s="91" t="s">
        <v>123</v>
      </c>
      <c r="E63" s="91" t="s">
        <v>124</v>
      </c>
      <c r="F63" s="92" t="s">
        <v>125</v>
      </c>
      <c r="G63" s="92" t="s">
        <v>126</v>
      </c>
      <c r="I63" s="92" t="s">
        <v>127</v>
      </c>
      <c r="J63" s="92" t="s">
        <v>128</v>
      </c>
      <c r="K63" s="92" t="s">
        <v>129</v>
      </c>
      <c r="L63" s="92" t="s">
        <v>130</v>
      </c>
      <c r="M63" s="92" t="s">
        <v>131</v>
      </c>
      <c r="N63" s="92" t="s">
        <v>132</v>
      </c>
      <c r="O63" s="92" t="s">
        <v>133</v>
      </c>
      <c r="P63" s="92" t="s">
        <v>134</v>
      </c>
      <c r="Q63" s="92" t="s">
        <v>135</v>
      </c>
      <c r="R63" s="92" t="s">
        <v>136</v>
      </c>
      <c r="S63" s="92" t="s">
        <v>137</v>
      </c>
      <c r="T63" s="92" t="s">
        <v>138</v>
      </c>
      <c r="U63" s="92" t="s">
        <v>139</v>
      </c>
      <c r="V63" s="92" t="s">
        <v>140</v>
      </c>
    </row>
    <row r="64" spans="1:22" ht="14.4">
      <c r="A64" s="97" t="s">
        <v>141</v>
      </c>
      <c r="B64" s="93">
        <v>100</v>
      </c>
      <c r="C64" s="107">
        <f>$C$60</f>
        <v>0</v>
      </c>
      <c r="D64" s="63"/>
      <c r="E64" s="109" t="e">
        <f t="shared" ref="E64:E83" si="0">B64/D64</f>
        <v>#DIV/0!</v>
      </c>
      <c r="F64" s="112">
        <v>57</v>
      </c>
      <c r="G64" s="107">
        <f>(F64*D64)*C64</f>
        <v>0</v>
      </c>
      <c r="I64" s="114">
        <v>100</v>
      </c>
      <c r="J64" s="114" t="s">
        <v>142</v>
      </c>
      <c r="K64" s="114" t="s">
        <v>142</v>
      </c>
      <c r="L64" s="114">
        <v>4</v>
      </c>
      <c r="M64" s="114" t="s">
        <v>142</v>
      </c>
      <c r="N64" s="114" t="s">
        <v>142</v>
      </c>
      <c r="O64" s="114" t="s">
        <v>142</v>
      </c>
      <c r="P64" s="114" t="s">
        <v>142</v>
      </c>
      <c r="Q64" s="114">
        <v>100</v>
      </c>
      <c r="R64" s="114">
        <v>100</v>
      </c>
      <c r="S64" s="114">
        <v>100</v>
      </c>
      <c r="T64" s="114">
        <v>40</v>
      </c>
      <c r="U64" s="114">
        <v>3</v>
      </c>
      <c r="V64" s="114">
        <v>1</v>
      </c>
    </row>
    <row r="65" spans="1:22" ht="14.4">
      <c r="A65" s="98" t="s">
        <v>143</v>
      </c>
      <c r="B65" s="94">
        <v>100</v>
      </c>
      <c r="C65" s="108">
        <f>$C$60</f>
        <v>0</v>
      </c>
      <c r="D65" s="63"/>
      <c r="E65" s="110" t="e">
        <f t="shared" si="0"/>
        <v>#DIV/0!</v>
      </c>
      <c r="F65" s="15">
        <v>57</v>
      </c>
      <c r="G65" s="113">
        <f>(F65*D65)*C65</f>
        <v>0</v>
      </c>
      <c r="I65" s="115" t="s">
        <v>142</v>
      </c>
      <c r="J65" s="115">
        <v>60</v>
      </c>
      <c r="K65" s="115">
        <v>40</v>
      </c>
      <c r="L65" s="115"/>
      <c r="M65" s="115" t="s">
        <v>142</v>
      </c>
      <c r="N65" s="115" t="s">
        <v>142</v>
      </c>
      <c r="O65" s="115" t="s">
        <v>142</v>
      </c>
      <c r="P65" s="115" t="s">
        <v>142</v>
      </c>
      <c r="Q65" s="115">
        <v>100</v>
      </c>
      <c r="R65" s="115">
        <v>100</v>
      </c>
      <c r="S65" s="115">
        <v>100</v>
      </c>
      <c r="T65" s="115">
        <v>40</v>
      </c>
      <c r="U65" s="115">
        <v>3</v>
      </c>
      <c r="V65" s="115">
        <v>1</v>
      </c>
    </row>
    <row r="66" spans="1:22" ht="14.4">
      <c r="A66" s="97" t="s">
        <v>144</v>
      </c>
      <c r="B66" s="93">
        <v>100</v>
      </c>
      <c r="C66" s="107">
        <f t="shared" ref="C66:C83" si="1">$C$60</f>
        <v>0</v>
      </c>
      <c r="D66" s="63"/>
      <c r="E66" s="109" t="e">
        <f t="shared" si="0"/>
        <v>#DIV/0!</v>
      </c>
      <c r="F66" s="112">
        <v>57</v>
      </c>
      <c r="G66" s="107">
        <f t="shared" ref="G66:G70" si="2">(F66*D66)*C66</f>
        <v>0</v>
      </c>
      <c r="I66" s="114">
        <v>100</v>
      </c>
      <c r="J66" s="114" t="s">
        <v>142</v>
      </c>
      <c r="K66" s="114" t="s">
        <v>142</v>
      </c>
      <c r="L66" s="114">
        <v>4</v>
      </c>
      <c r="M66" s="114" t="s">
        <v>142</v>
      </c>
      <c r="N66" s="114" t="s">
        <v>142</v>
      </c>
      <c r="O66" s="114" t="s">
        <v>142</v>
      </c>
      <c r="P66" s="114" t="s">
        <v>142</v>
      </c>
      <c r="Q66" s="114">
        <v>100</v>
      </c>
      <c r="R66" s="114">
        <v>100</v>
      </c>
      <c r="S66" s="114">
        <v>100</v>
      </c>
      <c r="T66" s="114">
        <v>40</v>
      </c>
      <c r="U66" s="114">
        <v>3</v>
      </c>
      <c r="V66" s="114">
        <v>1</v>
      </c>
    </row>
    <row r="67" spans="1:22" ht="14.4">
      <c r="A67" s="98" t="s">
        <v>153</v>
      </c>
      <c r="B67" s="94">
        <v>100</v>
      </c>
      <c r="C67" s="108">
        <f t="shared" si="1"/>
        <v>0</v>
      </c>
      <c r="D67" s="63"/>
      <c r="E67" s="111" t="e">
        <f t="shared" si="0"/>
        <v>#DIV/0!</v>
      </c>
      <c r="F67" s="35">
        <v>57</v>
      </c>
      <c r="G67" s="108">
        <f t="shared" si="2"/>
        <v>0</v>
      </c>
      <c r="I67" s="116">
        <v>60</v>
      </c>
      <c r="J67" s="116" t="s">
        <v>142</v>
      </c>
      <c r="K67" s="116">
        <v>40</v>
      </c>
      <c r="L67" s="116"/>
      <c r="M67" s="116">
        <v>4</v>
      </c>
      <c r="N67" s="116" t="s">
        <v>142</v>
      </c>
      <c r="O67" s="116" t="s">
        <v>142</v>
      </c>
      <c r="P67" s="116" t="s">
        <v>142</v>
      </c>
      <c r="Q67" s="116">
        <v>100</v>
      </c>
      <c r="R67" s="116">
        <v>100</v>
      </c>
      <c r="S67" s="116">
        <v>100</v>
      </c>
      <c r="T67" s="116">
        <v>40</v>
      </c>
      <c r="U67" s="116">
        <v>3</v>
      </c>
      <c r="V67" s="116">
        <v>1</v>
      </c>
    </row>
    <row r="68" spans="1:22" ht="14.4">
      <c r="A68" s="97" t="s">
        <v>154</v>
      </c>
      <c r="B68" s="93">
        <v>100</v>
      </c>
      <c r="C68" s="107">
        <f t="shared" si="1"/>
        <v>0</v>
      </c>
      <c r="D68" s="63"/>
      <c r="E68" s="109" t="e">
        <f t="shared" ref="E68" si="3">B68/D68</f>
        <v>#DIV/0!</v>
      </c>
      <c r="F68" s="112">
        <v>57</v>
      </c>
      <c r="G68" s="107">
        <f t="shared" ref="G68" si="4">(F68*D68)*C68</f>
        <v>0</v>
      </c>
      <c r="I68" s="117"/>
      <c r="J68" s="114">
        <v>60</v>
      </c>
      <c r="K68" s="114">
        <v>40</v>
      </c>
      <c r="L68" s="114"/>
      <c r="M68" s="114" t="s">
        <v>142</v>
      </c>
      <c r="N68" s="114" t="s">
        <v>142</v>
      </c>
      <c r="O68" s="114" t="s">
        <v>142</v>
      </c>
      <c r="P68" s="114" t="s">
        <v>142</v>
      </c>
      <c r="Q68" s="114">
        <v>100</v>
      </c>
      <c r="R68" s="114">
        <v>100</v>
      </c>
      <c r="S68" s="114">
        <v>100</v>
      </c>
      <c r="T68" s="114">
        <v>40</v>
      </c>
      <c r="U68" s="114">
        <v>3</v>
      </c>
      <c r="V68" s="114">
        <v>1</v>
      </c>
    </row>
    <row r="69" spans="1:22" ht="14.4">
      <c r="A69" s="96" t="s">
        <v>152</v>
      </c>
      <c r="B69" s="95">
        <v>100</v>
      </c>
      <c r="C69" s="108">
        <f t="shared" si="1"/>
        <v>0</v>
      </c>
      <c r="D69" s="63"/>
      <c r="E69" s="110" t="e">
        <f t="shared" si="0"/>
        <v>#DIV/0!</v>
      </c>
      <c r="F69" s="15">
        <v>57</v>
      </c>
      <c r="G69" s="113">
        <f t="shared" si="2"/>
        <v>0</v>
      </c>
      <c r="I69" s="115"/>
      <c r="J69" s="115">
        <v>60</v>
      </c>
      <c r="K69" s="115">
        <v>40</v>
      </c>
      <c r="L69" s="115"/>
      <c r="M69" s="115" t="s">
        <v>142</v>
      </c>
      <c r="N69" s="115" t="s">
        <v>142</v>
      </c>
      <c r="O69" s="115" t="s">
        <v>142</v>
      </c>
      <c r="P69" s="115" t="s">
        <v>142</v>
      </c>
      <c r="Q69" s="115">
        <v>100</v>
      </c>
      <c r="R69" s="115">
        <v>100</v>
      </c>
      <c r="S69" s="115">
        <v>100</v>
      </c>
      <c r="T69" s="115">
        <v>40</v>
      </c>
      <c r="U69" s="115">
        <v>3</v>
      </c>
      <c r="V69" s="115">
        <v>1</v>
      </c>
    </row>
    <row r="70" spans="1:22" ht="14.4">
      <c r="A70" s="97" t="s">
        <v>145</v>
      </c>
      <c r="B70" s="93">
        <v>100</v>
      </c>
      <c r="C70" s="107">
        <f t="shared" si="1"/>
        <v>0</v>
      </c>
      <c r="D70" s="63"/>
      <c r="E70" s="109" t="e">
        <f t="shared" si="0"/>
        <v>#DIV/0!</v>
      </c>
      <c r="F70" s="112">
        <v>57</v>
      </c>
      <c r="G70" s="107">
        <f t="shared" si="2"/>
        <v>0</v>
      </c>
      <c r="I70" s="114">
        <v>100</v>
      </c>
      <c r="J70" s="114" t="s">
        <v>142</v>
      </c>
      <c r="K70" s="114" t="s">
        <v>142</v>
      </c>
      <c r="L70" s="114">
        <v>4</v>
      </c>
      <c r="M70" s="114" t="s">
        <v>142</v>
      </c>
      <c r="N70" s="114" t="s">
        <v>142</v>
      </c>
      <c r="O70" s="114" t="s">
        <v>142</v>
      </c>
      <c r="P70" s="114" t="s">
        <v>142</v>
      </c>
      <c r="Q70" s="114">
        <v>100</v>
      </c>
      <c r="R70" s="114">
        <v>100</v>
      </c>
      <c r="S70" s="114">
        <v>100</v>
      </c>
      <c r="T70" s="114">
        <v>40</v>
      </c>
      <c r="U70" s="114">
        <v>3</v>
      </c>
      <c r="V70" s="114">
        <v>1</v>
      </c>
    </row>
    <row r="71" spans="1:22" ht="14.4">
      <c r="A71" s="98" t="s">
        <v>141</v>
      </c>
      <c r="B71" s="94">
        <v>40</v>
      </c>
      <c r="C71" s="108">
        <f t="shared" si="1"/>
        <v>0</v>
      </c>
      <c r="D71" s="63"/>
      <c r="E71" s="111" t="e">
        <f t="shared" si="0"/>
        <v>#DIV/0!</v>
      </c>
      <c r="F71" s="35">
        <v>57</v>
      </c>
      <c r="G71" s="108">
        <f>(F71*D71)*C71</f>
        <v>0</v>
      </c>
      <c r="I71" s="116">
        <v>40</v>
      </c>
      <c r="J71" s="116" t="s">
        <v>142</v>
      </c>
      <c r="K71" s="116" t="s">
        <v>142</v>
      </c>
      <c r="L71" s="116">
        <v>4</v>
      </c>
      <c r="M71" s="116" t="s">
        <v>142</v>
      </c>
      <c r="N71" s="116" t="s">
        <v>142</v>
      </c>
      <c r="O71" s="116" t="s">
        <v>142</v>
      </c>
      <c r="P71" s="116" t="s">
        <v>142</v>
      </c>
      <c r="Q71" s="116">
        <v>40</v>
      </c>
      <c r="R71" s="116">
        <v>40</v>
      </c>
      <c r="S71" s="116">
        <v>40</v>
      </c>
      <c r="T71" s="116">
        <v>40</v>
      </c>
      <c r="U71" s="116">
        <v>3</v>
      </c>
      <c r="V71" s="116">
        <v>1</v>
      </c>
    </row>
    <row r="72" spans="1:22" ht="14.4">
      <c r="A72" s="97" t="s">
        <v>143</v>
      </c>
      <c r="B72" s="93">
        <v>40</v>
      </c>
      <c r="C72" s="107">
        <f t="shared" si="1"/>
        <v>0</v>
      </c>
      <c r="D72" s="63"/>
      <c r="E72" s="109" t="e">
        <f t="shared" si="0"/>
        <v>#DIV/0!</v>
      </c>
      <c r="F72" s="112">
        <v>57</v>
      </c>
      <c r="G72" s="107">
        <f>(F72*D72)*C72</f>
        <v>0</v>
      </c>
      <c r="I72" s="114" t="s">
        <v>142</v>
      </c>
      <c r="J72" s="114"/>
      <c r="K72" s="114">
        <v>40</v>
      </c>
      <c r="L72" s="114"/>
      <c r="M72" s="114" t="s">
        <v>142</v>
      </c>
      <c r="N72" s="114" t="s">
        <v>142</v>
      </c>
      <c r="O72" s="114" t="s">
        <v>142</v>
      </c>
      <c r="P72" s="114" t="s">
        <v>142</v>
      </c>
      <c r="Q72" s="114">
        <v>40</v>
      </c>
      <c r="R72" s="114">
        <v>40</v>
      </c>
      <c r="S72" s="114">
        <v>40</v>
      </c>
      <c r="T72" s="114">
        <v>40</v>
      </c>
      <c r="U72" s="114">
        <v>3</v>
      </c>
      <c r="V72" s="114">
        <v>1</v>
      </c>
    </row>
    <row r="73" spans="1:22" ht="14.4">
      <c r="A73" s="98" t="s">
        <v>144</v>
      </c>
      <c r="B73" s="94">
        <v>40</v>
      </c>
      <c r="C73" s="108">
        <f t="shared" si="1"/>
        <v>0</v>
      </c>
      <c r="D73" s="63"/>
      <c r="E73" s="111" t="e">
        <f t="shared" si="0"/>
        <v>#DIV/0!</v>
      </c>
      <c r="F73" s="35">
        <v>57</v>
      </c>
      <c r="G73" s="108">
        <f t="shared" ref="G73:G77" si="5">(F73*D73)*C73</f>
        <v>0</v>
      </c>
      <c r="I73" s="116">
        <v>40</v>
      </c>
      <c r="J73" s="116" t="s">
        <v>142</v>
      </c>
      <c r="K73" s="116" t="s">
        <v>142</v>
      </c>
      <c r="L73" s="116">
        <v>4</v>
      </c>
      <c r="M73" s="116" t="s">
        <v>142</v>
      </c>
      <c r="N73" s="116" t="s">
        <v>142</v>
      </c>
      <c r="O73" s="116" t="s">
        <v>142</v>
      </c>
      <c r="P73" s="116" t="s">
        <v>142</v>
      </c>
      <c r="Q73" s="116">
        <v>40</v>
      </c>
      <c r="R73" s="116">
        <v>40</v>
      </c>
      <c r="S73" s="116">
        <v>40</v>
      </c>
      <c r="T73" s="116">
        <v>40</v>
      </c>
      <c r="U73" s="116">
        <v>3</v>
      </c>
      <c r="V73" s="116">
        <v>1</v>
      </c>
    </row>
    <row r="74" spans="1:22" ht="14.4">
      <c r="A74" s="97" t="s">
        <v>153</v>
      </c>
      <c r="B74" s="93">
        <v>40</v>
      </c>
      <c r="C74" s="107">
        <f t="shared" si="1"/>
        <v>0</v>
      </c>
      <c r="D74" s="63"/>
      <c r="E74" s="109" t="e">
        <f t="shared" ref="E74:E75" si="6">B74/D74</f>
        <v>#DIV/0!</v>
      </c>
      <c r="F74" s="112">
        <v>57</v>
      </c>
      <c r="G74" s="107">
        <f>(F74*D74)*C74</f>
        <v>0</v>
      </c>
      <c r="I74" s="114" t="s">
        <v>142</v>
      </c>
      <c r="J74" s="114"/>
      <c r="K74" s="114">
        <v>40</v>
      </c>
      <c r="L74" s="114"/>
      <c r="M74" s="114">
        <v>4</v>
      </c>
      <c r="N74" s="114" t="s">
        <v>142</v>
      </c>
      <c r="O74" s="114" t="s">
        <v>142</v>
      </c>
      <c r="P74" s="114" t="s">
        <v>142</v>
      </c>
      <c r="Q74" s="114">
        <v>40</v>
      </c>
      <c r="R74" s="114">
        <v>40</v>
      </c>
      <c r="S74" s="114">
        <v>40</v>
      </c>
      <c r="T74" s="114">
        <v>40</v>
      </c>
      <c r="U74" s="114">
        <v>3</v>
      </c>
      <c r="V74" s="114">
        <v>1</v>
      </c>
    </row>
    <row r="75" spans="1:22" ht="14.4">
      <c r="A75" s="98" t="s">
        <v>154</v>
      </c>
      <c r="B75" s="94">
        <v>40</v>
      </c>
      <c r="C75" s="108">
        <f t="shared" si="1"/>
        <v>0</v>
      </c>
      <c r="D75" s="63"/>
      <c r="E75" s="111" t="e">
        <f t="shared" si="6"/>
        <v>#DIV/0!</v>
      </c>
      <c r="F75" s="35">
        <v>57</v>
      </c>
      <c r="G75" s="108">
        <f t="shared" ref="G75" si="7">(F75*D75)*C75</f>
        <v>0</v>
      </c>
      <c r="I75" s="116"/>
      <c r="J75" s="116" t="s">
        <v>142</v>
      </c>
      <c r="K75" s="116">
        <v>40</v>
      </c>
      <c r="L75" s="116"/>
      <c r="M75" s="116" t="s">
        <v>142</v>
      </c>
      <c r="N75" s="116" t="s">
        <v>142</v>
      </c>
      <c r="O75" s="116" t="s">
        <v>142</v>
      </c>
      <c r="P75" s="116" t="s">
        <v>142</v>
      </c>
      <c r="Q75" s="116">
        <v>40</v>
      </c>
      <c r="R75" s="116">
        <v>40</v>
      </c>
      <c r="S75" s="116">
        <v>40</v>
      </c>
      <c r="T75" s="116">
        <v>40</v>
      </c>
      <c r="U75" s="116">
        <v>3</v>
      </c>
      <c r="V75" s="116">
        <v>1</v>
      </c>
    </row>
    <row r="76" spans="1:22" ht="14.4">
      <c r="A76" s="97" t="s">
        <v>152</v>
      </c>
      <c r="B76" s="93">
        <v>40</v>
      </c>
      <c r="C76" s="107">
        <f t="shared" si="1"/>
        <v>0</v>
      </c>
      <c r="D76" s="63"/>
      <c r="E76" s="109" t="e">
        <f t="shared" si="0"/>
        <v>#DIV/0!</v>
      </c>
      <c r="F76" s="112">
        <v>57</v>
      </c>
      <c r="G76" s="107">
        <f t="shared" si="5"/>
        <v>0</v>
      </c>
      <c r="I76" s="114"/>
      <c r="J76" s="114" t="s">
        <v>142</v>
      </c>
      <c r="K76" s="114">
        <v>40</v>
      </c>
      <c r="L76" s="114"/>
      <c r="M76" s="114" t="s">
        <v>142</v>
      </c>
      <c r="N76" s="114" t="s">
        <v>142</v>
      </c>
      <c r="O76" s="114" t="s">
        <v>142</v>
      </c>
      <c r="P76" s="114" t="s">
        <v>142</v>
      </c>
      <c r="Q76" s="114">
        <v>40</v>
      </c>
      <c r="R76" s="114">
        <v>40</v>
      </c>
      <c r="S76" s="114">
        <v>40</v>
      </c>
      <c r="T76" s="114">
        <v>40</v>
      </c>
      <c r="U76" s="114">
        <v>3</v>
      </c>
      <c r="V76" s="114">
        <v>1</v>
      </c>
    </row>
    <row r="77" spans="1:22" ht="14.4">
      <c r="A77" s="98" t="s">
        <v>145</v>
      </c>
      <c r="B77" s="94">
        <v>40</v>
      </c>
      <c r="C77" s="108">
        <f t="shared" si="1"/>
        <v>0</v>
      </c>
      <c r="D77" s="63"/>
      <c r="E77" s="111" t="e">
        <f t="shared" si="0"/>
        <v>#DIV/0!</v>
      </c>
      <c r="F77" s="35">
        <v>57</v>
      </c>
      <c r="G77" s="108">
        <f t="shared" si="5"/>
        <v>0</v>
      </c>
      <c r="I77" s="116">
        <v>40</v>
      </c>
      <c r="J77" s="116" t="s">
        <v>142</v>
      </c>
      <c r="K77" s="116" t="s">
        <v>142</v>
      </c>
      <c r="L77" s="116">
        <v>4</v>
      </c>
      <c r="M77" s="116" t="s">
        <v>142</v>
      </c>
      <c r="N77" s="116" t="s">
        <v>142</v>
      </c>
      <c r="O77" s="116" t="s">
        <v>142</v>
      </c>
      <c r="P77" s="116" t="s">
        <v>142</v>
      </c>
      <c r="Q77" s="116">
        <v>40</v>
      </c>
      <c r="R77" s="116">
        <v>40</v>
      </c>
      <c r="S77" s="116">
        <v>40</v>
      </c>
      <c r="T77" s="116">
        <v>40</v>
      </c>
      <c r="U77" s="116">
        <v>3</v>
      </c>
      <c r="V77" s="116">
        <v>1</v>
      </c>
    </row>
    <row r="78" spans="1:22" ht="14.4">
      <c r="A78" s="97" t="s">
        <v>146</v>
      </c>
      <c r="B78" s="93">
        <v>40</v>
      </c>
      <c r="C78" s="107">
        <f t="shared" si="1"/>
        <v>0</v>
      </c>
      <c r="D78" s="63"/>
      <c r="E78" s="109" t="e">
        <f t="shared" si="0"/>
        <v>#DIV/0!</v>
      </c>
      <c r="F78" s="112">
        <v>17</v>
      </c>
      <c r="G78" s="107">
        <f>(F78*D78)*C78</f>
        <v>0</v>
      </c>
      <c r="I78" s="114">
        <v>40</v>
      </c>
      <c r="J78" s="114" t="s">
        <v>142</v>
      </c>
      <c r="K78" s="114" t="s">
        <v>142</v>
      </c>
      <c r="L78" s="114">
        <v>4</v>
      </c>
      <c r="M78" s="114" t="s">
        <v>142</v>
      </c>
      <c r="N78" s="114" t="s">
        <v>142</v>
      </c>
      <c r="O78" s="114" t="s">
        <v>142</v>
      </c>
      <c r="P78" s="114" t="s">
        <v>142</v>
      </c>
      <c r="Q78" s="114">
        <v>40</v>
      </c>
      <c r="R78" s="114">
        <v>40</v>
      </c>
      <c r="S78" s="114">
        <v>40</v>
      </c>
      <c r="T78" s="114">
        <v>40</v>
      </c>
      <c r="U78" s="114">
        <v>3</v>
      </c>
      <c r="V78" s="114">
        <v>1</v>
      </c>
    </row>
    <row r="79" spans="1:22" ht="14.4">
      <c r="A79" s="98" t="s">
        <v>147</v>
      </c>
      <c r="B79" s="94">
        <v>40</v>
      </c>
      <c r="C79" s="108">
        <f t="shared" si="1"/>
        <v>0</v>
      </c>
      <c r="D79" s="63"/>
      <c r="E79" s="111" t="e">
        <f t="shared" si="0"/>
        <v>#DIV/0!</v>
      </c>
      <c r="F79" s="35">
        <v>17</v>
      </c>
      <c r="G79" s="108">
        <f t="shared" ref="G79:G82" si="8">(F79*D79)*C79</f>
        <v>0</v>
      </c>
      <c r="I79" s="116" t="s">
        <v>142</v>
      </c>
      <c r="J79" s="116"/>
      <c r="K79" s="116">
        <v>40</v>
      </c>
      <c r="L79" s="116" t="s">
        <v>142</v>
      </c>
      <c r="M79" s="116" t="s">
        <v>142</v>
      </c>
      <c r="N79" s="116" t="s">
        <v>142</v>
      </c>
      <c r="O79" s="116" t="s">
        <v>142</v>
      </c>
      <c r="P79" s="116" t="s">
        <v>142</v>
      </c>
      <c r="Q79" s="116">
        <v>40</v>
      </c>
      <c r="R79" s="116">
        <v>40</v>
      </c>
      <c r="S79" s="116">
        <v>40</v>
      </c>
      <c r="T79" s="116">
        <v>40</v>
      </c>
      <c r="U79" s="116">
        <v>3</v>
      </c>
      <c r="V79" s="116">
        <v>1</v>
      </c>
    </row>
    <row r="80" spans="1:22" ht="14.4">
      <c r="A80" s="97" t="s">
        <v>148</v>
      </c>
      <c r="B80" s="93">
        <v>40</v>
      </c>
      <c r="C80" s="107">
        <f t="shared" si="1"/>
        <v>0</v>
      </c>
      <c r="D80" s="63"/>
      <c r="E80" s="109" t="e">
        <f t="shared" si="0"/>
        <v>#DIV/0!</v>
      </c>
      <c r="F80" s="112">
        <v>17</v>
      </c>
      <c r="G80" s="107">
        <f t="shared" si="8"/>
        <v>0</v>
      </c>
      <c r="I80" s="114" t="s">
        <v>142</v>
      </c>
      <c r="J80" s="114"/>
      <c r="K80" s="114">
        <v>40</v>
      </c>
      <c r="L80" s="114" t="s">
        <v>142</v>
      </c>
      <c r="M80" s="114" t="s">
        <v>142</v>
      </c>
      <c r="N80" s="114" t="s">
        <v>142</v>
      </c>
      <c r="O80" s="114" t="s">
        <v>142</v>
      </c>
      <c r="P80" s="114" t="s">
        <v>142</v>
      </c>
      <c r="Q80" s="114">
        <v>40</v>
      </c>
      <c r="R80" s="114">
        <v>40</v>
      </c>
      <c r="S80" s="114">
        <v>40</v>
      </c>
      <c r="T80" s="114">
        <v>40</v>
      </c>
      <c r="U80" s="114">
        <v>3</v>
      </c>
      <c r="V80" s="114">
        <v>1</v>
      </c>
    </row>
    <row r="81" spans="1:22" ht="14.4">
      <c r="A81" s="96" t="s">
        <v>149</v>
      </c>
      <c r="B81" s="95">
        <v>40</v>
      </c>
      <c r="C81" s="108">
        <f t="shared" si="1"/>
        <v>0</v>
      </c>
      <c r="D81" s="63"/>
      <c r="E81" s="110" t="e">
        <f t="shared" si="0"/>
        <v>#DIV/0!</v>
      </c>
      <c r="F81" s="15">
        <v>17</v>
      </c>
      <c r="G81" s="113">
        <f t="shared" si="8"/>
        <v>0</v>
      </c>
      <c r="I81" s="115">
        <v>40</v>
      </c>
      <c r="J81" s="115" t="s">
        <v>142</v>
      </c>
      <c r="K81" s="115" t="s">
        <v>142</v>
      </c>
      <c r="L81" s="115">
        <v>4</v>
      </c>
      <c r="M81" s="115" t="s">
        <v>142</v>
      </c>
      <c r="N81" s="115" t="s">
        <v>142</v>
      </c>
      <c r="O81" s="115" t="s">
        <v>142</v>
      </c>
      <c r="P81" s="115" t="s">
        <v>142</v>
      </c>
      <c r="Q81" s="115">
        <v>40</v>
      </c>
      <c r="R81" s="115">
        <v>40</v>
      </c>
      <c r="S81" s="115">
        <v>40</v>
      </c>
      <c r="T81" s="115">
        <v>40</v>
      </c>
      <c r="U81" s="115">
        <v>3</v>
      </c>
      <c r="V81" s="115">
        <v>1</v>
      </c>
    </row>
    <row r="82" spans="1:22" ht="14.4">
      <c r="A82" s="97" t="s">
        <v>150</v>
      </c>
      <c r="B82" s="93">
        <v>40</v>
      </c>
      <c r="C82" s="107">
        <f t="shared" si="1"/>
        <v>0</v>
      </c>
      <c r="D82" s="63"/>
      <c r="E82" s="109" t="e">
        <f t="shared" si="0"/>
        <v>#DIV/0!</v>
      </c>
      <c r="F82" s="112">
        <v>17</v>
      </c>
      <c r="G82" s="107">
        <f t="shared" si="8"/>
        <v>0</v>
      </c>
      <c r="I82" s="114" t="s">
        <v>142</v>
      </c>
      <c r="J82" s="114"/>
      <c r="K82" s="114">
        <v>40</v>
      </c>
      <c r="L82" s="114" t="s">
        <v>142</v>
      </c>
      <c r="M82" s="114" t="s">
        <v>142</v>
      </c>
      <c r="N82" s="114" t="s">
        <v>142</v>
      </c>
      <c r="O82" s="114" t="s">
        <v>142</v>
      </c>
      <c r="P82" s="114" t="s">
        <v>142</v>
      </c>
      <c r="Q82" s="114">
        <v>40</v>
      </c>
      <c r="R82" s="114">
        <v>40</v>
      </c>
      <c r="S82" s="114">
        <v>40</v>
      </c>
      <c r="T82" s="114">
        <v>40</v>
      </c>
      <c r="U82" s="114">
        <v>3</v>
      </c>
      <c r="V82" s="114">
        <v>1</v>
      </c>
    </row>
    <row r="83" spans="1:22" ht="14.4">
      <c r="A83" s="96" t="s">
        <v>155</v>
      </c>
      <c r="B83" s="95">
        <v>40</v>
      </c>
      <c r="C83" s="108">
        <f t="shared" si="1"/>
        <v>0</v>
      </c>
      <c r="D83" s="63"/>
      <c r="E83" s="110" t="e">
        <f t="shared" si="0"/>
        <v>#DIV/0!</v>
      </c>
      <c r="F83" s="15">
        <v>17</v>
      </c>
      <c r="G83" s="113">
        <f>(F83*D83)*C83</f>
        <v>0</v>
      </c>
      <c r="I83" s="115"/>
      <c r="J83" s="115" t="s">
        <v>142</v>
      </c>
      <c r="K83" s="115">
        <v>40</v>
      </c>
      <c r="L83" s="115"/>
      <c r="M83" s="115" t="s">
        <v>142</v>
      </c>
      <c r="N83" s="115" t="s">
        <v>142</v>
      </c>
      <c r="O83" s="115" t="s">
        <v>142</v>
      </c>
      <c r="P83" s="115" t="s">
        <v>142</v>
      </c>
      <c r="Q83" s="115">
        <v>40</v>
      </c>
      <c r="R83" s="115">
        <v>40</v>
      </c>
      <c r="S83" s="115">
        <v>40</v>
      </c>
      <c r="T83" s="115">
        <v>40</v>
      </c>
      <c r="U83" s="115">
        <v>3</v>
      </c>
      <c r="V83" s="115">
        <v>1</v>
      </c>
    </row>
    <row r="84" spans="1:22" ht="14.4">
      <c r="A84" s="14"/>
      <c r="B84" s="15"/>
      <c r="C84" s="15"/>
      <c r="D84" s="15"/>
      <c r="E84" s="15"/>
      <c r="F84" s="15"/>
      <c r="G84" s="15"/>
      <c r="H84" s="15"/>
      <c r="I84" s="15"/>
      <c r="J84" s="65"/>
      <c r="K84" s="65"/>
    </row>
    <row r="85" spans="1:22" ht="14.4">
      <c r="A85" s="14"/>
      <c r="B85" s="15"/>
      <c r="C85" s="15"/>
      <c r="D85" s="15"/>
      <c r="E85" s="15"/>
      <c r="F85" s="15"/>
      <c r="G85" s="15"/>
      <c r="H85" s="15"/>
      <c r="I85" s="15"/>
      <c r="J85" s="65"/>
      <c r="K85" s="65"/>
    </row>
    <row r="86" spans="1:22" ht="14.4">
      <c r="A86" s="65"/>
      <c r="B86" s="65"/>
      <c r="C86" s="65"/>
      <c r="D86" s="65"/>
      <c r="E86" s="65"/>
      <c r="F86" s="65"/>
      <c r="G86" s="65"/>
      <c r="H86" s="65"/>
      <c r="I86" s="65"/>
      <c r="J86" s="65"/>
      <c r="K86" s="65"/>
    </row>
    <row r="88" spans="1:22" ht="15.6">
      <c r="A88" s="40" t="s">
        <v>35</v>
      </c>
    </row>
    <row r="89" spans="1:22" ht="14.4">
      <c r="A89" s="41" t="str">
        <f>Inschrijfblad!A24</f>
        <v>naam ondertekenaar invullen</v>
      </c>
    </row>
    <row r="90" spans="1:22" ht="14.4">
      <c r="A90" s="41" t="str">
        <f>Inschrijfblad!A25</f>
        <v>functie ondertekenaar invullen</v>
      </c>
    </row>
    <row r="91" spans="1:22" ht="14.4">
      <c r="A91" s="41" t="str">
        <f>Inschrijfblad!A26</f>
        <v>naam inschrijver invullen</v>
      </c>
    </row>
    <row r="92" spans="1:22" ht="14.4">
      <c r="A92" s="41" t="str">
        <f>Inschrijfblad!A27</f>
        <v>datum ondertekening invullen</v>
      </c>
    </row>
    <row r="93" spans="1:22" ht="14.4">
      <c r="A93" s="30"/>
    </row>
    <row r="94" spans="1:22" ht="14.4">
      <c r="A94" s="30" t="s">
        <v>40</v>
      </c>
    </row>
    <row r="95" spans="1:22" ht="51" customHeight="1">
      <c r="A95" s="64"/>
    </row>
  </sheetData>
  <sheetProtection algorithmName="SHA-512" hashValue="xP1rnmXJ/71jCJOsIUDihhzE9qdvuqEUDfFFmf8KVqE/+La4zrQ/8oD3q2RHRp+CP/asV2Li5qRnT0ptOatCog==" saltValue="aTbbm7Sl9v30A+d1jAn0Ig==" spinCount="100000" sheet="1" objects="1" scenarios="1"/>
  <mergeCells count="7">
    <mergeCell ref="A60:B60"/>
    <mergeCell ref="E60:G60"/>
    <mergeCell ref="I62:V62"/>
    <mergeCell ref="C11:K11"/>
    <mergeCell ref="C39:I39"/>
    <mergeCell ref="C26:C27"/>
    <mergeCell ref="C49:K49"/>
  </mergeCells>
  <phoneticPr fontId="6" type="noConversion"/>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80AEA1-3C2A-46D8-8817-1250F8CC582B}">
  <ds:schemaRefs>
    <ds:schemaRef ds:uri="http://schemas.microsoft.com/sharepoint/v3/contenttype/forms"/>
  </ds:schemaRefs>
</ds:datastoreItem>
</file>

<file path=customXml/itemProps2.xml><?xml version="1.0" encoding="utf-8"?>
<ds:datastoreItem xmlns:ds="http://schemas.openxmlformats.org/officeDocument/2006/customXml" ds:itemID="{444FBB58-FE6A-43D8-B316-4C284321FB2B}"/>
</file>

<file path=customXml/itemProps3.xml><?xml version="1.0" encoding="utf-8"?>
<ds:datastoreItem xmlns:ds="http://schemas.openxmlformats.org/officeDocument/2006/customXml" ds:itemID="{0BFABD3D-C7A9-42AD-9E24-758DBD65482E}">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elements/1.1/"/>
    <ds:schemaRef ds:uri="941355bb-1c72-4d45-9e51-2db88256a920"/>
    <ds:schemaRef ds:uri="http://www.w3.org/XML/1998/namespace"/>
    <ds:schemaRef ds:uri="http://purl.org/dc/dcmitype/"/>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toelichting</vt:lpstr>
      <vt:lpstr>Inschrijfblad</vt:lpstr>
      <vt:lpstr>Werkzaamheden</vt:lpstr>
      <vt:lpstr>Invulblad Staffelprijzen</vt:lpstr>
      <vt:lpstr>Werkzaamheden!Afdrukbereik</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dcterms:created xsi:type="dcterms:W3CDTF">2013-06-28T07:20:05Z</dcterms:created>
  <dcterms:modified xsi:type="dcterms:W3CDTF">2024-07-08T11:36:53Z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0x010100DBF4D60CDE0687429DAB13A4F45FE06C</vt:lpwstr>
  </property>
  <property fmtid="{D5CDD505-2E9C-101B-9397-08002B2CF9AE}" pid="3" name="Order">
    <vt:r8>2316000</vt:r8>
  </property>
</Properties>
</file>