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Ridderkerk\2025\EA 2025\Risico info e.d. tbv NVI\"/>
    </mc:Choice>
  </mc:AlternateContent>
  <xr:revisionPtr revIDLastSave="0" documentId="13_ncr:1_{CE1EF524-90AF-4687-9CF2-EEBCFB58B6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Blad1!$A$1:$P$45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J41" i="1" l="1"/>
  <c r="J40" i="1"/>
  <c r="J16" i="1" l="1"/>
  <c r="H42" i="1" l="1"/>
  <c r="I42" i="1"/>
  <c r="H43" i="1"/>
  <c r="I43" i="1"/>
  <c r="I39" i="1"/>
  <c r="H39" i="1"/>
  <c r="I5" i="1"/>
  <c r="I7" i="1"/>
  <c r="I8" i="1"/>
  <c r="I9" i="1"/>
  <c r="I10" i="1"/>
  <c r="I11" i="1"/>
  <c r="I12" i="1"/>
  <c r="I13" i="1"/>
  <c r="I14" i="1"/>
  <c r="I15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4" i="1"/>
  <c r="H5" i="1"/>
  <c r="H7" i="1"/>
  <c r="H8" i="1"/>
  <c r="H9" i="1"/>
  <c r="H10" i="1"/>
  <c r="H11" i="1"/>
  <c r="H12" i="1"/>
  <c r="H13" i="1"/>
  <c r="H14" i="1"/>
  <c r="H15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4" i="1"/>
  <c r="H36" i="1" l="1"/>
  <c r="J43" i="1"/>
  <c r="J42" i="1"/>
  <c r="J39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5" i="1"/>
  <c r="J14" i="1"/>
  <c r="J13" i="1"/>
  <c r="J12" i="1"/>
  <c r="J11" i="1"/>
  <c r="J10" i="1"/>
  <c r="J9" i="1"/>
  <c r="J8" i="1"/>
  <c r="J7" i="1"/>
  <c r="J5" i="1"/>
  <c r="J4" i="1"/>
  <c r="I36" i="1" l="1"/>
  <c r="J36" i="1" s="1"/>
  <c r="I45" i="1" l="1"/>
  <c r="H45" i="1"/>
  <c r="J45" i="1" l="1"/>
</calcChain>
</file>

<file path=xl/sharedStrings.xml><?xml version="1.0" encoding="utf-8"?>
<sst xmlns="http://schemas.openxmlformats.org/spreadsheetml/2006/main" count="279" uniqueCount="204">
  <si>
    <t>RIDDERKERK</t>
  </si>
  <si>
    <t>BASISONDERWIJS</t>
  </si>
  <si>
    <t>Bilderdijklaan 2</t>
  </si>
  <si>
    <t>Openbaar basisonderwijs de Noord</t>
  </si>
  <si>
    <t>2985 XB</t>
  </si>
  <si>
    <t>Ridderkerk</t>
  </si>
  <si>
    <t>Burg. De Zeeuwstraat  294 h</t>
  </si>
  <si>
    <t>Openbaar basisonderwijs De Piramide hoofdgebouw</t>
  </si>
  <si>
    <t>2981 AJ</t>
  </si>
  <si>
    <t>Da Costalaan 1</t>
  </si>
  <si>
    <t>bijzonder basisonderwijs De Wingerd</t>
  </si>
  <si>
    <t>2985 BC</t>
  </si>
  <si>
    <t>Da Costalaan 3</t>
  </si>
  <si>
    <t>Gerard Alewijnszstraat 48</t>
  </si>
  <si>
    <t>bijzonder basiswonderwijs De Klimop, dislokatie</t>
  </si>
  <si>
    <t>2988 XD</t>
  </si>
  <si>
    <t>Grevelingenhof 1</t>
  </si>
  <si>
    <t>openbaar basisonderwijs De Bosweide</t>
  </si>
  <si>
    <t>2987 EB</t>
  </si>
  <si>
    <t>Hovystraat 60</t>
  </si>
  <si>
    <t>Bijz.basisonderwijs Dr.Schaepmanschool nieuwbouw</t>
  </si>
  <si>
    <t>2982 PA</t>
  </si>
  <si>
    <t>Linnenstraat 4</t>
  </si>
  <si>
    <t>Gymnastieklokaal</t>
  </si>
  <si>
    <t>2988 XL</t>
  </si>
  <si>
    <t>Margriete Van Comenestraat 2</t>
  </si>
  <si>
    <t>Bijzonder basisonderwijs Ds.G.H. Kerstenschool</t>
  </si>
  <si>
    <t>2982 PH</t>
  </si>
  <si>
    <t>Mozartstraat 180a</t>
  </si>
  <si>
    <t>Bijzonder speciaal onderwijs De Burcht</t>
  </si>
  <si>
    <t>2983 AK</t>
  </si>
  <si>
    <t>Mr Treubstraat 3</t>
  </si>
  <si>
    <t>Bijzonder basisonderwijs De Klimop</t>
  </si>
  <si>
    <t>2982 VN</t>
  </si>
  <si>
    <t>P C Hooftstraat 5</t>
  </si>
  <si>
    <t xml:space="preserve">Gymnastieklokaal </t>
  </si>
  <si>
    <t>2985 BK</t>
  </si>
  <si>
    <t>Patrijs 28</t>
  </si>
  <si>
    <t>Bijzonder basisonderwijs De Bongerd</t>
  </si>
  <si>
    <t>2986 CA</t>
  </si>
  <si>
    <t>Platanenstraat 6</t>
  </si>
  <si>
    <t>FAREL (les en gymzaal Onderwijs)</t>
  </si>
  <si>
    <t>2982 CR</t>
  </si>
  <si>
    <t>Prinsenstraat  74</t>
  </si>
  <si>
    <t>Openbaar basisonderwijs De Reijer (zie Reijerweg 241) sportzaal</t>
  </si>
  <si>
    <t>2983 CL</t>
  </si>
  <si>
    <t>Randweg 3</t>
  </si>
  <si>
    <t>Bijzonder basisonderwijs De Driemaster</t>
  </si>
  <si>
    <t>2983 AL</t>
  </si>
  <si>
    <t>Reijerweg 247</t>
  </si>
  <si>
    <t xml:space="preserve">Gymnastieklokaal De Reijer </t>
  </si>
  <si>
    <t>2983 AS</t>
  </si>
  <si>
    <t>Reijerweg 243</t>
  </si>
  <si>
    <t>Sportzaal de Werf (zit vast aan Prinsenstraat 74 de Reijer)</t>
  </si>
  <si>
    <t>Reijerweg 60</t>
  </si>
  <si>
    <t>bijzonder basisonderwijs De Regenboog</t>
  </si>
  <si>
    <t>2983 AT</t>
  </si>
  <si>
    <t>Scheldeplein 2</t>
  </si>
  <si>
    <t>Gymlokaal</t>
  </si>
  <si>
    <t>2987 EL</t>
  </si>
  <si>
    <t>Scheldeplein 4</t>
  </si>
  <si>
    <t>bijzonder basisonderwijs De Fontein</t>
  </si>
  <si>
    <t>Van Den Broekstraat 2</t>
  </si>
  <si>
    <t>2981 AX</t>
  </si>
  <si>
    <t>Verlengde Kerkweg  23</t>
  </si>
  <si>
    <t>bijzonder basisonderwijs Rehobothschool</t>
  </si>
  <si>
    <t>2985 AZ</t>
  </si>
  <si>
    <t>Voorn 11</t>
  </si>
  <si>
    <t>openbaar basisonderwijs De Botter</t>
  </si>
  <si>
    <t>2986 JA</t>
  </si>
  <si>
    <t>Voorn 9</t>
  </si>
  <si>
    <t>Reijerweg 245</t>
  </si>
  <si>
    <t>Sportzaal De Orion</t>
  </si>
  <si>
    <t>Gerard Alewijnszstraat 1</t>
  </si>
  <si>
    <t>Openbaar basisonderwijs De Piramide dislokatie</t>
  </si>
  <si>
    <t xml:space="preserve">Farel College </t>
  </si>
  <si>
    <t>2982 CM</t>
  </si>
  <si>
    <t>Margrietstraat 163</t>
  </si>
  <si>
    <t>Gemini College (samen met gymnastieklokaal Reijerweg 247)</t>
  </si>
  <si>
    <t>Margriete van Comenestraat  4</t>
  </si>
  <si>
    <t>Máximaschool</t>
  </si>
  <si>
    <t>VOORTGEZET ONDERWIJS</t>
  </si>
  <si>
    <t>Kastanjelaan 38</t>
  </si>
  <si>
    <t>2982 SN</t>
  </si>
  <si>
    <t>SUB totaal</t>
  </si>
  <si>
    <t>Gymnastieklokaal (incl. B.t.w.)</t>
  </si>
  <si>
    <t>OBS de Botter</t>
  </si>
  <si>
    <t>ECL 343200</t>
  </si>
  <si>
    <t>leegstaand, nog geen sloop</t>
  </si>
  <si>
    <t>speeltoestellen inbegrepen alsook extra lokalen per 2020</t>
  </si>
  <si>
    <t>vaste speeltoestellen inbegrepen (geen eigendom meer)</t>
  </si>
  <si>
    <t xml:space="preserve">ADRES </t>
  </si>
  <si>
    <t>FCL</t>
  </si>
  <si>
    <t>GEBRUIK-BESTEMMING</t>
  </si>
  <si>
    <t>POSTCODE</t>
  </si>
  <si>
    <t>OPSTALWAARDE (inclusief btw)</t>
  </si>
  <si>
    <t xml:space="preserve">INVENTARIS </t>
  </si>
  <si>
    <t>OPMERKINGEN</t>
  </si>
  <si>
    <t>vaste speeltoestellen inbegrepen</t>
  </si>
  <si>
    <t>complex Grevelingenhof, Scheldeplein 2 en 4, vaste speeltoestellen inbegrepen</t>
  </si>
  <si>
    <t>vaste speeltoestellen inbegrepen en 175 zonnepanelen</t>
  </si>
  <si>
    <t>vaste speeltoestellen zijn ingebrepen</t>
  </si>
  <si>
    <t>(leegstaand)</t>
  </si>
  <si>
    <t>gebruiker: Gemini College</t>
  </si>
  <si>
    <t>vaste speeltoestellen zijn inbegrepen</t>
  </si>
  <si>
    <t xml:space="preserve">zie scheldeplein nummer 4 </t>
  </si>
  <si>
    <t>incl. berging, vaste speeltoestellen, onderdeel van complex Grevelingenhof</t>
  </si>
  <si>
    <t>voortgezet onderwijs inclusief gymzaal</t>
  </si>
  <si>
    <t>speciaal voortgezet onderwijs, 2 bijgebouwen en vaste speeltoestellen inbegrepen</t>
  </si>
  <si>
    <t>TOTAAL 2022</t>
  </si>
  <si>
    <t>Gemini College (nieuwbouw)</t>
  </si>
  <si>
    <t>Sporthal Gemini (2 gymzalen)</t>
  </si>
  <si>
    <t>Sportlaan 14</t>
  </si>
  <si>
    <t>Sportlaan 16</t>
  </si>
  <si>
    <t>590 zonnepanelen</t>
  </si>
  <si>
    <t>134 zonnepanelen</t>
  </si>
  <si>
    <t>per 19-09-2022</t>
  </si>
  <si>
    <t>per 01-03-2022 zonnepanelen 68,580,62</t>
  </si>
  <si>
    <t>per 01-03-2022 zonnepanelen 57,570,89</t>
  </si>
  <si>
    <t>per 01-03-2022 zonnepanelen 45,973,75</t>
  </si>
  <si>
    <t>per 01-03-2022 zonnepanelen 42,683,60</t>
  </si>
  <si>
    <t>2021 uitbreiding met 2 lokalen</t>
  </si>
  <si>
    <t>01-07-2021 extra verdieping op school</t>
  </si>
  <si>
    <t>wordt waarschijnlijk zomer 2023 gesloopt voor nieuwbouw</t>
  </si>
  <si>
    <t>07-2022 leegstand in afwachting van nw bestemming</t>
  </si>
  <si>
    <t>leegstand?</t>
  </si>
  <si>
    <t>extra unit tijdelijke huisvesting per 09-2022</t>
  </si>
  <si>
    <t>ACC</t>
  </si>
  <si>
    <t>R035</t>
  </si>
  <si>
    <t>R041</t>
  </si>
  <si>
    <t>R037</t>
  </si>
  <si>
    <t>R036</t>
  </si>
  <si>
    <t>R043</t>
  </si>
  <si>
    <t>R039</t>
  </si>
  <si>
    <t>R057</t>
  </si>
  <si>
    <t>R042</t>
  </si>
  <si>
    <t>R058</t>
  </si>
  <si>
    <t>R038</t>
  </si>
  <si>
    <t>R059</t>
  </si>
  <si>
    <t>R045</t>
  </si>
  <si>
    <t>R051</t>
  </si>
  <si>
    <t>R052</t>
  </si>
  <si>
    <t>R044</t>
  </si>
  <si>
    <t>R060</t>
  </si>
  <si>
    <t>R048</t>
  </si>
  <si>
    <t>R049</t>
  </si>
  <si>
    <t>R046</t>
  </si>
  <si>
    <t>R023</t>
  </si>
  <si>
    <t>R106</t>
  </si>
  <si>
    <t>R054</t>
  </si>
  <si>
    <t>R091</t>
  </si>
  <si>
    <t>R050</t>
  </si>
  <si>
    <t>R040</t>
  </si>
  <si>
    <t>R063</t>
  </si>
  <si>
    <t>R062</t>
  </si>
  <si>
    <t>R092</t>
  </si>
  <si>
    <t>Sporthal Reijerpark (opstal) de Wissel</t>
  </si>
  <si>
    <t>R056</t>
  </si>
  <si>
    <t>R097</t>
  </si>
  <si>
    <t>R098</t>
  </si>
  <si>
    <t>R053</t>
  </si>
  <si>
    <t>Kastanjelaan 50-52</t>
  </si>
  <si>
    <t>P C Hooftstraat 2</t>
  </si>
  <si>
    <t>P C Hooftstraat 2a</t>
  </si>
  <si>
    <t>Gymnastieklokaal (tijdelijke huur)</t>
  </si>
  <si>
    <t>opstal via verhuurder verzekerd</t>
  </si>
  <si>
    <t>gedeeltelijk gesloopt (tbv inpassen tijdelijke hal)</t>
  </si>
  <si>
    <t>type zonnepaneel</t>
  </si>
  <si>
    <t>type omvormer</t>
  </si>
  <si>
    <t>installateur</t>
  </si>
  <si>
    <t>scope 12</t>
  </si>
  <si>
    <t>wijze van installatie</t>
  </si>
  <si>
    <t>vaste speeltoestellen zijn inbegrepen, 124 zonnepanelen</t>
  </si>
  <si>
    <t>Solaredge omvormer 33.000 Kwh</t>
  </si>
  <si>
    <t>Hoogendoorn elektrotechniek </t>
  </si>
  <si>
    <t xml:space="preserve">montage systeem Valk pro+ platdak zuid </t>
  </si>
  <si>
    <t>Canadian solar CS3L-375MS</t>
  </si>
  <si>
    <t>Huawei SUN2000 (3x) 36KTL-M3, (1x)100KTL-M1</t>
  </si>
  <si>
    <t>Centraal- of stringomvormer plat dak</t>
  </si>
  <si>
    <t>Bink Solar BV</t>
  </si>
  <si>
    <t>E2 Energie</t>
  </si>
  <si>
    <t>van der Valk montage systeem oost-west opstelling</t>
  </si>
  <si>
    <t>ja</t>
  </si>
  <si>
    <t>Solar edge 82,8KW</t>
  </si>
  <si>
    <t>1 omvormer van der Valk Montage systeem oost-west opstelling</t>
  </si>
  <si>
    <t>Astroenergy 245 WP</t>
  </si>
  <si>
    <t>Saman (www.samangroep.nl</t>
  </si>
  <si>
    <t>nee</t>
  </si>
  <si>
    <t>schuin dak, twee centrale omvormers die in een geventileerde ruimte zijn geïnstalleerd</t>
  </si>
  <si>
    <t xml:space="preserve">Chint CPS SCA 20 </t>
  </si>
  <si>
    <t>voorheen sporthal de Wissel, verdeeld over 3 FCL nummers, incl zonnepanelen</t>
  </si>
  <si>
    <t>geen info bekend</t>
  </si>
  <si>
    <t>inclusief landingskuil (?) en zonnepanelen</t>
  </si>
  <si>
    <t>305ZX, 305Wp, 228 stuks</t>
  </si>
  <si>
    <t>onbekend</t>
  </si>
  <si>
    <t>zonnepanelen, echter geen eigenaar</t>
  </si>
  <si>
    <t>200 stuks Canadian Solar 450W</t>
  </si>
  <si>
    <t>176 stuks Canadian Solar 450W</t>
  </si>
  <si>
    <t>170 stuks Canadian Solar 450W</t>
  </si>
  <si>
    <t>169 stuks Canadian Solar 375W</t>
  </si>
  <si>
    <t xml:space="preserve">124 stuks Talesun Poly 280 WP </t>
  </si>
  <si>
    <t>2xSolar edge 33KW</t>
  </si>
  <si>
    <t>2 omvormers</t>
  </si>
  <si>
    <t xml:space="preserve"> 2 omvormers van der Valk montage systeeem oost-west opstelling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</si>
</sst>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424242"/>
      <name val="Calibri"/>
      <family val="2"/>
      <scheme val="minor"/>
    </font>
    <font>
      <b/>
      <sz val="11"/>
      <color rgb="FF42424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1" fillId="0" borderId="1" xfId="0" applyFont="1" applyBorder="1"/>
    <xf numFmtId="0" fontId="1" fillId="2" borderId="1" xfId="0" applyFont="1" applyFill="1" applyBorder="1"/>
    <xf numFmtId="0" fontId="0" fillId="3" borderId="1" xfId="0" applyFill="1" applyBorder="1"/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3" fillId="3" borderId="1" xfId="0" applyFont="1" applyFill="1" applyBorder="1"/>
    <xf numFmtId="0" fontId="0" fillId="4" borderId="1" xfId="0" applyFill="1" applyBorder="1"/>
    <xf numFmtId="0" fontId="0" fillId="0" borderId="1" xfId="0" applyFill="1" applyBorder="1"/>
    <xf numFmtId="0" fontId="4" fillId="2" borderId="1" xfId="0" applyFont="1" applyFill="1" applyBorder="1" applyAlignment="1">
      <alignment horizontal="left" vertical="top" wrapText="1"/>
    </xf>
    <xf numFmtId="44" fontId="4" fillId="2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44" fontId="5" fillId="0" borderId="1" xfId="0" applyNumberFormat="1" applyFont="1" applyBorder="1" applyAlignment="1">
      <alignment horizontal="right"/>
    </xf>
    <xf numFmtId="0" fontId="5" fillId="4" borderId="1" xfId="0" applyFont="1" applyFill="1" applyBorder="1"/>
    <xf numFmtId="0" fontId="5" fillId="0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44" fontId="6" fillId="3" borderId="1" xfId="0" applyNumberFormat="1" applyFont="1" applyFill="1" applyBorder="1" applyAlignment="1">
      <alignment horizontal="right"/>
    </xf>
    <xf numFmtId="44" fontId="6" fillId="3" borderId="1" xfId="0" applyNumberFormat="1" applyFont="1" applyFill="1" applyBorder="1"/>
    <xf numFmtId="9" fontId="6" fillId="4" borderId="1" xfId="0" applyNumberFormat="1" applyFont="1" applyFill="1" applyBorder="1"/>
    <xf numFmtId="9" fontId="6" fillId="0" borderId="1" xfId="0" applyNumberFormat="1" applyFont="1" applyFill="1" applyBorder="1"/>
    <xf numFmtId="0" fontId="6" fillId="5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44" fontId="7" fillId="3" borderId="1" xfId="0" applyNumberFormat="1" applyFont="1" applyFill="1" applyBorder="1" applyAlignment="1">
      <alignment horizontal="right"/>
    </xf>
    <xf numFmtId="9" fontId="7" fillId="4" borderId="1" xfId="0" applyNumberFormat="1" applyFont="1" applyFill="1" applyBorder="1"/>
    <xf numFmtId="9" fontId="7" fillId="0" borderId="1" xfId="0" applyNumberFormat="1" applyFont="1" applyFill="1" applyBorder="1"/>
    <xf numFmtId="0" fontId="7" fillId="5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0" applyNumberFormat="1" applyFont="1" applyBorder="1" applyAlignment="1">
      <alignment horizontal="right"/>
    </xf>
    <xf numFmtId="0" fontId="6" fillId="4" borderId="1" xfId="0" applyFont="1" applyFill="1" applyBorder="1"/>
    <xf numFmtId="0" fontId="6" fillId="0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44" fontId="5" fillId="2" borderId="1" xfId="0" applyNumberFormat="1" applyFont="1" applyFill="1" applyBorder="1" applyAlignment="1">
      <alignment horizontal="right"/>
    </xf>
    <xf numFmtId="0" fontId="6" fillId="6" borderId="1" xfId="0" applyFont="1" applyFill="1" applyBorder="1"/>
    <xf numFmtId="0" fontId="6" fillId="6" borderId="1" xfId="0" applyFont="1" applyFill="1" applyBorder="1" applyAlignment="1">
      <alignment wrapText="1"/>
    </xf>
    <xf numFmtId="44" fontId="6" fillId="6" borderId="1" xfId="0" applyNumberFormat="1" applyFont="1" applyFill="1" applyBorder="1" applyAlignment="1">
      <alignment horizontal="right"/>
    </xf>
    <xf numFmtId="44" fontId="6" fillId="6" borderId="1" xfId="0" applyNumberFormat="1" applyFont="1" applyFill="1" applyBorder="1"/>
    <xf numFmtId="9" fontId="6" fillId="6" borderId="1" xfId="0" applyNumberFormat="1" applyFont="1" applyFill="1" applyBorder="1"/>
    <xf numFmtId="0" fontId="0" fillId="6" borderId="1" xfId="0" applyFill="1" applyBorder="1"/>
    <xf numFmtId="9" fontId="6" fillId="3" borderId="1" xfId="0" applyNumberFormat="1" applyFont="1" applyFill="1" applyBorder="1"/>
    <xf numFmtId="0" fontId="8" fillId="6" borderId="0" xfId="0" applyFont="1" applyFill="1"/>
    <xf numFmtId="0" fontId="9" fillId="6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6"/>
  <sheetViews>
    <sheetView tabSelected="1" zoomScale="70" zoomScaleNormal="70" zoomScaleSheetLayoutView="40" workbookViewId="0">
      <selection activeCell="O29" sqref="O29"/>
    </sheetView>
  </sheetViews>
  <sheetFormatPr defaultColWidth="38.7109375" defaultRowHeight="15" x14ac:dyDescent="0.25"/>
  <cols>
    <col min="1" max="1" width="10.28515625" style="1" customWidth="1"/>
    <col min="2" max="3" width="6.5703125" style="1" customWidth="1"/>
    <col min="4" max="4" width="26.5703125" style="1" customWidth="1"/>
    <col min="5" max="5" width="49.140625" style="7" customWidth="1"/>
    <col min="6" max="6" width="10.28515625" style="1" customWidth="1"/>
    <col min="7" max="7" width="12.5703125" style="1" customWidth="1"/>
    <col min="8" max="8" width="23.5703125" style="2" bestFit="1" customWidth="1"/>
    <col min="9" max="9" width="22.140625" style="2" bestFit="1" customWidth="1"/>
    <col min="10" max="10" width="23.7109375" style="2" customWidth="1"/>
    <col min="11" max="11" width="48.42578125" style="7" customWidth="1"/>
    <col min="12" max="12" width="24.42578125" style="2" customWidth="1"/>
    <col min="13" max="13" width="23.7109375" style="2" customWidth="1"/>
    <col min="14" max="14" width="25.28515625" style="1" customWidth="1"/>
    <col min="15" max="15" width="17.42578125" style="1" customWidth="1"/>
    <col min="16" max="16" width="45.42578125" style="9" customWidth="1"/>
    <col min="17" max="17" width="11.42578125" style="10" customWidth="1"/>
    <col min="18" max="18" width="23.5703125" style="1" customWidth="1"/>
    <col min="19" max="19" width="22.140625" style="1" customWidth="1"/>
    <col min="20" max="16384" width="38.7109375" style="1"/>
  </cols>
  <sheetData>
    <row r="1" spans="1:22" s="6" customFormat="1" ht="60" customHeight="1" x14ac:dyDescent="0.25">
      <c r="A1" s="11" t="s">
        <v>92</v>
      </c>
      <c r="B1" s="11" t="s">
        <v>87</v>
      </c>
      <c r="C1" s="11" t="s">
        <v>127</v>
      </c>
      <c r="D1" s="11" t="s">
        <v>91</v>
      </c>
      <c r="E1" s="11" t="s">
        <v>93</v>
      </c>
      <c r="F1" s="11" t="s">
        <v>94</v>
      </c>
      <c r="G1" s="11" t="s">
        <v>0</v>
      </c>
      <c r="H1" s="12" t="s">
        <v>95</v>
      </c>
      <c r="I1" s="12" t="s">
        <v>96</v>
      </c>
      <c r="J1" s="12" t="s">
        <v>109</v>
      </c>
      <c r="K1" s="11" t="s">
        <v>97</v>
      </c>
      <c r="L1" s="12" t="s">
        <v>167</v>
      </c>
      <c r="M1" s="12" t="s">
        <v>168</v>
      </c>
      <c r="N1" s="11" t="s">
        <v>169</v>
      </c>
      <c r="O1" s="11" t="s">
        <v>170</v>
      </c>
      <c r="P1" s="13" t="s">
        <v>171</v>
      </c>
      <c r="Q1" s="14"/>
      <c r="R1" s="12"/>
      <c r="S1" s="12"/>
      <c r="T1" s="11"/>
      <c r="U1" s="11"/>
      <c r="V1" s="11"/>
    </row>
    <row r="2" spans="1:22" s="3" customFormat="1" ht="15.75" x14ac:dyDescent="0.25">
      <c r="A2" s="15"/>
      <c r="B2" s="15"/>
      <c r="C2" s="15"/>
      <c r="D2" s="15"/>
      <c r="E2" s="16" t="s">
        <v>1</v>
      </c>
      <c r="F2" s="15"/>
      <c r="G2" s="15"/>
      <c r="H2" s="17"/>
      <c r="I2" s="17"/>
      <c r="J2" s="17"/>
      <c r="K2" s="16"/>
      <c r="L2" s="17"/>
      <c r="M2" s="17"/>
      <c r="N2" s="15"/>
      <c r="O2" s="15"/>
      <c r="P2" s="18"/>
      <c r="Q2" s="19"/>
      <c r="R2" s="15"/>
      <c r="S2" s="15"/>
      <c r="T2" s="15"/>
      <c r="U2" s="15"/>
      <c r="V2" s="15"/>
    </row>
    <row r="3" spans="1:22" s="3" customFormat="1" ht="15.75" x14ac:dyDescent="0.25">
      <c r="A3" s="15"/>
      <c r="B3" s="15"/>
      <c r="C3" s="15"/>
      <c r="D3" s="15"/>
      <c r="E3" s="16"/>
      <c r="F3" s="15"/>
      <c r="G3" s="15"/>
      <c r="H3" s="17"/>
      <c r="I3" s="17"/>
      <c r="J3" s="17"/>
      <c r="K3" s="16"/>
      <c r="L3" s="17"/>
      <c r="M3" s="17"/>
      <c r="N3" s="15"/>
      <c r="O3" s="15"/>
      <c r="P3" s="18"/>
      <c r="Q3" s="19"/>
      <c r="R3" s="15"/>
      <c r="S3" s="15"/>
      <c r="T3" s="15"/>
      <c r="U3" s="15"/>
      <c r="V3" s="15"/>
    </row>
    <row r="4" spans="1:22" s="5" customFormat="1" ht="15.75" x14ac:dyDescent="0.25">
      <c r="A4" s="20">
        <v>642100</v>
      </c>
      <c r="B4" s="20"/>
      <c r="C4" s="20" t="s">
        <v>128</v>
      </c>
      <c r="D4" s="20" t="s">
        <v>2</v>
      </c>
      <c r="E4" s="21" t="s">
        <v>3</v>
      </c>
      <c r="F4" s="20" t="s">
        <v>4</v>
      </c>
      <c r="G4" s="20" t="s">
        <v>5</v>
      </c>
      <c r="H4" s="22">
        <f>ROUNDUP(R4*110.4/108,-3)</f>
        <v>0</v>
      </c>
      <c r="I4" s="22">
        <f>ROUNDUP(S4*105.2/103.5,-3)</f>
        <v>0</v>
      </c>
      <c r="J4" s="22">
        <f>SUM(H4:I4)</f>
        <v>0</v>
      </c>
      <c r="K4" s="21" t="s">
        <v>98</v>
      </c>
      <c r="L4" s="22"/>
      <c r="M4" s="22"/>
      <c r="N4" s="23"/>
      <c r="O4" s="23"/>
      <c r="P4" s="24"/>
      <c r="Q4" s="25"/>
      <c r="R4" s="22"/>
      <c r="S4" s="22"/>
      <c r="T4" s="23" t="s">
        <v>123</v>
      </c>
      <c r="U4" s="20"/>
      <c r="V4" s="20"/>
    </row>
    <row r="5" spans="1:22" s="46" customFormat="1" ht="31.5" x14ac:dyDescent="0.25">
      <c r="A5" s="41">
        <v>642100</v>
      </c>
      <c r="B5" s="41"/>
      <c r="C5" s="41" t="s">
        <v>131</v>
      </c>
      <c r="D5" s="41" t="s">
        <v>6</v>
      </c>
      <c r="E5" s="42" t="s">
        <v>7</v>
      </c>
      <c r="F5" s="41" t="s">
        <v>8</v>
      </c>
      <c r="G5" s="41" t="s">
        <v>5</v>
      </c>
      <c r="H5" s="43">
        <f t="shared" ref="H5:H34" si="0">ROUNDUP(R5*110.4/108,-3)</f>
        <v>0</v>
      </c>
      <c r="I5" s="43">
        <f t="shared" ref="I5:I34" si="1">ROUNDUP(S5*105.2/103.5,-3)</f>
        <v>0</v>
      </c>
      <c r="J5" s="43">
        <f t="shared" ref="J5:J34" si="2">SUM(H5:I5)</f>
        <v>0</v>
      </c>
      <c r="K5" s="42" t="s">
        <v>98</v>
      </c>
      <c r="L5" s="43" t="s">
        <v>196</v>
      </c>
      <c r="M5" s="43" t="s">
        <v>202</v>
      </c>
      <c r="N5" s="44" t="s">
        <v>180</v>
      </c>
      <c r="O5" s="44" t="s">
        <v>182</v>
      </c>
      <c r="P5" s="45" t="s">
        <v>181</v>
      </c>
      <c r="Q5" s="45"/>
      <c r="R5" s="43"/>
      <c r="S5" s="43"/>
      <c r="T5" s="41" t="s">
        <v>119</v>
      </c>
      <c r="U5" s="41"/>
      <c r="V5" s="41"/>
    </row>
    <row r="6" spans="1:22" s="5" customFormat="1" ht="15.75" x14ac:dyDescent="0.25">
      <c r="A6" s="20">
        <v>642100</v>
      </c>
      <c r="B6" s="20"/>
      <c r="C6" s="20" t="s">
        <v>131</v>
      </c>
      <c r="D6" s="20" t="s">
        <v>6</v>
      </c>
      <c r="E6" s="21" t="s">
        <v>126</v>
      </c>
      <c r="F6" s="20" t="s">
        <v>8</v>
      </c>
      <c r="G6" s="20" t="s">
        <v>5</v>
      </c>
      <c r="H6" s="22">
        <v>92000</v>
      </c>
      <c r="I6" s="22">
        <v>15000</v>
      </c>
      <c r="J6" s="22"/>
      <c r="K6" s="21"/>
      <c r="L6" s="22"/>
      <c r="M6" s="22"/>
      <c r="N6" s="23"/>
      <c r="O6" s="23"/>
      <c r="P6" s="47"/>
      <c r="Q6" s="47"/>
      <c r="R6" s="22"/>
      <c r="S6" s="22"/>
      <c r="T6" s="20"/>
      <c r="U6" s="20"/>
      <c r="V6" s="20"/>
    </row>
    <row r="7" spans="1:22" s="5" customFormat="1" ht="15.75" x14ac:dyDescent="0.25">
      <c r="A7" s="20">
        <v>642101</v>
      </c>
      <c r="B7" s="20"/>
      <c r="C7" s="20" t="s">
        <v>129</v>
      </c>
      <c r="D7" s="20" t="s">
        <v>9</v>
      </c>
      <c r="E7" s="21" t="s">
        <v>10</v>
      </c>
      <c r="F7" s="20" t="s">
        <v>11</v>
      </c>
      <c r="G7" s="20" t="s">
        <v>5</v>
      </c>
      <c r="H7" s="22">
        <f t="shared" si="0"/>
        <v>0</v>
      </c>
      <c r="I7" s="22">
        <f t="shared" si="1"/>
        <v>0</v>
      </c>
      <c r="J7" s="22">
        <f t="shared" si="2"/>
        <v>0</v>
      </c>
      <c r="K7" s="21" t="s">
        <v>98</v>
      </c>
      <c r="L7" s="22"/>
      <c r="M7" s="22"/>
      <c r="N7" s="23"/>
      <c r="O7" s="23"/>
      <c r="P7" s="24"/>
      <c r="Q7" s="25"/>
      <c r="R7" s="22"/>
      <c r="S7" s="22"/>
      <c r="T7" s="20"/>
      <c r="U7" s="20"/>
      <c r="V7" s="20"/>
    </row>
    <row r="8" spans="1:22" s="5" customFormat="1" ht="15.75" x14ac:dyDescent="0.25">
      <c r="A8" s="20">
        <v>653075</v>
      </c>
      <c r="B8" s="20"/>
      <c r="C8" s="20" t="s">
        <v>134</v>
      </c>
      <c r="D8" s="20" t="s">
        <v>12</v>
      </c>
      <c r="E8" s="21" t="s">
        <v>85</v>
      </c>
      <c r="F8" s="20" t="s">
        <v>11</v>
      </c>
      <c r="G8" s="20" t="s">
        <v>5</v>
      </c>
      <c r="H8" s="22">
        <f t="shared" si="0"/>
        <v>0</v>
      </c>
      <c r="I8" s="22">
        <f t="shared" si="1"/>
        <v>0</v>
      </c>
      <c r="J8" s="22">
        <f t="shared" si="2"/>
        <v>0</v>
      </c>
      <c r="K8" s="21"/>
      <c r="L8" s="22"/>
      <c r="M8" s="22"/>
      <c r="N8" s="23"/>
      <c r="O8" s="23"/>
      <c r="P8" s="24"/>
      <c r="Q8" s="25"/>
      <c r="R8" s="22"/>
      <c r="S8" s="22"/>
      <c r="T8" s="20"/>
      <c r="U8" s="20"/>
      <c r="V8" s="20"/>
    </row>
    <row r="9" spans="1:22" s="5" customFormat="1" ht="15.75" x14ac:dyDescent="0.25">
      <c r="A9" s="20">
        <v>642101</v>
      </c>
      <c r="B9" s="20"/>
      <c r="C9" s="20" t="s">
        <v>135</v>
      </c>
      <c r="D9" s="20" t="s">
        <v>13</v>
      </c>
      <c r="E9" s="21" t="s">
        <v>14</v>
      </c>
      <c r="F9" s="20" t="s">
        <v>15</v>
      </c>
      <c r="G9" s="20" t="s">
        <v>5</v>
      </c>
      <c r="H9" s="22">
        <f t="shared" si="0"/>
        <v>0</v>
      </c>
      <c r="I9" s="22">
        <f t="shared" si="1"/>
        <v>0</v>
      </c>
      <c r="J9" s="22">
        <f t="shared" si="2"/>
        <v>0</v>
      </c>
      <c r="K9" s="21" t="s">
        <v>98</v>
      </c>
      <c r="L9" s="22"/>
      <c r="M9" s="22"/>
      <c r="N9" s="23"/>
      <c r="O9" s="23"/>
      <c r="P9" s="24"/>
      <c r="Q9" s="25"/>
      <c r="R9" s="22"/>
      <c r="S9" s="22"/>
      <c r="T9" s="20"/>
      <c r="U9" s="20"/>
      <c r="V9" s="20"/>
    </row>
    <row r="10" spans="1:22" s="46" customFormat="1" ht="31.5" x14ac:dyDescent="0.25">
      <c r="A10" s="41">
        <v>642100</v>
      </c>
      <c r="B10" s="41"/>
      <c r="C10" s="41" t="s">
        <v>137</v>
      </c>
      <c r="D10" s="41" t="s">
        <v>16</v>
      </c>
      <c r="E10" s="42" t="s">
        <v>17</v>
      </c>
      <c r="F10" s="41" t="s">
        <v>18</v>
      </c>
      <c r="G10" s="41" t="s">
        <v>5</v>
      </c>
      <c r="H10" s="43">
        <f t="shared" si="0"/>
        <v>0</v>
      </c>
      <c r="I10" s="43">
        <f t="shared" si="1"/>
        <v>0</v>
      </c>
      <c r="J10" s="43">
        <f t="shared" si="2"/>
        <v>0</v>
      </c>
      <c r="K10" s="42" t="s">
        <v>99</v>
      </c>
      <c r="L10" s="43" t="s">
        <v>197</v>
      </c>
      <c r="M10" s="43" t="s">
        <v>201</v>
      </c>
      <c r="N10" s="44" t="s">
        <v>180</v>
      </c>
      <c r="O10" s="44" t="s">
        <v>182</v>
      </c>
      <c r="P10" s="45" t="s">
        <v>203</v>
      </c>
      <c r="Q10" s="45"/>
      <c r="R10" s="43"/>
      <c r="S10" s="43"/>
      <c r="T10" s="41" t="s">
        <v>117</v>
      </c>
      <c r="U10" s="41"/>
      <c r="V10" s="41"/>
    </row>
    <row r="11" spans="1:22" s="5" customFormat="1" ht="31.5" x14ac:dyDescent="0.25">
      <c r="A11" s="20">
        <v>642101</v>
      </c>
      <c r="B11" s="20"/>
      <c r="C11" s="20" t="s">
        <v>132</v>
      </c>
      <c r="D11" s="20" t="s">
        <v>19</v>
      </c>
      <c r="E11" s="21" t="s">
        <v>20</v>
      </c>
      <c r="F11" s="20" t="s">
        <v>21</v>
      </c>
      <c r="G11" s="20" t="s">
        <v>5</v>
      </c>
      <c r="H11" s="22">
        <f t="shared" si="0"/>
        <v>0</v>
      </c>
      <c r="I11" s="22">
        <f t="shared" si="1"/>
        <v>0</v>
      </c>
      <c r="J11" s="22">
        <f t="shared" si="2"/>
        <v>0</v>
      </c>
      <c r="K11" s="21" t="s">
        <v>89</v>
      </c>
      <c r="L11" s="22"/>
      <c r="M11" s="22"/>
      <c r="N11" s="23"/>
      <c r="O11" s="23"/>
      <c r="P11" s="24"/>
      <c r="Q11" s="25"/>
      <c r="R11" s="22"/>
      <c r="S11" s="22"/>
      <c r="T11" s="20"/>
      <c r="U11" s="20"/>
      <c r="V11" s="20"/>
    </row>
    <row r="12" spans="1:22" s="5" customFormat="1" ht="17.45" customHeight="1" x14ac:dyDescent="0.25">
      <c r="A12" s="20">
        <v>653077</v>
      </c>
      <c r="B12" s="20"/>
      <c r="C12" s="20" t="s">
        <v>138</v>
      </c>
      <c r="D12" s="20" t="s">
        <v>22</v>
      </c>
      <c r="E12" s="21" t="s">
        <v>23</v>
      </c>
      <c r="F12" s="20" t="s">
        <v>24</v>
      </c>
      <c r="G12" s="20" t="s">
        <v>5</v>
      </c>
      <c r="H12" s="22">
        <f t="shared" si="0"/>
        <v>0</v>
      </c>
      <c r="I12" s="22">
        <f t="shared" si="1"/>
        <v>0</v>
      </c>
      <c r="J12" s="22">
        <f t="shared" si="2"/>
        <v>0</v>
      </c>
      <c r="K12" s="21"/>
      <c r="L12" s="22"/>
      <c r="M12" s="22"/>
      <c r="N12" s="23"/>
      <c r="O12" s="23"/>
      <c r="P12" s="24"/>
      <c r="Q12" s="25"/>
      <c r="R12" s="22"/>
      <c r="S12" s="22"/>
      <c r="T12" s="20"/>
      <c r="U12" s="20"/>
      <c r="V12" s="20"/>
    </row>
    <row r="13" spans="1:22" s="46" customFormat="1" ht="31.5" x14ac:dyDescent="0.25">
      <c r="A13" s="41">
        <v>642101</v>
      </c>
      <c r="B13" s="41"/>
      <c r="C13" s="41" t="s">
        <v>142</v>
      </c>
      <c r="D13" s="41" t="s">
        <v>25</v>
      </c>
      <c r="E13" s="42" t="s">
        <v>26</v>
      </c>
      <c r="F13" s="41" t="s">
        <v>27</v>
      </c>
      <c r="G13" s="41" t="s">
        <v>5</v>
      </c>
      <c r="H13" s="43">
        <f t="shared" si="0"/>
        <v>0</v>
      </c>
      <c r="I13" s="43">
        <f t="shared" si="1"/>
        <v>0</v>
      </c>
      <c r="J13" s="43">
        <f t="shared" si="2"/>
        <v>0</v>
      </c>
      <c r="K13" s="42" t="s">
        <v>100</v>
      </c>
      <c r="L13" s="43" t="s">
        <v>185</v>
      </c>
      <c r="M13" s="43" t="s">
        <v>189</v>
      </c>
      <c r="N13" s="44" t="s">
        <v>186</v>
      </c>
      <c r="O13" s="44" t="s">
        <v>187</v>
      </c>
      <c r="P13" s="45" t="s">
        <v>188</v>
      </c>
      <c r="Q13" s="45"/>
      <c r="R13" s="43"/>
      <c r="S13" s="43"/>
      <c r="T13" s="41"/>
      <c r="U13" s="41"/>
      <c r="V13" s="41"/>
    </row>
    <row r="14" spans="1:22" s="8" customFormat="1" ht="31.5" x14ac:dyDescent="0.25">
      <c r="A14" s="27">
        <v>643163</v>
      </c>
      <c r="B14" s="27"/>
      <c r="C14" s="27" t="s">
        <v>141</v>
      </c>
      <c r="D14" s="27" t="s">
        <v>28</v>
      </c>
      <c r="E14" s="28" t="s">
        <v>29</v>
      </c>
      <c r="F14" s="27" t="s">
        <v>30</v>
      </c>
      <c r="G14" s="27" t="s">
        <v>5</v>
      </c>
      <c r="H14" s="22">
        <f t="shared" si="0"/>
        <v>0</v>
      </c>
      <c r="I14" s="22">
        <f t="shared" si="1"/>
        <v>0</v>
      </c>
      <c r="J14" s="29">
        <f t="shared" si="2"/>
        <v>0</v>
      </c>
      <c r="K14" s="28" t="s">
        <v>90</v>
      </c>
      <c r="L14" s="22"/>
      <c r="M14" s="22"/>
      <c r="N14" s="23"/>
      <c r="O14" s="23"/>
      <c r="P14" s="30"/>
      <c r="Q14" s="31"/>
      <c r="R14" s="29"/>
      <c r="S14" s="29"/>
      <c r="T14" s="27"/>
      <c r="U14" s="27"/>
      <c r="V14" s="27"/>
    </row>
    <row r="15" spans="1:22" s="5" customFormat="1" ht="15.75" x14ac:dyDescent="0.25">
      <c r="A15" s="20">
        <v>642101</v>
      </c>
      <c r="B15" s="20"/>
      <c r="C15" s="20" t="s">
        <v>139</v>
      </c>
      <c r="D15" s="20" t="s">
        <v>31</v>
      </c>
      <c r="E15" s="21" t="s">
        <v>32</v>
      </c>
      <c r="F15" s="20" t="s">
        <v>33</v>
      </c>
      <c r="G15" s="20" t="s">
        <v>5</v>
      </c>
      <c r="H15" s="22">
        <f t="shared" si="0"/>
        <v>0</v>
      </c>
      <c r="I15" s="22">
        <f t="shared" si="1"/>
        <v>0</v>
      </c>
      <c r="J15" s="22">
        <f t="shared" si="2"/>
        <v>0</v>
      </c>
      <c r="K15" s="21" t="s">
        <v>101</v>
      </c>
      <c r="L15" s="22"/>
      <c r="M15" s="22"/>
      <c r="N15" s="23"/>
      <c r="O15" s="23"/>
      <c r="P15" s="24"/>
      <c r="Q15" s="25"/>
      <c r="R15" s="22"/>
      <c r="S15" s="22"/>
      <c r="T15" s="20"/>
      <c r="U15" s="20"/>
      <c r="V15" s="20"/>
    </row>
    <row r="16" spans="1:22" s="5" customFormat="1" ht="15.75" x14ac:dyDescent="0.25">
      <c r="A16" s="20"/>
      <c r="B16" s="20"/>
      <c r="C16" s="20" t="s">
        <v>143</v>
      </c>
      <c r="D16" s="20" t="s">
        <v>162</v>
      </c>
      <c r="E16" s="21" t="s">
        <v>35</v>
      </c>
      <c r="F16" s="20" t="s">
        <v>36</v>
      </c>
      <c r="G16" s="20" t="s">
        <v>5</v>
      </c>
      <c r="H16" s="22">
        <v>2090481</v>
      </c>
      <c r="I16" s="22"/>
      <c r="J16" s="22">
        <f t="shared" ref="J16" si="3">SUM(H16:I16)</f>
        <v>2090481</v>
      </c>
      <c r="K16" s="21" t="s">
        <v>166</v>
      </c>
      <c r="L16" s="22"/>
      <c r="M16" s="22"/>
      <c r="N16" s="23"/>
      <c r="O16" s="23"/>
      <c r="P16" s="47"/>
      <c r="Q16" s="47"/>
      <c r="R16" s="22"/>
      <c r="S16" s="22"/>
      <c r="T16" s="20"/>
      <c r="U16" s="20"/>
      <c r="V16" s="20"/>
    </row>
    <row r="17" spans="1:22" s="5" customFormat="1" ht="15.75" x14ac:dyDescent="0.25">
      <c r="A17" s="20"/>
      <c r="B17" s="20"/>
      <c r="C17" s="20" t="s">
        <v>143</v>
      </c>
      <c r="D17" s="20" t="s">
        <v>163</v>
      </c>
      <c r="E17" s="21" t="s">
        <v>164</v>
      </c>
      <c r="F17" s="20" t="s">
        <v>36</v>
      </c>
      <c r="G17" s="20" t="s">
        <v>5</v>
      </c>
      <c r="H17" s="22"/>
      <c r="I17" s="22">
        <v>350000</v>
      </c>
      <c r="J17" s="22">
        <f t="shared" ref="J17" si="4">SUM(H17:I17)</f>
        <v>350000</v>
      </c>
      <c r="K17" s="21" t="s">
        <v>165</v>
      </c>
      <c r="L17" s="22"/>
      <c r="M17" s="22"/>
      <c r="N17" s="23"/>
      <c r="O17" s="23"/>
      <c r="P17" s="47"/>
      <c r="Q17" s="47"/>
      <c r="R17" s="22"/>
      <c r="S17" s="22"/>
      <c r="T17" s="20"/>
      <c r="U17" s="20"/>
      <c r="V17" s="20"/>
    </row>
    <row r="18" spans="1:22" s="5" customFormat="1" ht="15.75" x14ac:dyDescent="0.25">
      <c r="A18" s="20">
        <v>653078</v>
      </c>
      <c r="B18" s="20"/>
      <c r="C18" s="20" t="s">
        <v>143</v>
      </c>
      <c r="D18" s="20" t="s">
        <v>34</v>
      </c>
      <c r="E18" s="21" t="s">
        <v>35</v>
      </c>
      <c r="F18" s="20" t="s">
        <v>36</v>
      </c>
      <c r="G18" s="20" t="s">
        <v>5</v>
      </c>
      <c r="H18" s="22">
        <f t="shared" si="0"/>
        <v>0</v>
      </c>
      <c r="I18" s="22">
        <f t="shared" si="1"/>
        <v>0</v>
      </c>
      <c r="J18" s="22">
        <f t="shared" si="2"/>
        <v>0</v>
      </c>
      <c r="K18" s="21"/>
      <c r="L18" s="22"/>
      <c r="M18" s="22"/>
      <c r="N18" s="23"/>
      <c r="O18" s="23"/>
      <c r="P18" s="24"/>
      <c r="Q18" s="25"/>
      <c r="R18" s="22"/>
      <c r="S18" s="22"/>
      <c r="T18" s="20"/>
      <c r="U18" s="20"/>
      <c r="V18" s="20"/>
    </row>
    <row r="19" spans="1:22" s="5" customFormat="1" ht="15.75" x14ac:dyDescent="0.25">
      <c r="A19" s="20">
        <v>642101</v>
      </c>
      <c r="B19" s="20"/>
      <c r="C19" s="20" t="s">
        <v>146</v>
      </c>
      <c r="D19" s="20" t="s">
        <v>37</v>
      </c>
      <c r="E19" s="21" t="s">
        <v>38</v>
      </c>
      <c r="F19" s="20" t="s">
        <v>39</v>
      </c>
      <c r="G19" s="20" t="s">
        <v>5</v>
      </c>
      <c r="H19" s="22">
        <f t="shared" si="0"/>
        <v>0</v>
      </c>
      <c r="I19" s="22">
        <f t="shared" si="1"/>
        <v>0</v>
      </c>
      <c r="J19" s="22">
        <f t="shared" si="2"/>
        <v>0</v>
      </c>
      <c r="K19" s="21" t="s">
        <v>101</v>
      </c>
      <c r="L19" s="22"/>
      <c r="M19" s="22"/>
      <c r="N19" s="23"/>
      <c r="O19" s="23"/>
      <c r="P19" s="24"/>
      <c r="Q19" s="25"/>
      <c r="R19" s="22"/>
      <c r="S19" s="22"/>
      <c r="T19" s="20"/>
      <c r="U19" s="20"/>
      <c r="V19" s="20"/>
    </row>
    <row r="20" spans="1:22" s="5" customFormat="1" ht="15.75" x14ac:dyDescent="0.25">
      <c r="A20" s="20">
        <v>631060</v>
      </c>
      <c r="B20" s="20">
        <v>1017</v>
      </c>
      <c r="C20" s="20" t="s">
        <v>147</v>
      </c>
      <c r="D20" s="20" t="s">
        <v>40</v>
      </c>
      <c r="E20" s="21" t="s">
        <v>41</v>
      </c>
      <c r="F20" s="20" t="s">
        <v>42</v>
      </c>
      <c r="G20" s="20" t="s">
        <v>5</v>
      </c>
      <c r="H20" s="22">
        <f t="shared" si="0"/>
        <v>0</v>
      </c>
      <c r="I20" s="22">
        <f t="shared" si="1"/>
        <v>0</v>
      </c>
      <c r="J20" s="22">
        <f t="shared" si="2"/>
        <v>0</v>
      </c>
      <c r="K20" s="21" t="s">
        <v>102</v>
      </c>
      <c r="L20" s="22"/>
      <c r="M20" s="22"/>
      <c r="N20" s="23"/>
      <c r="O20" s="23"/>
      <c r="P20" s="24"/>
      <c r="Q20" s="25"/>
      <c r="R20" s="22"/>
      <c r="S20" s="22"/>
      <c r="T20" s="20"/>
      <c r="U20" s="20"/>
      <c r="V20" s="20"/>
    </row>
    <row r="21" spans="1:22" s="46" customFormat="1" ht="31.5" x14ac:dyDescent="0.25">
      <c r="A21" s="41">
        <v>642100</v>
      </c>
      <c r="B21" s="41"/>
      <c r="C21" s="41" t="s">
        <v>133</v>
      </c>
      <c r="D21" s="41" t="s">
        <v>43</v>
      </c>
      <c r="E21" s="42" t="s">
        <v>44</v>
      </c>
      <c r="F21" s="41" t="s">
        <v>45</v>
      </c>
      <c r="G21" s="41" t="s">
        <v>5</v>
      </c>
      <c r="H21" s="43">
        <f t="shared" si="0"/>
        <v>0</v>
      </c>
      <c r="I21" s="43">
        <f t="shared" si="1"/>
        <v>0</v>
      </c>
      <c r="J21" s="43">
        <f t="shared" si="2"/>
        <v>0</v>
      </c>
      <c r="K21" s="42" t="s">
        <v>98</v>
      </c>
      <c r="L21" s="43" t="s">
        <v>198</v>
      </c>
      <c r="M21" s="43" t="s">
        <v>183</v>
      </c>
      <c r="N21" s="44" t="s">
        <v>180</v>
      </c>
      <c r="O21" s="44" t="s">
        <v>182</v>
      </c>
      <c r="P21" s="45" t="s">
        <v>184</v>
      </c>
      <c r="Q21" s="45"/>
      <c r="R21" s="43"/>
      <c r="S21" s="43"/>
      <c r="T21" s="41" t="s">
        <v>118</v>
      </c>
      <c r="U21" s="41"/>
      <c r="V21" s="41"/>
    </row>
    <row r="22" spans="1:22" s="8" customFormat="1" ht="15.75" x14ac:dyDescent="0.25">
      <c r="A22" s="27">
        <v>642101</v>
      </c>
      <c r="B22" s="27"/>
      <c r="C22" s="27" t="s">
        <v>148</v>
      </c>
      <c r="D22" s="27" t="s">
        <v>46</v>
      </c>
      <c r="E22" s="28" t="s">
        <v>47</v>
      </c>
      <c r="F22" s="27" t="s">
        <v>48</v>
      </c>
      <c r="G22" s="27" t="s">
        <v>5</v>
      </c>
      <c r="H22" s="22">
        <f t="shared" si="0"/>
        <v>0</v>
      </c>
      <c r="I22" s="22">
        <f t="shared" si="1"/>
        <v>0</v>
      </c>
      <c r="J22" s="29">
        <f t="shared" si="2"/>
        <v>0</v>
      </c>
      <c r="K22" s="28" t="s">
        <v>88</v>
      </c>
      <c r="L22" s="22"/>
      <c r="M22" s="22"/>
      <c r="N22" s="23"/>
      <c r="O22" s="23"/>
      <c r="P22" s="30"/>
      <c r="Q22" s="31"/>
      <c r="R22" s="29"/>
      <c r="S22" s="29"/>
      <c r="T22" s="32" t="s">
        <v>124</v>
      </c>
      <c r="U22" s="32"/>
      <c r="V22" s="27"/>
    </row>
    <row r="23" spans="1:22" s="5" customFormat="1" ht="15.75" x14ac:dyDescent="0.25">
      <c r="A23" s="20">
        <v>653080</v>
      </c>
      <c r="B23" s="20"/>
      <c r="C23" s="20"/>
      <c r="D23" s="20" t="s">
        <v>49</v>
      </c>
      <c r="E23" s="21" t="s">
        <v>50</v>
      </c>
      <c r="F23" s="20" t="s">
        <v>51</v>
      </c>
      <c r="G23" s="20" t="s">
        <v>5</v>
      </c>
      <c r="H23" s="22">
        <f t="shared" si="0"/>
        <v>0</v>
      </c>
      <c r="I23" s="22">
        <f t="shared" si="1"/>
        <v>0</v>
      </c>
      <c r="J23" s="22">
        <f t="shared" si="2"/>
        <v>0</v>
      </c>
      <c r="K23" s="21" t="s">
        <v>103</v>
      </c>
      <c r="L23" s="22"/>
      <c r="M23" s="22"/>
      <c r="N23" s="23"/>
      <c r="O23" s="23"/>
      <c r="P23" s="24"/>
      <c r="Q23" s="25"/>
      <c r="R23" s="22"/>
      <c r="S23" s="22"/>
      <c r="T23" s="20"/>
      <c r="U23" s="20"/>
      <c r="V23" s="20"/>
    </row>
    <row r="24" spans="1:22" s="46" customFormat="1" ht="31.5" x14ac:dyDescent="0.25">
      <c r="A24" s="41">
        <v>653076</v>
      </c>
      <c r="B24" s="41"/>
      <c r="C24" s="41" t="s">
        <v>136</v>
      </c>
      <c r="D24" s="41" t="s">
        <v>52</v>
      </c>
      <c r="E24" s="42" t="s">
        <v>53</v>
      </c>
      <c r="F24" s="41" t="s">
        <v>51</v>
      </c>
      <c r="G24" s="41" t="s">
        <v>5</v>
      </c>
      <c r="H24" s="43">
        <f t="shared" si="0"/>
        <v>0</v>
      </c>
      <c r="I24" s="43">
        <f t="shared" si="1"/>
        <v>0</v>
      </c>
      <c r="J24" s="43">
        <f t="shared" si="2"/>
        <v>0</v>
      </c>
      <c r="K24" s="42" t="s">
        <v>192</v>
      </c>
      <c r="L24" s="43" t="s">
        <v>193</v>
      </c>
      <c r="M24" s="43" t="s">
        <v>194</v>
      </c>
      <c r="N24" s="44" t="s">
        <v>194</v>
      </c>
      <c r="O24" s="44" t="s">
        <v>194</v>
      </c>
      <c r="P24" s="45" t="s">
        <v>195</v>
      </c>
      <c r="Q24" s="45"/>
      <c r="R24" s="43"/>
      <c r="S24" s="43"/>
      <c r="T24" s="41"/>
      <c r="U24" s="41"/>
      <c r="V24" s="41"/>
    </row>
    <row r="25" spans="1:22" s="5" customFormat="1" ht="15.75" x14ac:dyDescent="0.25">
      <c r="A25" s="20">
        <v>642101</v>
      </c>
      <c r="B25" s="20"/>
      <c r="C25" s="20" t="s">
        <v>145</v>
      </c>
      <c r="D25" s="20" t="s">
        <v>54</v>
      </c>
      <c r="E25" s="21" t="s">
        <v>55</v>
      </c>
      <c r="F25" s="20" t="s">
        <v>56</v>
      </c>
      <c r="G25" s="20" t="s">
        <v>5</v>
      </c>
      <c r="H25" s="22">
        <f t="shared" si="0"/>
        <v>0</v>
      </c>
      <c r="I25" s="22">
        <f t="shared" si="1"/>
        <v>0</v>
      </c>
      <c r="J25" s="22">
        <f t="shared" si="2"/>
        <v>0</v>
      </c>
      <c r="K25" s="21" t="s">
        <v>104</v>
      </c>
      <c r="L25" s="22"/>
      <c r="M25" s="22"/>
      <c r="N25" s="23"/>
      <c r="O25" s="23"/>
      <c r="P25" s="24"/>
      <c r="Q25" s="25"/>
      <c r="R25" s="22"/>
      <c r="S25" s="22"/>
      <c r="T25" s="20"/>
      <c r="U25" s="20"/>
      <c r="V25" s="20"/>
    </row>
    <row r="26" spans="1:22" s="5" customFormat="1" ht="15.75" x14ac:dyDescent="0.25">
      <c r="A26" s="20">
        <v>642101</v>
      </c>
      <c r="B26" s="20"/>
      <c r="C26" s="20" t="s">
        <v>150</v>
      </c>
      <c r="D26" s="20" t="s">
        <v>57</v>
      </c>
      <c r="E26" s="21" t="s">
        <v>58</v>
      </c>
      <c r="F26" s="20" t="s">
        <v>59</v>
      </c>
      <c r="G26" s="20" t="s">
        <v>5</v>
      </c>
      <c r="H26" s="22">
        <f t="shared" si="0"/>
        <v>0</v>
      </c>
      <c r="I26" s="22">
        <f t="shared" si="1"/>
        <v>0</v>
      </c>
      <c r="J26" s="22">
        <f t="shared" si="2"/>
        <v>0</v>
      </c>
      <c r="K26" s="21" t="s">
        <v>105</v>
      </c>
      <c r="L26" s="22"/>
      <c r="M26" s="22"/>
      <c r="N26" s="23"/>
      <c r="O26" s="23"/>
      <c r="P26" s="24"/>
      <c r="Q26" s="25"/>
      <c r="R26" s="22"/>
      <c r="S26" s="22"/>
      <c r="T26" s="20"/>
      <c r="U26" s="20"/>
      <c r="V26" s="20"/>
    </row>
    <row r="27" spans="1:22" s="5" customFormat="1" ht="31.5" x14ac:dyDescent="0.25">
      <c r="A27" s="20">
        <v>642101</v>
      </c>
      <c r="B27" s="20"/>
      <c r="C27" s="20" t="s">
        <v>151</v>
      </c>
      <c r="D27" s="20" t="s">
        <v>60</v>
      </c>
      <c r="E27" s="21" t="s">
        <v>61</v>
      </c>
      <c r="F27" s="20" t="s">
        <v>59</v>
      </c>
      <c r="G27" s="20" t="s">
        <v>5</v>
      </c>
      <c r="H27" s="22">
        <f t="shared" si="0"/>
        <v>0</v>
      </c>
      <c r="I27" s="22">
        <f t="shared" si="1"/>
        <v>0</v>
      </c>
      <c r="J27" s="22">
        <f t="shared" si="2"/>
        <v>0</v>
      </c>
      <c r="K27" s="21" t="s">
        <v>106</v>
      </c>
      <c r="L27" s="22"/>
      <c r="M27" s="22"/>
      <c r="N27" s="23"/>
      <c r="O27" s="23"/>
      <c r="P27" s="24"/>
      <c r="Q27" s="25"/>
      <c r="R27" s="22"/>
      <c r="S27" s="22"/>
      <c r="T27" s="26" t="s">
        <v>121</v>
      </c>
      <c r="U27" s="20"/>
      <c r="V27" s="20"/>
    </row>
    <row r="28" spans="1:22" s="5" customFormat="1" ht="15.75" x14ac:dyDescent="0.25">
      <c r="A28" s="20">
        <v>653081</v>
      </c>
      <c r="B28" s="20"/>
      <c r="C28" s="20" t="s">
        <v>153</v>
      </c>
      <c r="D28" s="20" t="s">
        <v>62</v>
      </c>
      <c r="E28" s="21" t="s">
        <v>23</v>
      </c>
      <c r="F28" s="20" t="s">
        <v>63</v>
      </c>
      <c r="G28" s="20" t="s">
        <v>5</v>
      </c>
      <c r="H28" s="22">
        <f t="shared" si="0"/>
        <v>0</v>
      </c>
      <c r="I28" s="22">
        <f t="shared" si="1"/>
        <v>0</v>
      </c>
      <c r="J28" s="22">
        <f t="shared" si="2"/>
        <v>0</v>
      </c>
      <c r="K28" s="21"/>
      <c r="L28" s="22"/>
      <c r="M28" s="22"/>
      <c r="N28" s="23"/>
      <c r="O28" s="23"/>
      <c r="P28" s="24"/>
      <c r="Q28" s="25"/>
      <c r="R28" s="22"/>
      <c r="S28" s="22"/>
      <c r="T28" s="20"/>
      <c r="U28" s="20"/>
      <c r="V28" s="20"/>
    </row>
    <row r="29" spans="1:22" s="46" customFormat="1" ht="31.5" x14ac:dyDescent="0.25">
      <c r="A29" s="41">
        <v>642101</v>
      </c>
      <c r="B29" s="41"/>
      <c r="C29" s="41" t="s">
        <v>144</v>
      </c>
      <c r="D29" s="41" t="s">
        <v>64</v>
      </c>
      <c r="E29" s="42" t="s">
        <v>65</v>
      </c>
      <c r="F29" s="41" t="s">
        <v>66</v>
      </c>
      <c r="G29" s="41" t="s">
        <v>5</v>
      </c>
      <c r="H29" s="43">
        <f t="shared" si="0"/>
        <v>0</v>
      </c>
      <c r="I29" s="43">
        <f t="shared" si="1"/>
        <v>0</v>
      </c>
      <c r="J29" s="43">
        <f t="shared" si="2"/>
        <v>0</v>
      </c>
      <c r="K29" s="42" t="s">
        <v>172</v>
      </c>
      <c r="L29" s="48" t="s">
        <v>200</v>
      </c>
      <c r="M29" s="48" t="s">
        <v>173</v>
      </c>
      <c r="N29" s="49" t="s">
        <v>174</v>
      </c>
      <c r="O29" s="44" t="s">
        <v>182</v>
      </c>
      <c r="P29" s="49" t="s">
        <v>175</v>
      </c>
      <c r="Q29" s="45"/>
      <c r="R29" s="43"/>
      <c r="S29" s="43"/>
      <c r="T29" s="41" t="s">
        <v>122</v>
      </c>
      <c r="U29" s="41"/>
      <c r="V29" s="41"/>
    </row>
    <row r="30" spans="1:22" s="5" customFormat="1" ht="15.75" x14ac:dyDescent="0.25">
      <c r="A30" s="20">
        <v>642100</v>
      </c>
      <c r="B30" s="20"/>
      <c r="C30" s="20" t="s">
        <v>152</v>
      </c>
      <c r="D30" s="20" t="s">
        <v>67</v>
      </c>
      <c r="E30" s="21" t="s">
        <v>68</v>
      </c>
      <c r="F30" s="20" t="s">
        <v>69</v>
      </c>
      <c r="G30" s="20" t="s">
        <v>5</v>
      </c>
      <c r="H30" s="22">
        <f t="shared" si="0"/>
        <v>0</v>
      </c>
      <c r="I30" s="22">
        <f t="shared" si="1"/>
        <v>0</v>
      </c>
      <c r="J30" s="22">
        <f t="shared" si="2"/>
        <v>0</v>
      </c>
      <c r="K30" s="21" t="s">
        <v>101</v>
      </c>
      <c r="L30" s="22"/>
      <c r="M30" s="22"/>
      <c r="N30" s="23"/>
      <c r="O30" s="23"/>
      <c r="P30" s="24"/>
      <c r="Q30" s="25"/>
      <c r="R30" s="22"/>
      <c r="S30" s="22"/>
      <c r="T30" s="20"/>
      <c r="U30" s="20"/>
      <c r="V30" s="20"/>
    </row>
    <row r="31" spans="1:22" s="5" customFormat="1" ht="15.75" x14ac:dyDescent="0.25">
      <c r="A31" s="20">
        <v>642101</v>
      </c>
      <c r="B31" s="20"/>
      <c r="C31" s="20" t="s">
        <v>140</v>
      </c>
      <c r="D31" s="20" t="s">
        <v>70</v>
      </c>
      <c r="E31" s="21" t="s">
        <v>86</v>
      </c>
      <c r="F31" s="20" t="s">
        <v>69</v>
      </c>
      <c r="G31" s="20" t="s">
        <v>5</v>
      </c>
      <c r="H31" s="22">
        <f t="shared" si="0"/>
        <v>0</v>
      </c>
      <c r="I31" s="22">
        <f t="shared" si="1"/>
        <v>0</v>
      </c>
      <c r="J31" s="22">
        <f t="shared" si="2"/>
        <v>0</v>
      </c>
      <c r="K31" s="21" t="s">
        <v>104</v>
      </c>
      <c r="L31" s="22"/>
      <c r="M31" s="22"/>
      <c r="N31" s="23"/>
      <c r="O31" s="23"/>
      <c r="P31" s="24"/>
      <c r="Q31" s="25"/>
      <c r="R31" s="22"/>
      <c r="S31" s="22"/>
      <c r="T31" s="20"/>
      <c r="U31" s="20"/>
      <c r="V31" s="20"/>
    </row>
    <row r="32" spans="1:22" s="5" customFormat="1" ht="15.75" x14ac:dyDescent="0.25">
      <c r="A32" s="20">
        <v>653080</v>
      </c>
      <c r="B32" s="20"/>
      <c r="C32" s="20" t="s">
        <v>154</v>
      </c>
      <c r="D32" s="20" t="s">
        <v>71</v>
      </c>
      <c r="E32" s="21" t="s">
        <v>72</v>
      </c>
      <c r="F32" s="20" t="s">
        <v>51</v>
      </c>
      <c r="G32" s="20" t="s">
        <v>5</v>
      </c>
      <c r="H32" s="22">
        <f t="shared" si="0"/>
        <v>0</v>
      </c>
      <c r="I32" s="22">
        <f t="shared" si="1"/>
        <v>0</v>
      </c>
      <c r="J32" s="22">
        <f t="shared" si="2"/>
        <v>0</v>
      </c>
      <c r="K32" s="21"/>
      <c r="L32" s="22"/>
      <c r="M32" s="22"/>
      <c r="N32" s="23"/>
      <c r="O32" s="23"/>
      <c r="P32" s="24"/>
      <c r="Q32" s="25"/>
      <c r="R32" s="22"/>
      <c r="S32" s="22"/>
      <c r="T32" s="20"/>
      <c r="U32" s="20"/>
      <c r="V32" s="20"/>
    </row>
    <row r="33" spans="1:22" s="46" customFormat="1" ht="15.75" x14ac:dyDescent="0.25">
      <c r="A33" s="41">
        <v>642100</v>
      </c>
      <c r="B33" s="41"/>
      <c r="C33" s="41" t="s">
        <v>130</v>
      </c>
      <c r="D33" s="41" t="s">
        <v>73</v>
      </c>
      <c r="E33" s="42" t="s">
        <v>74</v>
      </c>
      <c r="F33" s="41" t="s">
        <v>15</v>
      </c>
      <c r="G33" s="41" t="s">
        <v>5</v>
      </c>
      <c r="H33" s="43">
        <f t="shared" si="0"/>
        <v>0</v>
      </c>
      <c r="I33" s="43">
        <f t="shared" si="1"/>
        <v>0</v>
      </c>
      <c r="J33" s="43">
        <f t="shared" si="2"/>
        <v>0</v>
      </c>
      <c r="K33" s="42" t="s">
        <v>98</v>
      </c>
      <c r="L33" s="43" t="s">
        <v>199</v>
      </c>
      <c r="M33" s="43" t="s">
        <v>202</v>
      </c>
      <c r="N33" s="44" t="s">
        <v>180</v>
      </c>
      <c r="O33" s="44" t="s">
        <v>182</v>
      </c>
      <c r="P33" s="45" t="s">
        <v>181</v>
      </c>
      <c r="Q33" s="45"/>
      <c r="R33" s="43"/>
      <c r="S33" s="43"/>
      <c r="T33" s="41" t="s">
        <v>120</v>
      </c>
      <c r="U33" s="41"/>
      <c r="V33" s="41"/>
    </row>
    <row r="34" spans="1:22" s="46" customFormat="1" ht="31.5" x14ac:dyDescent="0.25">
      <c r="A34" s="41">
        <v>653090</v>
      </c>
      <c r="B34" s="41"/>
      <c r="C34" s="41" t="s">
        <v>155</v>
      </c>
      <c r="D34" s="41" t="s">
        <v>82</v>
      </c>
      <c r="E34" s="42" t="s">
        <v>156</v>
      </c>
      <c r="F34" s="41"/>
      <c r="G34" s="41" t="s">
        <v>5</v>
      </c>
      <c r="H34" s="43">
        <f t="shared" si="0"/>
        <v>0</v>
      </c>
      <c r="I34" s="43">
        <f t="shared" si="1"/>
        <v>0</v>
      </c>
      <c r="J34" s="43">
        <f t="shared" si="2"/>
        <v>0</v>
      </c>
      <c r="K34" s="42" t="s">
        <v>190</v>
      </c>
      <c r="L34" s="43" t="s">
        <v>191</v>
      </c>
      <c r="M34" s="43"/>
      <c r="N34" s="44"/>
      <c r="O34" s="44"/>
      <c r="P34" s="45"/>
      <c r="Q34" s="45"/>
      <c r="R34" s="43"/>
      <c r="S34" s="43"/>
      <c r="T34" s="41"/>
      <c r="U34" s="41"/>
      <c r="V34" s="41"/>
    </row>
    <row r="35" spans="1:22" ht="15.75" x14ac:dyDescent="0.25">
      <c r="A35" s="33"/>
      <c r="B35" s="33"/>
      <c r="C35" s="33"/>
      <c r="D35" s="33"/>
      <c r="E35" s="34"/>
      <c r="F35" s="33"/>
      <c r="G35" s="33"/>
      <c r="H35" s="35"/>
      <c r="I35" s="35"/>
      <c r="J35" s="35"/>
      <c r="K35" s="34"/>
      <c r="L35" s="35"/>
      <c r="M35" s="35"/>
      <c r="N35" s="33"/>
      <c r="O35" s="33"/>
      <c r="P35" s="36"/>
      <c r="Q35" s="37"/>
      <c r="R35" s="35"/>
      <c r="S35" s="35"/>
      <c r="T35" s="33"/>
      <c r="U35" s="33"/>
      <c r="V35" s="33"/>
    </row>
    <row r="36" spans="1:22" s="4" customFormat="1" ht="15.75" x14ac:dyDescent="0.25">
      <c r="A36" s="38"/>
      <c r="B36" s="38"/>
      <c r="C36" s="38"/>
      <c r="D36" s="38" t="s">
        <v>84</v>
      </c>
      <c r="E36" s="39"/>
      <c r="F36" s="38"/>
      <c r="G36" s="38"/>
      <c r="H36" s="40">
        <f>SUM(H4:H34)</f>
        <v>2182481</v>
      </c>
      <c r="I36" s="40">
        <f>SUM(I4:I34)</f>
        <v>365000</v>
      </c>
      <c r="J36" s="40">
        <f>SUM(H36:I36)</f>
        <v>2547481</v>
      </c>
      <c r="K36" s="39"/>
      <c r="L36" s="40"/>
      <c r="M36" s="40"/>
      <c r="N36" s="40"/>
      <c r="O36" s="40"/>
      <c r="P36" s="18"/>
      <c r="Q36" s="19"/>
      <c r="R36" s="40"/>
      <c r="S36" s="40"/>
      <c r="T36" s="38"/>
      <c r="U36" s="38"/>
      <c r="V36" s="38"/>
    </row>
    <row r="37" spans="1:22" ht="15.75" x14ac:dyDescent="0.25">
      <c r="A37" s="33"/>
      <c r="B37" s="33"/>
      <c r="C37" s="33"/>
      <c r="D37" s="33"/>
      <c r="E37" s="34"/>
      <c r="F37" s="33"/>
      <c r="G37" s="33"/>
      <c r="H37" s="35"/>
      <c r="I37" s="35"/>
      <c r="J37" s="35"/>
      <c r="K37" s="34"/>
      <c r="L37" s="35"/>
      <c r="M37" s="35"/>
      <c r="N37" s="33"/>
      <c r="O37" s="33"/>
      <c r="P37" s="36"/>
      <c r="Q37" s="37"/>
      <c r="R37" s="35"/>
      <c r="S37" s="35"/>
      <c r="T37" s="33"/>
      <c r="U37" s="33"/>
      <c r="V37" s="33"/>
    </row>
    <row r="38" spans="1:22" s="3" customFormat="1" ht="15.75" x14ac:dyDescent="0.25">
      <c r="A38" s="15"/>
      <c r="B38" s="15"/>
      <c r="C38" s="15"/>
      <c r="D38" s="15"/>
      <c r="E38" s="16" t="s">
        <v>81</v>
      </c>
      <c r="F38" s="15"/>
      <c r="G38" s="15"/>
      <c r="H38" s="17"/>
      <c r="I38" s="17"/>
      <c r="J38" s="17"/>
      <c r="K38" s="16"/>
      <c r="L38" s="17"/>
      <c r="M38" s="17"/>
      <c r="N38" s="15"/>
      <c r="O38" s="15"/>
      <c r="P38" s="18"/>
      <c r="Q38" s="19"/>
      <c r="R38" s="17"/>
      <c r="S38" s="17"/>
      <c r="T38" s="15"/>
      <c r="U38" s="15"/>
      <c r="V38" s="15"/>
    </row>
    <row r="39" spans="1:22" s="5" customFormat="1" ht="15.75" x14ac:dyDescent="0.25">
      <c r="A39" s="20">
        <v>644101</v>
      </c>
      <c r="B39" s="20"/>
      <c r="C39" s="20" t="s">
        <v>157</v>
      </c>
      <c r="D39" s="20" t="s">
        <v>161</v>
      </c>
      <c r="E39" s="21" t="s">
        <v>75</v>
      </c>
      <c r="F39" s="20" t="s">
        <v>76</v>
      </c>
      <c r="G39" s="20" t="s">
        <v>5</v>
      </c>
      <c r="H39" s="22">
        <f t="shared" ref="H39" si="5">ROUNDUP(R39*110.4/108,-3)</f>
        <v>0</v>
      </c>
      <c r="I39" s="22">
        <f t="shared" ref="I39" si="6">ROUNDUP(S39*105.2/103.5,-3)</f>
        <v>0</v>
      </c>
      <c r="J39" s="22">
        <f t="shared" ref="J39:J43" si="7">SUM(H39:I39)</f>
        <v>0</v>
      </c>
      <c r="K39" s="21" t="s">
        <v>107</v>
      </c>
      <c r="L39" s="22"/>
      <c r="M39" s="22"/>
      <c r="N39" s="23"/>
      <c r="O39" s="23"/>
      <c r="P39" s="24"/>
      <c r="Q39" s="25"/>
      <c r="R39" s="22"/>
      <c r="S39" s="22"/>
      <c r="T39" s="20"/>
      <c r="U39" s="20"/>
      <c r="V39" s="20"/>
    </row>
    <row r="40" spans="1:22" s="46" customFormat="1" ht="15.75" x14ac:dyDescent="0.25">
      <c r="A40" s="41">
        <v>644100</v>
      </c>
      <c r="B40" s="41"/>
      <c r="C40" s="41" t="s">
        <v>158</v>
      </c>
      <c r="D40" s="41" t="s">
        <v>113</v>
      </c>
      <c r="E40" s="42" t="s">
        <v>110</v>
      </c>
      <c r="F40" s="41" t="s">
        <v>83</v>
      </c>
      <c r="G40" s="41" t="s">
        <v>5</v>
      </c>
      <c r="H40" s="43">
        <v>19850000</v>
      </c>
      <c r="I40" s="43">
        <v>5200000</v>
      </c>
      <c r="J40" s="43">
        <f>SUM(H40+I40)</f>
        <v>25050000</v>
      </c>
      <c r="K40" s="42" t="s">
        <v>114</v>
      </c>
      <c r="L40" s="43" t="s">
        <v>176</v>
      </c>
      <c r="M40" s="43" t="s">
        <v>177</v>
      </c>
      <c r="N40" s="44" t="s">
        <v>179</v>
      </c>
      <c r="O40" s="44" t="s">
        <v>182</v>
      </c>
      <c r="P40" s="45" t="s">
        <v>178</v>
      </c>
      <c r="Q40" s="45"/>
      <c r="R40" s="43"/>
      <c r="S40" s="43"/>
      <c r="T40" s="41" t="s">
        <v>116</v>
      </c>
      <c r="U40" s="41"/>
      <c r="V40" s="41"/>
    </row>
    <row r="41" spans="1:22" s="46" customFormat="1" ht="15.75" x14ac:dyDescent="0.25">
      <c r="A41" s="41">
        <v>653092</v>
      </c>
      <c r="B41" s="41"/>
      <c r="C41" s="41" t="s">
        <v>159</v>
      </c>
      <c r="D41" s="41" t="s">
        <v>112</v>
      </c>
      <c r="E41" s="42" t="s">
        <v>111</v>
      </c>
      <c r="F41" s="41" t="s">
        <v>83</v>
      </c>
      <c r="G41" s="41" t="s">
        <v>5</v>
      </c>
      <c r="H41" s="43">
        <v>3230000</v>
      </c>
      <c r="I41" s="43">
        <v>200000</v>
      </c>
      <c r="J41" s="43">
        <f>SUM(H41+I41)</f>
        <v>3430000</v>
      </c>
      <c r="K41" s="42" t="s">
        <v>115</v>
      </c>
      <c r="L41" s="43"/>
      <c r="M41" s="43"/>
      <c r="N41" s="44"/>
      <c r="O41" s="44"/>
      <c r="P41" s="45"/>
      <c r="Q41" s="45"/>
      <c r="R41" s="43"/>
      <c r="S41" s="43"/>
      <c r="T41" s="41" t="s">
        <v>116</v>
      </c>
      <c r="U41" s="41"/>
      <c r="V41" s="41"/>
    </row>
    <row r="42" spans="1:22" s="5" customFormat="1" ht="31.5" x14ac:dyDescent="0.25">
      <c r="A42" s="20">
        <v>644100</v>
      </c>
      <c r="B42" s="20"/>
      <c r="C42" s="20" t="s">
        <v>149</v>
      </c>
      <c r="D42" s="20" t="s">
        <v>77</v>
      </c>
      <c r="E42" s="21" t="s">
        <v>78</v>
      </c>
      <c r="F42" s="20" t="s">
        <v>51</v>
      </c>
      <c r="G42" s="20" t="s">
        <v>5</v>
      </c>
      <c r="H42" s="22">
        <f t="shared" ref="H42:H43" si="8">ROUNDUP(R42*110.4/108,-3)</f>
        <v>0</v>
      </c>
      <c r="I42" s="22">
        <f t="shared" ref="I42:I43" si="9">ROUNDUP(S42*105.2/103.5,-3)</f>
        <v>0</v>
      </c>
      <c r="J42" s="22">
        <f t="shared" si="7"/>
        <v>0</v>
      </c>
      <c r="K42" s="21"/>
      <c r="L42" s="22"/>
      <c r="M42" s="22"/>
      <c r="N42" s="23"/>
      <c r="O42" s="23"/>
      <c r="P42" s="24"/>
      <c r="Q42" s="25"/>
      <c r="R42" s="22"/>
      <c r="S42" s="22"/>
      <c r="T42" s="26" t="s">
        <v>125</v>
      </c>
      <c r="U42" s="20"/>
      <c r="V42" s="20"/>
    </row>
    <row r="43" spans="1:22" s="5" customFormat="1" ht="31.5" x14ac:dyDescent="0.25">
      <c r="A43" s="20">
        <v>644100</v>
      </c>
      <c r="B43" s="20"/>
      <c r="C43" s="20" t="s">
        <v>160</v>
      </c>
      <c r="D43" s="20" t="s">
        <v>79</v>
      </c>
      <c r="E43" s="21" t="s">
        <v>80</v>
      </c>
      <c r="F43" s="20" t="s">
        <v>27</v>
      </c>
      <c r="G43" s="20" t="s">
        <v>5</v>
      </c>
      <c r="H43" s="22">
        <f t="shared" si="8"/>
        <v>0</v>
      </c>
      <c r="I43" s="22">
        <f t="shared" si="9"/>
        <v>0</v>
      </c>
      <c r="J43" s="22">
        <f t="shared" si="7"/>
        <v>0</v>
      </c>
      <c r="K43" s="21" t="s">
        <v>108</v>
      </c>
      <c r="L43" s="22"/>
      <c r="M43" s="22"/>
      <c r="N43" s="23"/>
      <c r="O43" s="23"/>
      <c r="P43" s="24"/>
      <c r="Q43" s="25"/>
      <c r="R43" s="22"/>
      <c r="S43" s="22"/>
      <c r="T43" s="20"/>
      <c r="U43" s="20"/>
      <c r="V43" s="20"/>
    </row>
    <row r="44" spans="1:22" ht="15.75" x14ac:dyDescent="0.25">
      <c r="A44" s="33"/>
      <c r="B44" s="33"/>
      <c r="C44" s="33"/>
      <c r="D44" s="33"/>
      <c r="E44" s="34"/>
      <c r="F44" s="33"/>
      <c r="G44" s="33"/>
      <c r="H44" s="35"/>
      <c r="I44" s="35"/>
      <c r="J44" s="35"/>
      <c r="K44" s="34"/>
      <c r="L44" s="35"/>
      <c r="M44" s="35"/>
      <c r="N44" s="33"/>
      <c r="O44" s="33"/>
      <c r="P44" s="36"/>
      <c r="Q44" s="37"/>
      <c r="R44" s="35"/>
      <c r="S44" s="35"/>
      <c r="T44" s="33"/>
      <c r="U44" s="33"/>
      <c r="V44" s="33"/>
    </row>
    <row r="45" spans="1:22" s="4" customFormat="1" ht="15.75" x14ac:dyDescent="0.25">
      <c r="A45" s="38"/>
      <c r="B45" s="38"/>
      <c r="C45" s="38"/>
      <c r="D45" s="38" t="s">
        <v>84</v>
      </c>
      <c r="E45" s="39"/>
      <c r="F45" s="38"/>
      <c r="G45" s="38"/>
      <c r="H45" s="40">
        <f>SUM(H39:H43)</f>
        <v>23080000</v>
      </c>
      <c r="I45" s="40">
        <f>SUM(I39:I43)</f>
        <v>5400000</v>
      </c>
      <c r="J45" s="40">
        <f>SUM(H45:I45)</f>
        <v>28480000</v>
      </c>
      <c r="K45" s="39"/>
      <c r="L45" s="40"/>
      <c r="M45" s="40"/>
      <c r="N45" s="40"/>
      <c r="O45" s="40"/>
      <c r="P45" s="18"/>
      <c r="Q45" s="19"/>
      <c r="R45" s="40"/>
      <c r="S45" s="40"/>
      <c r="T45" s="38"/>
      <c r="U45" s="38"/>
      <c r="V45" s="38"/>
    </row>
    <row r="46" spans="1:22" ht="15.75" x14ac:dyDescent="0.25">
      <c r="A46" s="33"/>
      <c r="B46" s="33"/>
      <c r="C46" s="33"/>
      <c r="D46" s="33"/>
      <c r="E46" s="34"/>
      <c r="F46" s="33"/>
      <c r="G46" s="33"/>
      <c r="H46" s="35"/>
      <c r="I46" s="35"/>
      <c r="J46" s="35"/>
      <c r="K46" s="34"/>
      <c r="L46" s="35"/>
      <c r="M46" s="35"/>
      <c r="N46" s="33"/>
      <c r="O46" s="33"/>
      <c r="P46" s="36"/>
      <c r="Q46" s="37"/>
      <c r="R46" s="33"/>
      <c r="S46" s="33"/>
      <c r="T46" s="33"/>
      <c r="U46" s="33"/>
      <c r="V46" s="33"/>
    </row>
  </sheetData>
  <pageMargins left="0.7" right="0.7" top="0.75" bottom="0.75" header="0.3" footer="0.3"/>
  <pageSetup paperSize="9" scale="94" orientation="portrait" horizontalDpi="300" verticalDpi="300" r:id="rId1"/>
  <colBreaks count="1" manualBreakCount="1">
    <brk id="5" max="1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dcterms:created xsi:type="dcterms:W3CDTF">2020-03-06T15:29:13Z</dcterms:created>
  <dcterms:modified xsi:type="dcterms:W3CDTF">2024-09-20T09:26:51Z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2024-09-20T09:26:43Z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7762d7b5-2d17-4eed-98e4-bb69bf628116</vt:lpwstr>
  </property>
  <property fmtid="{D5CDD505-2E9C-101B-9397-08002B2CF9AE}" pid="10" name="MSIP_Label_9043f10a-881e-4653-a55e-02ca2cc829dc_ContentBits">
    <vt:lpwstr>0</vt:lpwstr>
  </property>
</Properties>
</file>