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aevesbv.sharepoint.com/teams/BUNoordNIC/Gedeelde documenten/General/0. PROJECTEN/Cedris/2024/Cedris - Werkkleding en -schoenen/05 Nota van inlichtingen/NVI 2/"/>
    </mc:Choice>
  </mc:AlternateContent>
  <xr:revisionPtr revIDLastSave="74" documentId="8_{BD6AF74C-4A1B-4581-B004-BB68B2B61431}" xr6:coauthVersionLast="47" xr6:coauthVersionMax="47" xr10:uidLastSave="{6CDD4B6C-B292-4947-889E-CD56ABF2F0DC}"/>
  <bookViews>
    <workbookView xWindow="-108" yWindow="-108" windowWidth="23256" windowHeight="12720" xr2:uid="{54008369-223F-42D8-AF00-9035D98933AB}"/>
  </bookViews>
  <sheets>
    <sheet name="Bijlage 4 Prijzenblad" sheetId="1" r:id="rId1"/>
    <sheet name="2. Logo's + overige aanpassing"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2" l="1"/>
  <c r="F90" i="1" s="1"/>
  <c r="H6" i="2"/>
  <c r="H5" i="2"/>
  <c r="H4" i="2"/>
  <c r="G92" i="1"/>
  <c r="G87" i="1"/>
  <c r="G86" i="1"/>
  <c r="G85" i="1"/>
  <c r="G84" i="1"/>
  <c r="G83" i="1"/>
  <c r="G82" i="1"/>
  <c r="G81" i="1"/>
  <c r="G80" i="1"/>
  <c r="G79" i="1"/>
  <c r="G78" i="1"/>
  <c r="G77"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2" i="1"/>
  <c r="G41" i="1"/>
  <c r="G40" i="1"/>
  <c r="G39" i="1"/>
  <c r="G38" i="1"/>
  <c r="G37" i="1"/>
  <c r="G36" i="1"/>
  <c r="G35" i="1"/>
  <c r="G34" i="1"/>
  <c r="G33" i="1"/>
  <c r="G32" i="1"/>
  <c r="G31" i="1"/>
  <c r="G30" i="1"/>
  <c r="G29" i="1"/>
  <c r="G28" i="1"/>
  <c r="G24" i="1"/>
  <c r="G23" i="1"/>
  <c r="G22" i="1"/>
  <c r="G21" i="1"/>
  <c r="G20" i="1"/>
  <c r="G19" i="1"/>
  <c r="G18" i="1"/>
  <c r="G17" i="1"/>
  <c r="G16" i="1"/>
  <c r="G15" i="1"/>
  <c r="G14" i="1"/>
  <c r="G13" i="1"/>
  <c r="G12" i="1"/>
  <c r="G90" i="1" l="1"/>
  <c r="E9" i="2"/>
  <c r="F89" i="1" s="1"/>
  <c r="G89" i="1" l="1"/>
  <c r="G94" i="1" s="1"/>
</calcChain>
</file>

<file path=xl/sharedStrings.xml><?xml version="1.0" encoding="utf-8"?>
<sst xmlns="http://schemas.openxmlformats.org/spreadsheetml/2006/main" count="274" uniqueCount="209">
  <si>
    <t>*De genoemde referentie artikelen dienen ter vergelijking van de kwaliteit. Inschrijver dient een product te offreren waarbij de kwaliteit minimaal gelijk is aan het referentie artikel. Een beperkte afwijking die geen afbreuk doen aan de kwaliteit van het artikel is toegestaan.</t>
  </si>
  <si>
    <r>
      <t xml:space="preserve">*Inschrijver dient alle </t>
    </r>
    <r>
      <rPr>
        <b/>
        <u/>
        <sz val="12"/>
        <rFont val="Aptos Narrow"/>
        <family val="2"/>
        <scheme val="minor"/>
      </rPr>
      <t>geel</t>
    </r>
    <r>
      <rPr>
        <sz val="12"/>
        <rFont val="Aptos Narrow"/>
        <family val="2"/>
        <scheme val="minor"/>
      </rPr>
      <t xml:space="preserve"> gearceerde cellen in te vullen. Alle vermelde prijzen dienen gesteld te zijn in euro's en exclusief BTW.</t>
    </r>
  </si>
  <si>
    <t xml:space="preserve">*Inschrijver dient op artikelniveau kolom I in te vullen en daarbij de belangrijkste specificaties van het product op te nemen. Inschrijver dient dusdanig te specificeren dat het voor Aanbestedende dienst mogelijk is te beoordelen of de aangeboden producten vergelijkbaar zijn. </t>
  </si>
  <si>
    <r>
      <t>*</t>
    </r>
    <r>
      <rPr>
        <sz val="12"/>
        <rFont val="Aptos Narrow"/>
        <family val="2"/>
        <scheme val="minor"/>
      </rPr>
      <t>Genoemde referentieartikelen dienen ter vergelijking van de kwaliteit. Het staat Inschrijver vrij een gelijkwaardig artikel aan te bieden.</t>
    </r>
  </si>
  <si>
    <t>*Genoemde aantallen in kolom F zijn indicatief. Inschrijver kan zich op geen enkele wijze rechten aan ontlenen.</t>
  </si>
  <si>
    <t>1. Schoeisel</t>
  </si>
  <si>
    <t>Nr:</t>
  </si>
  <si>
    <t>Omschrijving:</t>
  </si>
  <si>
    <t>Minimale levensduur:</t>
  </si>
  <si>
    <t>Omschrijving referentie artikel:</t>
  </si>
  <si>
    <t>Weging aantallen:</t>
  </si>
  <si>
    <t>Prijs per eenheid:</t>
  </si>
  <si>
    <t>Subtotaal:</t>
  </si>
  <si>
    <t>Artikelomschrijving (merk, type en omschrijving)</t>
  </si>
  <si>
    <t>1.</t>
  </si>
  <si>
    <t>Veiligheidsschoen S1 laag</t>
  </si>
  <si>
    <t>12 maanden</t>
  </si>
  <si>
    <t>EASY BL. LG S1</t>
  </si>
  <si>
    <t>2.</t>
  </si>
  <si>
    <t>Veiligheidsschoen S1 hoog</t>
  </si>
  <si>
    <t>SPORTMATES SET S1P GRI</t>
  </si>
  <si>
    <t>3.</t>
  </si>
  <si>
    <t>Veiligheidsschoen S2 laag</t>
  </si>
  <si>
    <t>Roy S2 D</t>
  </si>
  <si>
    <t>4.</t>
  </si>
  <si>
    <t>Veiligheidsschoen S2 hoog</t>
  </si>
  <si>
    <t>Ringo S2 D</t>
  </si>
  <si>
    <t>5.</t>
  </si>
  <si>
    <t>Veiligheidsschoen S3 laag</t>
  </si>
  <si>
    <t>SENEX ESD S3</t>
  </si>
  <si>
    <t>6.</t>
  </si>
  <si>
    <t>Veiligheidsschoen S3 hoog</t>
  </si>
  <si>
    <t>BILLY S3 D met kruipneus</t>
  </si>
  <si>
    <t>7.</t>
  </si>
  <si>
    <t>ESD veiligheidsschoen</t>
  </si>
  <si>
    <t>RENZO HG ESD GTX</t>
  </si>
  <si>
    <t>8.</t>
  </si>
  <si>
    <t>Veiligheidsklompen S3</t>
  </si>
  <si>
    <t>Sika 29 S3</t>
  </si>
  <si>
    <t>9.</t>
  </si>
  <si>
    <t>Werkschoenen hoog S3 (budget)</t>
  </si>
  <si>
    <t xml:space="preserve">12 maanden </t>
  </si>
  <si>
    <t>Reno hoog S3</t>
  </si>
  <si>
    <t>10.</t>
  </si>
  <si>
    <t>Werkschoenen laag S3 (budget)</t>
  </si>
  <si>
    <t>Volga laag S3</t>
  </si>
  <si>
    <t>11.</t>
  </si>
  <si>
    <t>Veiligheidslaarzen</t>
  </si>
  <si>
    <t>GRISPORT 70249 S3</t>
  </si>
  <si>
    <t>12.</t>
  </si>
  <si>
    <t>Wandelschoen</t>
  </si>
  <si>
    <t>SCHOEN HR RIPPER LG ZW 8</t>
  </si>
  <si>
    <t>13.</t>
  </si>
  <si>
    <t>NATURE AQUA HG S3 43</t>
  </si>
  <si>
    <t>2. Zichtbaarheidskleding / signaalkleding</t>
  </si>
  <si>
    <t>Polo shirt korte mouw</t>
  </si>
  <si>
    <t>Miami 471</t>
  </si>
  <si>
    <t>Verkeersveiligheidsvest</t>
  </si>
  <si>
    <t>24 maanden</t>
  </si>
  <si>
    <t>MESH M.DB RWS</t>
  </si>
  <si>
    <t>Fleecejack</t>
  </si>
  <si>
    <t>Boston 471</t>
  </si>
  <si>
    <t>Fleecevest</t>
  </si>
  <si>
    <t>FLEECEVEST 471/2 ZW/RD</t>
  </si>
  <si>
    <t>Parka</t>
  </si>
  <si>
    <t>Montreal 471</t>
  </si>
  <si>
    <t>T-shirt</t>
  </si>
  <si>
    <t xml:space="preserve">Lissabon RWS </t>
  </si>
  <si>
    <t>Regenjas</t>
  </si>
  <si>
    <t>36 maanden</t>
  </si>
  <si>
    <t>Vacothane RWS ongevoerd</t>
  </si>
  <si>
    <t>Regenbroek</t>
  </si>
  <si>
    <t xml:space="preserve">Vacothane RWS </t>
  </si>
  <si>
    <t>Winterbroek</t>
  </si>
  <si>
    <t>Ottawa 471</t>
  </si>
  <si>
    <t>Werkbroek</t>
  </si>
  <si>
    <t>Oakland 471</t>
  </si>
  <si>
    <t xml:space="preserve">Werk-jas </t>
  </si>
  <si>
    <t>JACK QUEBEC 471+343</t>
  </si>
  <si>
    <t>Polo-sweater</t>
  </si>
  <si>
    <t>ROUTE EN471-2</t>
  </si>
  <si>
    <t>Pilotjack</t>
  </si>
  <si>
    <t>Toronto 471</t>
  </si>
  <si>
    <t>Softshell jas unisex</t>
  </si>
  <si>
    <t>Columbus 471 unisex</t>
  </si>
  <si>
    <t>Veiligheidsvest, met reflectie</t>
  </si>
  <si>
    <t>EN471RWS BASIC</t>
  </si>
  <si>
    <t>3. Werkkleding</t>
  </si>
  <si>
    <t xml:space="preserve">K/P 65/35 </t>
  </si>
  <si>
    <t>T-shirt basic (katoen)</t>
  </si>
  <si>
    <t>T-SHIRT KATOEN BASIC</t>
  </si>
  <si>
    <t>Wintersokken</t>
  </si>
  <si>
    <t>6 maanden</t>
  </si>
  <si>
    <t>Wintersok Alaska</t>
  </si>
  <si>
    <t>Overhemd lange mouw</t>
  </si>
  <si>
    <t>OVERHEMD LM 6665</t>
  </si>
  <si>
    <t>Spijkerbroek dames</t>
  </si>
  <si>
    <t>Made to Match Melbourne</t>
  </si>
  <si>
    <t>Spijkerbroek heren</t>
  </si>
  <si>
    <t>SPIJKERBROEK BP TOM BL</t>
  </si>
  <si>
    <t>Spijkerbroek unisex</t>
  </si>
  <si>
    <t>Made to Match Sydney</t>
  </si>
  <si>
    <t>Fleecetrui (unisex)</t>
  </si>
  <si>
    <t>18 maanden</t>
  </si>
  <si>
    <t xml:space="preserve">Santino Serfaus </t>
  </si>
  <si>
    <t>Zomersokken</t>
  </si>
  <si>
    <t xml:space="preserve">Florida </t>
  </si>
  <si>
    <t>Werksokken</t>
  </si>
  <si>
    <t>SOK UNIFORM ONG MB</t>
  </si>
  <si>
    <t>Zaagbroek</t>
  </si>
  <si>
    <t>Made To Match EN 381-5</t>
  </si>
  <si>
    <t>Werkbroek (unisex)</t>
  </si>
  <si>
    <t>Millau</t>
  </si>
  <si>
    <t>Sweater</t>
  </si>
  <si>
    <t xml:space="preserve">Sweater S280 K/P 60/40 </t>
  </si>
  <si>
    <t>Thermojack</t>
  </si>
  <si>
    <t>THERMOJACK MALO ZW</t>
  </si>
  <si>
    <t>Thermohemd lange mouw</t>
  </si>
  <si>
    <t>THERMOHEMD LM MB</t>
  </si>
  <si>
    <t>Thermobroek</t>
  </si>
  <si>
    <t>THERMOBROEK MB</t>
  </si>
  <si>
    <t>Zaagoverall</t>
  </si>
  <si>
    <t>Asko zaagoverall 381-5</t>
  </si>
  <si>
    <t>Overall</t>
  </si>
  <si>
    <t>TYVEK PRO-TECH</t>
  </si>
  <si>
    <t>Amerikaanse Overall</t>
  </si>
  <si>
    <t>Am. Overall Bari</t>
  </si>
  <si>
    <t>Bodywarmer unisex</t>
  </si>
  <si>
    <t>Made to Match bodywarmer Hamburg</t>
  </si>
  <si>
    <t>Made to Match Brest</t>
  </si>
  <si>
    <t>Vesten 100% katoen</t>
  </si>
  <si>
    <t>VEST 50157 STOCKHOLM HEREN</t>
  </si>
  <si>
    <t>T shirt lange mouw</t>
  </si>
  <si>
    <t>T-SHIRT KAT GILDAN TOP MB L</t>
  </si>
  <si>
    <t>Polo-shirt</t>
  </si>
  <si>
    <t>POLO-SHIRT KM K/P UNIWEAR MB XL</t>
  </si>
  <si>
    <t>Polo-sweater ROUTE EN471-2</t>
  </si>
  <si>
    <t>bandana</t>
  </si>
  <si>
    <t>Chaud Devant Bandana Black Koksmuts</t>
  </si>
  <si>
    <t>Halterschort</t>
  </si>
  <si>
    <t>HALTERSCHORT P/K 100x100CM</t>
  </si>
  <si>
    <t>Koksbuis</t>
  </si>
  <si>
    <t>KOKSBUIS GAZZO RKB730</t>
  </si>
  <si>
    <t>4. Representatieve kleding</t>
  </si>
  <si>
    <t>Pantalon dames</t>
  </si>
  <si>
    <t>PANTALON DM LARA UNI</t>
  </si>
  <si>
    <t>Pantalon heren</t>
  </si>
  <si>
    <t>Made to Match PANTALON HR TAILLEBAND</t>
  </si>
  <si>
    <t>Overhemd lange mouw dames</t>
  </si>
  <si>
    <t>Capraro BLOUSE LANGE MOUW K/P55/45</t>
  </si>
  <si>
    <t>Overhemd lange mouw heren</t>
  </si>
  <si>
    <t xml:space="preserve">	Giovanni Capraro K60/P40 Arrivee </t>
  </si>
  <si>
    <t>Overhemd korte mouw dames</t>
  </si>
  <si>
    <t>Greiff BLOUSE LANGE MOUW SLIM FIT 6519</t>
  </si>
  <si>
    <t>Overhemd korte mouw heren</t>
  </si>
  <si>
    <t>OVERHEMD KM K/P 60/40</t>
  </si>
  <si>
    <t>Blouse korte mouw</t>
  </si>
  <si>
    <t>BLOUSE KM REG.FIT 6516 LBL</t>
  </si>
  <si>
    <t>Blouse lange mouw</t>
  </si>
  <si>
    <t>BLOUSE LM 6515 LBL</t>
  </si>
  <si>
    <t>Colbert dames</t>
  </si>
  <si>
    <t>BLAZER KORT 2 KN. REG.FIT 1454 DGRI</t>
  </si>
  <si>
    <t>Colbert heren</t>
  </si>
  <si>
    <t xml:space="preserve">COLBERT HR 2 KN. R.FIT 1142 DGRI </t>
  </si>
  <si>
    <t>Gilet dames</t>
  </si>
  <si>
    <t>GILET DM REG. FIT 1721 MB</t>
  </si>
  <si>
    <t>subtotaal voor logo's (borduur en seallogo's, zie tab 2)</t>
  </si>
  <si>
    <t>subtotaal voor aanpassingen (zie tab 2)</t>
  </si>
  <si>
    <t>Kiloprijs retourkleding</t>
  </si>
  <si>
    <t>Totale inschrijfprijs als basis voor de vergelijkingsprijs:</t>
  </si>
  <si>
    <t>*het kortingspercentage op het overig assortiment wordt niet meegenomen in de beoordeling van het component 'prijs'.</t>
  </si>
  <si>
    <t>Ondertekening namens de opdrachtnemer</t>
  </si>
  <si>
    <t>Naam:</t>
  </si>
  <si>
    <t>Functie:</t>
  </si>
  <si>
    <t>Onderneming:</t>
  </si>
  <si>
    <t>Handtekening:</t>
  </si>
  <si>
    <t>Plaats en datum:</t>
  </si>
  <si>
    <t>Logo's en aanpassingen</t>
  </si>
  <si>
    <t>70 CM2</t>
  </si>
  <si>
    <t>&lt; 24 st.</t>
  </si>
  <si>
    <t>25-100 st.</t>
  </si>
  <si>
    <t>101-300 st.</t>
  </si>
  <si>
    <t>301-500 st.</t>
  </si>
  <si>
    <t>&gt; 500 st.</t>
  </si>
  <si>
    <t>Borduurlogo:</t>
  </si>
  <si>
    <t>Seallogo:</t>
  </si>
  <si>
    <t>Seallogo aanbrengen:</t>
  </si>
  <si>
    <t>Subtotaal Logo's</t>
  </si>
  <si>
    <t>Aanpassingen</t>
  </si>
  <si>
    <t>Prijs per eenheid</t>
  </si>
  <si>
    <t>Rits in jas vervangen</t>
  </si>
  <si>
    <t>Rits in broek vervangen</t>
  </si>
  <si>
    <t>Broek innemen / uitleggen</t>
  </si>
  <si>
    <t>Jas zijnaad innemen</t>
  </si>
  <si>
    <t xml:space="preserve"> </t>
  </si>
  <si>
    <t>Jas inkorten</t>
  </si>
  <si>
    <t>Runner van rits vervangen</t>
  </si>
  <si>
    <t>Overalls innemen</t>
  </si>
  <si>
    <t>Broekspijpen inkorten</t>
  </si>
  <si>
    <t>Broekspijpen verlengen</t>
  </si>
  <si>
    <t>Mouwen inkorten</t>
  </si>
  <si>
    <t>Subtotaal aanpassingen</t>
  </si>
  <si>
    <t>Productgroep Schoeisel:</t>
  </si>
  <si>
    <t>Productgroep Zichtbaarheidskleding/signaalkleding</t>
  </si>
  <si>
    <t>Productgroep Werkkleding</t>
  </si>
  <si>
    <t>Productgroep Representatieve kleding</t>
  </si>
  <si>
    <t>Bijlage 3 Prijzenblad versie 2 - Werkkleding &amp; -schoenen Cedris</t>
  </si>
  <si>
    <t>Kortingspercentage* (in %) per productgroep welke Inschrijver aanbiedt op het overige assortiment wat Inschrijver aan Aanbestedende dienst kan leveren:</t>
  </si>
  <si>
    <t>Bijlage 3 Prijzenblad versie 2 behorende bij Beschrijvend document met kenmerk 8974/FMB d.d. 19 juni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</si>
</sst>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quot;€&quot;\ * #,##0.00_);_(&quot;€&quot;\ * \(#,##0.00\);_(&quot;€&quot;\ * &quot;-&quot;??_);_(@_)"/>
    <numFmt numFmtId="166" formatCode="_-&quot;€&quot;\ * #,##0.0_-;_-&quot;€&quot;\ * #,##0.0\-;_-&quot;€&quot;\ * &quot;-&quot;??_-;_-@_-"/>
  </numFmts>
  <fonts count="20"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sz val="16"/>
      <name val="Aptos Narrow"/>
      <family val="2"/>
      <scheme val="minor"/>
    </font>
    <font>
      <sz val="10"/>
      <name val="Aptos Narrow"/>
      <family val="2"/>
      <scheme val="minor"/>
    </font>
    <font>
      <sz val="12"/>
      <name val="Aptos Narrow"/>
      <family val="2"/>
      <scheme val="minor"/>
    </font>
    <font>
      <b/>
      <u/>
      <sz val="12"/>
      <name val="Aptos Narrow"/>
      <family val="2"/>
      <scheme val="minor"/>
    </font>
    <font>
      <b/>
      <sz val="12"/>
      <name val="Aptos Narrow"/>
      <family val="2"/>
      <scheme val="minor"/>
    </font>
    <font>
      <sz val="11"/>
      <name val="Aptos Narrow"/>
      <family val="2"/>
      <scheme val="minor"/>
    </font>
    <font>
      <b/>
      <sz val="10"/>
      <name val="Aptos Narrow"/>
      <family val="2"/>
      <scheme val="minor"/>
    </font>
    <font>
      <sz val="10"/>
      <color rgb="FFFF0000"/>
      <name val="Aptos Narrow"/>
      <family val="2"/>
      <scheme val="minor"/>
    </font>
    <font>
      <b/>
      <sz val="10"/>
      <color rgb="FFFF0000"/>
      <name val="Aptos Narrow"/>
      <family val="2"/>
      <scheme val="minor"/>
    </font>
    <font>
      <sz val="8"/>
      <name val="Aptos Narrow"/>
      <family val="2"/>
      <scheme val="minor"/>
    </font>
    <font>
      <sz val="8"/>
      <color rgb="FF5A5A5A"/>
      <name val="Aptos Narrow"/>
      <family val="2"/>
      <scheme val="minor"/>
    </font>
    <font>
      <b/>
      <sz val="9"/>
      <color theme="1"/>
      <name val="Aptos Narrow"/>
      <family val="2"/>
      <scheme val="minor"/>
    </font>
    <font>
      <sz val="9"/>
      <name val="Arial"/>
      <family val="2"/>
    </font>
    <font>
      <b/>
      <sz val="10"/>
      <name val="Arial"/>
      <family val="2"/>
    </font>
    <font>
      <b/>
      <sz val="9"/>
      <name val="Arial"/>
      <family val="2"/>
    </font>
    <font>
      <b/>
      <sz val="9"/>
      <color theme="1"/>
      <name val="Arial"/>
      <family val="2"/>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2" tint="-9.9978637043366805E-2"/>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auto="1"/>
      </bottom>
      <diagonal/>
    </border>
    <border>
      <left style="thin">
        <color theme="4" tint="0.39997558519241921"/>
      </left>
      <right/>
      <top/>
      <bottom style="thin">
        <color theme="4" tint="0.39997558519241921"/>
      </bottom>
      <diagonal/>
    </border>
    <border>
      <left style="thin">
        <color indexed="64"/>
      </left>
      <right style="thin">
        <color indexed="64"/>
      </right>
      <top/>
      <bottom style="thin">
        <color indexed="64"/>
      </bottom>
      <diagonal/>
    </border>
    <border>
      <left/>
      <right style="thick">
        <color auto="1"/>
      </right>
      <top/>
      <bottom/>
      <diagonal/>
    </border>
    <border>
      <left style="thick">
        <color auto="1"/>
      </left>
      <right style="thick">
        <color auto="1"/>
      </right>
      <top style="thick">
        <color auto="1"/>
      </top>
      <bottom style="thick">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top/>
      <bottom style="thin">
        <color theme="0" tint="-0.14999847407452621"/>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cellStyleXfs>
  <cellXfs count="97">
    <xf numFmtId="0" fontId="0" fillId="0" borderId="0" xfId="0"/>
    <xf numFmtId="0" fontId="5" fillId="0" borderId="0" xfId="3" applyFont="1"/>
    <xf numFmtId="0" fontId="4" fillId="0" borderId="0" xfId="3" applyFont="1"/>
    <xf numFmtId="0" fontId="3" fillId="0" borderId="0" xfId="3"/>
    <xf numFmtId="0" fontId="9" fillId="0" borderId="0" xfId="3" applyFont="1"/>
    <xf numFmtId="0" fontId="9" fillId="0" borderId="0" xfId="3" applyFont="1" applyAlignment="1">
      <alignment horizontal="center"/>
    </xf>
    <xf numFmtId="44" fontId="9" fillId="0" borderId="0" xfId="3" applyNumberFormat="1" applyFont="1"/>
    <xf numFmtId="0" fontId="11" fillId="0" borderId="0" xfId="3" applyFont="1"/>
    <xf numFmtId="0" fontId="5" fillId="0" borderId="0" xfId="3" applyFont="1" applyAlignment="1">
      <alignment horizontal="center"/>
    </xf>
    <xf numFmtId="44" fontId="5" fillId="0" borderId="0" xfId="3" applyNumberFormat="1" applyFont="1"/>
    <xf numFmtId="0" fontId="10" fillId="0" borderId="0" xfId="3" applyFont="1"/>
    <xf numFmtId="0" fontId="10" fillId="0" borderId="0" xfId="3" applyFont="1" applyAlignment="1">
      <alignment horizontal="center"/>
    </xf>
    <xf numFmtId="44" fontId="10" fillId="0" borderId="0" xfId="3" applyNumberFormat="1" applyFont="1"/>
    <xf numFmtId="0" fontId="5" fillId="0" borderId="4" xfId="3" applyFont="1" applyBorder="1"/>
    <xf numFmtId="0" fontId="5" fillId="0" borderId="4" xfId="3" applyFont="1" applyBorder="1" applyAlignment="1">
      <alignment horizontal="center"/>
    </xf>
    <xf numFmtId="44" fontId="5" fillId="2" borderId="4" xfId="3" applyNumberFormat="1" applyFont="1" applyFill="1" applyBorder="1" applyProtection="1">
      <protection locked="0"/>
    </xf>
    <xf numFmtId="44" fontId="5" fillId="0" borderId="4" xfId="3" applyNumberFormat="1" applyFont="1" applyBorder="1"/>
    <xf numFmtId="0" fontId="5" fillId="2" borderId="4" xfId="3" applyFont="1" applyFill="1" applyBorder="1" applyProtection="1">
      <protection locked="0"/>
    </xf>
    <xf numFmtId="0" fontId="12" fillId="0" borderId="0" xfId="3" applyFont="1"/>
    <xf numFmtId="0" fontId="5" fillId="3" borderId="4" xfId="3" applyFont="1" applyFill="1" applyBorder="1"/>
    <xf numFmtId="0" fontId="5" fillId="3" borderId="4" xfId="3" applyFont="1" applyFill="1" applyBorder="1" applyAlignment="1">
      <alignment horizontal="center"/>
    </xf>
    <xf numFmtId="44" fontId="5" fillId="2" borderId="4" xfId="3" applyNumberFormat="1" applyFont="1" applyFill="1" applyBorder="1"/>
    <xf numFmtId="0" fontId="5" fillId="2" borderId="4" xfId="3" applyFont="1" applyFill="1" applyBorder="1"/>
    <xf numFmtId="0" fontId="3" fillId="0" borderId="0" xfId="3" applyAlignment="1">
      <alignment horizontal="center"/>
    </xf>
    <xf numFmtId="44" fontId="3" fillId="3" borderId="0" xfId="3" applyNumberFormat="1" applyFill="1"/>
    <xf numFmtId="0" fontId="3" fillId="3" borderId="0" xfId="3" applyFill="1"/>
    <xf numFmtId="0" fontId="3" fillId="2" borderId="4" xfId="3" applyFill="1" applyBorder="1"/>
    <xf numFmtId="0" fontId="5" fillId="3" borderId="0" xfId="3" applyFont="1" applyFill="1"/>
    <xf numFmtId="0" fontId="5" fillId="3" borderId="0" xfId="3" applyFont="1" applyFill="1" applyAlignment="1">
      <alignment horizontal="center"/>
    </xf>
    <xf numFmtId="0" fontId="1" fillId="3" borderId="7" xfId="0" applyFont="1" applyFill="1" applyBorder="1"/>
    <xf numFmtId="0" fontId="5" fillId="0" borderId="0" xfId="3" applyFont="1" applyProtection="1">
      <protection locked="0"/>
    </xf>
    <xf numFmtId="0" fontId="1" fillId="0" borderId="4" xfId="0" applyFont="1" applyBorder="1"/>
    <xf numFmtId="44" fontId="5" fillId="3" borderId="4" xfId="3" applyNumberFormat="1" applyFont="1" applyFill="1" applyBorder="1"/>
    <xf numFmtId="0" fontId="5" fillId="0" borderId="8" xfId="3" applyFont="1" applyBorder="1"/>
    <xf numFmtId="0" fontId="5" fillId="0" borderId="4" xfId="3" applyFont="1" applyBorder="1" applyAlignment="1">
      <alignment horizontal="center" vertical="center"/>
    </xf>
    <xf numFmtId="44" fontId="5" fillId="5" borderId="10" xfId="3" applyNumberFormat="1" applyFont="1" applyFill="1" applyBorder="1"/>
    <xf numFmtId="9" fontId="5" fillId="2" borderId="11" xfId="2" applyFont="1" applyFill="1" applyBorder="1" applyAlignment="1" applyProtection="1">
      <alignment horizontal="center"/>
      <protection locked="0"/>
    </xf>
    <xf numFmtId="0" fontId="13" fillId="0" borderId="0" xfId="3" applyFont="1"/>
    <xf numFmtId="0" fontId="1" fillId="2" borderId="15" xfId="0" applyFont="1" applyFill="1" applyBorder="1" applyAlignment="1" applyProtection="1">
      <alignment wrapText="1"/>
      <protection locked="0" hidden="1"/>
    </xf>
    <xf numFmtId="0" fontId="1" fillId="2" borderId="16" xfId="0" applyFont="1" applyFill="1" applyBorder="1" applyAlignment="1" applyProtection="1">
      <alignment wrapText="1"/>
      <protection locked="0" hidden="1"/>
    </xf>
    <xf numFmtId="0" fontId="1" fillId="2" borderId="18" xfId="0" applyFont="1" applyFill="1" applyBorder="1" applyAlignment="1" applyProtection="1">
      <alignment wrapText="1"/>
      <protection locked="0" hidden="1"/>
    </xf>
    <xf numFmtId="0" fontId="1" fillId="0" borderId="0" xfId="0" applyFont="1" applyProtection="1">
      <protection hidden="1"/>
    </xf>
    <xf numFmtId="44" fontId="3" fillId="0" borderId="0" xfId="3" applyNumberFormat="1"/>
    <xf numFmtId="0" fontId="3" fillId="0" borderId="4" xfId="3" applyBorder="1"/>
    <xf numFmtId="44" fontId="3" fillId="2" borderId="0" xfId="3" applyNumberFormat="1" applyFill="1"/>
    <xf numFmtId="0" fontId="3" fillId="2" borderId="0" xfId="3" applyFill="1"/>
    <xf numFmtId="0" fontId="1" fillId="6" borderId="14" xfId="0" applyFont="1" applyFill="1" applyBorder="1" applyProtection="1">
      <protection hidden="1"/>
    </xf>
    <xf numFmtId="0" fontId="1" fillId="6" borderId="14" xfId="0" applyFont="1" applyFill="1" applyBorder="1" applyAlignment="1" applyProtection="1">
      <alignment vertical="top"/>
      <protection hidden="1"/>
    </xf>
    <xf numFmtId="0" fontId="1" fillId="6" borderId="17" xfId="0" applyFont="1" applyFill="1" applyBorder="1" applyProtection="1">
      <protection hidden="1"/>
    </xf>
    <xf numFmtId="0" fontId="2" fillId="6" borderId="13" xfId="0" applyFont="1" applyFill="1" applyBorder="1" applyAlignment="1" applyProtection="1">
      <alignment horizontal="center"/>
      <protection hidden="1"/>
    </xf>
    <xf numFmtId="0" fontId="2" fillId="6" borderId="12" xfId="0" applyFont="1" applyFill="1" applyBorder="1" applyAlignment="1" applyProtection="1">
      <alignment horizontal="left"/>
      <protection hidden="1"/>
    </xf>
    <xf numFmtId="0" fontId="15" fillId="0" borderId="1" xfId="0" applyFont="1" applyBorder="1"/>
    <xf numFmtId="0" fontId="15" fillId="0" borderId="4" xfId="0" applyFont="1" applyBorder="1" applyAlignment="1">
      <alignment horizontal="center"/>
    </xf>
    <xf numFmtId="0" fontId="16" fillId="0" borderId="1" xfId="0" applyFont="1" applyBorder="1"/>
    <xf numFmtId="44" fontId="16" fillId="2" borderId="4" xfId="1" applyFont="1" applyFill="1" applyBorder="1" applyAlignment="1" applyProtection="1">
      <alignment horizontal="center"/>
      <protection locked="0"/>
    </xf>
    <xf numFmtId="44" fontId="16" fillId="2" borderId="1" xfId="1" applyFont="1" applyFill="1" applyBorder="1" applyAlignment="1" applyProtection="1">
      <alignment horizontal="center"/>
      <protection locked="0"/>
    </xf>
    <xf numFmtId="44" fontId="0" fillId="0" borderId="11" xfId="1" applyFont="1" applyBorder="1"/>
    <xf numFmtId="0" fontId="16" fillId="0" borderId="4" xfId="0" applyFont="1" applyBorder="1"/>
    <xf numFmtId="0" fontId="16" fillId="0" borderId="0" xfId="0" applyFont="1"/>
    <xf numFmtId="164" fontId="16" fillId="0" borderId="0" xfId="0" applyNumberFormat="1" applyFont="1" applyAlignment="1">
      <alignment horizontal="center"/>
    </xf>
    <xf numFmtId="0" fontId="15" fillId="0" borderId="0" xfId="0" applyFont="1"/>
    <xf numFmtId="165" fontId="16" fillId="0" borderId="0" xfId="0" applyNumberFormat="1" applyFont="1" applyAlignment="1">
      <alignment horizontal="center"/>
    </xf>
    <xf numFmtId="0" fontId="16" fillId="0" borderId="0" xfId="0" applyFont="1" applyAlignment="1">
      <alignment horizontal="center"/>
    </xf>
    <xf numFmtId="165" fontId="0" fillId="0" borderId="0" xfId="0" applyNumberFormat="1"/>
    <xf numFmtId="44" fontId="17" fillId="4" borderId="0" xfId="1" applyFont="1" applyFill="1"/>
    <xf numFmtId="0" fontId="18" fillId="4" borderId="0" xfId="0" applyFont="1" applyFill="1" applyAlignment="1">
      <alignment horizontal="left"/>
    </xf>
    <xf numFmtId="0" fontId="19" fillId="0" borderId="4" xfId="0" applyFont="1" applyBorder="1"/>
    <xf numFmtId="165" fontId="16" fillId="0" borderId="4" xfId="0" applyNumberFormat="1" applyFont="1" applyBorder="1"/>
    <xf numFmtId="165" fontId="16" fillId="2" borderId="4" xfId="0" applyNumberFormat="1" applyFont="1" applyFill="1" applyBorder="1" applyProtection="1">
      <protection locked="0"/>
    </xf>
    <xf numFmtId="165" fontId="16" fillId="0" borderId="0" xfId="1" applyNumberFormat="1" applyFont="1" applyBorder="1" applyAlignment="1">
      <alignment horizontal="center"/>
    </xf>
    <xf numFmtId="44" fontId="17" fillId="4" borderId="0" xfId="0" applyNumberFormat="1" applyFont="1" applyFill="1"/>
    <xf numFmtId="166" fontId="18" fillId="4" borderId="0" xfId="0" applyNumberFormat="1" applyFont="1" applyFill="1"/>
    <xf numFmtId="0" fontId="3" fillId="4" borderId="0" xfId="0" applyFont="1" applyFill="1"/>
    <xf numFmtId="0" fontId="0" fillId="0" borderId="19" xfId="0" applyBorder="1"/>
    <xf numFmtId="0" fontId="4" fillId="6" borderId="0" xfId="3" applyFont="1" applyFill="1"/>
    <xf numFmtId="0" fontId="4" fillId="6" borderId="0" xfId="3" applyFont="1" applyFill="1" applyAlignment="1">
      <alignment horizontal="center"/>
    </xf>
    <xf numFmtId="44" fontId="4" fillId="6" borderId="0" xfId="3" applyNumberFormat="1" applyFont="1" applyFill="1"/>
    <xf numFmtId="0" fontId="3" fillId="6" borderId="0" xfId="3" applyFill="1"/>
    <xf numFmtId="0" fontId="3" fillId="6" borderId="0" xfId="3" applyFill="1" applyAlignment="1">
      <alignment horizontal="center"/>
    </xf>
    <xf numFmtId="44" fontId="3" fillId="6" borderId="0" xfId="3" applyNumberFormat="1" applyFill="1"/>
    <xf numFmtId="0" fontId="6" fillId="6" borderId="0" xfId="3" applyFont="1" applyFill="1"/>
    <xf numFmtId="0" fontId="6" fillId="6" borderId="0" xfId="3" applyFont="1" applyFill="1" applyAlignment="1">
      <alignment horizontal="center"/>
    </xf>
    <xf numFmtId="44" fontId="6" fillId="6" borderId="0" xfId="3" applyNumberFormat="1" applyFont="1" applyFill="1"/>
    <xf numFmtId="0" fontId="10" fillId="6" borderId="1" xfId="3" applyFont="1" applyFill="1" applyBorder="1"/>
    <xf numFmtId="0" fontId="10" fillId="6" borderId="2" xfId="3" applyFont="1" applyFill="1" applyBorder="1"/>
    <xf numFmtId="0" fontId="5" fillId="6" borderId="2" xfId="3" applyFont="1" applyFill="1" applyBorder="1"/>
    <xf numFmtId="0" fontId="5" fillId="6" borderId="2" xfId="3" applyFont="1" applyFill="1" applyBorder="1" applyAlignment="1">
      <alignment horizontal="center"/>
    </xf>
    <xf numFmtId="44" fontId="5" fillId="6" borderId="2" xfId="3" applyNumberFormat="1" applyFont="1" applyFill="1" applyBorder="1"/>
    <xf numFmtId="0" fontId="5" fillId="6" borderId="3" xfId="3" applyFont="1" applyFill="1" applyBorder="1"/>
    <xf numFmtId="0" fontId="10" fillId="6" borderId="5" xfId="3" applyFont="1" applyFill="1" applyBorder="1"/>
    <xf numFmtId="0" fontId="5" fillId="6" borderId="6" xfId="3" applyFont="1" applyFill="1" applyBorder="1"/>
    <xf numFmtId="0" fontId="5" fillId="6" borderId="6" xfId="3" applyFont="1" applyFill="1" applyBorder="1" applyAlignment="1">
      <alignment horizontal="center"/>
    </xf>
    <xf numFmtId="0" fontId="10" fillId="6" borderId="6" xfId="3" applyFont="1" applyFill="1" applyBorder="1"/>
    <xf numFmtId="0" fontId="8" fillId="6" borderId="0" xfId="0" applyFont="1" applyFill="1" applyAlignment="1">
      <alignment horizontal="left" vertical="top" wrapText="1"/>
    </xf>
    <xf numFmtId="0" fontId="8" fillId="4" borderId="0" xfId="3" applyFont="1" applyFill="1" applyAlignment="1">
      <alignment horizontal="center"/>
    </xf>
    <xf numFmtId="0" fontId="8" fillId="4" borderId="9" xfId="3" applyFont="1" applyFill="1" applyBorder="1" applyAlignment="1">
      <alignment horizontal="center"/>
    </xf>
    <xf numFmtId="0" fontId="14" fillId="0" borderId="0" xfId="0" applyFont="1" applyAlignment="1">
      <alignment horizontal="center" vertical="center"/>
    </xf>
  </cellXfs>
  <cellStyles count="4">
    <cellStyle name="Procent" xfId="2" builtinId="5"/>
    <cellStyle name="Standaard" xfId="0" builtinId="0"/>
    <cellStyle name="Standaard 2" xfId="3" xr:uid="{2F05A4D0-B530-432F-9372-1A77EFFC3E38}"/>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3033A-F75B-4D57-8ED1-A37C57150B73}">
  <dimension ref="A1:J1048549"/>
  <sheetViews>
    <sheetView tabSelected="1" zoomScale="85" zoomScaleNormal="85" workbookViewId="0">
      <selection activeCell="D109" sqref="D109"/>
    </sheetView>
  </sheetViews>
  <sheetFormatPr defaultColWidth="8.77734375" defaultRowHeight="13.2" x14ac:dyDescent="0.25"/>
  <cols>
    <col min="1" max="1" width="5.21875" style="3" customWidth="1"/>
    <col min="2" max="2" width="31.77734375" style="3" customWidth="1"/>
    <col min="3" max="3" width="38.77734375" style="3" customWidth="1"/>
    <col min="4" max="4" width="45.77734375" style="3" customWidth="1"/>
    <col min="5" max="5" width="30.21875" style="23" customWidth="1"/>
    <col min="6" max="6" width="24.21875" style="44" customWidth="1"/>
    <col min="7" max="7" width="47" style="42" customWidth="1"/>
    <col min="8" max="8" width="96.5546875" style="45" customWidth="1"/>
    <col min="9" max="16384" width="8.77734375" style="3"/>
  </cols>
  <sheetData>
    <row r="1" spans="1:10" s="2" customFormat="1" ht="21" x14ac:dyDescent="0.4">
      <c r="A1" s="74" t="s">
        <v>206</v>
      </c>
      <c r="B1" s="74"/>
      <c r="C1" s="74"/>
      <c r="D1" s="74"/>
      <c r="E1" s="75"/>
      <c r="F1" s="76"/>
      <c r="G1" s="76"/>
      <c r="H1" s="74"/>
      <c r="I1" s="1"/>
      <c r="J1" s="1"/>
    </row>
    <row r="2" spans="1:10" x14ac:dyDescent="0.25">
      <c r="A2" s="77"/>
      <c r="B2" s="77"/>
      <c r="C2" s="77"/>
      <c r="D2" s="77"/>
      <c r="E2" s="78"/>
      <c r="F2" s="79"/>
      <c r="G2" s="79"/>
      <c r="H2" s="77"/>
    </row>
    <row r="3" spans="1:10" ht="15.6" x14ac:dyDescent="0.3">
      <c r="A3" s="80" t="s">
        <v>0</v>
      </c>
      <c r="B3" s="80"/>
      <c r="C3" s="80"/>
      <c r="D3" s="80"/>
      <c r="E3" s="81"/>
      <c r="F3" s="82"/>
      <c r="G3" s="82"/>
      <c r="H3" s="80"/>
    </row>
    <row r="4" spans="1:10" ht="15.6" x14ac:dyDescent="0.3">
      <c r="A4" s="80" t="s">
        <v>1</v>
      </c>
      <c r="B4" s="80"/>
      <c r="C4" s="80"/>
      <c r="D4" s="80"/>
      <c r="E4" s="81"/>
      <c r="F4" s="82"/>
      <c r="G4" s="82"/>
      <c r="H4" s="80"/>
    </row>
    <row r="5" spans="1:10" ht="15.6" x14ac:dyDescent="0.3">
      <c r="A5" s="80" t="s">
        <v>2</v>
      </c>
      <c r="B5" s="80"/>
      <c r="C5" s="80"/>
      <c r="D5" s="80"/>
      <c r="E5" s="81"/>
      <c r="F5" s="82"/>
      <c r="G5" s="82"/>
      <c r="H5" s="80"/>
    </row>
    <row r="6" spans="1:10" ht="16.95" customHeight="1" x14ac:dyDescent="0.3">
      <c r="A6" s="93" t="s">
        <v>3</v>
      </c>
      <c r="B6" s="93"/>
      <c r="C6" s="93"/>
      <c r="D6" s="93"/>
      <c r="E6" s="93"/>
      <c r="F6" s="82"/>
      <c r="G6" s="82"/>
      <c r="H6" s="80"/>
    </row>
    <row r="7" spans="1:10" ht="15.6" x14ac:dyDescent="0.3">
      <c r="A7" s="80" t="s">
        <v>4</v>
      </c>
      <c r="B7" s="80"/>
      <c r="C7" s="80"/>
      <c r="D7" s="80"/>
      <c r="E7" s="81"/>
      <c r="F7" s="82"/>
      <c r="G7" s="82"/>
      <c r="H7" s="80"/>
    </row>
    <row r="8" spans="1:10" ht="14.4" x14ac:dyDescent="0.3">
      <c r="A8" s="4"/>
      <c r="B8" s="4"/>
      <c r="C8" s="4"/>
      <c r="D8" s="4"/>
      <c r="E8" s="5"/>
      <c r="F8" s="6"/>
      <c r="G8" s="6"/>
      <c r="H8" s="4"/>
    </row>
    <row r="9" spans="1:10" s="7" customFormat="1" ht="13.8" x14ac:dyDescent="0.3">
      <c r="A9" s="83" t="s">
        <v>5</v>
      </c>
      <c r="B9" s="84"/>
      <c r="C9" s="85"/>
      <c r="D9" s="85"/>
      <c r="E9" s="86"/>
      <c r="F9" s="87"/>
      <c r="G9" s="87"/>
      <c r="H9" s="88"/>
    </row>
    <row r="10" spans="1:10" s="1" customFormat="1" ht="13.8" x14ac:dyDescent="0.3">
      <c r="E10" s="8"/>
      <c r="F10" s="9"/>
      <c r="G10" s="9"/>
    </row>
    <row r="11" spans="1:10" s="10" customFormat="1" ht="13.8" x14ac:dyDescent="0.3">
      <c r="A11" s="10" t="s">
        <v>6</v>
      </c>
      <c r="B11" s="10" t="s">
        <v>7</v>
      </c>
      <c r="C11" s="10" t="s">
        <v>8</v>
      </c>
      <c r="D11" s="10" t="s">
        <v>9</v>
      </c>
      <c r="E11" s="11" t="s">
        <v>10</v>
      </c>
      <c r="F11" s="12" t="s">
        <v>11</v>
      </c>
      <c r="G11" s="12" t="s">
        <v>12</v>
      </c>
      <c r="H11" s="10" t="s">
        <v>13</v>
      </c>
    </row>
    <row r="12" spans="1:10" s="1" customFormat="1" ht="13.8" x14ac:dyDescent="0.3">
      <c r="A12" s="1" t="s">
        <v>14</v>
      </c>
      <c r="B12" s="13" t="s">
        <v>15</v>
      </c>
      <c r="C12" s="13" t="s">
        <v>16</v>
      </c>
      <c r="D12" s="13" t="s">
        <v>17</v>
      </c>
      <c r="E12" s="14">
        <v>50</v>
      </c>
      <c r="F12" s="15"/>
      <c r="G12" s="16">
        <f>E12*F12</f>
        <v>0</v>
      </c>
      <c r="H12" s="17"/>
      <c r="J12" s="18"/>
    </row>
    <row r="13" spans="1:10" s="7" customFormat="1" ht="13.8" x14ac:dyDescent="0.3">
      <c r="A13" s="1" t="s">
        <v>18</v>
      </c>
      <c r="B13" s="13" t="s">
        <v>19</v>
      </c>
      <c r="C13" s="13" t="s">
        <v>16</v>
      </c>
      <c r="D13" s="13" t="s">
        <v>20</v>
      </c>
      <c r="E13" s="14">
        <v>100</v>
      </c>
      <c r="F13" s="15"/>
      <c r="G13" s="16">
        <f t="shared" ref="G13:G24" si="0">E13*F13</f>
        <v>0</v>
      </c>
      <c r="H13" s="17"/>
    </row>
    <row r="14" spans="1:10" s="7" customFormat="1" ht="13.2" customHeight="1" x14ac:dyDescent="0.3">
      <c r="A14" s="1" t="s">
        <v>21</v>
      </c>
      <c r="B14" s="13" t="s">
        <v>22</v>
      </c>
      <c r="C14" s="13" t="s">
        <v>16</v>
      </c>
      <c r="D14" s="13" t="s">
        <v>23</v>
      </c>
      <c r="E14" s="14">
        <v>200</v>
      </c>
      <c r="F14" s="15"/>
      <c r="G14" s="16">
        <f t="shared" si="0"/>
        <v>0</v>
      </c>
      <c r="H14" s="17"/>
    </row>
    <row r="15" spans="1:10" s="1" customFormat="1" ht="13.8" x14ac:dyDescent="0.3">
      <c r="A15" s="1" t="s">
        <v>24</v>
      </c>
      <c r="B15" s="13" t="s">
        <v>25</v>
      </c>
      <c r="C15" s="13" t="s">
        <v>16</v>
      </c>
      <c r="D15" s="13" t="s">
        <v>26</v>
      </c>
      <c r="E15" s="14">
        <v>250</v>
      </c>
      <c r="F15" s="15"/>
      <c r="G15" s="16">
        <f t="shared" si="0"/>
        <v>0</v>
      </c>
      <c r="H15" s="17"/>
    </row>
    <row r="16" spans="1:10" s="1" customFormat="1" ht="13.2" customHeight="1" x14ac:dyDescent="0.3">
      <c r="A16" s="1" t="s">
        <v>27</v>
      </c>
      <c r="B16" s="13" t="s">
        <v>28</v>
      </c>
      <c r="C16" s="13" t="s">
        <v>16</v>
      </c>
      <c r="D16" s="13" t="s">
        <v>29</v>
      </c>
      <c r="E16" s="14">
        <v>700</v>
      </c>
      <c r="F16" s="15"/>
      <c r="G16" s="16">
        <f t="shared" si="0"/>
        <v>0</v>
      </c>
      <c r="H16" s="17"/>
    </row>
    <row r="17" spans="1:10" s="1" customFormat="1" ht="13.8" x14ac:dyDescent="0.3">
      <c r="A17" s="1" t="s">
        <v>30</v>
      </c>
      <c r="B17" s="13" t="s">
        <v>31</v>
      </c>
      <c r="C17" s="13" t="s">
        <v>16</v>
      </c>
      <c r="D17" s="13" t="s">
        <v>32</v>
      </c>
      <c r="E17" s="14">
        <v>250</v>
      </c>
      <c r="F17" s="15"/>
      <c r="G17" s="16">
        <f t="shared" si="0"/>
        <v>0</v>
      </c>
      <c r="H17" s="17"/>
    </row>
    <row r="18" spans="1:10" s="1" customFormat="1" ht="13.8" x14ac:dyDescent="0.3">
      <c r="A18" s="1" t="s">
        <v>33</v>
      </c>
      <c r="B18" s="13" t="s">
        <v>34</v>
      </c>
      <c r="C18" s="13" t="s">
        <v>16</v>
      </c>
      <c r="D18" s="13" t="s">
        <v>35</v>
      </c>
      <c r="E18" s="14">
        <v>1000</v>
      </c>
      <c r="F18" s="15"/>
      <c r="G18" s="16">
        <f t="shared" si="0"/>
        <v>0</v>
      </c>
      <c r="H18" s="17"/>
      <c r="I18" s="7"/>
      <c r="J18" s="7"/>
    </row>
    <row r="19" spans="1:10" s="1" customFormat="1" ht="13.8" x14ac:dyDescent="0.3">
      <c r="A19" s="1" t="s">
        <v>36</v>
      </c>
      <c r="B19" s="13" t="s">
        <v>37</v>
      </c>
      <c r="C19" s="13" t="s">
        <v>16</v>
      </c>
      <c r="D19" s="13" t="s">
        <v>38</v>
      </c>
      <c r="E19" s="14">
        <v>100</v>
      </c>
      <c r="F19" s="15"/>
      <c r="G19" s="16">
        <f t="shared" si="0"/>
        <v>0</v>
      </c>
      <c r="H19" s="17"/>
    </row>
    <row r="20" spans="1:10" s="1" customFormat="1" ht="13.8" x14ac:dyDescent="0.3">
      <c r="A20" s="1" t="s">
        <v>39</v>
      </c>
      <c r="B20" s="19" t="s">
        <v>40</v>
      </c>
      <c r="C20" s="19" t="s">
        <v>41</v>
      </c>
      <c r="D20" s="13" t="s">
        <v>42</v>
      </c>
      <c r="E20" s="20">
        <v>175</v>
      </c>
      <c r="F20" s="15"/>
      <c r="G20" s="16">
        <f t="shared" si="0"/>
        <v>0</v>
      </c>
      <c r="H20" s="17"/>
    </row>
    <row r="21" spans="1:10" s="1" customFormat="1" ht="13.8" x14ac:dyDescent="0.3">
      <c r="A21" s="1" t="s">
        <v>43</v>
      </c>
      <c r="B21" s="19" t="s">
        <v>44</v>
      </c>
      <c r="C21" s="19" t="s">
        <v>16</v>
      </c>
      <c r="D21" s="13" t="s">
        <v>45</v>
      </c>
      <c r="E21" s="20">
        <v>200</v>
      </c>
      <c r="F21" s="15"/>
      <c r="G21" s="16">
        <f t="shared" si="0"/>
        <v>0</v>
      </c>
      <c r="H21" s="17"/>
    </row>
    <row r="22" spans="1:10" s="1" customFormat="1" ht="13.8" x14ac:dyDescent="0.3">
      <c r="A22" s="1" t="s">
        <v>46</v>
      </c>
      <c r="B22" s="13" t="s">
        <v>47</v>
      </c>
      <c r="C22" s="13" t="s">
        <v>16</v>
      </c>
      <c r="D22" s="13" t="s">
        <v>48</v>
      </c>
      <c r="E22" s="14">
        <v>150</v>
      </c>
      <c r="F22" s="15"/>
      <c r="G22" s="16">
        <f t="shared" si="0"/>
        <v>0</v>
      </c>
      <c r="H22" s="17"/>
    </row>
    <row r="23" spans="1:10" s="1" customFormat="1" ht="13.8" x14ac:dyDescent="0.3">
      <c r="A23" s="1" t="s">
        <v>49</v>
      </c>
      <c r="B23" s="13" t="s">
        <v>50</v>
      </c>
      <c r="C23" s="13" t="s">
        <v>16</v>
      </c>
      <c r="D23" s="13" t="s">
        <v>51</v>
      </c>
      <c r="E23" s="14">
        <v>50</v>
      </c>
      <c r="F23" s="15"/>
      <c r="G23" s="16">
        <f t="shared" si="0"/>
        <v>0</v>
      </c>
      <c r="H23" s="17"/>
    </row>
    <row r="24" spans="1:10" s="1" customFormat="1" ht="13.8" x14ac:dyDescent="0.3">
      <c r="A24" s="1" t="s">
        <v>52</v>
      </c>
      <c r="B24" s="13" t="s">
        <v>31</v>
      </c>
      <c r="C24" s="13" t="s">
        <v>16</v>
      </c>
      <c r="D24" s="13" t="s">
        <v>53</v>
      </c>
      <c r="E24" s="14">
        <v>50</v>
      </c>
      <c r="F24" s="21"/>
      <c r="G24" s="16">
        <f t="shared" si="0"/>
        <v>0</v>
      </c>
      <c r="H24" s="22"/>
    </row>
    <row r="25" spans="1:10" x14ac:dyDescent="0.25">
      <c r="F25" s="24"/>
      <c r="G25" s="24"/>
      <c r="H25" s="25"/>
    </row>
    <row r="26" spans="1:10" s="1" customFormat="1" ht="13.8" x14ac:dyDescent="0.3">
      <c r="A26" s="83" t="s">
        <v>54</v>
      </c>
      <c r="B26" s="85"/>
      <c r="C26" s="85"/>
      <c r="D26" s="85"/>
      <c r="E26" s="86"/>
      <c r="F26" s="87"/>
      <c r="G26" s="87"/>
      <c r="H26" s="88"/>
    </row>
    <row r="27" spans="1:10" s="1" customFormat="1" ht="13.8" x14ac:dyDescent="0.3">
      <c r="E27" s="8"/>
      <c r="F27" s="9"/>
      <c r="G27" s="9"/>
    </row>
    <row r="28" spans="1:10" s="1" customFormat="1" ht="13.8" x14ac:dyDescent="0.3">
      <c r="A28" s="1">
        <v>13</v>
      </c>
      <c r="B28" s="13" t="s">
        <v>55</v>
      </c>
      <c r="C28" s="13" t="s">
        <v>16</v>
      </c>
      <c r="D28" s="13" t="s">
        <v>56</v>
      </c>
      <c r="E28" s="14">
        <v>750</v>
      </c>
      <c r="F28" s="15"/>
      <c r="G28" s="16">
        <f t="shared" ref="G28:G42" si="1">E28*F28</f>
        <v>0</v>
      </c>
      <c r="H28" s="17"/>
    </row>
    <row r="29" spans="1:10" s="1" customFormat="1" ht="13.8" x14ac:dyDescent="0.3">
      <c r="A29" s="1">
        <v>14</v>
      </c>
      <c r="B29" s="13" t="s">
        <v>57</v>
      </c>
      <c r="C29" s="13" t="s">
        <v>58</v>
      </c>
      <c r="D29" s="13" t="s">
        <v>59</v>
      </c>
      <c r="E29" s="14">
        <v>200</v>
      </c>
      <c r="F29" s="15"/>
      <c r="G29" s="16">
        <f t="shared" si="1"/>
        <v>0</v>
      </c>
      <c r="H29" s="17"/>
    </row>
    <row r="30" spans="1:10" s="7" customFormat="1" ht="13.8" x14ac:dyDescent="0.3">
      <c r="A30" s="1">
        <v>15</v>
      </c>
      <c r="B30" s="13" t="s">
        <v>60</v>
      </c>
      <c r="C30" s="13" t="s">
        <v>58</v>
      </c>
      <c r="D30" s="13" t="s">
        <v>61</v>
      </c>
      <c r="E30" s="14">
        <v>280</v>
      </c>
      <c r="F30" s="15"/>
      <c r="G30" s="16">
        <f t="shared" si="1"/>
        <v>0</v>
      </c>
      <c r="H30" s="17"/>
      <c r="I30" s="1"/>
      <c r="J30" s="1"/>
    </row>
    <row r="31" spans="1:10" s="1" customFormat="1" ht="13.8" x14ac:dyDescent="0.3">
      <c r="A31" s="1">
        <v>16</v>
      </c>
      <c r="B31" s="13" t="s">
        <v>62</v>
      </c>
      <c r="C31" s="13" t="s">
        <v>58</v>
      </c>
      <c r="D31" s="13" t="s">
        <v>63</v>
      </c>
      <c r="E31" s="14">
        <v>150</v>
      </c>
      <c r="F31" s="15"/>
      <c r="G31" s="16">
        <f t="shared" si="1"/>
        <v>0</v>
      </c>
      <c r="H31" s="17"/>
    </row>
    <row r="32" spans="1:10" s="7" customFormat="1" ht="13.8" x14ac:dyDescent="0.3">
      <c r="A32" s="1">
        <v>17</v>
      </c>
      <c r="B32" s="13" t="s">
        <v>64</v>
      </c>
      <c r="C32" s="13" t="s">
        <v>58</v>
      </c>
      <c r="D32" s="13" t="s">
        <v>65</v>
      </c>
      <c r="E32" s="14">
        <v>500</v>
      </c>
      <c r="F32" s="15"/>
      <c r="G32" s="16">
        <f t="shared" si="1"/>
        <v>0</v>
      </c>
      <c r="H32" s="17"/>
      <c r="I32" s="1"/>
      <c r="J32" s="1"/>
    </row>
    <row r="33" spans="1:10" s="1" customFormat="1" ht="13.8" x14ac:dyDescent="0.3">
      <c r="A33" s="1">
        <v>18</v>
      </c>
      <c r="B33" s="13" t="s">
        <v>66</v>
      </c>
      <c r="C33" s="13" t="s">
        <v>58</v>
      </c>
      <c r="D33" s="13" t="s">
        <v>67</v>
      </c>
      <c r="E33" s="14">
        <v>300</v>
      </c>
      <c r="F33" s="15"/>
      <c r="G33" s="16">
        <f t="shared" si="1"/>
        <v>0</v>
      </c>
      <c r="H33" s="17"/>
    </row>
    <row r="34" spans="1:10" s="1" customFormat="1" ht="13.8" x14ac:dyDescent="0.3">
      <c r="A34" s="1">
        <v>19</v>
      </c>
      <c r="B34" s="13" t="s">
        <v>68</v>
      </c>
      <c r="C34" s="13" t="s">
        <v>69</v>
      </c>
      <c r="D34" s="13" t="s">
        <v>70</v>
      </c>
      <c r="E34" s="14">
        <v>550</v>
      </c>
      <c r="F34" s="15"/>
      <c r="G34" s="16">
        <f t="shared" si="1"/>
        <v>0</v>
      </c>
      <c r="H34" s="17"/>
      <c r="I34" s="7"/>
      <c r="J34" s="7"/>
    </row>
    <row r="35" spans="1:10" s="1" customFormat="1" ht="13.8" x14ac:dyDescent="0.3">
      <c r="A35" s="1">
        <v>20</v>
      </c>
      <c r="B35" s="13" t="s">
        <v>71</v>
      </c>
      <c r="C35" s="13" t="s">
        <v>69</v>
      </c>
      <c r="D35" s="13" t="s">
        <v>72</v>
      </c>
      <c r="E35" s="14">
        <v>450</v>
      </c>
      <c r="F35" s="15"/>
      <c r="G35" s="16">
        <f t="shared" si="1"/>
        <v>0</v>
      </c>
      <c r="H35" s="17"/>
    </row>
    <row r="36" spans="1:10" s="1" customFormat="1" ht="13.8" x14ac:dyDescent="0.3">
      <c r="A36" s="1">
        <v>21</v>
      </c>
      <c r="B36" s="13" t="s">
        <v>73</v>
      </c>
      <c r="C36" s="13" t="s">
        <v>58</v>
      </c>
      <c r="D36" s="13" t="s">
        <v>74</v>
      </c>
      <c r="E36" s="14">
        <v>200</v>
      </c>
      <c r="F36" s="15"/>
      <c r="G36" s="16">
        <f t="shared" si="1"/>
        <v>0</v>
      </c>
      <c r="H36" s="17"/>
      <c r="I36" s="7"/>
      <c r="J36" s="7"/>
    </row>
    <row r="37" spans="1:10" s="1" customFormat="1" ht="13.8" x14ac:dyDescent="0.3">
      <c r="A37" s="1">
        <v>22</v>
      </c>
      <c r="B37" s="13" t="s">
        <v>75</v>
      </c>
      <c r="C37" s="13" t="s">
        <v>16</v>
      </c>
      <c r="D37" s="13" t="s">
        <v>76</v>
      </c>
      <c r="E37" s="14">
        <v>1100</v>
      </c>
      <c r="F37" s="15"/>
      <c r="G37" s="16">
        <f t="shared" si="1"/>
        <v>0</v>
      </c>
      <c r="H37" s="17"/>
    </row>
    <row r="38" spans="1:10" s="1" customFormat="1" ht="13.8" x14ac:dyDescent="0.3">
      <c r="A38" s="1">
        <v>23</v>
      </c>
      <c r="B38" s="13" t="s">
        <v>77</v>
      </c>
      <c r="C38" s="13" t="s">
        <v>16</v>
      </c>
      <c r="D38" s="13" t="s">
        <v>78</v>
      </c>
      <c r="E38" s="14">
        <v>100</v>
      </c>
      <c r="F38" s="15"/>
      <c r="G38" s="16">
        <f t="shared" si="1"/>
        <v>0</v>
      </c>
      <c r="H38" s="17"/>
    </row>
    <row r="39" spans="1:10" s="1" customFormat="1" ht="13.8" x14ac:dyDescent="0.3">
      <c r="A39" s="1">
        <v>24</v>
      </c>
      <c r="B39" s="13" t="s">
        <v>79</v>
      </c>
      <c r="C39" s="13" t="s">
        <v>58</v>
      </c>
      <c r="D39" s="13" t="s">
        <v>80</v>
      </c>
      <c r="E39" s="14">
        <v>100</v>
      </c>
      <c r="F39" s="15"/>
      <c r="G39" s="16">
        <f t="shared" si="1"/>
        <v>0</v>
      </c>
      <c r="H39" s="17"/>
    </row>
    <row r="40" spans="1:10" s="1" customFormat="1" ht="13.8" x14ac:dyDescent="0.3">
      <c r="A40" s="1">
        <v>25</v>
      </c>
      <c r="B40" s="13" t="s">
        <v>81</v>
      </c>
      <c r="C40" s="13" t="s">
        <v>58</v>
      </c>
      <c r="D40" s="13" t="s">
        <v>82</v>
      </c>
      <c r="E40" s="14">
        <v>450</v>
      </c>
      <c r="F40" s="15"/>
      <c r="G40" s="16">
        <f t="shared" si="1"/>
        <v>0</v>
      </c>
      <c r="H40" s="17"/>
    </row>
    <row r="41" spans="1:10" s="1" customFormat="1" ht="13.8" x14ac:dyDescent="0.3">
      <c r="A41" s="1">
        <v>26</v>
      </c>
      <c r="B41" s="13" t="s">
        <v>83</v>
      </c>
      <c r="C41" s="13" t="s">
        <v>58</v>
      </c>
      <c r="D41" s="13" t="s">
        <v>84</v>
      </c>
      <c r="E41" s="14">
        <v>350</v>
      </c>
      <c r="F41" s="15"/>
      <c r="G41" s="16">
        <f t="shared" si="1"/>
        <v>0</v>
      </c>
      <c r="H41" s="17"/>
    </row>
    <row r="42" spans="1:10" s="1" customFormat="1" ht="13.8" x14ac:dyDescent="0.3">
      <c r="A42" s="1">
        <v>27</v>
      </c>
      <c r="B42" s="13" t="s">
        <v>85</v>
      </c>
      <c r="C42" s="13" t="s">
        <v>58</v>
      </c>
      <c r="D42" s="13" t="s">
        <v>86</v>
      </c>
      <c r="E42" s="14">
        <v>1700</v>
      </c>
      <c r="F42" s="15"/>
      <c r="G42" s="16">
        <f t="shared" si="1"/>
        <v>0</v>
      </c>
      <c r="H42" s="17"/>
    </row>
    <row r="43" spans="1:10" s="1" customFormat="1" ht="13.8" x14ac:dyDescent="0.3">
      <c r="E43" s="8"/>
      <c r="F43" s="9"/>
      <c r="G43" s="9"/>
    </row>
    <row r="44" spans="1:10" s="1" customFormat="1" ht="13.8" x14ac:dyDescent="0.3">
      <c r="A44" s="83" t="s">
        <v>87</v>
      </c>
      <c r="B44" s="85"/>
      <c r="C44" s="85"/>
      <c r="D44" s="85"/>
      <c r="E44" s="86"/>
      <c r="F44" s="87"/>
      <c r="G44" s="87"/>
      <c r="H44" s="88"/>
    </row>
    <row r="45" spans="1:10" s="7" customFormat="1" ht="13.8" x14ac:dyDescent="0.3">
      <c r="A45" s="1"/>
      <c r="B45" s="1"/>
      <c r="C45" s="1"/>
      <c r="D45" s="1"/>
      <c r="E45" s="8"/>
      <c r="F45" s="9"/>
      <c r="G45" s="9"/>
      <c r="H45" s="1"/>
      <c r="I45" s="1"/>
      <c r="J45" s="1"/>
    </row>
    <row r="46" spans="1:10" s="1" customFormat="1" ht="13.8" x14ac:dyDescent="0.3">
      <c r="A46" s="13">
        <v>28</v>
      </c>
      <c r="B46" s="13" t="s">
        <v>79</v>
      </c>
      <c r="C46" s="13" t="s">
        <v>58</v>
      </c>
      <c r="D46" s="13" t="s">
        <v>88</v>
      </c>
      <c r="E46" s="14">
        <v>500</v>
      </c>
      <c r="F46" s="15"/>
      <c r="G46" s="16">
        <f t="shared" ref="G46:G73" si="2">E46*F46</f>
        <v>0</v>
      </c>
      <c r="H46" s="17"/>
    </row>
    <row r="47" spans="1:10" s="1" customFormat="1" ht="13.8" x14ac:dyDescent="0.3">
      <c r="A47" s="13">
        <v>29</v>
      </c>
      <c r="B47" s="13" t="s">
        <v>89</v>
      </c>
      <c r="C47" s="13" t="s">
        <v>16</v>
      </c>
      <c r="D47" s="13" t="s">
        <v>90</v>
      </c>
      <c r="E47" s="14">
        <v>1350</v>
      </c>
      <c r="F47" s="15"/>
      <c r="G47" s="16">
        <f t="shared" si="2"/>
        <v>0</v>
      </c>
      <c r="H47" s="17"/>
    </row>
    <row r="48" spans="1:10" s="7" customFormat="1" ht="13.8" x14ac:dyDescent="0.3">
      <c r="A48" s="13">
        <v>30</v>
      </c>
      <c r="B48" s="13" t="s">
        <v>91</v>
      </c>
      <c r="C48" s="13" t="s">
        <v>92</v>
      </c>
      <c r="D48" s="13" t="s">
        <v>93</v>
      </c>
      <c r="E48" s="14">
        <v>800</v>
      </c>
      <c r="F48" s="15"/>
      <c r="G48" s="16">
        <f t="shared" si="2"/>
        <v>0</v>
      </c>
      <c r="H48" s="17"/>
      <c r="I48" s="1"/>
      <c r="J48" s="1"/>
    </row>
    <row r="49" spans="1:10" s="1" customFormat="1" ht="13.8" x14ac:dyDescent="0.3">
      <c r="A49" s="13">
        <v>31</v>
      </c>
      <c r="B49" s="13" t="s">
        <v>94</v>
      </c>
      <c r="C49" s="13" t="s">
        <v>58</v>
      </c>
      <c r="D49" s="13" t="s">
        <v>95</v>
      </c>
      <c r="E49" s="14">
        <v>100</v>
      </c>
      <c r="F49" s="15"/>
      <c r="G49" s="16">
        <f t="shared" si="2"/>
        <v>0</v>
      </c>
      <c r="H49" s="17"/>
      <c r="I49" s="7"/>
      <c r="J49" s="7"/>
    </row>
    <row r="50" spans="1:10" s="1" customFormat="1" ht="13.8" x14ac:dyDescent="0.3">
      <c r="A50" s="13">
        <v>32</v>
      </c>
      <c r="B50" s="13" t="s">
        <v>96</v>
      </c>
      <c r="C50" s="13" t="s">
        <v>16</v>
      </c>
      <c r="D50" s="13" t="s">
        <v>97</v>
      </c>
      <c r="E50" s="14">
        <v>100</v>
      </c>
      <c r="F50" s="15"/>
      <c r="G50" s="16">
        <f t="shared" si="2"/>
        <v>0</v>
      </c>
      <c r="H50" s="17"/>
    </row>
    <row r="51" spans="1:10" s="1" customFormat="1" ht="13.8" x14ac:dyDescent="0.3">
      <c r="A51" s="13">
        <v>33</v>
      </c>
      <c r="B51" s="13" t="s">
        <v>98</v>
      </c>
      <c r="C51" s="13" t="s">
        <v>16</v>
      </c>
      <c r="D51" s="13" t="s">
        <v>99</v>
      </c>
      <c r="E51" s="14">
        <v>350</v>
      </c>
      <c r="F51" s="15"/>
      <c r="G51" s="16">
        <f t="shared" si="2"/>
        <v>0</v>
      </c>
      <c r="H51" s="17"/>
    </row>
    <row r="52" spans="1:10" s="1" customFormat="1" ht="13.8" x14ac:dyDescent="0.3">
      <c r="A52" s="13">
        <v>34</v>
      </c>
      <c r="B52" s="13" t="s">
        <v>100</v>
      </c>
      <c r="C52" s="13" t="s">
        <v>16</v>
      </c>
      <c r="D52" s="13" t="s">
        <v>101</v>
      </c>
      <c r="E52" s="14">
        <v>175</v>
      </c>
      <c r="F52" s="15"/>
      <c r="G52" s="16">
        <f>E52*F52</f>
        <v>0</v>
      </c>
      <c r="H52" s="17"/>
      <c r="I52" s="7"/>
      <c r="J52" s="7"/>
    </row>
    <row r="53" spans="1:10" s="1" customFormat="1" ht="13.8" x14ac:dyDescent="0.3">
      <c r="A53" s="19">
        <v>35</v>
      </c>
      <c r="B53" s="19" t="s">
        <v>102</v>
      </c>
      <c r="C53" s="19" t="s">
        <v>103</v>
      </c>
      <c r="D53" s="19" t="s">
        <v>104</v>
      </c>
      <c r="E53" s="20">
        <v>150</v>
      </c>
      <c r="F53" s="15"/>
      <c r="G53" s="16">
        <f t="shared" si="2"/>
        <v>0</v>
      </c>
      <c r="H53" s="17"/>
    </row>
    <row r="54" spans="1:10" s="1" customFormat="1" ht="13.8" x14ac:dyDescent="0.3">
      <c r="A54" s="13">
        <v>36</v>
      </c>
      <c r="B54" s="13" t="s">
        <v>105</v>
      </c>
      <c r="C54" s="13" t="s">
        <v>92</v>
      </c>
      <c r="D54" s="13" t="s">
        <v>106</v>
      </c>
      <c r="E54" s="14">
        <v>350</v>
      </c>
      <c r="F54" s="15"/>
      <c r="G54" s="16">
        <f t="shared" si="2"/>
        <v>0</v>
      </c>
      <c r="H54" s="17"/>
    </row>
    <row r="55" spans="1:10" s="1" customFormat="1" ht="13.8" x14ac:dyDescent="0.3">
      <c r="A55" s="13">
        <v>37</v>
      </c>
      <c r="B55" s="13" t="s">
        <v>107</v>
      </c>
      <c r="C55" s="13" t="s">
        <v>92</v>
      </c>
      <c r="D55" s="13" t="s">
        <v>108</v>
      </c>
      <c r="E55" s="14">
        <v>75</v>
      </c>
      <c r="F55" s="15"/>
      <c r="G55" s="16">
        <f t="shared" si="2"/>
        <v>0</v>
      </c>
      <c r="H55" s="17"/>
    </row>
    <row r="56" spans="1:10" s="1" customFormat="1" ht="13.8" x14ac:dyDescent="0.3">
      <c r="A56" s="13">
        <v>38</v>
      </c>
      <c r="B56" s="13" t="s">
        <v>109</v>
      </c>
      <c r="C56" s="13" t="s">
        <v>16</v>
      </c>
      <c r="D56" s="13" t="s">
        <v>110</v>
      </c>
      <c r="E56" s="14">
        <v>75</v>
      </c>
      <c r="F56" s="15"/>
      <c r="G56" s="16">
        <f t="shared" si="2"/>
        <v>0</v>
      </c>
      <c r="H56" s="17"/>
    </row>
    <row r="57" spans="1:10" s="1" customFormat="1" ht="13.8" x14ac:dyDescent="0.3">
      <c r="A57" s="13">
        <v>39</v>
      </c>
      <c r="B57" s="13" t="s">
        <v>111</v>
      </c>
      <c r="C57" s="13" t="s">
        <v>16</v>
      </c>
      <c r="D57" s="13" t="s">
        <v>112</v>
      </c>
      <c r="E57" s="14">
        <v>900</v>
      </c>
      <c r="F57" s="15"/>
      <c r="G57" s="16">
        <f t="shared" si="2"/>
        <v>0</v>
      </c>
      <c r="H57" s="17"/>
    </row>
    <row r="58" spans="1:10" s="1" customFormat="1" ht="13.8" x14ac:dyDescent="0.3">
      <c r="A58" s="13">
        <v>40</v>
      </c>
      <c r="B58" s="13" t="s">
        <v>113</v>
      </c>
      <c r="C58" s="13" t="s">
        <v>58</v>
      </c>
      <c r="D58" s="13" t="s">
        <v>114</v>
      </c>
      <c r="E58" s="14">
        <v>700</v>
      </c>
      <c r="F58" s="15"/>
      <c r="G58" s="16">
        <f t="shared" si="2"/>
        <v>0</v>
      </c>
      <c r="H58" s="17"/>
    </row>
    <row r="59" spans="1:10" s="7" customFormat="1" ht="13.8" x14ac:dyDescent="0.3">
      <c r="A59" s="13">
        <v>41</v>
      </c>
      <c r="B59" s="13" t="s">
        <v>115</v>
      </c>
      <c r="C59" s="13" t="s">
        <v>58</v>
      </c>
      <c r="D59" s="13" t="s">
        <v>116</v>
      </c>
      <c r="E59" s="14">
        <v>150</v>
      </c>
      <c r="F59" s="15"/>
      <c r="G59" s="16">
        <f t="shared" si="2"/>
        <v>0</v>
      </c>
      <c r="H59" s="17"/>
      <c r="I59" s="1"/>
      <c r="J59" s="1"/>
    </row>
    <row r="60" spans="1:10" s="1" customFormat="1" ht="13.8" x14ac:dyDescent="0.3">
      <c r="A60" s="13">
        <v>42</v>
      </c>
      <c r="B60" s="13" t="s">
        <v>117</v>
      </c>
      <c r="C60" s="13" t="s">
        <v>58</v>
      </c>
      <c r="D60" s="13" t="s">
        <v>118</v>
      </c>
      <c r="E60" s="14">
        <v>250</v>
      </c>
      <c r="F60" s="15"/>
      <c r="G60" s="16">
        <f t="shared" si="2"/>
        <v>0</v>
      </c>
      <c r="H60" s="17"/>
    </row>
    <row r="61" spans="1:10" s="1" customFormat="1" ht="13.8" x14ac:dyDescent="0.3">
      <c r="A61" s="13">
        <v>43</v>
      </c>
      <c r="B61" s="13" t="s">
        <v>119</v>
      </c>
      <c r="C61" s="13" t="s">
        <v>58</v>
      </c>
      <c r="D61" s="13" t="s">
        <v>120</v>
      </c>
      <c r="E61" s="14">
        <v>350</v>
      </c>
      <c r="F61" s="15"/>
      <c r="G61" s="16">
        <f t="shared" si="2"/>
        <v>0</v>
      </c>
      <c r="H61" s="17"/>
    </row>
    <row r="62" spans="1:10" s="1" customFormat="1" ht="13.8" x14ac:dyDescent="0.3">
      <c r="A62" s="13">
        <v>44</v>
      </c>
      <c r="B62" s="13" t="s">
        <v>121</v>
      </c>
      <c r="C62" s="13" t="s">
        <v>58</v>
      </c>
      <c r="D62" s="13" t="s">
        <v>122</v>
      </c>
      <c r="E62" s="14">
        <v>50</v>
      </c>
      <c r="F62" s="15"/>
      <c r="G62" s="16">
        <f t="shared" si="2"/>
        <v>0</v>
      </c>
      <c r="H62" s="17"/>
    </row>
    <row r="63" spans="1:10" s="1" customFormat="1" ht="13.8" x14ac:dyDescent="0.3">
      <c r="A63" s="13">
        <v>45</v>
      </c>
      <c r="B63" s="13" t="s">
        <v>123</v>
      </c>
      <c r="C63" s="13" t="s">
        <v>58</v>
      </c>
      <c r="D63" s="13" t="s">
        <v>124</v>
      </c>
      <c r="E63" s="14">
        <v>75</v>
      </c>
      <c r="F63" s="15"/>
      <c r="G63" s="16">
        <f t="shared" si="2"/>
        <v>0</v>
      </c>
      <c r="H63" s="17"/>
      <c r="I63" s="7"/>
      <c r="J63" s="7"/>
    </row>
    <row r="64" spans="1:10" s="1" customFormat="1" ht="13.8" x14ac:dyDescent="0.3">
      <c r="A64" s="13">
        <v>46</v>
      </c>
      <c r="B64" s="13" t="s">
        <v>125</v>
      </c>
      <c r="C64" s="13" t="s">
        <v>58</v>
      </c>
      <c r="D64" s="13" t="s">
        <v>126</v>
      </c>
      <c r="E64" s="14">
        <v>50</v>
      </c>
      <c r="F64" s="15"/>
      <c r="G64" s="16">
        <f t="shared" si="2"/>
        <v>0</v>
      </c>
      <c r="H64" s="17"/>
    </row>
    <row r="65" spans="1:8" s="1" customFormat="1" ht="13.8" x14ac:dyDescent="0.3">
      <c r="A65" s="13">
        <v>47</v>
      </c>
      <c r="B65" s="13" t="s">
        <v>127</v>
      </c>
      <c r="C65" s="13" t="s">
        <v>69</v>
      </c>
      <c r="D65" s="13" t="s">
        <v>128</v>
      </c>
      <c r="E65" s="14">
        <v>50</v>
      </c>
      <c r="F65" s="15"/>
      <c r="G65" s="16">
        <f t="shared" si="2"/>
        <v>0</v>
      </c>
      <c r="H65" s="17"/>
    </row>
    <row r="66" spans="1:8" s="1" customFormat="1" ht="13.8" x14ac:dyDescent="0.3">
      <c r="A66" s="13">
        <v>48</v>
      </c>
      <c r="B66" s="13" t="s">
        <v>83</v>
      </c>
      <c r="C66" s="13" t="s">
        <v>58</v>
      </c>
      <c r="D66" s="13" t="s">
        <v>129</v>
      </c>
      <c r="E66" s="14">
        <v>150</v>
      </c>
      <c r="F66" s="15"/>
      <c r="G66" s="16">
        <f t="shared" si="2"/>
        <v>0</v>
      </c>
      <c r="H66" s="17"/>
    </row>
    <row r="67" spans="1:8" s="1" customFormat="1" ht="13.8" x14ac:dyDescent="0.3">
      <c r="A67" s="13">
        <v>49</v>
      </c>
      <c r="B67" s="13" t="s">
        <v>130</v>
      </c>
      <c r="C67" s="13" t="s">
        <v>58</v>
      </c>
      <c r="D67" s="13" t="s">
        <v>131</v>
      </c>
      <c r="E67" s="14">
        <v>350</v>
      </c>
      <c r="F67" s="15"/>
      <c r="G67" s="16">
        <f t="shared" si="2"/>
        <v>0</v>
      </c>
      <c r="H67" s="17"/>
    </row>
    <row r="68" spans="1:8" s="1" customFormat="1" ht="13.8" x14ac:dyDescent="0.3">
      <c r="A68" s="13">
        <v>50</v>
      </c>
      <c r="B68" s="13" t="s">
        <v>132</v>
      </c>
      <c r="C68" s="13" t="s">
        <v>16</v>
      </c>
      <c r="D68" s="13" t="s">
        <v>133</v>
      </c>
      <c r="E68" s="14">
        <v>5000</v>
      </c>
      <c r="F68" s="15"/>
      <c r="G68" s="16">
        <f t="shared" si="2"/>
        <v>0</v>
      </c>
      <c r="H68" s="17"/>
    </row>
    <row r="69" spans="1:8" s="1" customFormat="1" ht="13.8" x14ac:dyDescent="0.3">
      <c r="A69" s="13">
        <v>51</v>
      </c>
      <c r="B69" s="13" t="s">
        <v>134</v>
      </c>
      <c r="C69" s="13" t="s">
        <v>58</v>
      </c>
      <c r="D69" s="13" t="s">
        <v>135</v>
      </c>
      <c r="E69" s="14">
        <v>3500</v>
      </c>
      <c r="F69" s="15"/>
      <c r="G69" s="16">
        <f t="shared" si="2"/>
        <v>0</v>
      </c>
      <c r="H69" s="17"/>
    </row>
    <row r="70" spans="1:8" s="1" customFormat="1" ht="13.8" x14ac:dyDescent="0.3">
      <c r="A70" s="13">
        <v>52</v>
      </c>
      <c r="B70" s="13" t="s">
        <v>79</v>
      </c>
      <c r="C70" s="13" t="s">
        <v>58</v>
      </c>
      <c r="D70" s="13" t="s">
        <v>136</v>
      </c>
      <c r="E70" s="14">
        <v>100</v>
      </c>
      <c r="F70" s="21"/>
      <c r="G70" s="16">
        <f t="shared" si="2"/>
        <v>0</v>
      </c>
      <c r="H70" s="22"/>
    </row>
    <row r="71" spans="1:8" ht="13.8" x14ac:dyDescent="0.3">
      <c r="A71" s="13">
        <v>53</v>
      </c>
      <c r="B71" s="13" t="s">
        <v>137</v>
      </c>
      <c r="C71" s="13" t="s">
        <v>16</v>
      </c>
      <c r="D71" s="13" t="s">
        <v>138</v>
      </c>
      <c r="E71" s="14">
        <v>100</v>
      </c>
      <c r="F71" s="15"/>
      <c r="G71" s="16">
        <f t="shared" si="2"/>
        <v>0</v>
      </c>
      <c r="H71" s="26">
        <v>1</v>
      </c>
    </row>
    <row r="72" spans="1:8" ht="13.8" x14ac:dyDescent="0.3">
      <c r="A72" s="13">
        <v>54</v>
      </c>
      <c r="B72" s="13" t="s">
        <v>139</v>
      </c>
      <c r="C72" s="13" t="s">
        <v>58</v>
      </c>
      <c r="D72" s="13" t="s">
        <v>140</v>
      </c>
      <c r="E72" s="14">
        <v>350</v>
      </c>
      <c r="F72" s="15"/>
      <c r="G72" s="16">
        <f t="shared" si="2"/>
        <v>0</v>
      </c>
      <c r="H72" s="26"/>
    </row>
    <row r="73" spans="1:8" ht="13.8" x14ac:dyDescent="0.3">
      <c r="A73" s="13">
        <v>55</v>
      </c>
      <c r="B73" s="13" t="s">
        <v>141</v>
      </c>
      <c r="C73" s="13" t="s">
        <v>58</v>
      </c>
      <c r="D73" s="13" t="s">
        <v>142</v>
      </c>
      <c r="E73" s="14">
        <v>200</v>
      </c>
      <c r="F73" s="15"/>
      <c r="G73" s="16">
        <f t="shared" si="2"/>
        <v>0</v>
      </c>
      <c r="H73" s="26"/>
    </row>
    <row r="74" spans="1:8" ht="13.2" customHeight="1" x14ac:dyDescent="0.3">
      <c r="A74" s="27"/>
      <c r="B74" s="27"/>
      <c r="C74" s="27"/>
      <c r="D74" s="27"/>
      <c r="E74" s="27"/>
      <c r="F74" s="24"/>
      <c r="G74" s="24"/>
      <c r="H74" s="25"/>
    </row>
    <row r="75" spans="1:8" s="1" customFormat="1" ht="13.8" x14ac:dyDescent="0.3">
      <c r="A75" s="89" t="s">
        <v>143</v>
      </c>
      <c r="B75" s="90"/>
      <c r="C75" s="90"/>
      <c r="D75" s="90"/>
      <c r="E75" s="91"/>
      <c r="F75" s="87"/>
      <c r="G75" s="87"/>
      <c r="H75" s="88"/>
    </row>
    <row r="76" spans="1:8" s="1" customFormat="1" ht="13.8" x14ac:dyDescent="0.3">
      <c r="E76" s="8"/>
      <c r="F76" s="9"/>
      <c r="G76" s="9"/>
    </row>
    <row r="77" spans="1:8" s="1" customFormat="1" ht="13.8" x14ac:dyDescent="0.3">
      <c r="A77" s="1">
        <v>56</v>
      </c>
      <c r="B77" s="13" t="s">
        <v>144</v>
      </c>
      <c r="C77" s="13" t="s">
        <v>103</v>
      </c>
      <c r="D77" s="13" t="s">
        <v>145</v>
      </c>
      <c r="E77" s="14">
        <v>60</v>
      </c>
      <c r="F77" s="15"/>
      <c r="G77" s="16">
        <f t="shared" ref="G77:G87" si="3">E77*F77</f>
        <v>0</v>
      </c>
      <c r="H77" s="17"/>
    </row>
    <row r="78" spans="1:8" s="1" customFormat="1" ht="13.8" x14ac:dyDescent="0.3">
      <c r="A78" s="1">
        <v>57</v>
      </c>
      <c r="B78" s="13" t="s">
        <v>146</v>
      </c>
      <c r="C78" s="13" t="s">
        <v>103</v>
      </c>
      <c r="D78" s="13" t="s">
        <v>147</v>
      </c>
      <c r="E78" s="14">
        <v>50</v>
      </c>
      <c r="F78" s="15"/>
      <c r="G78" s="16">
        <f t="shared" si="3"/>
        <v>0</v>
      </c>
      <c r="H78" s="17"/>
    </row>
    <row r="79" spans="1:8" s="1" customFormat="1" ht="13.8" x14ac:dyDescent="0.3">
      <c r="A79" s="1">
        <v>58</v>
      </c>
      <c r="B79" s="13" t="s">
        <v>148</v>
      </c>
      <c r="C79" s="13" t="s">
        <v>58</v>
      </c>
      <c r="D79" s="13" t="s">
        <v>149</v>
      </c>
      <c r="E79" s="14">
        <v>60</v>
      </c>
      <c r="F79" s="15"/>
      <c r="G79" s="16">
        <f t="shared" si="3"/>
        <v>0</v>
      </c>
      <c r="H79" s="17"/>
    </row>
    <row r="80" spans="1:8" s="7" customFormat="1" ht="13.8" x14ac:dyDescent="0.3">
      <c r="A80" s="1">
        <v>59</v>
      </c>
      <c r="B80" s="13" t="s">
        <v>150</v>
      </c>
      <c r="C80" s="13" t="s">
        <v>58</v>
      </c>
      <c r="D80" s="13" t="s">
        <v>151</v>
      </c>
      <c r="E80" s="14">
        <v>20</v>
      </c>
      <c r="F80" s="15"/>
      <c r="G80" s="16">
        <f t="shared" si="3"/>
        <v>0</v>
      </c>
      <c r="H80" s="17"/>
    </row>
    <row r="81" spans="1:8" s="1" customFormat="1" ht="13.8" x14ac:dyDescent="0.3">
      <c r="A81" s="1">
        <v>60</v>
      </c>
      <c r="B81" s="13" t="s">
        <v>152</v>
      </c>
      <c r="C81" s="13" t="s">
        <v>58</v>
      </c>
      <c r="D81" s="13" t="s">
        <v>153</v>
      </c>
      <c r="E81" s="14">
        <v>80</v>
      </c>
      <c r="F81" s="15"/>
      <c r="G81" s="16">
        <f t="shared" si="3"/>
        <v>0</v>
      </c>
      <c r="H81" s="17"/>
    </row>
    <row r="82" spans="1:8" s="1" customFormat="1" ht="13.8" x14ac:dyDescent="0.3">
      <c r="A82" s="1">
        <v>61</v>
      </c>
      <c r="B82" s="13" t="s">
        <v>154</v>
      </c>
      <c r="C82" s="13" t="s">
        <v>58</v>
      </c>
      <c r="D82" s="13" t="s">
        <v>155</v>
      </c>
      <c r="E82" s="14">
        <v>80</v>
      </c>
      <c r="F82" s="15"/>
      <c r="G82" s="16">
        <f t="shared" si="3"/>
        <v>0</v>
      </c>
      <c r="H82" s="17"/>
    </row>
    <row r="83" spans="1:8" s="1" customFormat="1" ht="13.8" x14ac:dyDescent="0.3">
      <c r="A83" s="1">
        <v>62</v>
      </c>
      <c r="B83" s="13" t="s">
        <v>156</v>
      </c>
      <c r="C83" s="13" t="s">
        <v>58</v>
      </c>
      <c r="D83" s="13" t="s">
        <v>157</v>
      </c>
      <c r="E83" s="14">
        <v>15</v>
      </c>
      <c r="F83" s="15"/>
      <c r="G83" s="16">
        <f t="shared" si="3"/>
        <v>0</v>
      </c>
      <c r="H83" s="17"/>
    </row>
    <row r="84" spans="1:8" s="1" customFormat="1" ht="13.8" x14ac:dyDescent="0.3">
      <c r="A84" s="1">
        <v>63</v>
      </c>
      <c r="B84" s="13" t="s">
        <v>158</v>
      </c>
      <c r="C84" s="13" t="s">
        <v>58</v>
      </c>
      <c r="D84" s="13" t="s">
        <v>159</v>
      </c>
      <c r="E84" s="14">
        <v>45</v>
      </c>
      <c r="F84" s="15"/>
      <c r="G84" s="16">
        <f t="shared" si="3"/>
        <v>0</v>
      </c>
      <c r="H84" s="17"/>
    </row>
    <row r="85" spans="1:8" s="1" customFormat="1" ht="13.8" x14ac:dyDescent="0.3">
      <c r="A85" s="1">
        <v>64</v>
      </c>
      <c r="B85" s="19" t="s">
        <v>160</v>
      </c>
      <c r="C85" s="19" t="s">
        <v>58</v>
      </c>
      <c r="D85" s="19" t="s">
        <v>161</v>
      </c>
      <c r="E85" s="28">
        <v>15</v>
      </c>
      <c r="F85" s="15"/>
      <c r="G85" s="16">
        <f t="shared" si="3"/>
        <v>0</v>
      </c>
      <c r="H85" s="17"/>
    </row>
    <row r="86" spans="1:8" s="1" customFormat="1" ht="14.4" x14ac:dyDescent="0.3">
      <c r="A86" s="1">
        <v>65</v>
      </c>
      <c r="B86" s="19" t="s">
        <v>162</v>
      </c>
      <c r="C86" s="19" t="s">
        <v>58</v>
      </c>
      <c r="D86" s="29" t="s">
        <v>163</v>
      </c>
      <c r="E86" s="20">
        <v>5</v>
      </c>
      <c r="F86" s="15"/>
      <c r="G86" s="16">
        <f t="shared" si="3"/>
        <v>0</v>
      </c>
      <c r="H86" s="17"/>
    </row>
    <row r="87" spans="1:8" s="1" customFormat="1" ht="13.8" x14ac:dyDescent="0.3">
      <c r="A87" s="1">
        <v>66</v>
      </c>
      <c r="B87" s="19" t="s">
        <v>164</v>
      </c>
      <c r="C87" s="19" t="s">
        <v>58</v>
      </c>
      <c r="D87" s="19" t="s">
        <v>165</v>
      </c>
      <c r="E87" s="20">
        <v>10</v>
      </c>
      <c r="F87" s="15"/>
      <c r="G87" s="16">
        <f t="shared" si="3"/>
        <v>0</v>
      </c>
      <c r="H87" s="17"/>
    </row>
    <row r="88" spans="1:8" s="1" customFormat="1" ht="13.8" x14ac:dyDescent="0.3">
      <c r="E88" s="8"/>
      <c r="F88" s="9"/>
      <c r="G88" s="9"/>
      <c r="H88" s="30"/>
    </row>
    <row r="89" spans="1:8" s="1" customFormat="1" ht="14.4" x14ac:dyDescent="0.3">
      <c r="A89" s="1">
        <v>67</v>
      </c>
      <c r="B89" s="13" t="s">
        <v>166</v>
      </c>
      <c r="C89" s="13"/>
      <c r="D89" s="31"/>
      <c r="E89" s="14">
        <v>10000</v>
      </c>
      <c r="F89" s="32">
        <f>'2. Logo''s + overige aanpassing'!E9</f>
        <v>0</v>
      </c>
      <c r="G89" s="16">
        <f>'2. Logo''s + overige aanpassing'!E9*E89</f>
        <v>0</v>
      </c>
    </row>
    <row r="90" spans="1:8" s="1" customFormat="1" ht="13.8" x14ac:dyDescent="0.3">
      <c r="A90" s="1">
        <v>68</v>
      </c>
      <c r="B90" s="33" t="s">
        <v>167</v>
      </c>
      <c r="C90" s="13"/>
      <c r="D90" s="13"/>
      <c r="E90" s="14">
        <v>4000</v>
      </c>
      <c r="F90" s="32">
        <f>'2. Logo''s + overige aanpassing'!C23</f>
        <v>0</v>
      </c>
      <c r="G90" s="16">
        <f>'2. Logo''s + overige aanpassing'!C23*E90</f>
        <v>0</v>
      </c>
    </row>
    <row r="91" spans="1:8" s="1" customFormat="1" ht="13.8" x14ac:dyDescent="0.3">
      <c r="E91" s="8"/>
      <c r="F91" s="9"/>
      <c r="G91" s="9"/>
    </row>
    <row r="92" spans="1:8" s="1" customFormat="1" ht="13.8" x14ac:dyDescent="0.3">
      <c r="A92" s="1">
        <v>69</v>
      </c>
      <c r="B92" s="13" t="s">
        <v>168</v>
      </c>
      <c r="C92" s="13"/>
      <c r="D92" s="13"/>
      <c r="E92" s="34">
        <v>1000</v>
      </c>
      <c r="F92" s="15"/>
      <c r="G92" s="16">
        <f>SUM(E92*F92)</f>
        <v>0</v>
      </c>
    </row>
    <row r="93" spans="1:8" s="1" customFormat="1" ht="14.4" thickBot="1" x14ac:dyDescent="0.35">
      <c r="E93" s="8"/>
      <c r="F93" s="9"/>
      <c r="G93" s="9"/>
    </row>
    <row r="94" spans="1:8" s="1" customFormat="1" ht="16.5" customHeight="1" thickTop="1" thickBot="1" x14ac:dyDescent="0.35">
      <c r="E94" s="94" t="s">
        <v>169</v>
      </c>
      <c r="F94" s="95"/>
      <c r="G94" s="35">
        <f>SUM(G12:G92)</f>
        <v>0</v>
      </c>
    </row>
    <row r="95" spans="1:8" s="1" customFormat="1" ht="14.4" thickTop="1" x14ac:dyDescent="0.3">
      <c r="E95" s="8"/>
      <c r="F95" s="9"/>
      <c r="G95" s="9"/>
    </row>
    <row r="96" spans="1:8" s="1" customFormat="1" ht="19.95" customHeight="1" thickBot="1" x14ac:dyDescent="0.35">
      <c r="B96" s="1" t="s">
        <v>207</v>
      </c>
    </row>
    <row r="97" spans="1:7" s="1" customFormat="1" ht="14.4" thickBot="1" x14ac:dyDescent="0.35">
      <c r="B97" s="1" t="s">
        <v>202</v>
      </c>
      <c r="D97" s="36"/>
    </row>
    <row r="98" spans="1:7" s="1" customFormat="1" ht="14.4" thickBot="1" x14ac:dyDescent="0.35">
      <c r="B98" s="1" t="s">
        <v>203</v>
      </c>
      <c r="D98" s="36"/>
      <c r="F98" s="9"/>
      <c r="G98" s="9"/>
    </row>
    <row r="99" spans="1:7" s="1" customFormat="1" ht="14.4" thickBot="1" x14ac:dyDescent="0.35">
      <c r="B99" s="1" t="s">
        <v>204</v>
      </c>
      <c r="D99" s="36"/>
      <c r="F99" s="9"/>
      <c r="G99" s="9"/>
    </row>
    <row r="100" spans="1:7" s="1" customFormat="1" ht="14.4" thickBot="1" x14ac:dyDescent="0.35">
      <c r="B100" s="1" t="s">
        <v>205</v>
      </c>
      <c r="D100" s="36"/>
      <c r="F100" s="9"/>
      <c r="G100" s="9"/>
    </row>
    <row r="101" spans="1:7" s="1" customFormat="1" ht="13.8" x14ac:dyDescent="0.3">
      <c r="B101" s="37" t="s">
        <v>170</v>
      </c>
      <c r="F101" s="9"/>
      <c r="G101" s="9"/>
    </row>
    <row r="102" spans="1:7" s="1" customFormat="1" ht="13.8" x14ac:dyDescent="0.3">
      <c r="F102" s="9"/>
      <c r="G102" s="9"/>
    </row>
    <row r="103" spans="1:7" s="1" customFormat="1" ht="14.4" thickBot="1" x14ac:dyDescent="0.35">
      <c r="E103" s="8"/>
      <c r="F103" s="9"/>
      <c r="G103" s="9"/>
    </row>
    <row r="104" spans="1:7" s="1" customFormat="1" ht="15" thickBot="1" x14ac:dyDescent="0.35">
      <c r="B104" s="50" t="s">
        <v>171</v>
      </c>
      <c r="C104" s="49"/>
      <c r="E104" s="8"/>
      <c r="F104" s="9"/>
      <c r="G104" s="9"/>
    </row>
    <row r="105" spans="1:7" s="1" customFormat="1" ht="14.4" x14ac:dyDescent="0.3">
      <c r="B105" s="46" t="s">
        <v>172</v>
      </c>
      <c r="C105" s="38"/>
      <c r="E105" s="8"/>
      <c r="F105" s="9"/>
      <c r="G105" s="9"/>
    </row>
    <row r="106" spans="1:7" s="1" customFormat="1" ht="14.4" x14ac:dyDescent="0.3">
      <c r="B106" s="46" t="s">
        <v>173</v>
      </c>
      <c r="C106" s="39"/>
      <c r="E106" s="8"/>
      <c r="F106" s="9"/>
      <c r="G106" s="9"/>
    </row>
    <row r="107" spans="1:7" s="1" customFormat="1" ht="14.4" x14ac:dyDescent="0.3">
      <c r="B107" s="46" t="s">
        <v>174</v>
      </c>
      <c r="C107" s="39"/>
      <c r="E107" s="8"/>
      <c r="F107" s="9"/>
      <c r="G107" s="9"/>
    </row>
    <row r="108" spans="1:7" s="1" customFormat="1" ht="59.4" customHeight="1" x14ac:dyDescent="0.3">
      <c r="B108" s="47" t="s">
        <v>175</v>
      </c>
      <c r="C108" s="39"/>
      <c r="E108" s="8"/>
      <c r="F108" s="9"/>
      <c r="G108" s="9"/>
    </row>
    <row r="109" spans="1:7" s="1" customFormat="1" ht="15" thickBot="1" x14ac:dyDescent="0.35">
      <c r="B109" s="48" t="s">
        <v>176</v>
      </c>
      <c r="C109" s="40"/>
      <c r="E109" s="8"/>
      <c r="F109" s="9"/>
      <c r="G109" s="9"/>
    </row>
    <row r="110" spans="1:7" s="1" customFormat="1" ht="14.4" x14ac:dyDescent="0.3">
      <c r="B110" s="41"/>
      <c r="C110" s="41"/>
      <c r="E110" s="8"/>
      <c r="F110" s="9"/>
      <c r="G110" s="9"/>
    </row>
    <row r="111" spans="1:7" s="1" customFormat="1" ht="14.4" x14ac:dyDescent="0.3">
      <c r="C111" s="41"/>
      <c r="E111" s="8"/>
      <c r="F111" s="9"/>
      <c r="G111" s="9"/>
    </row>
    <row r="112" spans="1:7" s="1" customFormat="1" ht="14.55" customHeight="1" x14ac:dyDescent="0.3">
      <c r="A112" s="96" t="s">
        <v>208</v>
      </c>
      <c r="B112" s="96"/>
      <c r="C112" s="96"/>
      <c r="E112" s="8"/>
      <c r="F112" s="9"/>
      <c r="G112" s="9"/>
    </row>
    <row r="113" spans="5:8" s="1" customFormat="1" ht="13.8" x14ac:dyDescent="0.3">
      <c r="E113" s="8"/>
      <c r="F113" s="9"/>
      <c r="G113" s="9"/>
    </row>
    <row r="114" spans="5:8" s="1" customFormat="1" ht="13.8" x14ac:dyDescent="0.3">
      <c r="E114" s="8"/>
      <c r="F114" s="9"/>
      <c r="G114" s="9"/>
    </row>
    <row r="115" spans="5:8" x14ac:dyDescent="0.25">
      <c r="F115" s="42"/>
      <c r="H115" s="3"/>
    </row>
    <row r="116" spans="5:8" x14ac:dyDescent="0.25">
      <c r="F116" s="42"/>
      <c r="H116" s="3"/>
    </row>
    <row r="117" spans="5:8" x14ac:dyDescent="0.25">
      <c r="F117" s="42"/>
      <c r="H117" s="3"/>
    </row>
    <row r="118" spans="5:8" x14ac:dyDescent="0.25">
      <c r="F118" s="42"/>
      <c r="H118" s="3"/>
    </row>
    <row r="119" spans="5:8" x14ac:dyDescent="0.25">
      <c r="F119" s="42"/>
      <c r="H119" s="3"/>
    </row>
    <row r="120" spans="5:8" x14ac:dyDescent="0.25">
      <c r="F120" s="42"/>
      <c r="H120" s="3"/>
    </row>
    <row r="121" spans="5:8" x14ac:dyDescent="0.25">
      <c r="F121" s="42"/>
      <c r="H121" s="3"/>
    </row>
    <row r="122" spans="5:8" x14ac:dyDescent="0.25">
      <c r="F122" s="42"/>
      <c r="H122" s="3"/>
    </row>
    <row r="123" spans="5:8" x14ac:dyDescent="0.25">
      <c r="F123" s="42"/>
      <c r="H123" s="3"/>
    </row>
    <row r="124" spans="5:8" x14ac:dyDescent="0.25">
      <c r="F124" s="42"/>
      <c r="H124" s="3"/>
    </row>
    <row r="125" spans="5:8" x14ac:dyDescent="0.25">
      <c r="F125" s="42"/>
      <c r="H125" s="3"/>
    </row>
    <row r="126" spans="5:8" x14ac:dyDescent="0.25">
      <c r="F126" s="42"/>
      <c r="H126" s="3"/>
    </row>
    <row r="127" spans="5:8" x14ac:dyDescent="0.25">
      <c r="F127" s="42"/>
      <c r="H127" s="3"/>
    </row>
    <row r="128" spans="5:8" x14ac:dyDescent="0.25">
      <c r="F128" s="42"/>
      <c r="H128" s="3"/>
    </row>
    <row r="129" spans="6:8" x14ac:dyDescent="0.25">
      <c r="F129" s="42"/>
      <c r="H129" s="3"/>
    </row>
    <row r="130" spans="6:8" x14ac:dyDescent="0.25">
      <c r="F130" s="42"/>
      <c r="H130" s="3"/>
    </row>
    <row r="131" spans="6:8" x14ac:dyDescent="0.25">
      <c r="F131" s="42"/>
      <c r="H131" s="3"/>
    </row>
    <row r="132" spans="6:8" x14ac:dyDescent="0.25">
      <c r="F132" s="42"/>
      <c r="H132" s="3"/>
    </row>
    <row r="133" spans="6:8" x14ac:dyDescent="0.25">
      <c r="F133" s="42"/>
      <c r="H133" s="3"/>
    </row>
    <row r="134" spans="6:8" x14ac:dyDescent="0.25">
      <c r="F134" s="42"/>
      <c r="H134" s="3"/>
    </row>
    <row r="135" spans="6:8" x14ac:dyDescent="0.25">
      <c r="F135" s="42"/>
      <c r="H135" s="3"/>
    </row>
    <row r="136" spans="6:8" x14ac:dyDescent="0.25">
      <c r="F136" s="42"/>
      <c r="H136" s="3"/>
    </row>
    <row r="137" spans="6:8" x14ac:dyDescent="0.25">
      <c r="F137" s="42"/>
      <c r="H137" s="3"/>
    </row>
    <row r="138" spans="6:8" x14ac:dyDescent="0.25">
      <c r="F138" s="42"/>
      <c r="H138" s="3"/>
    </row>
    <row r="139" spans="6:8" x14ac:dyDescent="0.25">
      <c r="F139" s="42"/>
      <c r="H139" s="3"/>
    </row>
    <row r="140" spans="6:8" x14ac:dyDescent="0.25">
      <c r="F140" s="42"/>
      <c r="H140" s="3"/>
    </row>
    <row r="141" spans="6:8" x14ac:dyDescent="0.25">
      <c r="F141" s="42"/>
      <c r="H141" s="3"/>
    </row>
    <row r="142" spans="6:8" x14ac:dyDescent="0.25">
      <c r="F142" s="42"/>
      <c r="H142" s="3"/>
    </row>
    <row r="143" spans="6:8" x14ac:dyDescent="0.25">
      <c r="F143" s="42"/>
      <c r="H143" s="3"/>
    </row>
    <row r="144" spans="6:8" x14ac:dyDescent="0.25">
      <c r="F144" s="42"/>
      <c r="H144" s="3"/>
    </row>
    <row r="145" spans="6:8" x14ac:dyDescent="0.25">
      <c r="F145" s="42"/>
      <c r="H145" s="3"/>
    </row>
    <row r="146" spans="6:8" x14ac:dyDescent="0.25">
      <c r="F146" s="42"/>
      <c r="H146" s="3"/>
    </row>
    <row r="147" spans="6:8" x14ac:dyDescent="0.25">
      <c r="F147" s="42"/>
      <c r="H147" s="3"/>
    </row>
    <row r="148" spans="6:8" x14ac:dyDescent="0.25">
      <c r="F148" s="42"/>
      <c r="H148" s="3"/>
    </row>
    <row r="149" spans="6:8" x14ac:dyDescent="0.25">
      <c r="F149" s="42"/>
      <c r="H149" s="3"/>
    </row>
    <row r="150" spans="6:8" x14ac:dyDescent="0.25">
      <c r="F150" s="42"/>
      <c r="H150" s="3"/>
    </row>
    <row r="151" spans="6:8" x14ac:dyDescent="0.25">
      <c r="F151" s="42"/>
      <c r="H151" s="3"/>
    </row>
    <row r="152" spans="6:8" x14ac:dyDescent="0.25">
      <c r="F152" s="42"/>
      <c r="H152" s="3"/>
    </row>
    <row r="153" spans="6:8" x14ac:dyDescent="0.25">
      <c r="F153" s="42"/>
      <c r="H153" s="3"/>
    </row>
    <row r="154" spans="6:8" x14ac:dyDescent="0.25">
      <c r="F154" s="42"/>
      <c r="H154" s="3"/>
    </row>
    <row r="155" spans="6:8" x14ac:dyDescent="0.25">
      <c r="F155" s="42"/>
      <c r="H155" s="3"/>
    </row>
    <row r="156" spans="6:8" x14ac:dyDescent="0.25">
      <c r="F156" s="42"/>
      <c r="H156" s="3"/>
    </row>
    <row r="157" spans="6:8" x14ac:dyDescent="0.25">
      <c r="F157" s="42"/>
      <c r="H157" s="3"/>
    </row>
    <row r="158" spans="6:8" x14ac:dyDescent="0.25">
      <c r="F158" s="42"/>
      <c r="H158" s="3"/>
    </row>
    <row r="159" spans="6:8" x14ac:dyDescent="0.25">
      <c r="F159" s="42"/>
      <c r="H159" s="3"/>
    </row>
    <row r="160" spans="6:8" x14ac:dyDescent="0.25">
      <c r="F160" s="42"/>
      <c r="H160" s="3"/>
    </row>
    <row r="161" spans="6:8" x14ac:dyDescent="0.25">
      <c r="F161" s="42"/>
      <c r="H161" s="3"/>
    </row>
    <row r="162" spans="6:8" x14ac:dyDescent="0.25">
      <c r="F162" s="42"/>
      <c r="H162" s="3"/>
    </row>
    <row r="163" spans="6:8" x14ac:dyDescent="0.25">
      <c r="F163" s="42"/>
      <c r="H163" s="3"/>
    </row>
    <row r="164" spans="6:8" x14ac:dyDescent="0.25">
      <c r="F164" s="42"/>
      <c r="H164" s="3"/>
    </row>
    <row r="165" spans="6:8" x14ac:dyDescent="0.25">
      <c r="F165" s="42"/>
      <c r="H165" s="3"/>
    </row>
    <row r="166" spans="6:8" x14ac:dyDescent="0.25">
      <c r="F166" s="42"/>
      <c r="H166" s="3"/>
    </row>
    <row r="167" spans="6:8" x14ac:dyDescent="0.25">
      <c r="F167" s="42"/>
      <c r="H167" s="3"/>
    </row>
    <row r="168" spans="6:8" x14ac:dyDescent="0.25">
      <c r="F168" s="42"/>
      <c r="H168" s="3"/>
    </row>
    <row r="169" spans="6:8" x14ac:dyDescent="0.25">
      <c r="F169" s="42"/>
      <c r="H169" s="3"/>
    </row>
    <row r="170" spans="6:8" x14ac:dyDescent="0.25">
      <c r="F170" s="42"/>
      <c r="H170" s="3"/>
    </row>
    <row r="171" spans="6:8" x14ac:dyDescent="0.25">
      <c r="F171" s="42"/>
      <c r="H171" s="3"/>
    </row>
    <row r="172" spans="6:8" x14ac:dyDescent="0.25">
      <c r="F172" s="42"/>
      <c r="H172" s="3"/>
    </row>
    <row r="173" spans="6:8" x14ac:dyDescent="0.25">
      <c r="F173" s="42"/>
      <c r="H173" s="3"/>
    </row>
    <row r="174" spans="6:8" x14ac:dyDescent="0.25">
      <c r="F174" s="42"/>
      <c r="H174" s="3"/>
    </row>
    <row r="175" spans="6:8" x14ac:dyDescent="0.25">
      <c r="F175" s="42"/>
      <c r="H175" s="3"/>
    </row>
    <row r="176" spans="6:8" x14ac:dyDescent="0.25">
      <c r="F176" s="42"/>
      <c r="H176" s="3"/>
    </row>
    <row r="177" spans="6:8" x14ac:dyDescent="0.25">
      <c r="F177" s="42"/>
      <c r="H177" s="3"/>
    </row>
    <row r="178" spans="6:8" x14ac:dyDescent="0.25">
      <c r="F178" s="42"/>
      <c r="H178" s="3"/>
    </row>
    <row r="179" spans="6:8" x14ac:dyDescent="0.25">
      <c r="F179" s="42"/>
      <c r="H179" s="3"/>
    </row>
    <row r="180" spans="6:8" x14ac:dyDescent="0.25">
      <c r="F180" s="42"/>
      <c r="H180" s="3"/>
    </row>
    <row r="181" spans="6:8" x14ac:dyDescent="0.25">
      <c r="F181" s="42"/>
      <c r="H181" s="3"/>
    </row>
    <row r="182" spans="6:8" x14ac:dyDescent="0.25">
      <c r="F182" s="42"/>
      <c r="H182" s="3"/>
    </row>
    <row r="183" spans="6:8" x14ac:dyDescent="0.25">
      <c r="F183" s="42"/>
      <c r="H183" s="3"/>
    </row>
    <row r="184" spans="6:8" x14ac:dyDescent="0.25">
      <c r="F184" s="42"/>
      <c r="H184" s="3"/>
    </row>
    <row r="185" spans="6:8" x14ac:dyDescent="0.25">
      <c r="F185" s="42"/>
      <c r="H185" s="3"/>
    </row>
    <row r="186" spans="6:8" x14ac:dyDescent="0.25">
      <c r="F186" s="42"/>
      <c r="H186" s="3"/>
    </row>
    <row r="187" spans="6:8" x14ac:dyDescent="0.25">
      <c r="F187" s="42"/>
      <c r="H187" s="3"/>
    </row>
    <row r="188" spans="6:8" x14ac:dyDescent="0.25">
      <c r="F188" s="42"/>
      <c r="H188" s="3"/>
    </row>
    <row r="189" spans="6:8" x14ac:dyDescent="0.25">
      <c r="F189" s="42"/>
      <c r="H189" s="3"/>
    </row>
    <row r="190" spans="6:8" x14ac:dyDescent="0.25">
      <c r="F190" s="42"/>
      <c r="H190" s="3"/>
    </row>
    <row r="191" spans="6:8" x14ac:dyDescent="0.25">
      <c r="F191" s="42"/>
      <c r="H191" s="3"/>
    </row>
    <row r="192" spans="6:8" x14ac:dyDescent="0.25">
      <c r="F192" s="42"/>
      <c r="H192" s="3"/>
    </row>
    <row r="1048549" spans="3:3" x14ac:dyDescent="0.25">
      <c r="C1048549" s="43"/>
    </row>
  </sheetData>
  <sheetProtection algorithmName="SHA-512" hashValue="x2iUGQ7I5ZObykNwhAJMXwiFDd9IxX8cyNlaJy7HCtVRS96KX2REkcJVYeWwTu5xP/eOqcfUTPrIAgyNgVsBKQ==" saltValue="UUblS3SNMz10ONmSz7GVyA==" spinCount="100000" sheet="1" objects="1" scenarios="1"/>
  <protectedRanges>
    <protectedRange sqref="G107 F12:F24 F28:F42 H28:H42 F46:F73 H46:H73 F77:F87 F92 C105:C109 H77:H87 H12:H24 D97:D100" name="Bereik2"/>
  </protectedRanges>
  <mergeCells count="3">
    <mergeCell ref="A6:E6"/>
    <mergeCell ref="E94:F94"/>
    <mergeCell ref="A112:C1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DDD0D-F029-4329-BE51-122C4117D4F7}">
  <dimension ref="B1:H23"/>
  <sheetViews>
    <sheetView workbookViewId="0">
      <selection activeCell="E4" sqref="E4"/>
    </sheetView>
  </sheetViews>
  <sheetFormatPr defaultRowHeight="14.4" x14ac:dyDescent="0.3"/>
  <cols>
    <col min="2" max="2" width="22" bestFit="1" customWidth="1"/>
    <col min="3" max="3" width="14.21875" bestFit="1" customWidth="1"/>
    <col min="4" max="4" width="14.21875" customWidth="1"/>
    <col min="5" max="5" width="13.33203125" customWidth="1"/>
    <col min="6" max="6" width="14.109375" bestFit="1" customWidth="1"/>
    <col min="7" max="7" width="10.88671875" customWidth="1"/>
    <col min="8" max="8" width="15.88671875" customWidth="1"/>
  </cols>
  <sheetData>
    <row r="1" spans="2:8" x14ac:dyDescent="0.3">
      <c r="B1" s="92" t="s">
        <v>177</v>
      </c>
      <c r="C1" s="90"/>
      <c r="D1" s="90"/>
      <c r="E1" s="90"/>
      <c r="F1" s="90"/>
      <c r="G1" s="90"/>
      <c r="H1" s="90"/>
    </row>
    <row r="3" spans="2:8" ht="15" thickBot="1" x14ac:dyDescent="0.35">
      <c r="B3" s="51" t="s">
        <v>178</v>
      </c>
      <c r="C3" s="52" t="s">
        <v>179</v>
      </c>
      <c r="D3" s="52" t="s">
        <v>180</v>
      </c>
      <c r="E3" s="52" t="s">
        <v>181</v>
      </c>
      <c r="F3" s="52" t="s">
        <v>182</v>
      </c>
      <c r="G3" s="52" t="s">
        <v>183</v>
      </c>
    </row>
    <row r="4" spans="2:8" ht="15" thickBot="1" x14ac:dyDescent="0.35">
      <c r="B4" s="53" t="s">
        <v>184</v>
      </c>
      <c r="C4" s="54">
        <v>0</v>
      </c>
      <c r="D4" s="54">
        <v>0</v>
      </c>
      <c r="E4" s="54">
        <v>0</v>
      </c>
      <c r="F4" s="54">
        <v>0</v>
      </c>
      <c r="G4" s="55">
        <v>0</v>
      </c>
      <c r="H4" s="56">
        <f>SUM(C4:G4)/5</f>
        <v>0</v>
      </c>
    </row>
    <row r="5" spans="2:8" ht="15" thickBot="1" x14ac:dyDescent="0.35">
      <c r="B5" s="53" t="s">
        <v>185</v>
      </c>
      <c r="C5" s="54">
        <v>0</v>
      </c>
      <c r="D5" s="54">
        <v>0</v>
      </c>
      <c r="E5" s="54">
        <v>0</v>
      </c>
      <c r="F5" s="54">
        <v>0</v>
      </c>
      <c r="G5" s="55">
        <v>0</v>
      </c>
      <c r="H5" s="56">
        <f>SUM(C5:G5)/5</f>
        <v>0</v>
      </c>
    </row>
    <row r="6" spans="2:8" ht="15" thickBot="1" x14ac:dyDescent="0.35">
      <c r="B6" s="57" t="s">
        <v>186</v>
      </c>
      <c r="C6" s="54">
        <v>0</v>
      </c>
      <c r="D6" s="54">
        <v>0</v>
      </c>
      <c r="E6" s="54">
        <v>0</v>
      </c>
      <c r="F6" s="54">
        <v>0</v>
      </c>
      <c r="G6" s="55">
        <v>0</v>
      </c>
      <c r="H6" s="56">
        <f>SUM(C6:G6)/5</f>
        <v>0</v>
      </c>
    </row>
    <row r="7" spans="2:8" x14ac:dyDescent="0.3">
      <c r="B7" s="58"/>
      <c r="C7" s="59"/>
      <c r="D7" s="59"/>
      <c r="E7" s="59"/>
      <c r="F7" s="59"/>
      <c r="G7" s="59"/>
    </row>
    <row r="8" spans="2:8" x14ac:dyDescent="0.3">
      <c r="B8" s="60"/>
      <c r="C8" s="61"/>
      <c r="D8" s="62"/>
      <c r="E8" s="62"/>
      <c r="F8" s="62"/>
      <c r="G8" s="62"/>
      <c r="H8" s="63"/>
    </row>
    <row r="9" spans="2:8" x14ac:dyDescent="0.3">
      <c r="B9" s="58"/>
      <c r="C9" s="62"/>
      <c r="D9" s="62"/>
      <c r="E9" s="64">
        <f>H4+H5+H6</f>
        <v>0</v>
      </c>
      <c r="F9" s="65" t="s">
        <v>187</v>
      </c>
      <c r="G9" s="62"/>
    </row>
    <row r="10" spans="2:8" x14ac:dyDescent="0.3">
      <c r="B10" s="58"/>
      <c r="C10" s="62"/>
      <c r="D10" s="62"/>
      <c r="E10" s="62"/>
      <c r="F10" s="62"/>
      <c r="G10" s="62"/>
    </row>
    <row r="11" spans="2:8" x14ac:dyDescent="0.3">
      <c r="B11" s="58"/>
      <c r="C11" s="62"/>
      <c r="D11" s="62"/>
      <c r="E11" s="62"/>
      <c r="F11" s="62"/>
      <c r="G11" s="62"/>
    </row>
    <row r="12" spans="2:8" x14ac:dyDescent="0.3">
      <c r="B12" s="66" t="s">
        <v>188</v>
      </c>
      <c r="C12" s="67" t="s">
        <v>189</v>
      </c>
      <c r="D12" s="62"/>
      <c r="E12" s="62"/>
      <c r="F12" s="62"/>
    </row>
    <row r="13" spans="2:8" x14ac:dyDescent="0.3">
      <c r="B13" s="57" t="s">
        <v>190</v>
      </c>
      <c r="C13" s="68">
        <v>0</v>
      </c>
      <c r="D13" s="69"/>
      <c r="E13" s="62"/>
      <c r="F13" s="62"/>
    </row>
    <row r="14" spans="2:8" x14ac:dyDescent="0.3">
      <c r="B14" s="57" t="s">
        <v>191</v>
      </c>
      <c r="C14" s="68">
        <v>0</v>
      </c>
      <c r="D14" s="69"/>
      <c r="E14" s="62"/>
      <c r="F14" s="62"/>
    </row>
    <row r="15" spans="2:8" x14ac:dyDescent="0.3">
      <c r="B15" s="57" t="s">
        <v>192</v>
      </c>
      <c r="C15" s="68">
        <v>0</v>
      </c>
      <c r="D15" s="69"/>
      <c r="E15" s="62"/>
      <c r="F15" s="62"/>
    </row>
    <row r="16" spans="2:8" x14ac:dyDescent="0.3">
      <c r="B16" s="57" t="s">
        <v>193</v>
      </c>
      <c r="C16" s="68">
        <v>0</v>
      </c>
      <c r="D16" s="69"/>
      <c r="E16" s="62"/>
      <c r="F16" s="62" t="s">
        <v>194</v>
      </c>
    </row>
    <row r="17" spans="2:6" x14ac:dyDescent="0.3">
      <c r="B17" s="57" t="s">
        <v>195</v>
      </c>
      <c r="C17" s="68">
        <v>0</v>
      </c>
      <c r="D17" s="69"/>
      <c r="E17" s="62"/>
      <c r="F17" s="62"/>
    </row>
    <row r="18" spans="2:6" x14ac:dyDescent="0.3">
      <c r="B18" s="57" t="s">
        <v>196</v>
      </c>
      <c r="C18" s="68">
        <v>0</v>
      </c>
      <c r="D18" s="69"/>
      <c r="E18" s="62"/>
      <c r="F18" s="62"/>
    </row>
    <row r="19" spans="2:6" x14ac:dyDescent="0.3">
      <c r="B19" s="57" t="s">
        <v>197</v>
      </c>
      <c r="C19" s="68">
        <v>0</v>
      </c>
      <c r="D19" s="69"/>
      <c r="E19" s="62"/>
      <c r="F19" s="62"/>
    </row>
    <row r="20" spans="2:6" x14ac:dyDescent="0.3">
      <c r="B20" s="57" t="s">
        <v>198</v>
      </c>
      <c r="C20" s="68">
        <v>0</v>
      </c>
      <c r="D20" s="69"/>
      <c r="E20" s="62"/>
      <c r="F20" s="62"/>
    </row>
    <row r="21" spans="2:6" x14ac:dyDescent="0.3">
      <c r="B21" s="57" t="s">
        <v>199</v>
      </c>
      <c r="C21" s="68">
        <v>0</v>
      </c>
      <c r="D21" s="69"/>
      <c r="E21" s="62"/>
      <c r="F21" s="62"/>
    </row>
    <row r="22" spans="2:6" x14ac:dyDescent="0.3">
      <c r="B22" s="57" t="s">
        <v>200</v>
      </c>
      <c r="C22" s="68">
        <v>0</v>
      </c>
      <c r="D22" s="69"/>
      <c r="E22" s="62"/>
      <c r="F22" s="62"/>
    </row>
    <row r="23" spans="2:6" x14ac:dyDescent="0.3">
      <c r="C23" s="70">
        <f>SUM(C13:C22)/10</f>
        <v>0</v>
      </c>
      <c r="D23" s="71" t="s">
        <v>201</v>
      </c>
      <c r="E23" s="72"/>
      <c r="F23" s="73"/>
    </row>
  </sheetData>
  <sheetProtection algorithmName="SHA-512" hashValue="COjRwKHCrZzpZcUKFLvcSkRwVnybDHp/MbWDzmB45hYSlWJ6i2lFvrrQAdYRWtw01Sz93cDecm7Ta6NIaN5raA==" saltValue="Vy9p+UhmxA3nrHpWp9jhoA==" spinCount="100000" sheet="1" objects="1" scenarios="1"/>
  <protectedRanges>
    <protectedRange sqref="H40 C4:G6 C13:C22" name="Bereik2"/>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MediaLengthInSeconds xmlns="118699ed-b0bb-4314-a950-7636bf7a902d" xsi:nil="true"/>
    <SharedWithUsers xmlns="df334da4-c630-45b1-95f0-858e998e8867">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2142EB-6FA5-4D43-979F-51AF830337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314B5E-8D34-4362-9849-19981A2E21CF}">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4025948A-CC00-486D-962B-955777F7F0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4 Prijzenblad</vt:lpstr>
      <vt:lpstr>2. Logo's + overige aanpassing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Joran Flap</dc:creator>
  <cp:lastModifiedBy>Fedor Moltmaker Bos</cp:lastModifiedBy>
  <dcterms:created xsi:type="dcterms:W3CDTF">2024-06-19T14:08:00Z</dcterms:created>
  <dcterms:modified xsi:type="dcterms:W3CDTF">2024-07-31T09:25:56Z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