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12"/>
  <workbookPr filterPrivacy="1" codeName="ThisWorkbook" autoCompressPictures="0"/>
  <xr:revisionPtr revIDLastSave="612" documentId="13_ncr:1_{60079E7B-7F20-4C33-A070-D1135F5543A7}" xr6:coauthVersionLast="47" xr6:coauthVersionMax="47" xr10:uidLastSave="{55F1E181-C5DB-884A-91A8-C450D490DC31}"/>
  <bookViews>
    <workbookView xWindow="34820" yWindow="500" windowWidth="34860" windowHeight="19000" tabRatio="941" firstSheet="1" activeTab="8" xr2:uid="{00000000-000D-0000-FFFF-FFFF00000000}"/>
  </bookViews>
  <sheets>
    <sheet name="Beoordelen 1. Open vragen" sheetId="21" r:id="rId1"/>
    <sheet name="Containerbeheerder" sheetId="7" r:id="rId2"/>
    <sheet name="Projectleider Technisch Beheer" sheetId="15" r:id="rId3"/>
    <sheet name="Wagenparkbeheerder" sheetId="16" r:id="rId4"/>
    <sheet name="Coordinator GTI" sheetId="22" r:id="rId5"/>
    <sheet name="Hoofd Technisch Beheer" sheetId="23" r:id="rId6"/>
    <sheet name="Teamleider ICT Info manager" sheetId="24" r:id="rId7"/>
    <sheet name="Directielid Bedrijfsvoering" sheetId="25" r:id="rId8"/>
    <sheet name="Consensus" sheetId="9" r:id="rId9"/>
  </sheets>
  <definedNames>
    <definedName name="SCORE">'Beoordelen 1. Open vragen'!$A$27:$A$32</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2" i="9" l="1"/>
  <c r="G82" i="9"/>
  <c r="J73" i="9"/>
  <c r="G73" i="9"/>
  <c r="J64" i="9"/>
  <c r="G64" i="9"/>
  <c r="J55" i="9"/>
  <c r="G55" i="9"/>
  <c r="J46" i="9"/>
  <c r="G46" i="9"/>
  <c r="J37" i="9"/>
  <c r="G37" i="9"/>
  <c r="J28" i="9"/>
  <c r="G28" i="9"/>
  <c r="J19" i="9"/>
  <c r="G19" i="9"/>
  <c r="J10" i="9"/>
  <c r="G10" i="9"/>
  <c r="D86" i="9"/>
  <c r="D82" i="9"/>
  <c r="D73" i="9"/>
  <c r="D64" i="9"/>
  <c r="D55" i="9"/>
  <c r="D46" i="9"/>
  <c r="D37" i="9"/>
  <c r="D28" i="9"/>
  <c r="D19" i="9"/>
  <c r="D10" i="9"/>
  <c r="D9" i="9"/>
  <c r="A76" i="9"/>
  <c r="A21" i="25"/>
  <c r="A20" i="25"/>
  <c r="A19" i="25"/>
  <c r="A18" i="25"/>
  <c r="A17" i="25"/>
  <c r="A16" i="25"/>
  <c r="A15" i="25"/>
  <c r="A14" i="25"/>
  <c r="A13" i="25"/>
  <c r="A12" i="25"/>
  <c r="A11" i="25"/>
  <c r="A10" i="25"/>
  <c r="A9" i="25"/>
  <c r="A8" i="25"/>
  <c r="A7" i="25"/>
  <c r="A6" i="25"/>
  <c r="A5" i="25"/>
  <c r="A4" i="25"/>
  <c r="A2" i="25"/>
  <c r="I1" i="25"/>
  <c r="F1" i="25"/>
  <c r="C1" i="25"/>
  <c r="J12" i="9"/>
  <c r="J21" i="9"/>
  <c r="J30" i="9"/>
  <c r="J39" i="9"/>
  <c r="J48" i="9"/>
  <c r="J57" i="9"/>
  <c r="J66" i="9"/>
  <c r="J75" i="9"/>
  <c r="J84" i="9"/>
  <c r="J86" i="9"/>
  <c r="G12" i="9"/>
  <c r="G21" i="9"/>
  <c r="G30" i="9"/>
  <c r="G39" i="9"/>
  <c r="G48" i="9"/>
  <c r="G57" i="9"/>
  <c r="G66" i="9"/>
  <c r="G75" i="9"/>
  <c r="G84" i="9"/>
  <c r="G86" i="9"/>
  <c r="D12" i="9"/>
  <c r="D21" i="9"/>
  <c r="D30" i="9"/>
  <c r="D39" i="9"/>
  <c r="D48" i="9"/>
  <c r="D57" i="9"/>
  <c r="D66" i="9"/>
  <c r="D75" i="9"/>
  <c r="D84" i="9"/>
  <c r="A3" i="9"/>
  <c r="D5" i="9"/>
  <c r="J81" i="9"/>
  <c r="J80" i="9"/>
  <c r="J79" i="9"/>
  <c r="J78" i="9"/>
  <c r="J77" i="9"/>
  <c r="J76" i="9"/>
  <c r="G81" i="9"/>
  <c r="G80" i="9"/>
  <c r="G79" i="9"/>
  <c r="G78" i="9"/>
  <c r="G77" i="9"/>
  <c r="G76" i="9"/>
  <c r="J72" i="9"/>
  <c r="J71" i="9"/>
  <c r="J70" i="9"/>
  <c r="J69" i="9"/>
  <c r="J68" i="9"/>
  <c r="J67" i="9"/>
  <c r="G72" i="9"/>
  <c r="G71" i="9"/>
  <c r="G70" i="9"/>
  <c r="G69" i="9"/>
  <c r="G68" i="9"/>
  <c r="G67" i="9"/>
  <c r="J63" i="9"/>
  <c r="J62" i="9"/>
  <c r="J61" i="9"/>
  <c r="J60" i="9"/>
  <c r="J59" i="9"/>
  <c r="J58" i="9"/>
  <c r="G63" i="9"/>
  <c r="G62" i="9"/>
  <c r="G61" i="9"/>
  <c r="G60" i="9"/>
  <c r="G59" i="9"/>
  <c r="G58" i="9"/>
  <c r="J54" i="9"/>
  <c r="J53" i="9"/>
  <c r="J52" i="9"/>
  <c r="J51" i="9"/>
  <c r="J50" i="9"/>
  <c r="J49" i="9"/>
  <c r="G54" i="9"/>
  <c r="G53" i="9"/>
  <c r="G52" i="9"/>
  <c r="G51" i="9"/>
  <c r="G50" i="9"/>
  <c r="G49" i="9"/>
  <c r="J45" i="9"/>
  <c r="J44" i="9"/>
  <c r="J43" i="9"/>
  <c r="J42" i="9"/>
  <c r="J41" i="9"/>
  <c r="J40" i="9"/>
  <c r="G45" i="9"/>
  <c r="G44" i="9"/>
  <c r="G43" i="9"/>
  <c r="G42" i="9"/>
  <c r="G41" i="9"/>
  <c r="G40" i="9"/>
  <c r="D81" i="9"/>
  <c r="D80" i="9"/>
  <c r="D79" i="9"/>
  <c r="D78" i="9"/>
  <c r="D77" i="9"/>
  <c r="D76" i="9"/>
  <c r="D72" i="9"/>
  <c r="D71" i="9"/>
  <c r="D70" i="9"/>
  <c r="D69" i="9"/>
  <c r="D68" i="9"/>
  <c r="D67" i="9"/>
  <c r="D63" i="9"/>
  <c r="D62" i="9"/>
  <c r="D61" i="9"/>
  <c r="D60" i="9"/>
  <c r="D59" i="9"/>
  <c r="D58" i="9"/>
  <c r="D54" i="9"/>
  <c r="D53" i="9"/>
  <c r="D52" i="9"/>
  <c r="D51" i="9"/>
  <c r="D50" i="9"/>
  <c r="D49" i="9"/>
  <c r="D45" i="9"/>
  <c r="D44" i="9"/>
  <c r="D43" i="9"/>
  <c r="D42" i="9"/>
  <c r="D41" i="9"/>
  <c r="D40" i="9"/>
  <c r="A67" i="9"/>
  <c r="A58" i="9"/>
  <c r="A49" i="9"/>
  <c r="A40" i="9"/>
  <c r="A21" i="24"/>
  <c r="A20" i="24"/>
  <c r="A19" i="24"/>
  <c r="A18" i="24"/>
  <c r="A17" i="24"/>
  <c r="A16" i="24"/>
  <c r="A15" i="24"/>
  <c r="A14" i="24"/>
  <c r="A13" i="24"/>
  <c r="A12" i="24"/>
  <c r="A21" i="23"/>
  <c r="A20" i="23"/>
  <c r="A19" i="23"/>
  <c r="A18" i="23"/>
  <c r="A17" i="23"/>
  <c r="A16" i="23"/>
  <c r="A15" i="23"/>
  <c r="A14" i="23"/>
  <c r="A13" i="23"/>
  <c r="A12" i="23"/>
  <c r="A21" i="22"/>
  <c r="A20" i="22"/>
  <c r="A19" i="22"/>
  <c r="A18" i="22"/>
  <c r="A17" i="22"/>
  <c r="A16" i="22"/>
  <c r="A15" i="22"/>
  <c r="A14" i="22"/>
  <c r="A13" i="22"/>
  <c r="A12" i="22"/>
  <c r="A21" i="16"/>
  <c r="A20" i="16"/>
  <c r="A19" i="16"/>
  <c r="A18" i="16"/>
  <c r="A17" i="16"/>
  <c r="A16" i="16"/>
  <c r="A15" i="16"/>
  <c r="A14" i="16"/>
  <c r="A13" i="16"/>
  <c r="A12" i="16"/>
  <c r="A21" i="15"/>
  <c r="A20" i="15"/>
  <c r="A19" i="15"/>
  <c r="A18" i="15"/>
  <c r="A17" i="15"/>
  <c r="A16" i="15"/>
  <c r="A15" i="15"/>
  <c r="A14" i="15"/>
  <c r="A13" i="15"/>
  <c r="A12" i="15"/>
  <c r="A21" i="7"/>
  <c r="A20" i="7"/>
  <c r="A19" i="7"/>
  <c r="A18" i="7"/>
  <c r="A17" i="7"/>
  <c r="A16" i="7"/>
  <c r="A15" i="7"/>
  <c r="A14" i="7"/>
  <c r="A13" i="7"/>
  <c r="A12" i="7"/>
  <c r="J36" i="9"/>
  <c r="J35" i="9"/>
  <c r="J34" i="9"/>
  <c r="J33" i="9"/>
  <c r="J32" i="9"/>
  <c r="J31" i="9"/>
  <c r="G36" i="9"/>
  <c r="G35" i="9"/>
  <c r="G34" i="9"/>
  <c r="G33" i="9"/>
  <c r="G32" i="9"/>
  <c r="G31" i="9"/>
  <c r="D36" i="9"/>
  <c r="D35" i="9"/>
  <c r="D34" i="9"/>
  <c r="D33" i="9"/>
  <c r="D32" i="9"/>
  <c r="D31" i="9"/>
  <c r="J27" i="9"/>
  <c r="J26" i="9"/>
  <c r="J25" i="9"/>
  <c r="J24" i="9"/>
  <c r="J23" i="9"/>
  <c r="J22" i="9"/>
  <c r="G27" i="9"/>
  <c r="G26" i="9"/>
  <c r="G25" i="9"/>
  <c r="G24" i="9"/>
  <c r="G23" i="9"/>
  <c r="G22" i="9"/>
  <c r="D27" i="9"/>
  <c r="D26" i="9"/>
  <c r="D25" i="9"/>
  <c r="D24" i="9"/>
  <c r="D23" i="9"/>
  <c r="D22" i="9"/>
  <c r="J18" i="9"/>
  <c r="J17" i="9"/>
  <c r="J16" i="9"/>
  <c r="J15" i="9"/>
  <c r="J14" i="9"/>
  <c r="J13" i="9"/>
  <c r="G18" i="9"/>
  <c r="G17" i="9"/>
  <c r="G16" i="9"/>
  <c r="G15" i="9"/>
  <c r="G14" i="9"/>
  <c r="G13" i="9"/>
  <c r="D18" i="9"/>
  <c r="D17" i="9"/>
  <c r="D16" i="9"/>
  <c r="D15" i="9"/>
  <c r="D14" i="9"/>
  <c r="D13" i="9"/>
  <c r="A13" i="9"/>
  <c r="J9" i="9"/>
  <c r="J8" i="9"/>
  <c r="J7" i="9"/>
  <c r="J6" i="9"/>
  <c r="J5" i="9"/>
  <c r="J4" i="9"/>
  <c r="G9" i="9"/>
  <c r="G8" i="9"/>
  <c r="G7" i="9"/>
  <c r="G6" i="9"/>
  <c r="G5" i="9"/>
  <c r="G4" i="9"/>
  <c r="D8" i="9"/>
  <c r="D7" i="9"/>
  <c r="D6" i="9"/>
  <c r="A11" i="24"/>
  <c r="A10" i="24"/>
  <c r="A9" i="24"/>
  <c r="A8" i="24"/>
  <c r="A7" i="24"/>
  <c r="A6" i="24"/>
  <c r="A5" i="24"/>
  <c r="A4" i="24"/>
  <c r="A2" i="24"/>
  <c r="I1" i="24"/>
  <c r="F1" i="24"/>
  <c r="C1" i="24"/>
  <c r="A11" i="23"/>
  <c r="A10" i="23"/>
  <c r="A9" i="23"/>
  <c r="A8" i="23"/>
  <c r="A7" i="23"/>
  <c r="A6" i="23"/>
  <c r="A5" i="23"/>
  <c r="A4" i="23"/>
  <c r="A2" i="23"/>
  <c r="I1" i="23"/>
  <c r="F1" i="23"/>
  <c r="C1" i="23"/>
  <c r="A11" i="22"/>
  <c r="A10" i="22"/>
  <c r="A9" i="22"/>
  <c r="A8" i="22"/>
  <c r="A7" i="22"/>
  <c r="A6" i="22"/>
  <c r="A5" i="22"/>
  <c r="A4" i="22"/>
  <c r="A2" i="22"/>
  <c r="I1" i="22"/>
  <c r="F1" i="22"/>
  <c r="C1" i="22"/>
  <c r="A31" i="9"/>
  <c r="A22" i="9"/>
  <c r="A4" i="9"/>
  <c r="A11" i="16"/>
  <c r="A10" i="16"/>
  <c r="A9" i="16"/>
  <c r="A8" i="16"/>
  <c r="A7" i="16"/>
  <c r="A6" i="16"/>
  <c r="A5" i="16"/>
  <c r="A4" i="16"/>
  <c r="A2" i="16"/>
  <c r="I1" i="16"/>
  <c r="F1" i="16"/>
  <c r="C1" i="16"/>
  <c r="I1" i="15"/>
  <c r="F1" i="15"/>
  <c r="C1" i="15"/>
  <c r="A11" i="15"/>
  <c r="A10" i="15"/>
  <c r="A9" i="15"/>
  <c r="A8" i="15"/>
  <c r="A7" i="15"/>
  <c r="A6" i="15"/>
  <c r="A5" i="15"/>
  <c r="A4" i="15"/>
  <c r="A2" i="15"/>
  <c r="A11" i="7"/>
  <c r="A10" i="7"/>
  <c r="A9" i="7"/>
  <c r="A8" i="7"/>
  <c r="A7" i="7"/>
  <c r="A6" i="7"/>
  <c r="A5" i="7"/>
  <c r="A4" i="7"/>
  <c r="J1" i="9"/>
  <c r="G1" i="9"/>
  <c r="A2" i="7"/>
  <c r="D4" i="9"/>
  <c r="D1" i="9"/>
</calcChain>
</file>

<file path=xl/sharedStrings.xml><?xml version="1.0" encoding="utf-8"?>
<sst xmlns="http://schemas.openxmlformats.org/spreadsheetml/2006/main" count="558" uniqueCount="47">
  <si>
    <t>&lt;MOTIVATIE&gt;</t>
  </si>
  <si>
    <t>Beoordelaar 1</t>
  </si>
  <si>
    <t>Beoordelaar 2</t>
  </si>
  <si>
    <t>Beoordelaar 3</t>
  </si>
  <si>
    <t>Score:</t>
  </si>
  <si>
    <t>Totaalwaardes</t>
  </si>
  <si>
    <t>Inschrijver 1</t>
  </si>
  <si>
    <t>Inschrijver 2</t>
  </si>
  <si>
    <t>Inschrijver 3</t>
  </si>
  <si>
    <t>Motivatie consensus:</t>
  </si>
  <si>
    <t xml:space="preserve">1B.	TOELICHTING BEANTWOORDING </t>
  </si>
  <si>
    <t>1A.	BEANTWOORDING OPEN VRAGEN</t>
  </si>
  <si>
    <t xml:space="preserve">Zie bijlage 7 'kwaliteit'. </t>
  </si>
  <si>
    <t>1.	OPEN VRAGEN</t>
  </si>
  <si>
    <t>Beoordelaar 1: Containerbeheerder</t>
  </si>
  <si>
    <t>Beoordelaar 2: Projectleider Technisch Beheer</t>
  </si>
  <si>
    <t>Beoordelaar 3: Wagenparkbeheerder</t>
  </si>
  <si>
    <t>Beoordelaar 4: Coordinator GTI</t>
  </si>
  <si>
    <t>Beoordelaar 5: Hoofd Technisch Beheer</t>
  </si>
  <si>
    <t>Beoordelaar 6: Teamleider ICT Info manager</t>
  </si>
  <si>
    <t>Beoordelaar 4</t>
  </si>
  <si>
    <t>Beoordelaar 5</t>
  </si>
  <si>
    <t>Beoordelaar 6</t>
  </si>
  <si>
    <t>De afzonderlijke items zullen worden beoordeeld met:</t>
  </si>
  <si>
    <t>Uitmuntend</t>
  </si>
  <si>
    <t>Goed</t>
  </si>
  <si>
    <t>Voldoende</t>
  </si>
  <si>
    <t>Matig</t>
  </si>
  <si>
    <t>Onvoldoende</t>
  </si>
  <si>
    <t xml:space="preserve">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Alle antwoorden van een Inschrijver dienen realistisch en uitvoerbaar te zijn. Een honorering van de antwoorden zal nimmer leiden tot een verplichte afname van datgene wat Inschrijver heeft ingediend. </t>
  </si>
  <si>
    <t>Vraag 2: Doorontwikkeling</t>
  </si>
  <si>
    <t>Vraag 3: Duurzaamheid en SROI</t>
  </si>
  <si>
    <t>Totale score 1. Open vragen</t>
  </si>
  <si>
    <t>d. Planning</t>
  </si>
  <si>
    <t>e. Gehanteerde projectorganisatie, bemensing en samenwerkingsvorm(en)</t>
  </si>
  <si>
    <t>f. Mogelijke risico’s en kritische succesfactoren</t>
  </si>
  <si>
    <t>g. Rapportage, communicatie en escalatie processen/procedures</t>
  </si>
  <si>
    <t>a. De projectdefinitie incluis wat in-scope en out-of-scope is</t>
  </si>
  <si>
    <t>c. De gehanteerde aanpak ten aanzien van onderstaande deeltrajecten</t>
  </si>
  <si>
    <t>b. Randvoorwaarden en gehanteerde uitgangspunten binnen dit traject</t>
  </si>
  <si>
    <t xml:space="preserve">De Inschrijver zal op locatie van de Aanbestedende dienst (in Den Haag) haar beantwoording op de open vragen toelichten. De beoordelaars zullen aan Inschrijver verdiepingsvragen stellen, aan de hand van de beantwoording die bij de inschrijving is ingediend en de toelichting. Inschrijver zorgt ervoor dat zij deze toelichting laat uitvoeren door een eigen medewerker die zodanig bekwaam is dat vragen over de inhoud van de beantwoording van de open vragen eenvoudig beantwoord kunnen worden en die zelf na een eventuele voorgenomen gunning de implementatie zal gaan verzorgen. </t>
  </si>
  <si>
    <t>Vraag 1: Plan van Aanpak</t>
  </si>
  <si>
    <t>Consensus</t>
  </si>
  <si>
    <t xml:space="preserve">Consensus </t>
  </si>
  <si>
    <t>1.	 OPEN VRAGEN</t>
  </si>
  <si>
    <t>Beoordelaar 7: Directielid Bedrijfsvoering</t>
  </si>
  <si>
    <t>Beoordelaar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</si>
</sst>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quot;€&quot;\ #,##0.00\-"/>
    <numFmt numFmtId="165" formatCode="&quot;€&quot;\ #,##0_-"/>
    <numFmt numFmtId="166" formatCode="&quot;€&quot;\ #,##0.00"/>
  </numFmts>
  <fonts count="14"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11"/>
      <color indexed="8"/>
      <name val="Verdana"/>
      <family val="2"/>
    </font>
    <font>
      <b/>
      <sz val="11"/>
      <color theme="0"/>
      <name val="Verdana"/>
      <family val="2"/>
    </font>
    <font>
      <b/>
      <sz val="10"/>
      <color theme="0"/>
      <name val="Verdana"/>
      <family val="2"/>
    </font>
    <font>
      <sz val="11"/>
      <color theme="0"/>
      <name val="Calibri"/>
      <family val="2"/>
      <scheme val="minor"/>
    </font>
    <font>
      <b/>
      <sz val="10"/>
      <name val="Verdana"/>
      <family val="2"/>
    </font>
    <font>
      <b/>
      <sz val="14"/>
      <color theme="0"/>
      <name val="Verdana"/>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6"/>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76933C"/>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medium">
        <color indexed="64"/>
      </top>
      <bottom style="thin">
        <color auto="1"/>
      </bottom>
      <diagonal/>
    </border>
    <border>
      <left/>
      <right style="thin">
        <color indexed="64"/>
      </right>
      <top style="medium">
        <color indexed="64"/>
      </top>
      <bottom style="thin">
        <color auto="1"/>
      </bottom>
      <diagonal/>
    </border>
    <border>
      <left style="thin">
        <color auto="1"/>
      </left>
      <right/>
      <top/>
      <bottom style="thin">
        <color auto="1"/>
      </bottom>
      <diagonal/>
    </border>
    <border>
      <left/>
      <right style="thin">
        <color auto="1"/>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99">
    <xf numFmtId="0" fontId="0" fillId="0" borderId="0" xfId="0"/>
    <xf numFmtId="0" fontId="0" fillId="0" borderId="0" xfId="0" applyAlignment="1">
      <alignment wrapText="1"/>
    </xf>
    <xf numFmtId="0" fontId="2" fillId="0" borderId="0" xfId="0" applyFont="1"/>
    <xf numFmtId="0" fontId="2" fillId="2" borderId="0" xfId="0" applyFont="1" applyFill="1"/>
    <xf numFmtId="0" fontId="3" fillId="2" borderId="7" xfId="0" applyFont="1" applyFill="1" applyBorder="1" applyAlignment="1">
      <alignment horizontal="left" vertical="center" indent="1"/>
    </xf>
    <xf numFmtId="0" fontId="2" fillId="2" borderId="7" xfId="0" applyFont="1" applyFill="1" applyBorder="1" applyAlignment="1">
      <alignment horizontal="left" vertical="center" wrapText="1" indent="1"/>
    </xf>
    <xf numFmtId="0" fontId="4" fillId="2" borderId="7" xfId="0" applyFont="1" applyFill="1" applyBorder="1" applyAlignment="1">
      <alignment horizontal="left" vertical="center" indent="1"/>
    </xf>
    <xf numFmtId="0" fontId="4" fillId="4" borderId="2" xfId="0" applyFont="1" applyFill="1" applyBorder="1" applyAlignment="1" applyProtection="1">
      <alignment horizontal="left" vertical="center" indent="1"/>
      <protection locked="0"/>
    </xf>
    <xf numFmtId="0" fontId="1" fillId="3" borderId="2" xfId="0" applyFont="1" applyFill="1" applyBorder="1" applyAlignment="1">
      <alignment horizontal="left" vertical="center" indent="1"/>
    </xf>
    <xf numFmtId="0" fontId="2" fillId="4" borderId="2" xfId="0" applyFont="1" applyFill="1" applyBorder="1"/>
    <xf numFmtId="164" fontId="2" fillId="6" borderId="1" xfId="0" applyNumberFormat="1" applyFont="1" applyFill="1" applyBorder="1" applyAlignment="1">
      <alignment horizontal="center" vertical="center" wrapText="1"/>
    </xf>
    <xf numFmtId="0" fontId="2" fillId="8" borderId="1" xfId="0" applyFont="1" applyFill="1" applyBorder="1" applyAlignment="1">
      <alignment horizontal="center" vertical="center"/>
    </xf>
    <xf numFmtId="166" fontId="10" fillId="4" borderId="6" xfId="0" applyNumberFormat="1" applyFont="1" applyFill="1" applyBorder="1" applyAlignment="1">
      <alignment vertical="center" wrapText="1"/>
    </xf>
    <xf numFmtId="166" fontId="10" fillId="4" borderId="10" xfId="0" applyNumberFormat="1" applyFont="1" applyFill="1" applyBorder="1" applyAlignment="1">
      <alignment vertical="center" wrapText="1"/>
    </xf>
    <xf numFmtId="0" fontId="2" fillId="7" borderId="1" xfId="0" applyFont="1" applyFill="1" applyBorder="1" applyAlignment="1">
      <alignment vertical="center" wrapText="1"/>
    </xf>
    <xf numFmtId="0" fontId="4" fillId="2" borderId="7" xfId="0" applyFont="1" applyFill="1" applyBorder="1" applyAlignment="1">
      <alignment horizontal="left" vertical="center" wrapText="1"/>
    </xf>
    <xf numFmtId="0" fontId="1" fillId="0" borderId="0" xfId="0" applyFont="1" applyAlignment="1">
      <alignment wrapText="1"/>
    </xf>
    <xf numFmtId="0" fontId="3" fillId="2" borderId="7" xfId="0" applyFont="1" applyFill="1" applyBorder="1" applyAlignment="1">
      <alignment horizontal="left" vertical="center" wrapText="1"/>
    </xf>
    <xf numFmtId="0" fontId="2" fillId="0" borderId="0" xfId="0" applyFont="1" applyAlignment="1">
      <alignment wrapText="1"/>
    </xf>
    <xf numFmtId="0" fontId="2" fillId="2" borderId="7" xfId="0" applyFont="1" applyFill="1" applyBorder="1" applyAlignment="1">
      <alignment horizontal="left" vertical="center" wrapText="1"/>
    </xf>
    <xf numFmtId="0" fontId="2" fillId="2" borderId="7" xfId="0" applyFont="1" applyFill="1" applyBorder="1" applyAlignment="1">
      <alignment wrapText="1"/>
    </xf>
    <xf numFmtId="0" fontId="2" fillId="4" borderId="4" xfId="0" applyFont="1" applyFill="1" applyBorder="1" applyAlignment="1">
      <alignment wrapText="1"/>
    </xf>
    <xf numFmtId="0" fontId="2" fillId="4" borderId="7" xfId="0" applyFont="1" applyFill="1" applyBorder="1" applyAlignment="1">
      <alignment wrapText="1"/>
    </xf>
    <xf numFmtId="0" fontId="2" fillId="4" borderId="3" xfId="0" applyFont="1" applyFill="1" applyBorder="1" applyAlignment="1">
      <alignment wrapText="1"/>
    </xf>
    <xf numFmtId="0" fontId="2" fillId="2" borderId="0" xfId="0" applyFont="1" applyFill="1" applyAlignment="1">
      <alignment wrapText="1"/>
    </xf>
    <xf numFmtId="165" fontId="2" fillId="0" borderId="0" xfId="0" applyNumberFormat="1" applyFont="1" applyAlignment="1">
      <alignment horizontal="center" wrapText="1"/>
    </xf>
    <xf numFmtId="0" fontId="4" fillId="2" borderId="7"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3" fillId="2" borderId="7" xfId="0" applyFont="1" applyFill="1" applyBorder="1" applyAlignment="1">
      <alignment horizontal="center" vertical="center" wrapText="1"/>
    </xf>
    <xf numFmtId="166" fontId="2" fillId="2" borderId="7" xfId="0" applyNumberFormat="1" applyFont="1" applyFill="1" applyBorder="1" applyAlignment="1">
      <alignment horizontal="left" vertical="center" wrapText="1"/>
    </xf>
    <xf numFmtId="0" fontId="2" fillId="5" borderId="1" xfId="0" applyFont="1" applyFill="1" applyBorder="1" applyAlignment="1">
      <alignment vertical="center" wrapText="1"/>
    </xf>
    <xf numFmtId="0" fontId="11" fillId="0" borderId="0" xfId="0" applyFont="1"/>
    <xf numFmtId="0" fontId="3" fillId="9" borderId="1" xfId="0" applyFont="1" applyFill="1" applyBorder="1" applyAlignment="1">
      <alignment vertical="center" wrapText="1"/>
    </xf>
    <xf numFmtId="0" fontId="4" fillId="3" borderId="2" xfId="0" applyFont="1" applyFill="1" applyBorder="1" applyAlignment="1">
      <alignment horizontal="left" vertical="center" indent="1"/>
    </xf>
    <xf numFmtId="165" fontId="3" fillId="3" borderId="5" xfId="0" applyNumberFormat="1" applyFont="1" applyFill="1" applyBorder="1" applyAlignment="1">
      <alignment vertical="center" wrapText="1"/>
    </xf>
    <xf numFmtId="165" fontId="3" fillId="3" borderId="19" xfId="0" applyNumberFormat="1" applyFont="1" applyFill="1" applyBorder="1" applyAlignment="1">
      <alignment vertical="center" wrapText="1"/>
    </xf>
    <xf numFmtId="165" fontId="3" fillId="3" borderId="11" xfId="0" applyNumberFormat="1" applyFont="1" applyFill="1" applyBorder="1" applyAlignment="1">
      <alignment vertical="center" wrapText="1"/>
    </xf>
    <xf numFmtId="165" fontId="3" fillId="3" borderId="20" xfId="0" applyNumberFormat="1" applyFont="1" applyFill="1" applyBorder="1" applyAlignment="1">
      <alignment vertical="center" wrapText="1"/>
    </xf>
    <xf numFmtId="0" fontId="3" fillId="5" borderId="1" xfId="0" applyFont="1" applyFill="1" applyBorder="1" applyAlignment="1">
      <alignment vertical="center" wrapText="1"/>
    </xf>
    <xf numFmtId="0" fontId="2" fillId="8" borderId="6" xfId="0" applyFont="1" applyFill="1" applyBorder="1" applyAlignment="1">
      <alignment vertical="center" wrapText="1"/>
    </xf>
    <xf numFmtId="0" fontId="12" fillId="8" borderId="1" xfId="0" applyFont="1" applyFill="1" applyBorder="1" applyAlignment="1" applyProtection="1">
      <alignment horizontal="center" vertical="center" wrapText="1"/>
      <protection locked="0"/>
    </xf>
    <xf numFmtId="0" fontId="12" fillId="3" borderId="1" xfId="0" applyFont="1" applyFill="1" applyBorder="1" applyAlignment="1">
      <alignment horizontal="center" vertical="center" wrapText="1"/>
    </xf>
    <xf numFmtId="0" fontId="13" fillId="3" borderId="2" xfId="0" applyFont="1" applyFill="1" applyBorder="1" applyAlignment="1">
      <alignment horizontal="left" vertical="center" indent="1"/>
    </xf>
    <xf numFmtId="0" fontId="3" fillId="5" borderId="13" xfId="0" applyFont="1" applyFill="1" applyBorder="1" applyAlignment="1">
      <alignment horizontal="left" vertical="center" wrapText="1"/>
    </xf>
    <xf numFmtId="0" fontId="3" fillId="5" borderId="5"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2" fillId="7" borderId="2" xfId="0" applyFont="1" applyFill="1" applyBorder="1" applyAlignment="1">
      <alignment horizontal="left" vertical="center" wrapText="1"/>
    </xf>
    <xf numFmtId="0" fontId="2" fillId="7" borderId="3" xfId="0" applyFont="1" applyFill="1" applyBorder="1" applyAlignment="1">
      <alignment horizontal="left" vertical="center" wrapText="1"/>
    </xf>
    <xf numFmtId="0" fontId="3" fillId="8" borderId="5" xfId="0" applyFont="1" applyFill="1" applyBorder="1" applyAlignment="1">
      <alignment horizontal="left" vertical="center" wrapText="1"/>
    </xf>
    <xf numFmtId="0" fontId="3" fillId="8" borderId="11" xfId="0" applyFont="1" applyFill="1" applyBorder="1" applyAlignment="1">
      <alignment horizontal="left" vertical="center" wrapText="1"/>
    </xf>
    <xf numFmtId="0" fontId="3" fillId="8" borderId="15" xfId="0" applyFont="1" applyFill="1" applyBorder="1" applyAlignment="1">
      <alignment horizontal="center" vertical="center" wrapText="1"/>
    </xf>
    <xf numFmtId="0" fontId="3" fillId="8" borderId="16"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3" fillId="8" borderId="15" xfId="0" applyFont="1" applyFill="1" applyBorder="1" applyAlignment="1">
      <alignment horizontal="left" vertical="center" wrapText="1"/>
    </xf>
    <xf numFmtId="0" fontId="3" fillId="8" borderId="16" xfId="0" applyFont="1" applyFill="1" applyBorder="1" applyAlignment="1">
      <alignment horizontal="left" vertical="center" wrapText="1"/>
    </xf>
    <xf numFmtId="0" fontId="3" fillId="8" borderId="17" xfId="0" applyFont="1" applyFill="1" applyBorder="1" applyAlignment="1">
      <alignment horizontal="left" vertical="center" wrapText="1"/>
    </xf>
    <xf numFmtId="0" fontId="3" fillId="8" borderId="18" xfId="0" applyFont="1" applyFill="1" applyBorder="1" applyAlignment="1">
      <alignment horizontal="left" vertical="center" wrapText="1"/>
    </xf>
    <xf numFmtId="165" fontId="3" fillId="3" borderId="5" xfId="0" applyNumberFormat="1" applyFont="1" applyFill="1" applyBorder="1" applyAlignment="1">
      <alignment horizontal="center" vertical="center" wrapText="1"/>
    </xf>
    <xf numFmtId="165" fontId="3" fillId="3" borderId="19" xfId="0" applyNumberFormat="1" applyFont="1" applyFill="1" applyBorder="1" applyAlignment="1">
      <alignment horizontal="center" vertical="center" wrapText="1"/>
    </xf>
    <xf numFmtId="165" fontId="3" fillId="3" borderId="11" xfId="0" applyNumberFormat="1" applyFont="1" applyFill="1" applyBorder="1" applyAlignment="1">
      <alignment horizontal="center" vertical="center" wrapText="1"/>
    </xf>
    <xf numFmtId="165" fontId="3" fillId="3" borderId="20" xfId="0" applyNumberFormat="1" applyFont="1" applyFill="1" applyBorder="1" applyAlignment="1">
      <alignment horizontal="center" vertical="center" wrapText="1"/>
    </xf>
    <xf numFmtId="165" fontId="3" fillId="2" borderId="2"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pplyProtection="1">
      <alignment horizontal="center" vertical="center" wrapText="1"/>
      <protection locked="0"/>
    </xf>
    <xf numFmtId="165" fontId="3" fillId="6" borderId="4" xfId="0" applyNumberFormat="1" applyFont="1" applyFill="1" applyBorder="1" applyAlignment="1" applyProtection="1">
      <alignment horizontal="center" vertical="center" wrapText="1"/>
      <protection locked="0"/>
    </xf>
    <xf numFmtId="165" fontId="3" fillId="6" borderId="3" xfId="0" applyNumberFormat="1" applyFont="1" applyFill="1" applyBorder="1" applyAlignment="1" applyProtection="1">
      <alignment horizontal="center" vertical="center" wrapText="1"/>
      <protection locked="0"/>
    </xf>
    <xf numFmtId="165" fontId="3" fillId="6" borderId="2" xfId="0" applyNumberFormat="1" applyFont="1" applyFill="1" applyBorder="1" applyAlignment="1" applyProtection="1">
      <alignment horizontal="center" vertical="center" wrapText="1"/>
      <protection locked="0"/>
    </xf>
    <xf numFmtId="165" fontId="4" fillId="4" borderId="2" xfId="0" applyNumberFormat="1" applyFont="1" applyFill="1" applyBorder="1" applyAlignment="1" applyProtection="1">
      <alignment horizontal="center" vertical="center" wrapText="1"/>
      <protection locked="0"/>
    </xf>
    <xf numFmtId="165" fontId="4" fillId="4" borderId="3" xfId="0" applyNumberFormat="1" applyFont="1" applyFill="1" applyBorder="1" applyAlignment="1" applyProtection="1">
      <alignment horizontal="center" vertical="center" wrapText="1"/>
      <protection locked="0"/>
    </xf>
    <xf numFmtId="165" fontId="4" fillId="4" borderId="4" xfId="0" applyNumberFormat="1" applyFont="1" applyFill="1" applyBorder="1" applyAlignment="1">
      <alignment horizontal="center" vertical="center" wrapText="1"/>
    </xf>
    <xf numFmtId="165" fontId="4" fillId="4" borderId="3" xfId="0" applyNumberFormat="1"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 xfId="0" applyFont="1" applyFill="1" applyBorder="1" applyAlignment="1">
      <alignment horizontal="left" vertical="center"/>
    </xf>
    <xf numFmtId="0" fontId="4" fillId="4" borderId="3" xfId="0" applyFont="1" applyFill="1" applyBorder="1" applyAlignment="1">
      <alignment horizontal="left" vertical="center"/>
    </xf>
    <xf numFmtId="0" fontId="7" fillId="5" borderId="2" xfId="0" applyFont="1" applyFill="1" applyBorder="1" applyAlignment="1">
      <alignment horizontal="left" vertical="center"/>
    </xf>
    <xf numFmtId="0" fontId="7" fillId="5" borderId="3" xfId="0" applyFont="1" applyFill="1" applyBorder="1" applyAlignment="1">
      <alignment horizontal="left" vertical="center"/>
    </xf>
    <xf numFmtId="164" fontId="2" fillId="6" borderId="8" xfId="0" applyNumberFormat="1" applyFont="1" applyFill="1" applyBorder="1" applyAlignment="1" applyProtection="1">
      <alignment horizontal="center" vertical="center" wrapText="1"/>
      <protection locked="0"/>
    </xf>
    <xf numFmtId="164" fontId="2" fillId="6" borderId="7" xfId="0" applyNumberFormat="1" applyFont="1" applyFill="1" applyBorder="1" applyAlignment="1" applyProtection="1">
      <alignment horizontal="center" vertical="center" wrapText="1"/>
      <protection locked="0"/>
    </xf>
    <xf numFmtId="164" fontId="2" fillId="6" borderId="9" xfId="0" applyNumberFormat="1" applyFont="1" applyFill="1" applyBorder="1" applyAlignment="1" applyProtection="1">
      <alignment horizontal="center" vertical="center" wrapText="1"/>
      <protection locked="0"/>
    </xf>
    <xf numFmtId="0" fontId="8" fillId="3" borderId="1" xfId="0" applyFont="1" applyFill="1" applyBorder="1" applyAlignment="1">
      <alignment horizontal="right" vertical="center" wrapText="1"/>
    </xf>
    <xf numFmtId="0" fontId="9" fillId="4" borderId="1" xfId="0" applyFont="1" applyFill="1" applyBorder="1" applyAlignment="1">
      <alignment horizontal="right" vertical="center" wrapText="1"/>
    </xf>
    <xf numFmtId="164" fontId="2" fillId="6" borderId="1" xfId="0" applyNumberFormat="1" applyFont="1" applyFill="1" applyBorder="1" applyAlignment="1" applyProtection="1">
      <alignment horizontal="center" vertical="center" wrapText="1"/>
      <protection locked="0"/>
    </xf>
    <xf numFmtId="0" fontId="8" fillId="3" borderId="2" xfId="0" applyFont="1" applyFill="1" applyBorder="1" applyAlignment="1">
      <alignment horizontal="right" vertical="center" wrapText="1"/>
    </xf>
    <xf numFmtId="0" fontId="8" fillId="3" borderId="3" xfId="0" applyFont="1" applyFill="1" applyBorder="1" applyAlignment="1">
      <alignment horizontal="right" vertical="center" wrapText="1"/>
    </xf>
    <xf numFmtId="0" fontId="9" fillId="4" borderId="2" xfId="0" applyFont="1" applyFill="1" applyBorder="1" applyAlignment="1">
      <alignment horizontal="right" vertical="center" wrapText="1"/>
    </xf>
    <xf numFmtId="0" fontId="9" fillId="4" borderId="3" xfId="0" applyFont="1" applyFill="1" applyBorder="1" applyAlignment="1">
      <alignment horizontal="right" vertical="center" wrapText="1"/>
    </xf>
    <xf numFmtId="0" fontId="10" fillId="4" borderId="1" xfId="0" applyFont="1" applyFill="1" applyBorder="1" applyAlignment="1">
      <alignment horizontal="right" vertical="center" wrapText="1"/>
    </xf>
    <xf numFmtId="0" fontId="3" fillId="8" borderId="8"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9" xfId="0" applyFont="1" applyFill="1" applyBorder="1" applyAlignment="1">
      <alignment horizontal="center"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76933C"/>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166075</xdr:colOff>
      <xdr:row>0</xdr:row>
      <xdr:rowOff>107462</xdr:rowOff>
    </xdr:from>
    <xdr:to>
      <xdr:col>5</xdr:col>
      <xdr:colOff>779497</xdr:colOff>
      <xdr:row>2</xdr:row>
      <xdr:rowOff>488462</xdr:rowOff>
    </xdr:to>
    <xdr:pic>
      <xdr:nvPicPr>
        <xdr:cNvPr id="2" name="Afbeelding 1">
          <a:extLst>
            <a:ext uri="{FF2B5EF4-FFF2-40B4-BE49-F238E27FC236}">
              <a16:creationId xmlns:a16="http://schemas.microsoft.com/office/drawing/2014/main" id="{EE55BD44-A4BF-03F3-4ED5-9AAA7C97A9D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606" t="23395" r="10768" b="25917"/>
        <a:stretch/>
      </xdr:blipFill>
      <xdr:spPr bwMode="auto">
        <a:xfrm>
          <a:off x="7991229" y="107462"/>
          <a:ext cx="3104576" cy="118207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56445</xdr:colOff>
      <xdr:row>0</xdr:row>
      <xdr:rowOff>0</xdr:rowOff>
    </xdr:from>
    <xdr:to>
      <xdr:col>14</xdr:col>
      <xdr:colOff>423333</xdr:colOff>
      <xdr:row>0</xdr:row>
      <xdr:rowOff>973667</xdr:rowOff>
    </xdr:to>
    <xdr:pic>
      <xdr:nvPicPr>
        <xdr:cNvPr id="2" name="Afbeelding 1">
          <a:extLst>
            <a:ext uri="{FF2B5EF4-FFF2-40B4-BE49-F238E27FC236}">
              <a16:creationId xmlns:a16="http://schemas.microsoft.com/office/drawing/2014/main" id="{6C4B9709-44A9-8A4D-BFD6-F5A689E2956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606" t="30079" r="12667" b="31487"/>
        <a:stretch/>
      </xdr:blipFill>
      <xdr:spPr bwMode="auto">
        <a:xfrm>
          <a:off x="16693445" y="0"/>
          <a:ext cx="3256138" cy="973667"/>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14110</xdr:colOff>
      <xdr:row>0</xdr:row>
      <xdr:rowOff>0</xdr:rowOff>
    </xdr:from>
    <xdr:to>
      <xdr:col>14</xdr:col>
      <xdr:colOff>380998</xdr:colOff>
      <xdr:row>1</xdr:row>
      <xdr:rowOff>0</xdr:rowOff>
    </xdr:to>
    <xdr:pic>
      <xdr:nvPicPr>
        <xdr:cNvPr id="2" name="Afbeelding 1">
          <a:extLst>
            <a:ext uri="{FF2B5EF4-FFF2-40B4-BE49-F238E27FC236}">
              <a16:creationId xmlns:a16="http://schemas.microsoft.com/office/drawing/2014/main" id="{A0422210-32DB-184E-AA09-52DEA173716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606" t="30079" r="12667" b="31487"/>
        <a:stretch/>
      </xdr:blipFill>
      <xdr:spPr bwMode="auto">
        <a:xfrm>
          <a:off x="16679332" y="0"/>
          <a:ext cx="3287888" cy="973667"/>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56444</xdr:colOff>
      <xdr:row>0</xdr:row>
      <xdr:rowOff>14111</xdr:rowOff>
    </xdr:from>
    <xdr:to>
      <xdr:col>14</xdr:col>
      <xdr:colOff>423332</xdr:colOff>
      <xdr:row>1</xdr:row>
      <xdr:rowOff>14111</xdr:rowOff>
    </xdr:to>
    <xdr:pic>
      <xdr:nvPicPr>
        <xdr:cNvPr id="2" name="Afbeelding 1">
          <a:extLst>
            <a:ext uri="{FF2B5EF4-FFF2-40B4-BE49-F238E27FC236}">
              <a16:creationId xmlns:a16="http://schemas.microsoft.com/office/drawing/2014/main" id="{B15CBA23-AA31-8F49-9BA7-01D5FB51B5E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606" t="30079" r="12667" b="31487"/>
        <a:stretch/>
      </xdr:blipFill>
      <xdr:spPr bwMode="auto">
        <a:xfrm>
          <a:off x="16721666" y="14111"/>
          <a:ext cx="3287888" cy="973667"/>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13</xdr:col>
      <xdr:colOff>811388</xdr:colOff>
      <xdr:row>1</xdr:row>
      <xdr:rowOff>15523</xdr:rowOff>
    </xdr:to>
    <xdr:pic>
      <xdr:nvPicPr>
        <xdr:cNvPr id="2" name="Afbeelding 1">
          <a:extLst>
            <a:ext uri="{FF2B5EF4-FFF2-40B4-BE49-F238E27FC236}">
              <a16:creationId xmlns:a16="http://schemas.microsoft.com/office/drawing/2014/main" id="{F5BE583A-6522-0B45-9F77-44C00426079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606" t="30079" r="12667" b="31487"/>
        <a:stretch/>
      </xdr:blipFill>
      <xdr:spPr bwMode="auto">
        <a:xfrm>
          <a:off x="16649700" y="0"/>
          <a:ext cx="3287888" cy="917223"/>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228600</xdr:colOff>
      <xdr:row>0</xdr:row>
      <xdr:rowOff>76200</xdr:rowOff>
    </xdr:from>
    <xdr:to>
      <xdr:col>14</xdr:col>
      <xdr:colOff>214488</xdr:colOff>
      <xdr:row>0</xdr:row>
      <xdr:rowOff>993423</xdr:rowOff>
    </xdr:to>
    <xdr:pic>
      <xdr:nvPicPr>
        <xdr:cNvPr id="2" name="Afbeelding 1">
          <a:extLst>
            <a:ext uri="{FF2B5EF4-FFF2-40B4-BE49-F238E27FC236}">
              <a16:creationId xmlns:a16="http://schemas.microsoft.com/office/drawing/2014/main" id="{182B1B96-4ED2-F143-8FBF-06D9F15710C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606" t="30079" r="12667" b="31487"/>
        <a:stretch/>
      </xdr:blipFill>
      <xdr:spPr bwMode="auto">
        <a:xfrm>
          <a:off x="16865600" y="76200"/>
          <a:ext cx="3287888" cy="917223"/>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63500</xdr:colOff>
      <xdr:row>0</xdr:row>
      <xdr:rowOff>50800</xdr:rowOff>
    </xdr:from>
    <xdr:to>
      <xdr:col>14</xdr:col>
      <xdr:colOff>49388</xdr:colOff>
      <xdr:row>0</xdr:row>
      <xdr:rowOff>968023</xdr:rowOff>
    </xdr:to>
    <xdr:pic>
      <xdr:nvPicPr>
        <xdr:cNvPr id="2" name="Afbeelding 1">
          <a:extLst>
            <a:ext uri="{FF2B5EF4-FFF2-40B4-BE49-F238E27FC236}">
              <a16:creationId xmlns:a16="http://schemas.microsoft.com/office/drawing/2014/main" id="{1349342A-28C2-374E-9C6F-E1ED1E6E711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606" t="30079" r="12667" b="31487"/>
        <a:stretch/>
      </xdr:blipFill>
      <xdr:spPr bwMode="auto">
        <a:xfrm>
          <a:off x="16700500" y="50800"/>
          <a:ext cx="3287888" cy="917223"/>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63500</xdr:colOff>
      <xdr:row>0</xdr:row>
      <xdr:rowOff>63500</xdr:rowOff>
    </xdr:from>
    <xdr:to>
      <xdr:col>14</xdr:col>
      <xdr:colOff>252588</xdr:colOff>
      <xdr:row>0</xdr:row>
      <xdr:rowOff>980723</xdr:rowOff>
    </xdr:to>
    <xdr:pic>
      <xdr:nvPicPr>
        <xdr:cNvPr id="3" name="Afbeelding 2">
          <a:extLst>
            <a:ext uri="{FF2B5EF4-FFF2-40B4-BE49-F238E27FC236}">
              <a16:creationId xmlns:a16="http://schemas.microsoft.com/office/drawing/2014/main" id="{D432F7E4-F716-1D4D-A077-6EE0A708D86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606" t="30079" r="12667" b="31487"/>
        <a:stretch/>
      </xdr:blipFill>
      <xdr:spPr bwMode="auto">
        <a:xfrm>
          <a:off x="16700500" y="63500"/>
          <a:ext cx="3491088" cy="917223"/>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130628</xdr:colOff>
      <xdr:row>0</xdr:row>
      <xdr:rowOff>0</xdr:rowOff>
    </xdr:from>
    <xdr:to>
      <xdr:col>16</xdr:col>
      <xdr:colOff>54830</xdr:colOff>
      <xdr:row>1</xdr:row>
      <xdr:rowOff>409223</xdr:rowOff>
    </xdr:to>
    <xdr:pic>
      <xdr:nvPicPr>
        <xdr:cNvPr id="4" name="Afbeelding 3">
          <a:extLst>
            <a:ext uri="{FF2B5EF4-FFF2-40B4-BE49-F238E27FC236}">
              <a16:creationId xmlns:a16="http://schemas.microsoft.com/office/drawing/2014/main" id="{FA6E79EB-E9BD-1041-9061-62AF59B6AFB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606" t="30079" r="12667" b="31487"/>
        <a:stretch/>
      </xdr:blipFill>
      <xdr:spPr bwMode="auto">
        <a:xfrm>
          <a:off x="22954342" y="0"/>
          <a:ext cx="3280631" cy="917223"/>
        </a:xfrm>
        <a:prstGeom prst="rect">
          <a:avLst/>
        </a:prstGeom>
        <a:noFill/>
        <a:ln>
          <a:noFill/>
        </a:ln>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B32"/>
  <sheetViews>
    <sheetView showGridLines="0" topLeftCell="A14" zoomScale="130" zoomScaleNormal="130" workbookViewId="0">
      <selection activeCell="A7" sqref="A7:B7"/>
    </sheetView>
  </sheetViews>
  <sheetFormatPr baseColWidth="10" defaultColWidth="11.5" defaultRowHeight="15" x14ac:dyDescent="0.2"/>
  <cols>
    <col min="1" max="1" width="80.83203125" customWidth="1"/>
    <col min="2" max="2" width="21.83203125" customWidth="1"/>
  </cols>
  <sheetData>
    <row r="1" spans="1:2" ht="33" customHeight="1" thickBot="1" x14ac:dyDescent="0.25">
      <c r="A1" s="55" t="s">
        <v>13</v>
      </c>
      <c r="B1" s="56"/>
    </row>
    <row r="2" spans="1:2" ht="30" customHeight="1" thickBot="1" x14ac:dyDescent="0.25">
      <c r="A2" s="53" t="s">
        <v>11</v>
      </c>
      <c r="B2" s="54"/>
    </row>
    <row r="3" spans="1:2" ht="118" customHeight="1" thickBot="1" x14ac:dyDescent="0.25">
      <c r="A3" s="57" t="s">
        <v>29</v>
      </c>
      <c r="B3" s="58"/>
    </row>
    <row r="4" spans="1:2" ht="25" customHeight="1" thickBot="1" x14ac:dyDescent="0.25">
      <c r="A4" s="44" t="s">
        <v>41</v>
      </c>
      <c r="B4" s="44"/>
    </row>
    <row r="5" spans="1:2" ht="25" customHeight="1" x14ac:dyDescent="0.2">
      <c r="A5" s="59" t="s">
        <v>37</v>
      </c>
      <c r="B5" s="60"/>
    </row>
    <row r="6" spans="1:2" ht="50" customHeight="1" x14ac:dyDescent="0.2">
      <c r="A6" s="47" t="s">
        <v>12</v>
      </c>
      <c r="B6" s="48"/>
    </row>
    <row r="7" spans="1:2" ht="25" customHeight="1" x14ac:dyDescent="0.2">
      <c r="A7" s="49" t="s">
        <v>39</v>
      </c>
      <c r="B7" s="50"/>
    </row>
    <row r="8" spans="1:2" ht="50" customHeight="1" x14ac:dyDescent="0.2">
      <c r="A8" s="47" t="s">
        <v>12</v>
      </c>
      <c r="B8" s="48"/>
    </row>
    <row r="9" spans="1:2" ht="25" customHeight="1" x14ac:dyDescent="0.2">
      <c r="A9" s="49" t="s">
        <v>38</v>
      </c>
      <c r="B9" s="50"/>
    </row>
    <row r="10" spans="1:2" ht="50" customHeight="1" x14ac:dyDescent="0.2">
      <c r="A10" s="47" t="s">
        <v>12</v>
      </c>
      <c r="B10" s="48"/>
    </row>
    <row r="11" spans="1:2" ht="25" customHeight="1" x14ac:dyDescent="0.2">
      <c r="A11" s="49" t="s">
        <v>33</v>
      </c>
      <c r="B11" s="50"/>
    </row>
    <row r="12" spans="1:2" ht="50" customHeight="1" x14ac:dyDescent="0.2">
      <c r="A12" s="47" t="s">
        <v>12</v>
      </c>
      <c r="B12" s="48"/>
    </row>
    <row r="13" spans="1:2" ht="25" customHeight="1" x14ac:dyDescent="0.2">
      <c r="A13" s="49" t="s">
        <v>34</v>
      </c>
      <c r="B13" s="50"/>
    </row>
    <row r="14" spans="1:2" ht="50" customHeight="1" x14ac:dyDescent="0.2">
      <c r="A14" s="47" t="s">
        <v>12</v>
      </c>
      <c r="B14" s="48"/>
    </row>
    <row r="15" spans="1:2" ht="25" customHeight="1" x14ac:dyDescent="0.2">
      <c r="A15" s="49" t="s">
        <v>35</v>
      </c>
      <c r="B15" s="50"/>
    </row>
    <row r="16" spans="1:2" ht="50" customHeight="1" x14ac:dyDescent="0.2">
      <c r="A16" s="47" t="s">
        <v>12</v>
      </c>
      <c r="B16" s="48"/>
    </row>
    <row r="17" spans="1:2" ht="25" customHeight="1" x14ac:dyDescent="0.2">
      <c r="A17" s="49" t="s">
        <v>36</v>
      </c>
      <c r="B17" s="50"/>
    </row>
    <row r="18" spans="1:2" ht="50" customHeight="1" x14ac:dyDescent="0.2">
      <c r="A18" s="47" t="s">
        <v>12</v>
      </c>
      <c r="B18" s="48"/>
    </row>
    <row r="19" spans="1:2" ht="25" customHeight="1" x14ac:dyDescent="0.2">
      <c r="A19" s="45" t="s">
        <v>30</v>
      </c>
      <c r="B19" s="46"/>
    </row>
    <row r="20" spans="1:2" ht="50" customHeight="1" x14ac:dyDescent="0.2">
      <c r="A20" s="47" t="s">
        <v>12</v>
      </c>
      <c r="B20" s="48"/>
    </row>
    <row r="21" spans="1:2" ht="25" customHeight="1" x14ac:dyDescent="0.2">
      <c r="A21" s="45" t="s">
        <v>31</v>
      </c>
      <c r="B21" s="46"/>
    </row>
    <row r="22" spans="1:2" ht="50" customHeight="1" thickBot="1" x14ac:dyDescent="0.25">
      <c r="A22" s="47" t="s">
        <v>12</v>
      </c>
      <c r="B22" s="48"/>
    </row>
    <row r="23" spans="1:2" ht="30" customHeight="1" thickBot="1" x14ac:dyDescent="0.25">
      <c r="A23" s="53" t="s">
        <v>10</v>
      </c>
      <c r="B23" s="54"/>
    </row>
    <row r="24" spans="1:2" ht="90" customHeight="1" thickBot="1" x14ac:dyDescent="0.25">
      <c r="A24" s="51" t="s">
        <v>40</v>
      </c>
      <c r="B24" s="52"/>
    </row>
    <row r="26" spans="1:2" x14ac:dyDescent="0.2">
      <c r="A26" s="31" t="s">
        <v>23</v>
      </c>
    </row>
    <row r="27" spans="1:2" x14ac:dyDescent="0.2">
      <c r="A27" s="14" t="s">
        <v>24</v>
      </c>
    </row>
    <row r="28" spans="1:2" x14ac:dyDescent="0.2">
      <c r="A28" s="14" t="s">
        <v>25</v>
      </c>
    </row>
    <row r="29" spans="1:2" x14ac:dyDescent="0.2">
      <c r="A29" s="14" t="s">
        <v>26</v>
      </c>
    </row>
    <row r="30" spans="1:2" x14ac:dyDescent="0.2">
      <c r="A30" s="14" t="s">
        <v>27</v>
      </c>
    </row>
    <row r="31" spans="1:2" x14ac:dyDescent="0.2">
      <c r="A31" s="14" t="s">
        <v>28</v>
      </c>
    </row>
    <row r="32" spans="1:2" x14ac:dyDescent="0.2">
      <c r="A32" s="32" t="s">
        <v>4</v>
      </c>
    </row>
  </sheetData>
  <sheetProtection algorithmName="SHA-512" hashValue="T1IkfizRgK7uUcTa6hnFB2jKKWO3bxLWz4kR0YN+L3fKrDNSE0Umq7NqT+jPajM7C3IhUhZhO5lm/eDZojVyuA==" saltValue="ebrRp1cYl/Tfn8bwuwx28A==" spinCount="100000" sheet="1" objects="1" scenarios="1"/>
  <mergeCells count="24">
    <mergeCell ref="A24:B24"/>
    <mergeCell ref="A23:B23"/>
    <mergeCell ref="A1:B1"/>
    <mergeCell ref="A10:B10"/>
    <mergeCell ref="A6:B6"/>
    <mergeCell ref="A3:B3"/>
    <mergeCell ref="A2:B2"/>
    <mergeCell ref="A8:B8"/>
    <mergeCell ref="A12:B12"/>
    <mergeCell ref="A5:B5"/>
    <mergeCell ref="A7:B7"/>
    <mergeCell ref="A9:B9"/>
    <mergeCell ref="A11:B11"/>
    <mergeCell ref="A13:B13"/>
    <mergeCell ref="A14:B14"/>
    <mergeCell ref="A15:B15"/>
    <mergeCell ref="A4:B4"/>
    <mergeCell ref="A21:B21"/>
    <mergeCell ref="A22:B22"/>
    <mergeCell ref="A16:B16"/>
    <mergeCell ref="A17:B17"/>
    <mergeCell ref="A18:B18"/>
    <mergeCell ref="A19:B19"/>
    <mergeCell ref="A20:B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22"/>
  <sheetViews>
    <sheetView showGridLines="0" zoomScale="80" zoomScaleNormal="80" zoomScalePageLayoutView="85" workbookViewId="0">
      <pane ySplit="1" topLeftCell="A2" activePane="bottomLeft" state="frozen"/>
      <selection pane="bottomLeft" activeCell="Q7" sqref="Q7"/>
    </sheetView>
  </sheetViews>
  <sheetFormatPr baseColWidth="10" defaultColWidth="8.83203125" defaultRowHeight="13" x14ac:dyDescent="0.15"/>
  <cols>
    <col min="1" max="1" width="90.83203125" style="2" customWidth="1"/>
    <col min="2" max="2" width="2.83203125" style="24" customWidth="1"/>
    <col min="3" max="3" width="35.83203125" style="25" customWidth="1"/>
    <col min="4" max="4" width="3.83203125" style="25" customWidth="1"/>
    <col min="5" max="5" width="2.83203125" style="25" customWidth="1"/>
    <col min="6" max="6" width="35.83203125" style="25" customWidth="1"/>
    <col min="7" max="7" width="3.83203125" style="25" customWidth="1"/>
    <col min="8" max="8" width="2.83203125" style="25" customWidth="1"/>
    <col min="9" max="9" width="35.83203125" style="18" customWidth="1"/>
    <col min="10" max="10" width="3.83203125" style="18" customWidth="1"/>
    <col min="11" max="11" width="11.6640625" style="18" bestFit="1" customWidth="1"/>
    <col min="12" max="16384" width="8.83203125" style="2"/>
  </cols>
  <sheetData>
    <row r="1" spans="1:11" ht="79" customHeight="1" x14ac:dyDescent="0.2">
      <c r="A1" s="7" t="s">
        <v>14</v>
      </c>
      <c r="B1" s="15"/>
      <c r="C1" s="70" t="s">
        <v>6</v>
      </c>
      <c r="D1" s="71"/>
      <c r="E1" s="15"/>
      <c r="F1" s="70" t="s">
        <v>7</v>
      </c>
      <c r="G1" s="71"/>
      <c r="H1" s="15"/>
      <c r="I1" s="70" t="s">
        <v>8</v>
      </c>
      <c r="J1" s="71"/>
      <c r="K1" s="16"/>
    </row>
    <row r="2" spans="1:11" ht="33" customHeight="1" x14ac:dyDescent="0.15">
      <c r="A2" s="43" t="str">
        <f>'Beoordelen 1. Open vragen'!A1:B1</f>
        <v>1.	OPEN VRAGEN</v>
      </c>
      <c r="B2" s="17"/>
      <c r="C2" s="61"/>
      <c r="D2" s="63"/>
      <c r="E2" s="17"/>
      <c r="F2" s="61"/>
      <c r="G2" s="63"/>
      <c r="H2" s="17"/>
      <c r="I2" s="61"/>
      <c r="J2" s="63"/>
    </row>
    <row r="3" spans="1:11" ht="32" customHeight="1" x14ac:dyDescent="0.15">
      <c r="A3" s="8" t="s">
        <v>41</v>
      </c>
      <c r="B3" s="17"/>
      <c r="C3" s="62"/>
      <c r="D3" s="64"/>
      <c r="E3" s="17"/>
      <c r="F3" s="62"/>
      <c r="G3" s="64"/>
      <c r="H3" s="17"/>
      <c r="I3" s="62"/>
      <c r="J3" s="64"/>
    </row>
    <row r="4" spans="1:11" ht="40" customHeight="1" x14ac:dyDescent="0.15">
      <c r="A4" s="39" t="str">
        <f>'Beoordelen 1. Open vragen'!A5</f>
        <v>a. De projectdefinitie incluis wat in-scope en out-of-scope is</v>
      </c>
      <c r="B4" s="19"/>
      <c r="C4" s="65" t="s">
        <v>4</v>
      </c>
      <c r="D4" s="66"/>
      <c r="E4" s="19"/>
      <c r="F4" s="65" t="s">
        <v>4</v>
      </c>
      <c r="G4" s="66"/>
      <c r="H4" s="19"/>
      <c r="I4" s="65" t="s">
        <v>4</v>
      </c>
      <c r="J4" s="66"/>
    </row>
    <row r="5" spans="1:11" ht="140" customHeight="1" x14ac:dyDescent="0.15">
      <c r="A5" s="40" t="str">
        <f>'Beoordelen 1. Open vragen'!A6</f>
        <v xml:space="preserve">Zie bijlage 7 'kwaliteit'. </v>
      </c>
      <c r="B5" s="19"/>
      <c r="C5" s="67" t="s">
        <v>0</v>
      </c>
      <c r="D5" s="68"/>
      <c r="E5" s="19"/>
      <c r="F5" s="69" t="s">
        <v>0</v>
      </c>
      <c r="G5" s="68"/>
      <c r="H5" s="19"/>
      <c r="I5" s="69" t="s">
        <v>0</v>
      </c>
      <c r="J5" s="68"/>
    </row>
    <row r="6" spans="1:11" ht="40" customHeight="1" x14ac:dyDescent="0.15">
      <c r="A6" s="39" t="str">
        <f>'Beoordelen 1. Open vragen'!A7</f>
        <v>b. Randvoorwaarden en gehanteerde uitgangspunten binnen dit traject</v>
      </c>
      <c r="B6" s="19"/>
      <c r="C6" s="65" t="s">
        <v>4</v>
      </c>
      <c r="D6" s="66"/>
      <c r="E6" s="19"/>
      <c r="F6" s="65" t="s">
        <v>4</v>
      </c>
      <c r="G6" s="66"/>
      <c r="H6" s="19"/>
      <c r="I6" s="65" t="s">
        <v>4</v>
      </c>
      <c r="J6" s="66"/>
    </row>
    <row r="7" spans="1:11" ht="140" customHeight="1" x14ac:dyDescent="0.15">
      <c r="A7" s="40" t="str">
        <f>'Beoordelen 1. Open vragen'!A8</f>
        <v xml:space="preserve">Zie bijlage 7 'kwaliteit'. </v>
      </c>
      <c r="B7" s="19"/>
      <c r="C7" s="69" t="s">
        <v>0</v>
      </c>
      <c r="D7" s="68"/>
      <c r="E7" s="19"/>
      <c r="F7" s="69" t="s">
        <v>0</v>
      </c>
      <c r="G7" s="68"/>
      <c r="H7" s="19"/>
      <c r="I7" s="69" t="s">
        <v>0</v>
      </c>
      <c r="J7" s="68"/>
    </row>
    <row r="8" spans="1:11" ht="40" customHeight="1" x14ac:dyDescent="0.15">
      <c r="A8" s="39" t="str">
        <f>'Beoordelen 1. Open vragen'!A9</f>
        <v>c. De gehanteerde aanpak ten aanzien van onderstaande deeltrajecten</v>
      </c>
      <c r="B8" s="19"/>
      <c r="C8" s="65" t="s">
        <v>4</v>
      </c>
      <c r="D8" s="66"/>
      <c r="E8" s="19"/>
      <c r="F8" s="65" t="s">
        <v>4</v>
      </c>
      <c r="G8" s="66"/>
      <c r="H8" s="19"/>
      <c r="I8" s="65" t="s">
        <v>4</v>
      </c>
      <c r="J8" s="66"/>
    </row>
    <row r="9" spans="1:11" ht="140" customHeight="1" x14ac:dyDescent="0.15">
      <c r="A9" s="40" t="str">
        <f>'Beoordelen 1. Open vragen'!A10</f>
        <v xml:space="preserve">Zie bijlage 7 'kwaliteit'. </v>
      </c>
      <c r="B9" s="19"/>
      <c r="C9" s="67" t="s">
        <v>0</v>
      </c>
      <c r="D9" s="68"/>
      <c r="E9" s="19"/>
      <c r="F9" s="69" t="s">
        <v>0</v>
      </c>
      <c r="G9" s="68"/>
      <c r="H9" s="19"/>
      <c r="I9" s="69" t="s">
        <v>0</v>
      </c>
      <c r="J9" s="68"/>
    </row>
    <row r="10" spans="1:11" ht="40" customHeight="1" x14ac:dyDescent="0.15">
      <c r="A10" s="39" t="str">
        <f>'Beoordelen 1. Open vragen'!A11</f>
        <v>d. Planning</v>
      </c>
      <c r="B10" s="19"/>
      <c r="C10" s="65" t="s">
        <v>4</v>
      </c>
      <c r="D10" s="66"/>
      <c r="E10" s="19"/>
      <c r="F10" s="65" t="s">
        <v>4</v>
      </c>
      <c r="G10" s="66"/>
      <c r="H10" s="19"/>
      <c r="I10" s="65" t="s">
        <v>4</v>
      </c>
      <c r="J10" s="66"/>
    </row>
    <row r="11" spans="1:11" ht="140" customHeight="1" x14ac:dyDescent="0.15">
      <c r="A11" s="40" t="str">
        <f>'Beoordelen 1. Open vragen'!A12</f>
        <v xml:space="preserve">Zie bijlage 7 'kwaliteit'. </v>
      </c>
      <c r="B11" s="19"/>
      <c r="C11" s="67" t="s">
        <v>0</v>
      </c>
      <c r="D11" s="68"/>
      <c r="E11" s="19"/>
      <c r="F11" s="69" t="s">
        <v>0</v>
      </c>
      <c r="G11" s="68"/>
      <c r="H11" s="19"/>
      <c r="I11" s="69" t="s">
        <v>0</v>
      </c>
      <c r="J11" s="68"/>
    </row>
    <row r="12" spans="1:11" ht="40" customHeight="1" x14ac:dyDescent="0.15">
      <c r="A12" s="39" t="str">
        <f>'Beoordelen 1. Open vragen'!A13</f>
        <v>e. Gehanteerde projectorganisatie, bemensing en samenwerkingsvorm(en)</v>
      </c>
      <c r="B12" s="19"/>
      <c r="C12" s="65" t="s">
        <v>4</v>
      </c>
      <c r="D12" s="66"/>
      <c r="E12" s="19"/>
      <c r="F12" s="65" t="s">
        <v>4</v>
      </c>
      <c r="G12" s="66"/>
      <c r="H12" s="19"/>
      <c r="I12" s="65" t="s">
        <v>4</v>
      </c>
      <c r="J12" s="66"/>
    </row>
    <row r="13" spans="1:11" ht="140" customHeight="1" x14ac:dyDescent="0.15">
      <c r="A13" s="40" t="str">
        <f>'Beoordelen 1. Open vragen'!A14</f>
        <v xml:space="preserve">Zie bijlage 7 'kwaliteit'. </v>
      </c>
      <c r="B13" s="19"/>
      <c r="C13" s="67" t="s">
        <v>0</v>
      </c>
      <c r="D13" s="68"/>
      <c r="E13" s="19"/>
      <c r="F13" s="69" t="s">
        <v>0</v>
      </c>
      <c r="G13" s="68"/>
      <c r="H13" s="19"/>
      <c r="I13" s="69" t="s">
        <v>0</v>
      </c>
      <c r="J13" s="68"/>
    </row>
    <row r="14" spans="1:11" ht="40" customHeight="1" x14ac:dyDescent="0.15">
      <c r="A14" s="39" t="str">
        <f>'Beoordelen 1. Open vragen'!A15</f>
        <v>f. Mogelijke risico’s en kritische succesfactoren</v>
      </c>
      <c r="B14" s="19"/>
      <c r="C14" s="65" t="s">
        <v>4</v>
      </c>
      <c r="D14" s="66"/>
      <c r="E14" s="19"/>
      <c r="F14" s="65" t="s">
        <v>4</v>
      </c>
      <c r="G14" s="66"/>
      <c r="H14" s="19"/>
      <c r="I14" s="65" t="s">
        <v>4</v>
      </c>
      <c r="J14" s="66"/>
    </row>
    <row r="15" spans="1:11" ht="140" customHeight="1" x14ac:dyDescent="0.15">
      <c r="A15" s="40" t="str">
        <f>'Beoordelen 1. Open vragen'!A16</f>
        <v xml:space="preserve">Zie bijlage 7 'kwaliteit'. </v>
      </c>
      <c r="B15" s="19"/>
      <c r="C15" s="69" t="s">
        <v>0</v>
      </c>
      <c r="D15" s="68"/>
      <c r="E15" s="19"/>
      <c r="F15" s="69" t="s">
        <v>0</v>
      </c>
      <c r="G15" s="68"/>
      <c r="H15" s="19"/>
      <c r="I15" s="69" t="s">
        <v>0</v>
      </c>
      <c r="J15" s="68"/>
    </row>
    <row r="16" spans="1:11" ht="40" customHeight="1" x14ac:dyDescent="0.15">
      <c r="A16" s="39" t="str">
        <f>'Beoordelen 1. Open vragen'!A17</f>
        <v>g. Rapportage, communicatie en escalatie processen/procedures</v>
      </c>
      <c r="B16" s="19"/>
      <c r="C16" s="65" t="s">
        <v>4</v>
      </c>
      <c r="D16" s="66"/>
      <c r="E16" s="19"/>
      <c r="F16" s="65" t="s">
        <v>4</v>
      </c>
      <c r="G16" s="66"/>
      <c r="H16" s="19"/>
      <c r="I16" s="65" t="s">
        <v>4</v>
      </c>
      <c r="J16" s="66"/>
    </row>
    <row r="17" spans="1:10" ht="140" customHeight="1" x14ac:dyDescent="0.15">
      <c r="A17" s="40" t="str">
        <f>'Beoordelen 1. Open vragen'!A18</f>
        <v xml:space="preserve">Zie bijlage 7 'kwaliteit'. </v>
      </c>
      <c r="B17" s="19"/>
      <c r="C17" s="67" t="s">
        <v>0</v>
      </c>
      <c r="D17" s="68"/>
      <c r="E17" s="19"/>
      <c r="F17" s="69" t="s">
        <v>0</v>
      </c>
      <c r="G17" s="68"/>
      <c r="H17" s="19"/>
      <c r="I17" s="69" t="s">
        <v>0</v>
      </c>
      <c r="J17" s="68"/>
    </row>
    <row r="18" spans="1:10" ht="40" customHeight="1" x14ac:dyDescent="0.15">
      <c r="A18" s="33" t="str">
        <f>'Beoordelen 1. Open vragen'!A19</f>
        <v>Vraag 2: Doorontwikkeling</v>
      </c>
      <c r="B18" s="19"/>
      <c r="C18" s="65" t="s">
        <v>4</v>
      </c>
      <c r="D18" s="66"/>
      <c r="E18" s="19"/>
      <c r="F18" s="65" t="s">
        <v>4</v>
      </c>
      <c r="G18" s="66"/>
      <c r="H18" s="19"/>
      <c r="I18" s="65" t="s">
        <v>4</v>
      </c>
      <c r="J18" s="66"/>
    </row>
    <row r="19" spans="1:10" ht="140" customHeight="1" x14ac:dyDescent="0.15">
      <c r="A19" s="40" t="str">
        <f>'Beoordelen 1. Open vragen'!A20</f>
        <v xml:space="preserve">Zie bijlage 7 'kwaliteit'. </v>
      </c>
      <c r="B19" s="19"/>
      <c r="C19" s="67" t="s">
        <v>0</v>
      </c>
      <c r="D19" s="68"/>
      <c r="E19" s="19"/>
      <c r="F19" s="69" t="s">
        <v>0</v>
      </c>
      <c r="G19" s="68"/>
      <c r="H19" s="19"/>
      <c r="I19" s="69" t="s">
        <v>0</v>
      </c>
      <c r="J19" s="68"/>
    </row>
    <row r="20" spans="1:10" ht="40" customHeight="1" x14ac:dyDescent="0.15">
      <c r="A20" s="33" t="str">
        <f>'Beoordelen 1. Open vragen'!A21</f>
        <v>Vraag 3: Duurzaamheid en SROI</v>
      </c>
      <c r="B20" s="19"/>
      <c r="C20" s="65" t="s">
        <v>4</v>
      </c>
      <c r="D20" s="66"/>
      <c r="E20" s="19"/>
      <c r="F20" s="65" t="s">
        <v>4</v>
      </c>
      <c r="G20" s="66"/>
      <c r="H20" s="19"/>
      <c r="I20" s="65" t="s">
        <v>4</v>
      </c>
      <c r="J20" s="66"/>
    </row>
    <row r="21" spans="1:10" ht="140" customHeight="1" x14ac:dyDescent="0.15">
      <c r="A21" s="40" t="str">
        <f>'Beoordelen 1. Open vragen'!A22</f>
        <v xml:space="preserve">Zie bijlage 7 'kwaliteit'. </v>
      </c>
      <c r="B21" s="19"/>
      <c r="C21" s="67" t="s">
        <v>0</v>
      </c>
      <c r="D21" s="68"/>
      <c r="E21" s="19"/>
      <c r="F21" s="69" t="s">
        <v>0</v>
      </c>
      <c r="G21" s="68"/>
      <c r="H21" s="19"/>
      <c r="I21" s="69" t="s">
        <v>0</v>
      </c>
      <c r="J21" s="68"/>
    </row>
    <row r="22" spans="1:10" ht="20" customHeight="1" x14ac:dyDescent="0.15">
      <c r="A22" s="9"/>
      <c r="B22" s="20"/>
      <c r="C22" s="21"/>
      <c r="D22" s="21"/>
      <c r="E22" s="22"/>
      <c r="F22" s="21"/>
      <c r="G22" s="21"/>
      <c r="H22" s="20"/>
      <c r="I22" s="21"/>
      <c r="J22" s="23"/>
    </row>
  </sheetData>
  <sheetProtection algorithmName="SHA-512" hashValue="4Bv3yDHeJYpSP0LnM/MbIVrM7W16/+kvkPmzGni/GYhU3bufmRFjBFLp5Jliz2e5ryokx7UDOu3V/OeViphMjg==" saltValue="Sn2w1hScLUzL00tn1+AfZA==" spinCount="100000" sheet="1" objects="1" scenarios="1"/>
  <mergeCells count="62">
    <mergeCell ref="I6:J6"/>
    <mergeCell ref="I9:J9"/>
    <mergeCell ref="I8:J8"/>
    <mergeCell ref="I10:J10"/>
    <mergeCell ref="C10:D10"/>
    <mergeCell ref="F10:G10"/>
    <mergeCell ref="C8:D8"/>
    <mergeCell ref="F8:G8"/>
    <mergeCell ref="I1:J1"/>
    <mergeCell ref="C1:D1"/>
    <mergeCell ref="F1:G1"/>
    <mergeCell ref="F7:G7"/>
    <mergeCell ref="I7:J7"/>
    <mergeCell ref="I4:J4"/>
    <mergeCell ref="C2:C3"/>
    <mergeCell ref="I2:J3"/>
    <mergeCell ref="C4:D4"/>
    <mergeCell ref="F4:G4"/>
    <mergeCell ref="F6:G6"/>
    <mergeCell ref="C6:D6"/>
    <mergeCell ref="C5:D5"/>
    <mergeCell ref="F5:G5"/>
    <mergeCell ref="I5:J5"/>
    <mergeCell ref="C7:D7"/>
    <mergeCell ref="I12:J12"/>
    <mergeCell ref="C13:D13"/>
    <mergeCell ref="F13:G13"/>
    <mergeCell ref="I13:J13"/>
    <mergeCell ref="I11:J11"/>
    <mergeCell ref="C11:D11"/>
    <mergeCell ref="F11:G11"/>
    <mergeCell ref="I16:J16"/>
    <mergeCell ref="C17:D17"/>
    <mergeCell ref="F17:G17"/>
    <mergeCell ref="I17:J17"/>
    <mergeCell ref="C14:D14"/>
    <mergeCell ref="F14:G14"/>
    <mergeCell ref="I14:J14"/>
    <mergeCell ref="C15:D15"/>
    <mergeCell ref="F15:G15"/>
    <mergeCell ref="I15:J15"/>
    <mergeCell ref="I20:J20"/>
    <mergeCell ref="C21:D21"/>
    <mergeCell ref="F21:G21"/>
    <mergeCell ref="I21:J21"/>
    <mergeCell ref="C18:D18"/>
    <mergeCell ref="F18:G18"/>
    <mergeCell ref="I18:J18"/>
    <mergeCell ref="C19:D19"/>
    <mergeCell ref="F19:G19"/>
    <mergeCell ref="I19:J19"/>
    <mergeCell ref="F2:F3"/>
    <mergeCell ref="G2:G3"/>
    <mergeCell ref="D2:D3"/>
    <mergeCell ref="C20:D20"/>
    <mergeCell ref="F20:G20"/>
    <mergeCell ref="C16:D16"/>
    <mergeCell ref="F16:G16"/>
    <mergeCell ref="C12:D12"/>
    <mergeCell ref="F12:G12"/>
    <mergeCell ref="C9:D9"/>
    <mergeCell ref="F9:G9"/>
  </mergeCells>
  <dataValidations count="1">
    <dataValidation type="list" errorStyle="warning" allowBlank="1" showErrorMessage="1" error="Voer juiste waarde in. " sqref="C4 I8 F4 I4 C6 F6 I6 C8 F8 F10 C10 I10 C12 I16 F12 I12 C14 F14 I14 C16 F16 F18 C18 I18 F20 C20 I20" xr:uid="{00000000-0002-0000-0100-000000000000}">
      <formula1>SCORE</formula1>
    </dataValidation>
  </dataValidations>
  <pageMargins left="0.7" right="0.7" top="0.75" bottom="0.75" header="0.3" footer="0.3"/>
  <pageSetup paperSize="8"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2"/>
  <sheetViews>
    <sheetView showGridLines="0" zoomScale="90" zoomScaleNormal="90" zoomScalePageLayoutView="85" workbookViewId="0">
      <pane ySplit="1" topLeftCell="A5" activePane="bottomLeft" state="frozen"/>
      <selection pane="bottomLeft" activeCell="A6" sqref="A6"/>
    </sheetView>
  </sheetViews>
  <sheetFormatPr baseColWidth="10" defaultColWidth="8.83203125" defaultRowHeight="13" x14ac:dyDescent="0.15"/>
  <cols>
    <col min="1" max="1" width="90.83203125" style="2" customWidth="1"/>
    <col min="2" max="2" width="2.83203125" style="24" customWidth="1"/>
    <col min="3" max="3" width="35.83203125" style="25" customWidth="1"/>
    <col min="4" max="4" width="3.83203125" style="25" customWidth="1"/>
    <col min="5" max="5" width="2.83203125" style="25" customWidth="1"/>
    <col min="6" max="6" width="35.83203125" style="25" customWidth="1"/>
    <col min="7" max="7" width="3.83203125" style="25" customWidth="1"/>
    <col min="8" max="8" width="2.83203125" style="25" customWidth="1"/>
    <col min="9" max="9" width="35.83203125" style="18" customWidth="1"/>
    <col min="10" max="10" width="3.83203125" style="18" customWidth="1"/>
    <col min="11" max="11" width="11.6640625" style="18" bestFit="1" customWidth="1"/>
    <col min="12" max="16384" width="8.83203125" style="2"/>
  </cols>
  <sheetData>
    <row r="1" spans="1:11" ht="77" customHeight="1" x14ac:dyDescent="0.2">
      <c r="A1" s="7" t="s">
        <v>15</v>
      </c>
      <c r="B1" s="15"/>
      <c r="C1" s="72" t="str">
        <f>Containerbeheerder!C1</f>
        <v>Inschrijver 1</v>
      </c>
      <c r="D1" s="73"/>
      <c r="E1" s="15"/>
      <c r="F1" s="72" t="str">
        <f>Containerbeheerder!F1</f>
        <v>Inschrijver 2</v>
      </c>
      <c r="G1" s="73"/>
      <c r="H1" s="15"/>
      <c r="I1" s="72" t="str">
        <f>Containerbeheerder!I1</f>
        <v>Inschrijver 3</v>
      </c>
      <c r="J1" s="73"/>
      <c r="K1" s="16"/>
    </row>
    <row r="2" spans="1:11" ht="40" customHeight="1" x14ac:dyDescent="0.15">
      <c r="A2" s="34" t="str">
        <f>'Beoordelen 1. Open vragen'!A1:B1</f>
        <v>1.	OPEN VRAGEN</v>
      </c>
      <c r="B2" s="17"/>
      <c r="C2" s="61"/>
      <c r="D2" s="63"/>
      <c r="E2" s="17"/>
      <c r="F2" s="61"/>
      <c r="G2" s="63"/>
      <c r="H2" s="17"/>
      <c r="I2" s="35"/>
      <c r="J2" s="37"/>
    </row>
    <row r="3" spans="1:11" ht="40" customHeight="1" x14ac:dyDescent="0.15">
      <c r="A3" s="8" t="s">
        <v>41</v>
      </c>
      <c r="B3" s="17"/>
      <c r="C3" s="62"/>
      <c r="D3" s="64"/>
      <c r="E3" s="17"/>
      <c r="F3" s="62"/>
      <c r="G3" s="64"/>
      <c r="H3" s="17"/>
      <c r="I3" s="36"/>
      <c r="J3" s="38"/>
    </row>
    <row r="4" spans="1:11" ht="40" customHeight="1" x14ac:dyDescent="0.15">
      <c r="A4" s="39" t="str">
        <f>'Beoordelen 1. Open vragen'!A5</f>
        <v>a. De projectdefinitie incluis wat in-scope en out-of-scope is</v>
      </c>
      <c r="B4" s="19"/>
      <c r="C4" s="65" t="s">
        <v>4</v>
      </c>
      <c r="D4" s="66"/>
      <c r="E4" s="19"/>
      <c r="F4" s="65" t="s">
        <v>4</v>
      </c>
      <c r="G4" s="66"/>
      <c r="H4" s="19"/>
      <c r="I4" s="65" t="s">
        <v>4</v>
      </c>
      <c r="J4" s="66"/>
    </row>
    <row r="5" spans="1:11" ht="140" customHeight="1" x14ac:dyDescent="0.15">
      <c r="A5" s="40" t="str">
        <f>'Beoordelen 1. Open vragen'!A6</f>
        <v xml:space="preserve">Zie bijlage 7 'kwaliteit'. </v>
      </c>
      <c r="B5" s="19"/>
      <c r="C5" s="67" t="s">
        <v>0</v>
      </c>
      <c r="D5" s="68"/>
      <c r="E5" s="19"/>
      <c r="F5" s="69" t="s">
        <v>0</v>
      </c>
      <c r="G5" s="68"/>
      <c r="H5" s="19"/>
      <c r="I5" s="69" t="s">
        <v>0</v>
      </c>
      <c r="J5" s="68"/>
    </row>
    <row r="6" spans="1:11" ht="40" customHeight="1" x14ac:dyDescent="0.15">
      <c r="A6" s="39" t="str">
        <f>'Beoordelen 1. Open vragen'!A7</f>
        <v>b. Randvoorwaarden en gehanteerde uitgangspunten binnen dit traject</v>
      </c>
      <c r="B6" s="19"/>
      <c r="C6" s="65" t="s">
        <v>4</v>
      </c>
      <c r="D6" s="66"/>
      <c r="E6" s="19"/>
      <c r="F6" s="65" t="s">
        <v>4</v>
      </c>
      <c r="G6" s="66"/>
      <c r="H6" s="19"/>
      <c r="I6" s="65" t="s">
        <v>4</v>
      </c>
      <c r="J6" s="66"/>
    </row>
    <row r="7" spans="1:11" ht="140" customHeight="1" x14ac:dyDescent="0.15">
      <c r="A7" s="40" t="str">
        <f>'Beoordelen 1. Open vragen'!A8</f>
        <v xml:space="preserve">Zie bijlage 7 'kwaliteit'. </v>
      </c>
      <c r="B7" s="19"/>
      <c r="C7" s="69" t="s">
        <v>0</v>
      </c>
      <c r="D7" s="68"/>
      <c r="E7" s="19"/>
      <c r="F7" s="69" t="s">
        <v>0</v>
      </c>
      <c r="G7" s="68"/>
      <c r="H7" s="19"/>
      <c r="I7" s="69" t="s">
        <v>0</v>
      </c>
      <c r="J7" s="68"/>
    </row>
    <row r="8" spans="1:11" ht="40" customHeight="1" x14ac:dyDescent="0.15">
      <c r="A8" s="39" t="str">
        <f>'Beoordelen 1. Open vragen'!A9</f>
        <v>c. De gehanteerde aanpak ten aanzien van onderstaande deeltrajecten</v>
      </c>
      <c r="B8" s="19"/>
      <c r="C8" s="65" t="s">
        <v>4</v>
      </c>
      <c r="D8" s="66"/>
      <c r="E8" s="19"/>
      <c r="F8" s="65" t="s">
        <v>4</v>
      </c>
      <c r="G8" s="66"/>
      <c r="H8" s="19"/>
      <c r="I8" s="65" t="s">
        <v>4</v>
      </c>
      <c r="J8" s="66"/>
    </row>
    <row r="9" spans="1:11" ht="140" customHeight="1" x14ac:dyDescent="0.15">
      <c r="A9" s="40" t="str">
        <f>'Beoordelen 1. Open vragen'!A10</f>
        <v xml:space="preserve">Zie bijlage 7 'kwaliteit'. </v>
      </c>
      <c r="B9" s="19"/>
      <c r="C9" s="67" t="s">
        <v>0</v>
      </c>
      <c r="D9" s="68"/>
      <c r="E9" s="19"/>
      <c r="F9" s="69" t="s">
        <v>0</v>
      </c>
      <c r="G9" s="68"/>
      <c r="H9" s="19"/>
      <c r="I9" s="69" t="s">
        <v>0</v>
      </c>
      <c r="J9" s="68"/>
    </row>
    <row r="10" spans="1:11" ht="40" customHeight="1" x14ac:dyDescent="0.15">
      <c r="A10" s="39" t="str">
        <f>'Beoordelen 1. Open vragen'!A11</f>
        <v>d. Planning</v>
      </c>
      <c r="B10" s="19"/>
      <c r="C10" s="65" t="s">
        <v>4</v>
      </c>
      <c r="D10" s="66"/>
      <c r="E10" s="19"/>
      <c r="F10" s="65" t="s">
        <v>4</v>
      </c>
      <c r="G10" s="66"/>
      <c r="H10" s="19"/>
      <c r="I10" s="65" t="s">
        <v>4</v>
      </c>
      <c r="J10" s="66"/>
    </row>
    <row r="11" spans="1:11" ht="140" customHeight="1" x14ac:dyDescent="0.15">
      <c r="A11" s="40" t="str">
        <f>'Beoordelen 1. Open vragen'!A12</f>
        <v xml:space="preserve">Zie bijlage 7 'kwaliteit'. </v>
      </c>
      <c r="B11" s="19"/>
      <c r="C11" s="67" t="s">
        <v>0</v>
      </c>
      <c r="D11" s="68"/>
      <c r="E11" s="19"/>
      <c r="F11" s="69" t="s">
        <v>0</v>
      </c>
      <c r="G11" s="68"/>
      <c r="H11" s="19"/>
      <c r="I11" s="69" t="s">
        <v>0</v>
      </c>
      <c r="J11" s="68"/>
    </row>
    <row r="12" spans="1:11" ht="40" customHeight="1" x14ac:dyDescent="0.15">
      <c r="A12" s="39" t="str">
        <f>'Beoordelen 1. Open vragen'!A13</f>
        <v>e. Gehanteerde projectorganisatie, bemensing en samenwerkingsvorm(en)</v>
      </c>
      <c r="B12" s="19"/>
      <c r="C12" s="65" t="s">
        <v>4</v>
      </c>
      <c r="D12" s="66"/>
      <c r="E12" s="19"/>
      <c r="F12" s="65" t="s">
        <v>4</v>
      </c>
      <c r="G12" s="66"/>
      <c r="H12" s="19"/>
      <c r="I12" s="65" t="s">
        <v>4</v>
      </c>
      <c r="J12" s="66"/>
    </row>
    <row r="13" spans="1:11" ht="140" customHeight="1" x14ac:dyDescent="0.15">
      <c r="A13" s="40" t="str">
        <f>'Beoordelen 1. Open vragen'!A14</f>
        <v xml:space="preserve">Zie bijlage 7 'kwaliteit'. </v>
      </c>
      <c r="B13" s="19"/>
      <c r="C13" s="67" t="s">
        <v>0</v>
      </c>
      <c r="D13" s="68"/>
      <c r="E13" s="19"/>
      <c r="F13" s="69" t="s">
        <v>0</v>
      </c>
      <c r="G13" s="68"/>
      <c r="H13" s="19"/>
      <c r="I13" s="69" t="s">
        <v>0</v>
      </c>
      <c r="J13" s="68"/>
    </row>
    <row r="14" spans="1:11" ht="40" customHeight="1" x14ac:dyDescent="0.15">
      <c r="A14" s="39" t="str">
        <f>'Beoordelen 1. Open vragen'!A15</f>
        <v>f. Mogelijke risico’s en kritische succesfactoren</v>
      </c>
      <c r="B14" s="19"/>
      <c r="C14" s="65" t="s">
        <v>4</v>
      </c>
      <c r="D14" s="66"/>
      <c r="E14" s="19"/>
      <c r="F14" s="65" t="s">
        <v>4</v>
      </c>
      <c r="G14" s="66"/>
      <c r="H14" s="19"/>
      <c r="I14" s="65" t="s">
        <v>4</v>
      </c>
      <c r="J14" s="66"/>
    </row>
    <row r="15" spans="1:11" ht="140" customHeight="1" x14ac:dyDescent="0.15">
      <c r="A15" s="40" t="str">
        <f>'Beoordelen 1. Open vragen'!A16</f>
        <v xml:space="preserve">Zie bijlage 7 'kwaliteit'. </v>
      </c>
      <c r="B15" s="19"/>
      <c r="C15" s="69" t="s">
        <v>0</v>
      </c>
      <c r="D15" s="68"/>
      <c r="E15" s="19"/>
      <c r="F15" s="69" t="s">
        <v>0</v>
      </c>
      <c r="G15" s="68"/>
      <c r="H15" s="19"/>
      <c r="I15" s="69" t="s">
        <v>0</v>
      </c>
      <c r="J15" s="68"/>
    </row>
    <row r="16" spans="1:11" ht="40" customHeight="1" x14ac:dyDescent="0.15">
      <c r="A16" s="39" t="str">
        <f>'Beoordelen 1. Open vragen'!A17</f>
        <v>g. Rapportage, communicatie en escalatie processen/procedures</v>
      </c>
      <c r="B16" s="19"/>
      <c r="C16" s="65" t="s">
        <v>4</v>
      </c>
      <c r="D16" s="66"/>
      <c r="E16" s="19"/>
      <c r="F16" s="65" t="s">
        <v>4</v>
      </c>
      <c r="G16" s="66"/>
      <c r="H16" s="19"/>
      <c r="I16" s="65" t="s">
        <v>4</v>
      </c>
      <c r="J16" s="66"/>
    </row>
    <row r="17" spans="1:10" ht="140" customHeight="1" x14ac:dyDescent="0.15">
      <c r="A17" s="40" t="str">
        <f>'Beoordelen 1. Open vragen'!A18</f>
        <v xml:space="preserve">Zie bijlage 7 'kwaliteit'. </v>
      </c>
      <c r="B17" s="19"/>
      <c r="C17" s="67" t="s">
        <v>0</v>
      </c>
      <c r="D17" s="68"/>
      <c r="E17" s="19"/>
      <c r="F17" s="69" t="s">
        <v>0</v>
      </c>
      <c r="G17" s="68"/>
      <c r="H17" s="19"/>
      <c r="I17" s="69" t="s">
        <v>0</v>
      </c>
      <c r="J17" s="68"/>
    </row>
    <row r="18" spans="1:10" ht="40" customHeight="1" x14ac:dyDescent="0.15">
      <c r="A18" s="33" t="str">
        <f>'Beoordelen 1. Open vragen'!A19</f>
        <v>Vraag 2: Doorontwikkeling</v>
      </c>
      <c r="B18" s="19"/>
      <c r="C18" s="65" t="s">
        <v>4</v>
      </c>
      <c r="D18" s="66"/>
      <c r="E18" s="19"/>
      <c r="F18" s="65" t="s">
        <v>4</v>
      </c>
      <c r="G18" s="66"/>
      <c r="H18" s="19"/>
      <c r="I18" s="65" t="s">
        <v>4</v>
      </c>
      <c r="J18" s="66"/>
    </row>
    <row r="19" spans="1:10" ht="140" customHeight="1" x14ac:dyDescent="0.15">
      <c r="A19" s="40" t="str">
        <f>'Beoordelen 1. Open vragen'!A20</f>
        <v xml:space="preserve">Zie bijlage 7 'kwaliteit'. </v>
      </c>
      <c r="B19" s="19"/>
      <c r="C19" s="67" t="s">
        <v>0</v>
      </c>
      <c r="D19" s="68"/>
      <c r="E19" s="19"/>
      <c r="F19" s="69" t="s">
        <v>0</v>
      </c>
      <c r="G19" s="68"/>
      <c r="H19" s="19"/>
      <c r="I19" s="69" t="s">
        <v>0</v>
      </c>
      <c r="J19" s="68"/>
    </row>
    <row r="20" spans="1:10" ht="40" customHeight="1" x14ac:dyDescent="0.15">
      <c r="A20" s="33" t="str">
        <f>'Beoordelen 1. Open vragen'!A21</f>
        <v>Vraag 3: Duurzaamheid en SROI</v>
      </c>
      <c r="B20" s="19"/>
      <c r="C20" s="65" t="s">
        <v>4</v>
      </c>
      <c r="D20" s="66"/>
      <c r="E20" s="19"/>
      <c r="F20" s="65" t="s">
        <v>4</v>
      </c>
      <c r="G20" s="66"/>
      <c r="H20" s="19"/>
      <c r="I20" s="65" t="s">
        <v>4</v>
      </c>
      <c r="J20" s="66"/>
    </row>
    <row r="21" spans="1:10" ht="140" customHeight="1" x14ac:dyDescent="0.15">
      <c r="A21" s="40" t="str">
        <f>'Beoordelen 1. Open vragen'!A22</f>
        <v xml:space="preserve">Zie bijlage 7 'kwaliteit'. </v>
      </c>
      <c r="B21" s="19"/>
      <c r="C21" s="67" t="s">
        <v>0</v>
      </c>
      <c r="D21" s="68"/>
      <c r="E21" s="19"/>
      <c r="F21" s="69" t="s">
        <v>0</v>
      </c>
      <c r="G21" s="68"/>
      <c r="H21" s="19"/>
      <c r="I21" s="69" t="s">
        <v>0</v>
      </c>
      <c r="J21" s="68"/>
    </row>
    <row r="22" spans="1:10" ht="20" customHeight="1" x14ac:dyDescent="0.15">
      <c r="A22" s="9"/>
      <c r="B22" s="20"/>
      <c r="C22" s="21"/>
      <c r="D22" s="21"/>
      <c r="E22" s="22"/>
      <c r="F22" s="21"/>
      <c r="G22" s="21"/>
      <c r="H22" s="20"/>
      <c r="I22" s="21"/>
      <c r="J22" s="23"/>
    </row>
  </sheetData>
  <sheetProtection algorithmName="SHA-512" hashValue="AgCmjMabloVyrdSzaBFuGkWDve7dXMZmHnT0A3iAT7P+C6HDOguvpEmzxFFnaf5QhLOm/fOLpLvszsgMPowttw==" saltValue="PhbVX16r9N2UYu0VX/tlBg==" spinCount="100000" sheet="1" objects="1" scenarios="1"/>
  <mergeCells count="59">
    <mergeCell ref="F4:G4"/>
    <mergeCell ref="C4:D4"/>
    <mergeCell ref="F6:G6"/>
    <mergeCell ref="I8:J8"/>
    <mergeCell ref="C6:D6"/>
    <mergeCell ref="F8:G8"/>
    <mergeCell ref="C8:D8"/>
    <mergeCell ref="I4:J4"/>
    <mergeCell ref="C5:D5"/>
    <mergeCell ref="F5:G5"/>
    <mergeCell ref="I5:J5"/>
    <mergeCell ref="C7:D7"/>
    <mergeCell ref="F7:G7"/>
    <mergeCell ref="I7:J7"/>
    <mergeCell ref="I6:J6"/>
    <mergeCell ref="I1:J1"/>
    <mergeCell ref="C1:D1"/>
    <mergeCell ref="F1:G1"/>
    <mergeCell ref="C2:D3"/>
    <mergeCell ref="F2:G3"/>
    <mergeCell ref="C9:D9"/>
    <mergeCell ref="F9:G9"/>
    <mergeCell ref="I9:J9"/>
    <mergeCell ref="C11:D11"/>
    <mergeCell ref="F11:G11"/>
    <mergeCell ref="I11:J11"/>
    <mergeCell ref="I10:J10"/>
    <mergeCell ref="F10:G10"/>
    <mergeCell ref="C10:D10"/>
    <mergeCell ref="C12:D12"/>
    <mergeCell ref="F12:G12"/>
    <mergeCell ref="I12:J12"/>
    <mergeCell ref="C13:D13"/>
    <mergeCell ref="F13:G13"/>
    <mergeCell ref="I13:J13"/>
    <mergeCell ref="C14:D14"/>
    <mergeCell ref="F14:G14"/>
    <mergeCell ref="I14:J14"/>
    <mergeCell ref="C15:D15"/>
    <mergeCell ref="F15:G15"/>
    <mergeCell ref="I15:J15"/>
    <mergeCell ref="C16:D16"/>
    <mergeCell ref="F16:G16"/>
    <mergeCell ref="I16:J16"/>
    <mergeCell ref="C17:D17"/>
    <mergeCell ref="F17:G17"/>
    <mergeCell ref="I17:J17"/>
    <mergeCell ref="C18:D18"/>
    <mergeCell ref="F18:G18"/>
    <mergeCell ref="I18:J18"/>
    <mergeCell ref="C19:D19"/>
    <mergeCell ref="F19:G19"/>
    <mergeCell ref="I19:J19"/>
    <mergeCell ref="C20:D20"/>
    <mergeCell ref="F20:G20"/>
    <mergeCell ref="I20:J20"/>
    <mergeCell ref="C21:D21"/>
    <mergeCell ref="F21:G21"/>
    <mergeCell ref="I21:J21"/>
  </mergeCells>
  <dataValidations count="1">
    <dataValidation type="list" errorStyle="warning" allowBlank="1" showErrorMessage="1" error="Voer juiste waarde in. " sqref="C4 F4 I4 C6 F6 I6 C8 F8 I8 I10 F10 C10 C12 F12 I12 C14 F14 I14 C16 F16 I16 I18 F18 C18 I20 F20 C20" xr:uid="{2EE22010-D3C4-554A-9BD1-1E772A3F3072}">
      <formula1>SCORE</formula1>
    </dataValidation>
  </dataValidations>
  <pageMargins left="0.7" right="0.7" top="0.75" bottom="0.75" header="0.3" footer="0.3"/>
  <pageSetup paperSize="8"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22"/>
  <sheetViews>
    <sheetView showGridLines="0" zoomScale="90" zoomScaleNormal="90" zoomScalePageLayoutView="85" workbookViewId="0">
      <pane ySplit="1" topLeftCell="A6" activePane="bottomLeft" state="frozen"/>
      <selection pane="bottomLeft" activeCell="A21" sqref="A21"/>
    </sheetView>
  </sheetViews>
  <sheetFormatPr baseColWidth="10" defaultColWidth="8.83203125" defaultRowHeight="13" x14ac:dyDescent="0.15"/>
  <cols>
    <col min="1" max="1" width="90.83203125" style="2" customWidth="1"/>
    <col min="2" max="2" width="2.83203125" style="24" customWidth="1"/>
    <col min="3" max="3" width="35.83203125" style="25" customWidth="1"/>
    <col min="4" max="4" width="3.83203125" style="25" customWidth="1"/>
    <col min="5" max="5" width="2.83203125" style="25" customWidth="1"/>
    <col min="6" max="6" width="35.83203125" style="25" customWidth="1"/>
    <col min="7" max="7" width="3.83203125" style="25" customWidth="1"/>
    <col min="8" max="8" width="2.83203125" style="25" customWidth="1"/>
    <col min="9" max="9" width="35.83203125" style="18" customWidth="1"/>
    <col min="10" max="10" width="3.83203125" style="18" customWidth="1"/>
    <col min="11" max="11" width="11.6640625" style="18" bestFit="1" customWidth="1"/>
    <col min="12" max="15" width="8.83203125" style="18"/>
    <col min="16" max="16384" width="8.83203125" style="2"/>
  </cols>
  <sheetData>
    <row r="1" spans="1:11" ht="77" customHeight="1" x14ac:dyDescent="0.2">
      <c r="A1" s="7" t="s">
        <v>16</v>
      </c>
      <c r="B1" s="15"/>
      <c r="C1" s="72" t="str">
        <f>Containerbeheerder!C1</f>
        <v>Inschrijver 1</v>
      </c>
      <c r="D1" s="73"/>
      <c r="E1" s="15"/>
      <c r="F1" s="72" t="str">
        <f>Containerbeheerder!F1</f>
        <v>Inschrijver 2</v>
      </c>
      <c r="G1" s="73"/>
      <c r="H1" s="15"/>
      <c r="I1" s="72" t="str">
        <f>Containerbeheerder!I1</f>
        <v>Inschrijver 3</v>
      </c>
      <c r="J1" s="73"/>
      <c r="K1" s="16"/>
    </row>
    <row r="2" spans="1:11" ht="40" customHeight="1" x14ac:dyDescent="0.15">
      <c r="A2" s="34" t="str">
        <f>'Beoordelen 1. Open vragen'!A1:B1</f>
        <v>1.	OPEN VRAGEN</v>
      </c>
      <c r="B2" s="17"/>
      <c r="C2" s="61"/>
      <c r="D2" s="63"/>
      <c r="E2" s="17"/>
      <c r="F2" s="61"/>
      <c r="G2" s="63"/>
      <c r="H2" s="17"/>
      <c r="I2" s="61"/>
      <c r="J2" s="63"/>
    </row>
    <row r="3" spans="1:11" ht="40" customHeight="1" x14ac:dyDescent="0.15">
      <c r="A3" s="8" t="s">
        <v>41</v>
      </c>
      <c r="B3" s="17"/>
      <c r="C3" s="62"/>
      <c r="D3" s="64"/>
      <c r="E3" s="17"/>
      <c r="F3" s="62"/>
      <c r="G3" s="64"/>
      <c r="H3" s="17"/>
      <c r="I3" s="62"/>
      <c r="J3" s="64"/>
    </row>
    <row r="4" spans="1:11" ht="40" customHeight="1" x14ac:dyDescent="0.15">
      <c r="A4" s="39" t="str">
        <f>'Beoordelen 1. Open vragen'!A5</f>
        <v>a. De projectdefinitie incluis wat in-scope en out-of-scope is</v>
      </c>
      <c r="B4" s="19"/>
      <c r="C4" s="65" t="s">
        <v>4</v>
      </c>
      <c r="D4" s="66"/>
      <c r="E4" s="19"/>
      <c r="F4" s="65" t="s">
        <v>4</v>
      </c>
      <c r="G4" s="66"/>
      <c r="H4" s="19"/>
      <c r="I4" s="65" t="s">
        <v>4</v>
      </c>
      <c r="J4" s="66"/>
    </row>
    <row r="5" spans="1:11" ht="140" customHeight="1" x14ac:dyDescent="0.15">
      <c r="A5" s="40" t="str">
        <f>'Beoordelen 1. Open vragen'!A6</f>
        <v xml:space="preserve">Zie bijlage 7 'kwaliteit'. </v>
      </c>
      <c r="B5" s="19"/>
      <c r="C5" s="67" t="s">
        <v>0</v>
      </c>
      <c r="D5" s="68"/>
      <c r="E5" s="19"/>
      <c r="F5" s="69" t="s">
        <v>0</v>
      </c>
      <c r="G5" s="68"/>
      <c r="H5" s="19"/>
      <c r="I5" s="69" t="s">
        <v>0</v>
      </c>
      <c r="J5" s="68"/>
    </row>
    <row r="6" spans="1:11" ht="40" customHeight="1" x14ac:dyDescent="0.15">
      <c r="A6" s="39" t="str">
        <f>'Beoordelen 1. Open vragen'!A7</f>
        <v>b. Randvoorwaarden en gehanteerde uitgangspunten binnen dit traject</v>
      </c>
      <c r="B6" s="19"/>
      <c r="C6" s="65" t="s">
        <v>4</v>
      </c>
      <c r="D6" s="66"/>
      <c r="E6" s="19"/>
      <c r="F6" s="65" t="s">
        <v>4</v>
      </c>
      <c r="G6" s="66"/>
      <c r="H6" s="19"/>
      <c r="I6" s="65" t="s">
        <v>4</v>
      </c>
      <c r="J6" s="66"/>
    </row>
    <row r="7" spans="1:11" ht="140" customHeight="1" x14ac:dyDescent="0.15">
      <c r="A7" s="40" t="str">
        <f>'Beoordelen 1. Open vragen'!A8</f>
        <v xml:space="preserve">Zie bijlage 7 'kwaliteit'. </v>
      </c>
      <c r="B7" s="19"/>
      <c r="C7" s="69" t="s">
        <v>0</v>
      </c>
      <c r="D7" s="68"/>
      <c r="E7" s="19"/>
      <c r="F7" s="69" t="s">
        <v>0</v>
      </c>
      <c r="G7" s="68"/>
      <c r="H7" s="19"/>
      <c r="I7" s="69" t="s">
        <v>0</v>
      </c>
      <c r="J7" s="68"/>
    </row>
    <row r="8" spans="1:11" ht="40" customHeight="1" x14ac:dyDescent="0.15">
      <c r="A8" s="39" t="str">
        <f>'Beoordelen 1. Open vragen'!A9</f>
        <v>c. De gehanteerde aanpak ten aanzien van onderstaande deeltrajecten</v>
      </c>
      <c r="B8" s="19"/>
      <c r="C8" s="65" t="s">
        <v>4</v>
      </c>
      <c r="D8" s="66"/>
      <c r="E8" s="19"/>
      <c r="F8" s="65" t="s">
        <v>4</v>
      </c>
      <c r="G8" s="66"/>
      <c r="H8" s="19"/>
      <c r="I8" s="65" t="s">
        <v>4</v>
      </c>
      <c r="J8" s="66"/>
    </row>
    <row r="9" spans="1:11" ht="140" customHeight="1" x14ac:dyDescent="0.15">
      <c r="A9" s="40" t="str">
        <f>'Beoordelen 1. Open vragen'!A10</f>
        <v xml:space="preserve">Zie bijlage 7 'kwaliteit'. </v>
      </c>
      <c r="B9" s="19"/>
      <c r="C9" s="67" t="s">
        <v>0</v>
      </c>
      <c r="D9" s="68"/>
      <c r="E9" s="19"/>
      <c r="F9" s="69" t="s">
        <v>0</v>
      </c>
      <c r="G9" s="68"/>
      <c r="H9" s="19"/>
      <c r="I9" s="69" t="s">
        <v>0</v>
      </c>
      <c r="J9" s="68"/>
    </row>
    <row r="10" spans="1:11" ht="40" customHeight="1" x14ac:dyDescent="0.15">
      <c r="A10" s="39" t="str">
        <f>'Beoordelen 1. Open vragen'!A11</f>
        <v>d. Planning</v>
      </c>
      <c r="B10" s="19"/>
      <c r="C10" s="65" t="s">
        <v>4</v>
      </c>
      <c r="D10" s="66"/>
      <c r="E10" s="19"/>
      <c r="F10" s="65" t="s">
        <v>4</v>
      </c>
      <c r="G10" s="66"/>
      <c r="H10" s="19"/>
      <c r="I10" s="65" t="s">
        <v>4</v>
      </c>
      <c r="J10" s="66"/>
    </row>
    <row r="11" spans="1:11" ht="140" customHeight="1" x14ac:dyDescent="0.15">
      <c r="A11" s="40" t="str">
        <f>'Beoordelen 1. Open vragen'!A12</f>
        <v xml:space="preserve">Zie bijlage 7 'kwaliteit'. </v>
      </c>
      <c r="B11" s="19"/>
      <c r="C11" s="67" t="s">
        <v>0</v>
      </c>
      <c r="D11" s="68"/>
      <c r="E11" s="19"/>
      <c r="F11" s="69" t="s">
        <v>0</v>
      </c>
      <c r="G11" s="68"/>
      <c r="H11" s="19"/>
      <c r="I11" s="69" t="s">
        <v>0</v>
      </c>
      <c r="J11" s="68"/>
    </row>
    <row r="12" spans="1:11" ht="40" customHeight="1" x14ac:dyDescent="0.15">
      <c r="A12" s="39" t="str">
        <f>'Beoordelen 1. Open vragen'!A13</f>
        <v>e. Gehanteerde projectorganisatie, bemensing en samenwerkingsvorm(en)</v>
      </c>
      <c r="B12" s="19"/>
      <c r="C12" s="65" t="s">
        <v>4</v>
      </c>
      <c r="D12" s="66"/>
      <c r="E12" s="19"/>
      <c r="F12" s="65" t="s">
        <v>4</v>
      </c>
      <c r="G12" s="66"/>
      <c r="H12" s="19"/>
      <c r="I12" s="65" t="s">
        <v>4</v>
      </c>
      <c r="J12" s="66"/>
    </row>
    <row r="13" spans="1:11" ht="140" customHeight="1" x14ac:dyDescent="0.15">
      <c r="A13" s="40" t="str">
        <f>'Beoordelen 1. Open vragen'!A14</f>
        <v xml:space="preserve">Zie bijlage 7 'kwaliteit'. </v>
      </c>
      <c r="B13" s="19"/>
      <c r="C13" s="67" t="s">
        <v>0</v>
      </c>
      <c r="D13" s="68"/>
      <c r="E13" s="19"/>
      <c r="F13" s="69" t="s">
        <v>0</v>
      </c>
      <c r="G13" s="68"/>
      <c r="H13" s="19"/>
      <c r="I13" s="69" t="s">
        <v>0</v>
      </c>
      <c r="J13" s="68"/>
    </row>
    <row r="14" spans="1:11" ht="40" customHeight="1" x14ac:dyDescent="0.15">
      <c r="A14" s="39" t="str">
        <f>'Beoordelen 1. Open vragen'!A15</f>
        <v>f. Mogelijke risico’s en kritische succesfactoren</v>
      </c>
      <c r="B14" s="19"/>
      <c r="C14" s="65" t="s">
        <v>4</v>
      </c>
      <c r="D14" s="66"/>
      <c r="E14" s="19"/>
      <c r="F14" s="65" t="s">
        <v>4</v>
      </c>
      <c r="G14" s="66"/>
      <c r="H14" s="19"/>
      <c r="I14" s="65" t="s">
        <v>4</v>
      </c>
      <c r="J14" s="66"/>
    </row>
    <row r="15" spans="1:11" ht="140" customHeight="1" x14ac:dyDescent="0.15">
      <c r="A15" s="40" t="str">
        <f>'Beoordelen 1. Open vragen'!A16</f>
        <v xml:space="preserve">Zie bijlage 7 'kwaliteit'. </v>
      </c>
      <c r="B15" s="19"/>
      <c r="C15" s="69" t="s">
        <v>0</v>
      </c>
      <c r="D15" s="68"/>
      <c r="E15" s="19"/>
      <c r="F15" s="69" t="s">
        <v>0</v>
      </c>
      <c r="G15" s="68"/>
      <c r="H15" s="19"/>
      <c r="I15" s="69" t="s">
        <v>0</v>
      </c>
      <c r="J15" s="68"/>
    </row>
    <row r="16" spans="1:11" ht="40" customHeight="1" x14ac:dyDescent="0.15">
      <c r="A16" s="39" t="str">
        <f>'Beoordelen 1. Open vragen'!A17</f>
        <v>g. Rapportage, communicatie en escalatie processen/procedures</v>
      </c>
      <c r="B16" s="19"/>
      <c r="C16" s="65" t="s">
        <v>4</v>
      </c>
      <c r="D16" s="66"/>
      <c r="E16" s="19"/>
      <c r="F16" s="65" t="s">
        <v>4</v>
      </c>
      <c r="G16" s="66"/>
      <c r="H16" s="19"/>
      <c r="I16" s="65" t="s">
        <v>4</v>
      </c>
      <c r="J16" s="66"/>
    </row>
    <row r="17" spans="1:10" ht="140" customHeight="1" x14ac:dyDescent="0.15">
      <c r="A17" s="40" t="str">
        <f>'Beoordelen 1. Open vragen'!A18</f>
        <v xml:space="preserve">Zie bijlage 7 'kwaliteit'. </v>
      </c>
      <c r="B17" s="19"/>
      <c r="C17" s="67" t="s">
        <v>0</v>
      </c>
      <c r="D17" s="68"/>
      <c r="E17" s="19"/>
      <c r="F17" s="69" t="s">
        <v>0</v>
      </c>
      <c r="G17" s="68"/>
      <c r="H17" s="19"/>
      <c r="I17" s="69" t="s">
        <v>0</v>
      </c>
      <c r="J17" s="68"/>
    </row>
    <row r="18" spans="1:10" ht="40" customHeight="1" x14ac:dyDescent="0.15">
      <c r="A18" s="33" t="str">
        <f>'Beoordelen 1. Open vragen'!A19</f>
        <v>Vraag 2: Doorontwikkeling</v>
      </c>
      <c r="B18" s="19"/>
      <c r="C18" s="65" t="s">
        <v>4</v>
      </c>
      <c r="D18" s="66"/>
      <c r="E18" s="19"/>
      <c r="F18" s="65" t="s">
        <v>4</v>
      </c>
      <c r="G18" s="66"/>
      <c r="H18" s="19"/>
      <c r="I18" s="65" t="s">
        <v>4</v>
      </c>
      <c r="J18" s="66"/>
    </row>
    <row r="19" spans="1:10" ht="140" customHeight="1" x14ac:dyDescent="0.15">
      <c r="A19" s="40" t="str">
        <f>'Beoordelen 1. Open vragen'!A20</f>
        <v xml:space="preserve">Zie bijlage 7 'kwaliteit'. </v>
      </c>
      <c r="B19" s="19"/>
      <c r="C19" s="67" t="s">
        <v>0</v>
      </c>
      <c r="D19" s="68"/>
      <c r="E19" s="19"/>
      <c r="F19" s="69" t="s">
        <v>0</v>
      </c>
      <c r="G19" s="68"/>
      <c r="H19" s="19"/>
      <c r="I19" s="69" t="s">
        <v>0</v>
      </c>
      <c r="J19" s="68"/>
    </row>
    <row r="20" spans="1:10" ht="40" customHeight="1" x14ac:dyDescent="0.15">
      <c r="A20" s="33" t="str">
        <f>'Beoordelen 1. Open vragen'!A21</f>
        <v>Vraag 3: Duurzaamheid en SROI</v>
      </c>
      <c r="B20" s="19"/>
      <c r="C20" s="65" t="s">
        <v>4</v>
      </c>
      <c r="D20" s="66"/>
      <c r="E20" s="19"/>
      <c r="F20" s="65" t="s">
        <v>4</v>
      </c>
      <c r="G20" s="66"/>
      <c r="H20" s="19"/>
      <c r="I20" s="65" t="s">
        <v>4</v>
      </c>
      <c r="J20" s="66"/>
    </row>
    <row r="21" spans="1:10" ht="140" customHeight="1" x14ac:dyDescent="0.15">
      <c r="A21" s="40" t="str">
        <f>'Beoordelen 1. Open vragen'!A22</f>
        <v xml:space="preserve">Zie bijlage 7 'kwaliteit'. </v>
      </c>
      <c r="B21" s="19"/>
      <c r="C21" s="67" t="s">
        <v>0</v>
      </c>
      <c r="D21" s="68"/>
      <c r="E21" s="19"/>
      <c r="F21" s="69" t="s">
        <v>0</v>
      </c>
      <c r="G21" s="68"/>
      <c r="H21" s="19"/>
      <c r="I21" s="69" t="s">
        <v>0</v>
      </c>
      <c r="J21" s="68"/>
    </row>
    <row r="22" spans="1:10" ht="20" customHeight="1" x14ac:dyDescent="0.15">
      <c r="A22" s="9"/>
      <c r="B22" s="20"/>
      <c r="C22" s="21"/>
      <c r="D22" s="21"/>
      <c r="E22" s="22"/>
      <c r="F22" s="21"/>
      <c r="G22" s="21"/>
      <c r="H22" s="20"/>
      <c r="I22" s="21"/>
      <c r="J22" s="23"/>
    </row>
  </sheetData>
  <sheetProtection algorithmName="SHA-512" hashValue="FJlwTkKhBfI2tqsbd+xrxDi7uzW15vZB5YHlVwHZx60VI01B9G7saJI06mjLQfmf6FtEoy7Lq6dvkueK+qtB1w==" saltValue="7sLUBAmWS9JuZuVYq+bJ+w==" spinCount="100000" sheet="1" objects="1" scenarios="1"/>
  <mergeCells count="60">
    <mergeCell ref="C10:D10"/>
    <mergeCell ref="F10:G10"/>
    <mergeCell ref="I10:J10"/>
    <mergeCell ref="C4:D4"/>
    <mergeCell ref="F4:G4"/>
    <mergeCell ref="I4:J4"/>
    <mergeCell ref="C6:D6"/>
    <mergeCell ref="F6:G6"/>
    <mergeCell ref="I6:J6"/>
    <mergeCell ref="C5:D5"/>
    <mergeCell ref="F5:G5"/>
    <mergeCell ref="I5:J5"/>
    <mergeCell ref="C7:D7"/>
    <mergeCell ref="F7:G7"/>
    <mergeCell ref="I7:J7"/>
    <mergeCell ref="C9:D9"/>
    <mergeCell ref="I1:J1"/>
    <mergeCell ref="C1:D1"/>
    <mergeCell ref="F1:G1"/>
    <mergeCell ref="C2:D3"/>
    <mergeCell ref="F2:G3"/>
    <mergeCell ref="I2:J3"/>
    <mergeCell ref="F9:G9"/>
    <mergeCell ref="I9:J9"/>
    <mergeCell ref="I8:J8"/>
    <mergeCell ref="F8:G8"/>
    <mergeCell ref="C8:D8"/>
    <mergeCell ref="C11:D11"/>
    <mergeCell ref="F11:G11"/>
    <mergeCell ref="I11:J11"/>
    <mergeCell ref="C12:D12"/>
    <mergeCell ref="F12:G12"/>
    <mergeCell ref="I12:J12"/>
    <mergeCell ref="C13:D13"/>
    <mergeCell ref="F13:G13"/>
    <mergeCell ref="I13:J13"/>
    <mergeCell ref="C14:D14"/>
    <mergeCell ref="F14:G14"/>
    <mergeCell ref="I14:J14"/>
    <mergeCell ref="C15:D15"/>
    <mergeCell ref="F15:G15"/>
    <mergeCell ref="I15:J15"/>
    <mergeCell ref="C16:D16"/>
    <mergeCell ref="F16:G16"/>
    <mergeCell ref="I16:J16"/>
    <mergeCell ref="C17:D17"/>
    <mergeCell ref="F17:G17"/>
    <mergeCell ref="I17:J17"/>
    <mergeCell ref="C18:D18"/>
    <mergeCell ref="F18:G18"/>
    <mergeCell ref="I18:J18"/>
    <mergeCell ref="C21:D21"/>
    <mergeCell ref="F21:G21"/>
    <mergeCell ref="I21:J21"/>
    <mergeCell ref="C19:D19"/>
    <mergeCell ref="F19:G19"/>
    <mergeCell ref="I19:J19"/>
    <mergeCell ref="C20:D20"/>
    <mergeCell ref="F20:G20"/>
    <mergeCell ref="I20:J20"/>
  </mergeCells>
  <dataValidations count="1">
    <dataValidation type="list" errorStyle="warning" allowBlank="1" showErrorMessage="1" error="Voer juiste waarde in. " sqref="C4 F4 I4 C6 F6 I6 C8 F8 I8 I10 F10 C10 C12 F12 I12 C14 F14 I14 C16 F16 I16 I18 F18 C18 I20 F20 C20" xr:uid="{BB2A143A-66C3-284C-A33A-4580EA74524C}">
      <formula1>SCORE</formula1>
    </dataValidation>
  </dataValidations>
  <pageMargins left="0.7" right="0.7" top="0.75" bottom="0.75" header="0.3" footer="0.3"/>
  <pageSetup paperSize="8"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522CC-F04F-064A-BF08-DD7B938EC19D}">
  <dimension ref="A1:J22"/>
  <sheetViews>
    <sheetView showGridLines="0" zoomScale="90" zoomScaleNormal="90" workbookViewId="0">
      <pane ySplit="1" topLeftCell="A14" activePane="bottomLeft" state="frozen"/>
      <selection pane="bottomLeft" activeCell="A21" sqref="A21"/>
    </sheetView>
  </sheetViews>
  <sheetFormatPr baseColWidth="10" defaultColWidth="11.5" defaultRowHeight="15" x14ac:dyDescent="0.2"/>
  <cols>
    <col min="1" max="1" width="90.83203125" customWidth="1"/>
    <col min="2" max="2" width="3" customWidth="1"/>
    <col min="3" max="3" width="35.83203125" customWidth="1"/>
    <col min="4" max="4" width="3.83203125" customWidth="1"/>
    <col min="5" max="5" width="2.83203125" customWidth="1"/>
    <col min="6" max="6" width="35.83203125" customWidth="1"/>
    <col min="7" max="7" width="3.83203125" customWidth="1"/>
    <col min="8" max="8" width="2.83203125" customWidth="1"/>
    <col min="9" max="9" width="35.83203125" customWidth="1"/>
    <col min="10" max="10" width="3.83203125" customWidth="1"/>
  </cols>
  <sheetData>
    <row r="1" spans="1:10" ht="71" customHeight="1" x14ac:dyDescent="0.2">
      <c r="A1" s="7" t="s">
        <v>17</v>
      </c>
      <c r="B1" s="15"/>
      <c r="C1" s="72" t="str">
        <f>Containerbeheerder!C1</f>
        <v>Inschrijver 1</v>
      </c>
      <c r="D1" s="73"/>
      <c r="E1" s="15"/>
      <c r="F1" s="72" t="str">
        <f>Containerbeheerder!F1</f>
        <v>Inschrijver 2</v>
      </c>
      <c r="G1" s="73"/>
      <c r="H1" s="15"/>
      <c r="I1" s="72" t="str">
        <f>Containerbeheerder!I1</f>
        <v>Inschrijver 3</v>
      </c>
      <c r="J1" s="73"/>
    </row>
    <row r="2" spans="1:10" ht="40" customHeight="1" x14ac:dyDescent="0.2">
      <c r="A2" s="34" t="str">
        <f>'Beoordelen 1. Open vragen'!A1:B1</f>
        <v>1.	OPEN VRAGEN</v>
      </c>
      <c r="B2" s="17"/>
      <c r="C2" s="61"/>
      <c r="D2" s="63"/>
      <c r="E2" s="17"/>
      <c r="F2" s="61"/>
      <c r="G2" s="63"/>
      <c r="H2" s="17"/>
      <c r="I2" s="61"/>
      <c r="J2" s="63"/>
    </row>
    <row r="3" spans="1:10" ht="40" customHeight="1" x14ac:dyDescent="0.2">
      <c r="A3" s="8" t="s">
        <v>41</v>
      </c>
      <c r="B3" s="17"/>
      <c r="C3" s="62"/>
      <c r="D3" s="64"/>
      <c r="E3" s="17"/>
      <c r="F3" s="62"/>
      <c r="G3" s="64"/>
      <c r="H3" s="17"/>
      <c r="I3" s="62"/>
      <c r="J3" s="64"/>
    </row>
    <row r="4" spans="1:10" ht="40" customHeight="1" x14ac:dyDescent="0.2">
      <c r="A4" s="39" t="str">
        <f>'Beoordelen 1. Open vragen'!A5</f>
        <v>a. De projectdefinitie incluis wat in-scope en out-of-scope is</v>
      </c>
      <c r="B4" s="19"/>
      <c r="C4" s="65" t="s">
        <v>4</v>
      </c>
      <c r="D4" s="66"/>
      <c r="E4" s="19"/>
      <c r="F4" s="65" t="s">
        <v>4</v>
      </c>
      <c r="G4" s="66"/>
      <c r="H4" s="19"/>
      <c r="I4" s="65" t="s">
        <v>4</v>
      </c>
      <c r="J4" s="66"/>
    </row>
    <row r="5" spans="1:10" ht="140" customHeight="1" x14ac:dyDescent="0.2">
      <c r="A5" s="40" t="str">
        <f>'Beoordelen 1. Open vragen'!A6</f>
        <v xml:space="preserve">Zie bijlage 7 'kwaliteit'. </v>
      </c>
      <c r="B5" s="19"/>
      <c r="C5" s="67" t="s">
        <v>0</v>
      </c>
      <c r="D5" s="68"/>
      <c r="E5" s="19"/>
      <c r="F5" s="69" t="s">
        <v>0</v>
      </c>
      <c r="G5" s="68"/>
      <c r="H5" s="19"/>
      <c r="I5" s="69" t="s">
        <v>0</v>
      </c>
      <c r="J5" s="68"/>
    </row>
    <row r="6" spans="1:10" ht="40" customHeight="1" x14ac:dyDescent="0.2">
      <c r="A6" s="39" t="str">
        <f>'Beoordelen 1. Open vragen'!A7</f>
        <v>b. Randvoorwaarden en gehanteerde uitgangspunten binnen dit traject</v>
      </c>
      <c r="B6" s="19"/>
      <c r="C6" s="65" t="s">
        <v>4</v>
      </c>
      <c r="D6" s="66"/>
      <c r="E6" s="19"/>
      <c r="F6" s="65" t="s">
        <v>4</v>
      </c>
      <c r="G6" s="66"/>
      <c r="H6" s="19"/>
      <c r="I6" s="65" t="s">
        <v>4</v>
      </c>
      <c r="J6" s="66"/>
    </row>
    <row r="7" spans="1:10" ht="140" customHeight="1" x14ac:dyDescent="0.2">
      <c r="A7" s="40" t="str">
        <f>'Beoordelen 1. Open vragen'!A8</f>
        <v xml:space="preserve">Zie bijlage 7 'kwaliteit'. </v>
      </c>
      <c r="B7" s="19"/>
      <c r="C7" s="69" t="s">
        <v>0</v>
      </c>
      <c r="D7" s="68"/>
      <c r="E7" s="19"/>
      <c r="F7" s="69" t="s">
        <v>0</v>
      </c>
      <c r="G7" s="68"/>
      <c r="H7" s="19"/>
      <c r="I7" s="69" t="s">
        <v>0</v>
      </c>
      <c r="J7" s="68"/>
    </row>
    <row r="8" spans="1:10" ht="39" customHeight="1" x14ac:dyDescent="0.2">
      <c r="A8" s="39" t="str">
        <f>'Beoordelen 1. Open vragen'!A9</f>
        <v>c. De gehanteerde aanpak ten aanzien van onderstaande deeltrajecten</v>
      </c>
      <c r="B8" s="19"/>
      <c r="C8" s="65" t="s">
        <v>4</v>
      </c>
      <c r="D8" s="66"/>
      <c r="E8" s="19"/>
      <c r="F8" s="65" t="s">
        <v>4</v>
      </c>
      <c r="G8" s="66"/>
      <c r="H8" s="19"/>
      <c r="I8" s="65" t="s">
        <v>4</v>
      </c>
      <c r="J8" s="66"/>
    </row>
    <row r="9" spans="1:10" ht="140" customHeight="1" x14ac:dyDescent="0.2">
      <c r="A9" s="40" t="str">
        <f>'Beoordelen 1. Open vragen'!A10</f>
        <v xml:space="preserve">Zie bijlage 7 'kwaliteit'. </v>
      </c>
      <c r="B9" s="19"/>
      <c r="C9" s="67" t="s">
        <v>0</v>
      </c>
      <c r="D9" s="68"/>
      <c r="E9" s="19"/>
      <c r="F9" s="69" t="s">
        <v>0</v>
      </c>
      <c r="G9" s="68"/>
      <c r="H9" s="19"/>
      <c r="I9" s="69" t="s">
        <v>0</v>
      </c>
      <c r="J9" s="68"/>
    </row>
    <row r="10" spans="1:10" ht="40" customHeight="1" x14ac:dyDescent="0.2">
      <c r="A10" s="39" t="str">
        <f>'Beoordelen 1. Open vragen'!A11</f>
        <v>d. Planning</v>
      </c>
      <c r="B10" s="19"/>
      <c r="C10" s="65" t="s">
        <v>4</v>
      </c>
      <c r="D10" s="66"/>
      <c r="E10" s="19"/>
      <c r="F10" s="65" t="s">
        <v>4</v>
      </c>
      <c r="G10" s="66"/>
      <c r="H10" s="19"/>
      <c r="I10" s="65" t="s">
        <v>4</v>
      </c>
      <c r="J10" s="66"/>
    </row>
    <row r="11" spans="1:10" ht="140" customHeight="1" x14ac:dyDescent="0.2">
      <c r="A11" s="40" t="str">
        <f>'Beoordelen 1. Open vragen'!A12</f>
        <v xml:space="preserve">Zie bijlage 7 'kwaliteit'. </v>
      </c>
      <c r="B11" s="19"/>
      <c r="C11" s="67" t="s">
        <v>0</v>
      </c>
      <c r="D11" s="68"/>
      <c r="E11" s="19"/>
      <c r="F11" s="69" t="s">
        <v>0</v>
      </c>
      <c r="G11" s="68"/>
      <c r="H11" s="19"/>
      <c r="I11" s="69" t="s">
        <v>0</v>
      </c>
      <c r="J11" s="68"/>
    </row>
    <row r="12" spans="1:10" ht="40" customHeight="1" x14ac:dyDescent="0.2">
      <c r="A12" s="39" t="str">
        <f>'Beoordelen 1. Open vragen'!A13</f>
        <v>e. Gehanteerde projectorganisatie, bemensing en samenwerkingsvorm(en)</v>
      </c>
      <c r="B12" s="19"/>
      <c r="C12" s="65" t="s">
        <v>4</v>
      </c>
      <c r="D12" s="66"/>
      <c r="E12" s="19"/>
      <c r="F12" s="65" t="s">
        <v>4</v>
      </c>
      <c r="G12" s="66"/>
      <c r="H12" s="19"/>
      <c r="I12" s="65" t="s">
        <v>4</v>
      </c>
      <c r="J12" s="66"/>
    </row>
    <row r="13" spans="1:10" ht="140" customHeight="1" x14ac:dyDescent="0.2">
      <c r="A13" s="40" t="str">
        <f>'Beoordelen 1. Open vragen'!A14</f>
        <v xml:space="preserve">Zie bijlage 7 'kwaliteit'. </v>
      </c>
      <c r="B13" s="19"/>
      <c r="C13" s="67" t="s">
        <v>0</v>
      </c>
      <c r="D13" s="68"/>
      <c r="E13" s="19"/>
      <c r="F13" s="69" t="s">
        <v>0</v>
      </c>
      <c r="G13" s="68"/>
      <c r="H13" s="19"/>
      <c r="I13" s="69" t="s">
        <v>0</v>
      </c>
      <c r="J13" s="68"/>
    </row>
    <row r="14" spans="1:10" ht="40" customHeight="1" x14ac:dyDescent="0.2">
      <c r="A14" s="39" t="str">
        <f>'Beoordelen 1. Open vragen'!A15</f>
        <v>f. Mogelijke risico’s en kritische succesfactoren</v>
      </c>
      <c r="B14" s="19"/>
      <c r="C14" s="65" t="s">
        <v>4</v>
      </c>
      <c r="D14" s="66"/>
      <c r="E14" s="19"/>
      <c r="F14" s="65" t="s">
        <v>4</v>
      </c>
      <c r="G14" s="66"/>
      <c r="H14" s="19"/>
      <c r="I14" s="65" t="s">
        <v>4</v>
      </c>
      <c r="J14" s="66"/>
    </row>
    <row r="15" spans="1:10" ht="140" customHeight="1" x14ac:dyDescent="0.2">
      <c r="A15" s="40" t="str">
        <f>'Beoordelen 1. Open vragen'!A16</f>
        <v xml:space="preserve">Zie bijlage 7 'kwaliteit'. </v>
      </c>
      <c r="B15" s="19"/>
      <c r="C15" s="69" t="s">
        <v>0</v>
      </c>
      <c r="D15" s="68"/>
      <c r="E15" s="19"/>
      <c r="F15" s="69" t="s">
        <v>0</v>
      </c>
      <c r="G15" s="68"/>
      <c r="H15" s="19"/>
      <c r="I15" s="69" t="s">
        <v>0</v>
      </c>
      <c r="J15" s="68"/>
    </row>
    <row r="16" spans="1:10" ht="39" customHeight="1" x14ac:dyDescent="0.2">
      <c r="A16" s="39" t="str">
        <f>'Beoordelen 1. Open vragen'!A17</f>
        <v>g. Rapportage, communicatie en escalatie processen/procedures</v>
      </c>
      <c r="B16" s="19"/>
      <c r="C16" s="65" t="s">
        <v>4</v>
      </c>
      <c r="D16" s="66"/>
      <c r="E16" s="19"/>
      <c r="F16" s="65" t="s">
        <v>4</v>
      </c>
      <c r="G16" s="66"/>
      <c r="H16" s="19"/>
      <c r="I16" s="65" t="s">
        <v>4</v>
      </c>
      <c r="J16" s="66"/>
    </row>
    <row r="17" spans="1:10" ht="140" customHeight="1" x14ac:dyDescent="0.2">
      <c r="A17" s="40" t="str">
        <f>'Beoordelen 1. Open vragen'!A18</f>
        <v xml:space="preserve">Zie bijlage 7 'kwaliteit'. </v>
      </c>
      <c r="B17" s="19"/>
      <c r="C17" s="67" t="s">
        <v>0</v>
      </c>
      <c r="D17" s="68"/>
      <c r="E17" s="19"/>
      <c r="F17" s="69" t="s">
        <v>0</v>
      </c>
      <c r="G17" s="68"/>
      <c r="H17" s="19"/>
      <c r="I17" s="69" t="s">
        <v>0</v>
      </c>
      <c r="J17" s="68"/>
    </row>
    <row r="18" spans="1:10" ht="40" customHeight="1" x14ac:dyDescent="0.2">
      <c r="A18" s="33" t="str">
        <f>'Beoordelen 1. Open vragen'!A19</f>
        <v>Vraag 2: Doorontwikkeling</v>
      </c>
      <c r="B18" s="19"/>
      <c r="C18" s="65" t="s">
        <v>4</v>
      </c>
      <c r="D18" s="66"/>
      <c r="E18" s="19"/>
      <c r="F18" s="65" t="s">
        <v>4</v>
      </c>
      <c r="G18" s="66"/>
      <c r="H18" s="19"/>
      <c r="I18" s="65" t="s">
        <v>4</v>
      </c>
      <c r="J18" s="66"/>
    </row>
    <row r="19" spans="1:10" ht="140" customHeight="1" x14ac:dyDescent="0.2">
      <c r="A19" s="40" t="str">
        <f>'Beoordelen 1. Open vragen'!A20</f>
        <v xml:space="preserve">Zie bijlage 7 'kwaliteit'. </v>
      </c>
      <c r="B19" s="19"/>
      <c r="C19" s="67" t="s">
        <v>0</v>
      </c>
      <c r="D19" s="68"/>
      <c r="E19" s="19"/>
      <c r="F19" s="69" t="s">
        <v>0</v>
      </c>
      <c r="G19" s="68"/>
      <c r="H19" s="19"/>
      <c r="I19" s="69" t="s">
        <v>0</v>
      </c>
      <c r="J19" s="68"/>
    </row>
    <row r="20" spans="1:10" ht="40" customHeight="1" x14ac:dyDescent="0.2">
      <c r="A20" s="33" t="str">
        <f>'Beoordelen 1. Open vragen'!A21</f>
        <v>Vraag 3: Duurzaamheid en SROI</v>
      </c>
      <c r="B20" s="19"/>
      <c r="C20" s="65" t="s">
        <v>4</v>
      </c>
      <c r="D20" s="66"/>
      <c r="E20" s="19"/>
      <c r="F20" s="65" t="s">
        <v>4</v>
      </c>
      <c r="G20" s="66"/>
      <c r="H20" s="19"/>
      <c r="I20" s="65" t="s">
        <v>4</v>
      </c>
      <c r="J20" s="66"/>
    </row>
    <row r="21" spans="1:10" ht="140" customHeight="1" x14ac:dyDescent="0.2">
      <c r="A21" s="40" t="str">
        <f>'Beoordelen 1. Open vragen'!A22</f>
        <v xml:space="preserve">Zie bijlage 7 'kwaliteit'. </v>
      </c>
      <c r="B21" s="19"/>
      <c r="C21" s="67" t="s">
        <v>0</v>
      </c>
      <c r="D21" s="68"/>
      <c r="E21" s="19"/>
      <c r="F21" s="69" t="s">
        <v>0</v>
      </c>
      <c r="G21" s="68"/>
      <c r="H21" s="19"/>
      <c r="I21" s="69" t="s">
        <v>0</v>
      </c>
      <c r="J21" s="68"/>
    </row>
    <row r="22" spans="1:10" x14ac:dyDescent="0.2">
      <c r="A22" s="9"/>
      <c r="B22" s="20"/>
      <c r="C22" s="21"/>
      <c r="D22" s="21"/>
      <c r="E22" s="22"/>
      <c r="F22" s="21"/>
      <c r="G22" s="21"/>
      <c r="H22" s="20"/>
      <c r="I22" s="21"/>
      <c r="J22" s="23"/>
    </row>
  </sheetData>
  <sheetProtection algorithmName="SHA-512" hashValue="MyB1Y/Dy922pcK1CRcRBc296P+GKjTtv2dEfj2lOt8mZxDpaIn072ZvsESSRKWzK65XG1Ho/G/MDTvQzXUuAiA==" saltValue="sUQ9w5JSd+7bjJ5hDA4nCw==" spinCount="100000" sheet="1" objects="1" scenarios="1"/>
  <mergeCells count="60">
    <mergeCell ref="F9:G9"/>
    <mergeCell ref="I9:J9"/>
    <mergeCell ref="C4:D4"/>
    <mergeCell ref="F4:G4"/>
    <mergeCell ref="I4:J4"/>
    <mergeCell ref="I6:J6"/>
    <mergeCell ref="F6:G6"/>
    <mergeCell ref="C6:D6"/>
    <mergeCell ref="C11:D11"/>
    <mergeCell ref="F11:G11"/>
    <mergeCell ref="I11:J11"/>
    <mergeCell ref="C5:D5"/>
    <mergeCell ref="F5:G5"/>
    <mergeCell ref="I5:J5"/>
    <mergeCell ref="C7:D7"/>
    <mergeCell ref="F7:G7"/>
    <mergeCell ref="I7:J7"/>
    <mergeCell ref="C8:D8"/>
    <mergeCell ref="F8:G8"/>
    <mergeCell ref="I8:J8"/>
    <mergeCell ref="I10:J10"/>
    <mergeCell ref="F10:G10"/>
    <mergeCell ref="C10:D10"/>
    <mergeCell ref="C9:D9"/>
    <mergeCell ref="C1:D1"/>
    <mergeCell ref="F1:G1"/>
    <mergeCell ref="I1:J1"/>
    <mergeCell ref="I2:J3"/>
    <mergeCell ref="F2:G3"/>
    <mergeCell ref="C2:D3"/>
    <mergeCell ref="C12:D12"/>
    <mergeCell ref="F12:G12"/>
    <mergeCell ref="I12:J12"/>
    <mergeCell ref="C13:D13"/>
    <mergeCell ref="F13:G13"/>
    <mergeCell ref="I13:J13"/>
    <mergeCell ref="C14:D14"/>
    <mergeCell ref="F14:G14"/>
    <mergeCell ref="I14:J14"/>
    <mergeCell ref="C15:D15"/>
    <mergeCell ref="F15:G15"/>
    <mergeCell ref="I15:J15"/>
    <mergeCell ref="C16:D16"/>
    <mergeCell ref="F16:G16"/>
    <mergeCell ref="I16:J16"/>
    <mergeCell ref="C17:D17"/>
    <mergeCell ref="F17:G17"/>
    <mergeCell ref="I17:J17"/>
    <mergeCell ref="C18:D18"/>
    <mergeCell ref="F18:G18"/>
    <mergeCell ref="I18:J18"/>
    <mergeCell ref="C19:D19"/>
    <mergeCell ref="F19:G19"/>
    <mergeCell ref="I19:J19"/>
    <mergeCell ref="C20:D20"/>
    <mergeCell ref="F20:G20"/>
    <mergeCell ref="I20:J20"/>
    <mergeCell ref="C21:D21"/>
    <mergeCell ref="F21:G21"/>
    <mergeCell ref="I21:J21"/>
  </mergeCells>
  <dataValidations count="1">
    <dataValidation type="list" errorStyle="warning" allowBlank="1" showErrorMessage="1" error="Voer juiste waarde in. " sqref="C4 F4 I4 C6 F6 I6 C8 F8 I8 I10 F10 C10 C12 F12 I12 C14 F14 I14 C16 F16 I16 I18 F18 C18 I20 F20 C20" xr:uid="{5AF3F78B-87AD-2A46-A1AB-CE2F45EEF02D}">
      <formula1>SCORE</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DF876-3A89-CE40-937E-587FFF5AEAEF}">
  <dimension ref="A1:J22"/>
  <sheetViews>
    <sheetView showGridLines="0" zoomScale="90" zoomScaleNormal="90" workbookViewId="0">
      <pane ySplit="1" topLeftCell="A15" activePane="bottomLeft" state="frozen"/>
      <selection pane="bottomLeft" activeCell="A17" sqref="A17"/>
    </sheetView>
  </sheetViews>
  <sheetFormatPr baseColWidth="10" defaultColWidth="11.5" defaultRowHeight="15" x14ac:dyDescent="0.2"/>
  <cols>
    <col min="1" max="1" width="90.83203125" customWidth="1"/>
    <col min="2" max="2" width="2.83203125" customWidth="1"/>
    <col min="3" max="3" width="35.83203125" customWidth="1"/>
    <col min="4" max="4" width="3.83203125" customWidth="1"/>
    <col min="5" max="5" width="2.83203125" customWidth="1"/>
    <col min="6" max="6" width="35.83203125" customWidth="1"/>
    <col min="7" max="7" width="3.83203125" customWidth="1"/>
    <col min="8" max="8" width="2.83203125" customWidth="1"/>
    <col min="9" max="9" width="35.83203125" customWidth="1"/>
    <col min="10" max="10" width="3.83203125" customWidth="1"/>
  </cols>
  <sheetData>
    <row r="1" spans="1:10" ht="80" customHeight="1" x14ac:dyDescent="0.2">
      <c r="A1" s="7" t="s">
        <v>18</v>
      </c>
      <c r="B1" s="15"/>
      <c r="C1" s="72" t="str">
        <f>Containerbeheerder!C1</f>
        <v>Inschrijver 1</v>
      </c>
      <c r="D1" s="73"/>
      <c r="E1" s="15"/>
      <c r="F1" s="72" t="str">
        <f>Containerbeheerder!F1</f>
        <v>Inschrijver 2</v>
      </c>
      <c r="G1" s="73"/>
      <c r="H1" s="15"/>
      <c r="I1" s="72" t="str">
        <f>Containerbeheerder!I1</f>
        <v>Inschrijver 3</v>
      </c>
      <c r="J1" s="73"/>
    </row>
    <row r="2" spans="1:10" ht="40" customHeight="1" x14ac:dyDescent="0.2">
      <c r="A2" s="34" t="str">
        <f>'Beoordelen 1. Open vragen'!A1:B1</f>
        <v>1.	OPEN VRAGEN</v>
      </c>
      <c r="B2" s="17"/>
      <c r="C2" s="61"/>
      <c r="D2" s="63"/>
      <c r="E2" s="17"/>
      <c r="F2" s="61"/>
      <c r="G2" s="63"/>
      <c r="H2" s="17"/>
      <c r="I2" s="61"/>
      <c r="J2" s="63"/>
    </row>
    <row r="3" spans="1:10" ht="40" customHeight="1" x14ac:dyDescent="0.2">
      <c r="A3" s="8" t="s">
        <v>41</v>
      </c>
      <c r="B3" s="17"/>
      <c r="C3" s="62"/>
      <c r="D3" s="64"/>
      <c r="E3" s="17"/>
      <c r="F3" s="62"/>
      <c r="G3" s="64"/>
      <c r="H3" s="17"/>
      <c r="I3" s="62"/>
      <c r="J3" s="64"/>
    </row>
    <row r="4" spans="1:10" ht="40" customHeight="1" x14ac:dyDescent="0.2">
      <c r="A4" s="39" t="str">
        <f>'Beoordelen 1. Open vragen'!A5</f>
        <v>a. De projectdefinitie incluis wat in-scope en out-of-scope is</v>
      </c>
      <c r="B4" s="19"/>
      <c r="C4" s="65" t="s">
        <v>4</v>
      </c>
      <c r="D4" s="66"/>
      <c r="E4" s="19"/>
      <c r="F4" s="65" t="s">
        <v>4</v>
      </c>
      <c r="G4" s="66"/>
      <c r="H4" s="19"/>
      <c r="I4" s="65" t="s">
        <v>4</v>
      </c>
      <c r="J4" s="66"/>
    </row>
    <row r="5" spans="1:10" ht="140" customHeight="1" x14ac:dyDescent="0.2">
      <c r="A5" s="40" t="str">
        <f>'Beoordelen 1. Open vragen'!A6</f>
        <v xml:space="preserve">Zie bijlage 7 'kwaliteit'. </v>
      </c>
      <c r="B5" s="19"/>
      <c r="C5" s="67" t="s">
        <v>0</v>
      </c>
      <c r="D5" s="68"/>
      <c r="E5" s="19"/>
      <c r="F5" s="67" t="s">
        <v>0</v>
      </c>
      <c r="G5" s="68"/>
      <c r="H5" s="19"/>
      <c r="I5" s="67" t="s">
        <v>0</v>
      </c>
      <c r="J5" s="68"/>
    </row>
    <row r="6" spans="1:10" ht="40" customHeight="1" x14ac:dyDescent="0.2">
      <c r="A6" s="39" t="str">
        <f>'Beoordelen 1. Open vragen'!A7</f>
        <v>b. Randvoorwaarden en gehanteerde uitgangspunten binnen dit traject</v>
      </c>
      <c r="B6" s="19"/>
      <c r="C6" s="65" t="s">
        <v>4</v>
      </c>
      <c r="D6" s="66"/>
      <c r="E6" s="19"/>
      <c r="F6" s="65" t="s">
        <v>4</v>
      </c>
      <c r="G6" s="66"/>
      <c r="H6" s="19"/>
      <c r="I6" s="65" t="s">
        <v>4</v>
      </c>
      <c r="J6" s="66"/>
    </row>
    <row r="7" spans="1:10" ht="140" customHeight="1" x14ac:dyDescent="0.2">
      <c r="A7" s="40" t="str">
        <f>'Beoordelen 1. Open vragen'!A8</f>
        <v xml:space="preserve">Zie bijlage 7 'kwaliteit'. </v>
      </c>
      <c r="B7" s="19"/>
      <c r="C7" s="69" t="s">
        <v>0</v>
      </c>
      <c r="D7" s="68"/>
      <c r="E7" s="19"/>
      <c r="F7" s="69" t="s">
        <v>0</v>
      </c>
      <c r="G7" s="68"/>
      <c r="H7" s="19"/>
      <c r="I7" s="69" t="s">
        <v>0</v>
      </c>
      <c r="J7" s="68"/>
    </row>
    <row r="8" spans="1:10" ht="40" customHeight="1" x14ac:dyDescent="0.2">
      <c r="A8" s="39" t="str">
        <f>'Beoordelen 1. Open vragen'!A9</f>
        <v>c. De gehanteerde aanpak ten aanzien van onderstaande deeltrajecten</v>
      </c>
      <c r="B8" s="19"/>
      <c r="C8" s="65" t="s">
        <v>4</v>
      </c>
      <c r="D8" s="66"/>
      <c r="E8" s="19"/>
      <c r="F8" s="65" t="s">
        <v>4</v>
      </c>
      <c r="G8" s="66"/>
      <c r="H8" s="19"/>
      <c r="I8" s="65" t="s">
        <v>4</v>
      </c>
      <c r="J8" s="66"/>
    </row>
    <row r="9" spans="1:10" ht="140" customHeight="1" x14ac:dyDescent="0.2">
      <c r="A9" s="40" t="str">
        <f>'Beoordelen 1. Open vragen'!A10</f>
        <v xml:space="preserve">Zie bijlage 7 'kwaliteit'. </v>
      </c>
      <c r="B9" s="19"/>
      <c r="C9" s="67" t="s">
        <v>0</v>
      </c>
      <c r="D9" s="68"/>
      <c r="E9" s="19"/>
      <c r="F9" s="67" t="s">
        <v>0</v>
      </c>
      <c r="G9" s="68"/>
      <c r="H9" s="19"/>
      <c r="I9" s="67" t="s">
        <v>0</v>
      </c>
      <c r="J9" s="68"/>
    </row>
    <row r="10" spans="1:10" ht="40" customHeight="1" x14ac:dyDescent="0.2">
      <c r="A10" s="39" t="str">
        <f>'Beoordelen 1. Open vragen'!A11</f>
        <v>d. Planning</v>
      </c>
      <c r="B10" s="19"/>
      <c r="C10" s="65" t="s">
        <v>4</v>
      </c>
      <c r="D10" s="66"/>
      <c r="E10" s="19"/>
      <c r="F10" s="65" t="s">
        <v>4</v>
      </c>
      <c r="G10" s="66"/>
      <c r="H10" s="19"/>
      <c r="I10" s="65" t="s">
        <v>4</v>
      </c>
      <c r="J10" s="66"/>
    </row>
    <row r="11" spans="1:10" ht="140" customHeight="1" x14ac:dyDescent="0.2">
      <c r="A11" s="40" t="str">
        <f>'Beoordelen 1. Open vragen'!A12</f>
        <v xml:space="preserve">Zie bijlage 7 'kwaliteit'. </v>
      </c>
      <c r="B11" s="19"/>
      <c r="C11" s="67" t="s">
        <v>0</v>
      </c>
      <c r="D11" s="68"/>
      <c r="E11" s="19"/>
      <c r="F11" s="67" t="s">
        <v>0</v>
      </c>
      <c r="G11" s="68"/>
      <c r="H11" s="19"/>
      <c r="I11" s="67" t="s">
        <v>0</v>
      </c>
      <c r="J11" s="68"/>
    </row>
    <row r="12" spans="1:10" ht="40" customHeight="1" x14ac:dyDescent="0.2">
      <c r="A12" s="39" t="str">
        <f>'Beoordelen 1. Open vragen'!A13</f>
        <v>e. Gehanteerde projectorganisatie, bemensing en samenwerkingsvorm(en)</v>
      </c>
      <c r="B12" s="19"/>
      <c r="C12" s="65" t="s">
        <v>4</v>
      </c>
      <c r="D12" s="66"/>
      <c r="E12" s="19"/>
      <c r="F12" s="65" t="s">
        <v>4</v>
      </c>
      <c r="G12" s="66"/>
      <c r="H12" s="19"/>
      <c r="I12" s="65" t="s">
        <v>4</v>
      </c>
      <c r="J12" s="66"/>
    </row>
    <row r="13" spans="1:10" ht="140" customHeight="1" x14ac:dyDescent="0.2">
      <c r="A13" s="40" t="str">
        <f>'Beoordelen 1. Open vragen'!A14</f>
        <v xml:space="preserve">Zie bijlage 7 'kwaliteit'. </v>
      </c>
      <c r="B13" s="19"/>
      <c r="C13" s="67" t="s">
        <v>0</v>
      </c>
      <c r="D13" s="68"/>
      <c r="E13" s="19"/>
      <c r="F13" s="67" t="s">
        <v>0</v>
      </c>
      <c r="G13" s="68"/>
      <c r="H13" s="19"/>
      <c r="I13" s="67" t="s">
        <v>0</v>
      </c>
      <c r="J13" s="68"/>
    </row>
    <row r="14" spans="1:10" ht="40" customHeight="1" x14ac:dyDescent="0.2">
      <c r="A14" s="39" t="str">
        <f>'Beoordelen 1. Open vragen'!A15</f>
        <v>f. Mogelijke risico’s en kritische succesfactoren</v>
      </c>
      <c r="B14" s="19"/>
      <c r="C14" s="65" t="s">
        <v>4</v>
      </c>
      <c r="D14" s="66"/>
      <c r="E14" s="19"/>
      <c r="F14" s="65" t="s">
        <v>4</v>
      </c>
      <c r="G14" s="66"/>
      <c r="H14" s="19"/>
      <c r="I14" s="65" t="s">
        <v>4</v>
      </c>
      <c r="J14" s="66"/>
    </row>
    <row r="15" spans="1:10" ht="140" customHeight="1" x14ac:dyDescent="0.2">
      <c r="A15" s="40" t="str">
        <f>'Beoordelen 1. Open vragen'!A16</f>
        <v xml:space="preserve">Zie bijlage 7 'kwaliteit'. </v>
      </c>
      <c r="B15" s="19"/>
      <c r="C15" s="69" t="s">
        <v>0</v>
      </c>
      <c r="D15" s="68"/>
      <c r="E15" s="19"/>
      <c r="F15" s="69" t="s">
        <v>0</v>
      </c>
      <c r="G15" s="68"/>
      <c r="H15" s="19"/>
      <c r="I15" s="69" t="s">
        <v>0</v>
      </c>
      <c r="J15" s="68"/>
    </row>
    <row r="16" spans="1:10" ht="40" customHeight="1" x14ac:dyDescent="0.2">
      <c r="A16" s="39" t="str">
        <f>'Beoordelen 1. Open vragen'!A17</f>
        <v>g. Rapportage, communicatie en escalatie processen/procedures</v>
      </c>
      <c r="B16" s="19"/>
      <c r="C16" s="65" t="s">
        <v>4</v>
      </c>
      <c r="D16" s="66"/>
      <c r="E16" s="19"/>
      <c r="F16" s="65" t="s">
        <v>4</v>
      </c>
      <c r="G16" s="66"/>
      <c r="H16" s="19"/>
      <c r="I16" s="65" t="s">
        <v>4</v>
      </c>
      <c r="J16" s="66"/>
    </row>
    <row r="17" spans="1:10" ht="140" customHeight="1" x14ac:dyDescent="0.2">
      <c r="A17" s="40" t="str">
        <f>'Beoordelen 1. Open vragen'!A18</f>
        <v xml:space="preserve">Zie bijlage 7 'kwaliteit'. </v>
      </c>
      <c r="B17" s="19"/>
      <c r="C17" s="67" t="s">
        <v>0</v>
      </c>
      <c r="D17" s="68"/>
      <c r="E17" s="19"/>
      <c r="F17" s="67" t="s">
        <v>0</v>
      </c>
      <c r="G17" s="68"/>
      <c r="H17" s="19"/>
      <c r="I17" s="67" t="s">
        <v>0</v>
      </c>
      <c r="J17" s="68"/>
    </row>
    <row r="18" spans="1:10" ht="40" customHeight="1" x14ac:dyDescent="0.2">
      <c r="A18" s="33" t="str">
        <f>'Beoordelen 1. Open vragen'!A19</f>
        <v>Vraag 2: Doorontwikkeling</v>
      </c>
      <c r="B18" s="19"/>
      <c r="C18" s="65" t="s">
        <v>4</v>
      </c>
      <c r="D18" s="66"/>
      <c r="E18" s="19"/>
      <c r="F18" s="65" t="s">
        <v>4</v>
      </c>
      <c r="G18" s="66"/>
      <c r="H18" s="19"/>
      <c r="I18" s="65" t="s">
        <v>4</v>
      </c>
      <c r="J18" s="66"/>
    </row>
    <row r="19" spans="1:10" ht="140" customHeight="1" x14ac:dyDescent="0.2">
      <c r="A19" s="40" t="str">
        <f>'Beoordelen 1. Open vragen'!A20</f>
        <v xml:space="preserve">Zie bijlage 7 'kwaliteit'. </v>
      </c>
      <c r="B19" s="19"/>
      <c r="C19" s="67" t="s">
        <v>0</v>
      </c>
      <c r="D19" s="68"/>
      <c r="E19" s="19"/>
      <c r="F19" s="67" t="s">
        <v>0</v>
      </c>
      <c r="G19" s="68"/>
      <c r="H19" s="19"/>
      <c r="I19" s="67" t="s">
        <v>0</v>
      </c>
      <c r="J19" s="68"/>
    </row>
    <row r="20" spans="1:10" ht="40" customHeight="1" x14ac:dyDescent="0.2">
      <c r="A20" s="33" t="str">
        <f>'Beoordelen 1. Open vragen'!A21</f>
        <v>Vraag 3: Duurzaamheid en SROI</v>
      </c>
      <c r="B20" s="19"/>
      <c r="C20" s="65" t="s">
        <v>4</v>
      </c>
      <c r="D20" s="66"/>
      <c r="E20" s="19"/>
      <c r="F20" s="65" t="s">
        <v>4</v>
      </c>
      <c r="G20" s="66"/>
      <c r="H20" s="19"/>
      <c r="I20" s="65" t="s">
        <v>4</v>
      </c>
      <c r="J20" s="66"/>
    </row>
    <row r="21" spans="1:10" ht="140" customHeight="1" x14ac:dyDescent="0.2">
      <c r="A21" s="40" t="str">
        <f>'Beoordelen 1. Open vragen'!A22</f>
        <v xml:space="preserve">Zie bijlage 7 'kwaliteit'. </v>
      </c>
      <c r="B21" s="19"/>
      <c r="C21" s="67" t="s">
        <v>0</v>
      </c>
      <c r="D21" s="68"/>
      <c r="E21" s="19"/>
      <c r="F21" s="67" t="s">
        <v>0</v>
      </c>
      <c r="G21" s="68"/>
      <c r="H21" s="19"/>
      <c r="I21" s="67" t="s">
        <v>0</v>
      </c>
      <c r="J21" s="68"/>
    </row>
    <row r="22" spans="1:10" x14ac:dyDescent="0.2">
      <c r="A22" s="9"/>
      <c r="B22" s="20"/>
      <c r="C22" s="21"/>
      <c r="D22" s="21"/>
      <c r="E22" s="20"/>
      <c r="F22" s="21"/>
      <c r="G22" s="21"/>
      <c r="H22" s="20"/>
      <c r="I22" s="21"/>
      <c r="J22" s="21"/>
    </row>
  </sheetData>
  <sheetProtection algorithmName="SHA-512" hashValue="bWLsASNvfEqpDiv7anhJ2qk7mMPIWC1gL32xHHjK6crEXnqXR7h9xrqZBuZR4CjTY27MIuJWVVGUFpC/oNB91A==" saltValue="Eg0E446Wlmtsf3673ICnAw==" spinCount="100000" sheet="1" objects="1" scenarios="1"/>
  <mergeCells count="60">
    <mergeCell ref="F9:G9"/>
    <mergeCell ref="I9:J9"/>
    <mergeCell ref="I4:J4"/>
    <mergeCell ref="F4:G4"/>
    <mergeCell ref="C4:D4"/>
    <mergeCell ref="C6:D6"/>
    <mergeCell ref="F6:G6"/>
    <mergeCell ref="I6:J6"/>
    <mergeCell ref="C11:D11"/>
    <mergeCell ref="F11:G11"/>
    <mergeCell ref="I11:J11"/>
    <mergeCell ref="C5:D5"/>
    <mergeCell ref="F5:G5"/>
    <mergeCell ref="I5:J5"/>
    <mergeCell ref="C7:D7"/>
    <mergeCell ref="F7:G7"/>
    <mergeCell ref="I7:J7"/>
    <mergeCell ref="I8:J8"/>
    <mergeCell ref="F8:G8"/>
    <mergeCell ref="C8:D8"/>
    <mergeCell ref="C10:D10"/>
    <mergeCell ref="F10:G10"/>
    <mergeCell ref="I10:J10"/>
    <mergeCell ref="C9:D9"/>
    <mergeCell ref="C1:D1"/>
    <mergeCell ref="F1:G1"/>
    <mergeCell ref="I1:J1"/>
    <mergeCell ref="C2:D3"/>
    <mergeCell ref="F2:G3"/>
    <mergeCell ref="I2:J3"/>
    <mergeCell ref="C12:D12"/>
    <mergeCell ref="F12:G12"/>
    <mergeCell ref="I12:J12"/>
    <mergeCell ref="C13:D13"/>
    <mergeCell ref="F13:G13"/>
    <mergeCell ref="I13:J13"/>
    <mergeCell ref="C14:D14"/>
    <mergeCell ref="F14:G14"/>
    <mergeCell ref="I14:J14"/>
    <mergeCell ref="C15:D15"/>
    <mergeCell ref="F15:G15"/>
    <mergeCell ref="I15:J15"/>
    <mergeCell ref="C16:D16"/>
    <mergeCell ref="F16:G16"/>
    <mergeCell ref="I16:J16"/>
    <mergeCell ref="C17:D17"/>
    <mergeCell ref="F17:G17"/>
    <mergeCell ref="I17:J17"/>
    <mergeCell ref="C18:D18"/>
    <mergeCell ref="F18:G18"/>
    <mergeCell ref="I18:J18"/>
    <mergeCell ref="C19:D19"/>
    <mergeCell ref="F19:G19"/>
    <mergeCell ref="I19:J19"/>
    <mergeCell ref="C20:D20"/>
    <mergeCell ref="F20:G20"/>
    <mergeCell ref="I20:J20"/>
    <mergeCell ref="C21:D21"/>
    <mergeCell ref="F21:G21"/>
    <mergeCell ref="I21:J21"/>
  </mergeCells>
  <dataValidations disablePrompts="1" count="1">
    <dataValidation type="list" errorStyle="warning" allowBlank="1" showErrorMessage="1" error="Voer juiste waarde in. " sqref="C4 F4 I4 C6 F6 I6 C8 F8 I8 I10 F10 C10 C12 F12 I12 C14 F14 I14 C16 F16 I16 I18 F18 C18 I20 F20 C20" xr:uid="{D35462DC-F82F-7B45-B3D0-D0FD06FD543E}">
      <formula1>SCORE</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F16C9-EE4C-3F42-A06E-4F661E8E919C}">
  <dimension ref="A1:J22"/>
  <sheetViews>
    <sheetView showGridLines="0" workbookViewId="0">
      <pane ySplit="1" topLeftCell="A2" activePane="bottomLeft" state="frozen"/>
      <selection pane="bottomLeft" activeCell="L5" sqref="L5"/>
    </sheetView>
  </sheetViews>
  <sheetFormatPr baseColWidth="10" defaultColWidth="11.5" defaultRowHeight="15" x14ac:dyDescent="0.2"/>
  <cols>
    <col min="1" max="1" width="90.83203125" customWidth="1"/>
    <col min="2" max="2" width="2.83203125" customWidth="1"/>
    <col min="3" max="3" width="35.83203125" customWidth="1"/>
    <col min="4" max="4" width="3.83203125" customWidth="1"/>
    <col min="5" max="5" width="2.83203125" customWidth="1"/>
    <col min="6" max="6" width="35.83203125" customWidth="1"/>
    <col min="7" max="7" width="3.83203125" customWidth="1"/>
    <col min="8" max="8" width="2.83203125" customWidth="1"/>
    <col min="9" max="9" width="35.83203125" customWidth="1"/>
    <col min="10" max="10" width="3.83203125" customWidth="1"/>
  </cols>
  <sheetData>
    <row r="1" spans="1:10" ht="81" customHeight="1" x14ac:dyDescent="0.2">
      <c r="A1" s="7" t="s">
        <v>19</v>
      </c>
      <c r="B1" s="15"/>
      <c r="C1" s="72" t="str">
        <f>Containerbeheerder!C1</f>
        <v>Inschrijver 1</v>
      </c>
      <c r="D1" s="73"/>
      <c r="E1" s="15"/>
      <c r="F1" s="72" t="str">
        <f>Containerbeheerder!F1</f>
        <v>Inschrijver 2</v>
      </c>
      <c r="G1" s="73"/>
      <c r="H1" s="15"/>
      <c r="I1" s="72" t="str">
        <f>Containerbeheerder!I1</f>
        <v>Inschrijver 3</v>
      </c>
      <c r="J1" s="73"/>
    </row>
    <row r="2" spans="1:10" ht="40" customHeight="1" x14ac:dyDescent="0.2">
      <c r="A2" s="34" t="str">
        <f>'Beoordelen 1. Open vragen'!A1:B1</f>
        <v>1.	OPEN VRAGEN</v>
      </c>
      <c r="B2" s="17"/>
      <c r="C2" s="61"/>
      <c r="D2" s="63"/>
      <c r="E2" s="17"/>
      <c r="F2" s="61"/>
      <c r="G2" s="63"/>
      <c r="H2" s="17"/>
      <c r="I2" s="61"/>
      <c r="J2" s="63"/>
    </row>
    <row r="3" spans="1:10" ht="40" customHeight="1" x14ac:dyDescent="0.2">
      <c r="A3" s="8" t="s">
        <v>41</v>
      </c>
      <c r="B3" s="17"/>
      <c r="C3" s="62"/>
      <c r="D3" s="64"/>
      <c r="E3" s="17"/>
      <c r="F3" s="62"/>
      <c r="G3" s="64"/>
      <c r="H3" s="17"/>
      <c r="I3" s="62"/>
      <c r="J3" s="64"/>
    </row>
    <row r="4" spans="1:10" ht="40" customHeight="1" x14ac:dyDescent="0.2">
      <c r="A4" s="39" t="str">
        <f>'Beoordelen 1. Open vragen'!A5</f>
        <v>a. De projectdefinitie incluis wat in-scope en out-of-scope is</v>
      </c>
      <c r="B4" s="19"/>
      <c r="C4" s="65" t="s">
        <v>4</v>
      </c>
      <c r="D4" s="66"/>
      <c r="E4" s="19"/>
      <c r="F4" s="65" t="s">
        <v>4</v>
      </c>
      <c r="G4" s="66"/>
      <c r="H4" s="19"/>
      <c r="I4" s="65" t="s">
        <v>4</v>
      </c>
      <c r="J4" s="66"/>
    </row>
    <row r="5" spans="1:10" ht="140" customHeight="1" x14ac:dyDescent="0.2">
      <c r="A5" s="40" t="str">
        <f>'Beoordelen 1. Open vragen'!A6</f>
        <v xml:space="preserve">Zie bijlage 7 'kwaliteit'. </v>
      </c>
      <c r="B5" s="19"/>
      <c r="C5" s="67" t="s">
        <v>0</v>
      </c>
      <c r="D5" s="68"/>
      <c r="E5" s="19"/>
      <c r="F5" s="67" t="s">
        <v>0</v>
      </c>
      <c r="G5" s="68"/>
      <c r="H5" s="19"/>
      <c r="I5" s="67" t="s">
        <v>0</v>
      </c>
      <c r="J5" s="68"/>
    </row>
    <row r="6" spans="1:10" ht="40" customHeight="1" x14ac:dyDescent="0.2">
      <c r="A6" s="39" t="str">
        <f>'Beoordelen 1. Open vragen'!A7</f>
        <v>b. Randvoorwaarden en gehanteerde uitgangspunten binnen dit traject</v>
      </c>
      <c r="B6" s="19"/>
      <c r="C6" s="65" t="s">
        <v>4</v>
      </c>
      <c r="D6" s="66"/>
      <c r="E6" s="19"/>
      <c r="F6" s="65" t="s">
        <v>4</v>
      </c>
      <c r="G6" s="66"/>
      <c r="H6" s="19"/>
      <c r="I6" s="65" t="s">
        <v>4</v>
      </c>
      <c r="J6" s="66"/>
    </row>
    <row r="7" spans="1:10" ht="140" customHeight="1" x14ac:dyDescent="0.2">
      <c r="A7" s="40" t="str">
        <f>'Beoordelen 1. Open vragen'!A8</f>
        <v xml:space="preserve">Zie bijlage 7 'kwaliteit'. </v>
      </c>
      <c r="B7" s="19"/>
      <c r="C7" s="67" t="s">
        <v>0</v>
      </c>
      <c r="D7" s="68"/>
      <c r="E7" s="19"/>
      <c r="F7" s="67" t="s">
        <v>0</v>
      </c>
      <c r="G7" s="68"/>
      <c r="H7" s="19"/>
      <c r="I7" s="67" t="s">
        <v>0</v>
      </c>
      <c r="J7" s="68"/>
    </row>
    <row r="8" spans="1:10" ht="40" customHeight="1" x14ac:dyDescent="0.2">
      <c r="A8" s="39" t="str">
        <f>'Beoordelen 1. Open vragen'!A9</f>
        <v>c. De gehanteerde aanpak ten aanzien van onderstaande deeltrajecten</v>
      </c>
      <c r="B8" s="19"/>
      <c r="C8" s="65" t="s">
        <v>4</v>
      </c>
      <c r="D8" s="66"/>
      <c r="E8" s="19"/>
      <c r="F8" s="65" t="s">
        <v>4</v>
      </c>
      <c r="G8" s="66"/>
      <c r="H8" s="19"/>
      <c r="I8" s="65" t="s">
        <v>4</v>
      </c>
      <c r="J8" s="66"/>
    </row>
    <row r="9" spans="1:10" ht="140" customHeight="1" x14ac:dyDescent="0.2">
      <c r="A9" s="40" t="str">
        <f>'Beoordelen 1. Open vragen'!A10</f>
        <v xml:space="preserve">Zie bijlage 7 'kwaliteit'. </v>
      </c>
      <c r="B9" s="19"/>
      <c r="C9" s="67" t="s">
        <v>0</v>
      </c>
      <c r="D9" s="68"/>
      <c r="E9" s="19"/>
      <c r="F9" s="67" t="s">
        <v>0</v>
      </c>
      <c r="G9" s="68"/>
      <c r="H9" s="19"/>
      <c r="I9" s="67" t="s">
        <v>0</v>
      </c>
      <c r="J9" s="68"/>
    </row>
    <row r="10" spans="1:10" ht="40" customHeight="1" x14ac:dyDescent="0.2">
      <c r="A10" s="39" t="str">
        <f>'Beoordelen 1. Open vragen'!A11</f>
        <v>d. Planning</v>
      </c>
      <c r="B10" s="19"/>
      <c r="C10" s="65" t="s">
        <v>4</v>
      </c>
      <c r="D10" s="66"/>
      <c r="E10" s="19"/>
      <c r="F10" s="65" t="s">
        <v>4</v>
      </c>
      <c r="G10" s="66"/>
      <c r="H10" s="19"/>
      <c r="I10" s="65" t="s">
        <v>4</v>
      </c>
      <c r="J10" s="66"/>
    </row>
    <row r="11" spans="1:10" ht="140" customHeight="1" x14ac:dyDescent="0.2">
      <c r="A11" s="40" t="str">
        <f>'Beoordelen 1. Open vragen'!A12</f>
        <v xml:space="preserve">Zie bijlage 7 'kwaliteit'. </v>
      </c>
      <c r="B11" s="19"/>
      <c r="C11" s="67" t="s">
        <v>0</v>
      </c>
      <c r="D11" s="68"/>
      <c r="E11" s="19"/>
      <c r="F11" s="67" t="s">
        <v>0</v>
      </c>
      <c r="G11" s="68"/>
      <c r="H11" s="19"/>
      <c r="I11" s="67" t="s">
        <v>0</v>
      </c>
      <c r="J11" s="68"/>
    </row>
    <row r="12" spans="1:10" ht="40" customHeight="1" x14ac:dyDescent="0.2">
      <c r="A12" s="39" t="str">
        <f>'Beoordelen 1. Open vragen'!A13</f>
        <v>e. Gehanteerde projectorganisatie, bemensing en samenwerkingsvorm(en)</v>
      </c>
      <c r="B12" s="19"/>
      <c r="C12" s="65" t="s">
        <v>4</v>
      </c>
      <c r="D12" s="66"/>
      <c r="E12" s="19"/>
      <c r="F12" s="65" t="s">
        <v>4</v>
      </c>
      <c r="G12" s="66"/>
      <c r="H12" s="19"/>
      <c r="I12" s="65" t="s">
        <v>4</v>
      </c>
      <c r="J12" s="66"/>
    </row>
    <row r="13" spans="1:10" ht="140" customHeight="1" x14ac:dyDescent="0.2">
      <c r="A13" s="40" t="str">
        <f>'Beoordelen 1. Open vragen'!A14</f>
        <v xml:space="preserve">Zie bijlage 7 'kwaliteit'. </v>
      </c>
      <c r="B13" s="19"/>
      <c r="C13" s="67" t="s">
        <v>0</v>
      </c>
      <c r="D13" s="68"/>
      <c r="E13" s="19"/>
      <c r="F13" s="67" t="s">
        <v>0</v>
      </c>
      <c r="G13" s="68"/>
      <c r="H13" s="19"/>
      <c r="I13" s="67" t="s">
        <v>0</v>
      </c>
      <c r="J13" s="68"/>
    </row>
    <row r="14" spans="1:10" ht="40" customHeight="1" x14ac:dyDescent="0.2">
      <c r="A14" s="39" t="str">
        <f>'Beoordelen 1. Open vragen'!A15</f>
        <v>f. Mogelijke risico’s en kritische succesfactoren</v>
      </c>
      <c r="B14" s="19"/>
      <c r="C14" s="65" t="s">
        <v>4</v>
      </c>
      <c r="D14" s="66"/>
      <c r="E14" s="19"/>
      <c r="F14" s="65" t="s">
        <v>4</v>
      </c>
      <c r="G14" s="66"/>
      <c r="H14" s="19"/>
      <c r="I14" s="65" t="s">
        <v>4</v>
      </c>
      <c r="J14" s="66"/>
    </row>
    <row r="15" spans="1:10" ht="140" customHeight="1" x14ac:dyDescent="0.2">
      <c r="A15" s="40" t="str">
        <f>'Beoordelen 1. Open vragen'!A16</f>
        <v xml:space="preserve">Zie bijlage 7 'kwaliteit'. </v>
      </c>
      <c r="B15" s="19"/>
      <c r="C15" s="67" t="s">
        <v>0</v>
      </c>
      <c r="D15" s="68"/>
      <c r="E15" s="19"/>
      <c r="F15" s="67" t="s">
        <v>0</v>
      </c>
      <c r="G15" s="68"/>
      <c r="H15" s="19"/>
      <c r="I15" s="67" t="s">
        <v>0</v>
      </c>
      <c r="J15" s="68"/>
    </row>
    <row r="16" spans="1:10" ht="40" customHeight="1" x14ac:dyDescent="0.2">
      <c r="A16" s="39" t="str">
        <f>'Beoordelen 1. Open vragen'!A17</f>
        <v>g. Rapportage, communicatie en escalatie processen/procedures</v>
      </c>
      <c r="B16" s="19"/>
      <c r="C16" s="65" t="s">
        <v>4</v>
      </c>
      <c r="D16" s="66"/>
      <c r="E16" s="19"/>
      <c r="F16" s="65" t="s">
        <v>4</v>
      </c>
      <c r="G16" s="66"/>
      <c r="H16" s="19"/>
      <c r="I16" s="65" t="s">
        <v>4</v>
      </c>
      <c r="J16" s="66"/>
    </row>
    <row r="17" spans="1:10" ht="140" customHeight="1" x14ac:dyDescent="0.2">
      <c r="A17" s="40" t="str">
        <f>'Beoordelen 1. Open vragen'!A18</f>
        <v xml:space="preserve">Zie bijlage 7 'kwaliteit'. </v>
      </c>
      <c r="B17" s="19"/>
      <c r="C17" s="67" t="s">
        <v>0</v>
      </c>
      <c r="D17" s="68"/>
      <c r="E17" s="19"/>
      <c r="F17" s="67" t="s">
        <v>0</v>
      </c>
      <c r="G17" s="68"/>
      <c r="H17" s="19"/>
      <c r="I17" s="67" t="s">
        <v>0</v>
      </c>
      <c r="J17" s="68"/>
    </row>
    <row r="18" spans="1:10" ht="40" customHeight="1" x14ac:dyDescent="0.2">
      <c r="A18" s="33" t="str">
        <f>'Beoordelen 1. Open vragen'!A19</f>
        <v>Vraag 2: Doorontwikkeling</v>
      </c>
      <c r="B18" s="19"/>
      <c r="C18" s="65" t="s">
        <v>4</v>
      </c>
      <c r="D18" s="66"/>
      <c r="E18" s="19"/>
      <c r="F18" s="65" t="s">
        <v>4</v>
      </c>
      <c r="G18" s="66"/>
      <c r="H18" s="19"/>
      <c r="I18" s="65" t="s">
        <v>4</v>
      </c>
      <c r="J18" s="66"/>
    </row>
    <row r="19" spans="1:10" ht="140" customHeight="1" x14ac:dyDescent="0.2">
      <c r="A19" s="40" t="str">
        <f>'Beoordelen 1. Open vragen'!A20</f>
        <v xml:space="preserve">Zie bijlage 7 'kwaliteit'. </v>
      </c>
      <c r="B19" s="19"/>
      <c r="C19" s="67" t="s">
        <v>0</v>
      </c>
      <c r="D19" s="68"/>
      <c r="E19" s="19"/>
      <c r="F19" s="67" t="s">
        <v>0</v>
      </c>
      <c r="G19" s="68"/>
      <c r="H19" s="19"/>
      <c r="I19" s="67" t="s">
        <v>0</v>
      </c>
      <c r="J19" s="68"/>
    </row>
    <row r="20" spans="1:10" ht="40" customHeight="1" x14ac:dyDescent="0.2">
      <c r="A20" s="33" t="str">
        <f>'Beoordelen 1. Open vragen'!A21</f>
        <v>Vraag 3: Duurzaamheid en SROI</v>
      </c>
      <c r="B20" s="19"/>
      <c r="C20" s="65" t="s">
        <v>4</v>
      </c>
      <c r="D20" s="66"/>
      <c r="E20" s="19"/>
      <c r="F20" s="65" t="s">
        <v>4</v>
      </c>
      <c r="G20" s="66"/>
      <c r="H20" s="19"/>
      <c r="I20" s="65" t="s">
        <v>4</v>
      </c>
      <c r="J20" s="66"/>
    </row>
    <row r="21" spans="1:10" ht="140" customHeight="1" x14ac:dyDescent="0.2">
      <c r="A21" s="40" t="str">
        <f>'Beoordelen 1. Open vragen'!A22</f>
        <v xml:space="preserve">Zie bijlage 7 'kwaliteit'. </v>
      </c>
      <c r="B21" s="19"/>
      <c r="C21" s="67" t="s">
        <v>0</v>
      </c>
      <c r="D21" s="68"/>
      <c r="E21" s="19"/>
      <c r="F21" s="67" t="s">
        <v>0</v>
      </c>
      <c r="G21" s="68"/>
      <c r="H21" s="19"/>
      <c r="I21" s="67" t="s">
        <v>0</v>
      </c>
      <c r="J21" s="68"/>
    </row>
    <row r="22" spans="1:10" x14ac:dyDescent="0.2">
      <c r="A22" s="9"/>
      <c r="B22" s="20"/>
      <c r="C22" s="21"/>
      <c r="D22" s="21"/>
      <c r="E22" s="20"/>
      <c r="F22" s="21"/>
      <c r="G22" s="21"/>
      <c r="H22" s="20"/>
      <c r="I22" s="21"/>
      <c r="J22" s="21"/>
    </row>
  </sheetData>
  <sheetProtection algorithmName="SHA-512" hashValue="dUmHAt3Jxu9nmfoACEnhA2HIveRmNk84jmlk9mOUM2/mVgwrLzxpqdND64muKWDE1jPqQpOHZzGwyLAZvFOQiw==" saltValue="fGK9C+/Nrl9x1+VKB9zNTA==" spinCount="100000" sheet="1" objects="1" scenarios="1"/>
  <mergeCells count="60">
    <mergeCell ref="F9:G9"/>
    <mergeCell ref="I9:J9"/>
    <mergeCell ref="C4:D4"/>
    <mergeCell ref="F4:G4"/>
    <mergeCell ref="I4:J4"/>
    <mergeCell ref="I6:J6"/>
    <mergeCell ref="F6:G6"/>
    <mergeCell ref="C6:D6"/>
    <mergeCell ref="C11:D11"/>
    <mergeCell ref="F11:G11"/>
    <mergeCell ref="I11:J11"/>
    <mergeCell ref="C5:D5"/>
    <mergeCell ref="F5:G5"/>
    <mergeCell ref="I5:J5"/>
    <mergeCell ref="C7:D7"/>
    <mergeCell ref="F7:G7"/>
    <mergeCell ref="I7:J7"/>
    <mergeCell ref="C8:D8"/>
    <mergeCell ref="F8:G8"/>
    <mergeCell ref="I8:J8"/>
    <mergeCell ref="I10:J10"/>
    <mergeCell ref="F10:G10"/>
    <mergeCell ref="C10:D10"/>
    <mergeCell ref="C9:D9"/>
    <mergeCell ref="C1:D1"/>
    <mergeCell ref="F1:G1"/>
    <mergeCell ref="I1:J1"/>
    <mergeCell ref="C2:D3"/>
    <mergeCell ref="F2:G3"/>
    <mergeCell ref="I2:J3"/>
    <mergeCell ref="C12:D12"/>
    <mergeCell ref="F12:G12"/>
    <mergeCell ref="I12:J12"/>
    <mergeCell ref="C13:D13"/>
    <mergeCell ref="F13:G13"/>
    <mergeCell ref="I13:J13"/>
    <mergeCell ref="C14:D14"/>
    <mergeCell ref="F14:G14"/>
    <mergeCell ref="I14:J14"/>
    <mergeCell ref="C15:D15"/>
    <mergeCell ref="F15:G15"/>
    <mergeCell ref="I15:J15"/>
    <mergeCell ref="C16:D16"/>
    <mergeCell ref="F16:G16"/>
    <mergeCell ref="I16:J16"/>
    <mergeCell ref="C17:D17"/>
    <mergeCell ref="F17:G17"/>
    <mergeCell ref="I17:J17"/>
    <mergeCell ref="C18:D18"/>
    <mergeCell ref="F18:G18"/>
    <mergeCell ref="I18:J18"/>
    <mergeCell ref="C19:D19"/>
    <mergeCell ref="F19:G19"/>
    <mergeCell ref="I19:J19"/>
    <mergeCell ref="C20:D20"/>
    <mergeCell ref="F20:G20"/>
    <mergeCell ref="I20:J20"/>
    <mergeCell ref="C21:D21"/>
    <mergeCell ref="F21:G21"/>
    <mergeCell ref="I21:J21"/>
  </mergeCells>
  <dataValidations count="1">
    <dataValidation type="list" errorStyle="warning" allowBlank="1" showErrorMessage="1" error="Voer juiste waarde in. " sqref="C4 F4 I4 C6 F6 I6 C8 F8 I8 I10 F10 C10 C12 F12 I12 C14 F14 I14 C16 F16 I16 I18 F18 C18 I20 F20 C20" xr:uid="{A3ED1332-205D-5D43-8E92-77C39D10416F}">
      <formula1>SCORE</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CB7DB-9217-734C-A0C0-74F260A84D9F}">
  <dimension ref="A1:J22"/>
  <sheetViews>
    <sheetView showGridLines="0" workbookViewId="0">
      <pane ySplit="1" topLeftCell="A2" activePane="bottomLeft" state="frozen"/>
      <selection pane="bottomLeft" activeCell="A2" sqref="A2"/>
    </sheetView>
  </sheetViews>
  <sheetFormatPr baseColWidth="10" defaultRowHeight="15" x14ac:dyDescent="0.2"/>
  <cols>
    <col min="1" max="1" width="90.83203125" customWidth="1"/>
    <col min="2" max="2" width="2.83203125" customWidth="1"/>
    <col min="3" max="3" width="35.83203125" customWidth="1"/>
    <col min="4" max="4" width="3.83203125" customWidth="1"/>
    <col min="5" max="5" width="2.83203125" customWidth="1"/>
    <col min="6" max="6" width="35.83203125" customWidth="1"/>
    <col min="7" max="7" width="3.83203125" customWidth="1"/>
    <col min="8" max="8" width="2.83203125" customWidth="1"/>
    <col min="9" max="9" width="35.83203125" customWidth="1"/>
    <col min="10" max="10" width="3.83203125" customWidth="1"/>
  </cols>
  <sheetData>
    <row r="1" spans="1:10" ht="81" customHeight="1" x14ac:dyDescent="0.2">
      <c r="A1" s="7" t="s">
        <v>45</v>
      </c>
      <c r="B1" s="15"/>
      <c r="C1" s="72" t="str">
        <f>Containerbeheerder!C1</f>
        <v>Inschrijver 1</v>
      </c>
      <c r="D1" s="73"/>
      <c r="E1" s="15"/>
      <c r="F1" s="72" t="str">
        <f>Containerbeheerder!F1</f>
        <v>Inschrijver 2</v>
      </c>
      <c r="G1" s="73"/>
      <c r="H1" s="15"/>
      <c r="I1" s="72" t="str">
        <f>Containerbeheerder!I1</f>
        <v>Inschrijver 3</v>
      </c>
      <c r="J1" s="73"/>
    </row>
    <row r="2" spans="1:10" ht="40" customHeight="1" x14ac:dyDescent="0.2">
      <c r="A2" s="34" t="str">
        <f>'Beoordelen 1. Open vragen'!A1:B1</f>
        <v>1.	OPEN VRAGEN</v>
      </c>
      <c r="B2" s="17"/>
      <c r="C2" s="61"/>
      <c r="D2" s="63"/>
      <c r="E2" s="17"/>
      <c r="F2" s="61"/>
      <c r="G2" s="63"/>
      <c r="H2" s="17"/>
      <c r="I2" s="61"/>
      <c r="J2" s="63"/>
    </row>
    <row r="3" spans="1:10" ht="40" customHeight="1" x14ac:dyDescent="0.2">
      <c r="A3" s="8" t="s">
        <v>41</v>
      </c>
      <c r="B3" s="17"/>
      <c r="C3" s="62"/>
      <c r="D3" s="64"/>
      <c r="E3" s="17"/>
      <c r="F3" s="62"/>
      <c r="G3" s="64"/>
      <c r="H3" s="17"/>
      <c r="I3" s="62"/>
      <c r="J3" s="64"/>
    </row>
    <row r="4" spans="1:10" ht="40" customHeight="1" x14ac:dyDescent="0.2">
      <c r="A4" s="39" t="str">
        <f>'Beoordelen 1. Open vragen'!A5</f>
        <v>a. De projectdefinitie incluis wat in-scope en out-of-scope is</v>
      </c>
      <c r="B4" s="19"/>
      <c r="C4" s="65" t="s">
        <v>4</v>
      </c>
      <c r="D4" s="66"/>
      <c r="E4" s="19"/>
      <c r="F4" s="65" t="s">
        <v>4</v>
      </c>
      <c r="G4" s="66"/>
      <c r="H4" s="19"/>
      <c r="I4" s="65" t="s">
        <v>4</v>
      </c>
      <c r="J4" s="66"/>
    </row>
    <row r="5" spans="1:10" ht="140" customHeight="1" x14ac:dyDescent="0.2">
      <c r="A5" s="40" t="str">
        <f>'Beoordelen 1. Open vragen'!A6</f>
        <v xml:space="preserve">Zie bijlage 7 'kwaliteit'. </v>
      </c>
      <c r="B5" s="19"/>
      <c r="C5" s="67" t="s">
        <v>0</v>
      </c>
      <c r="D5" s="68"/>
      <c r="E5" s="19"/>
      <c r="F5" s="67" t="s">
        <v>0</v>
      </c>
      <c r="G5" s="68"/>
      <c r="H5" s="19"/>
      <c r="I5" s="67" t="s">
        <v>0</v>
      </c>
      <c r="J5" s="68"/>
    </row>
    <row r="6" spans="1:10" ht="40" customHeight="1" x14ac:dyDescent="0.2">
      <c r="A6" s="39" t="str">
        <f>'Beoordelen 1. Open vragen'!A7</f>
        <v>b. Randvoorwaarden en gehanteerde uitgangspunten binnen dit traject</v>
      </c>
      <c r="B6" s="19"/>
      <c r="C6" s="65" t="s">
        <v>4</v>
      </c>
      <c r="D6" s="66"/>
      <c r="E6" s="19"/>
      <c r="F6" s="65" t="s">
        <v>4</v>
      </c>
      <c r="G6" s="66"/>
      <c r="H6" s="19"/>
      <c r="I6" s="65" t="s">
        <v>4</v>
      </c>
      <c r="J6" s="66"/>
    </row>
    <row r="7" spans="1:10" ht="140" customHeight="1" x14ac:dyDescent="0.2">
      <c r="A7" s="40" t="str">
        <f>'Beoordelen 1. Open vragen'!A8</f>
        <v xml:space="preserve">Zie bijlage 7 'kwaliteit'. </v>
      </c>
      <c r="B7" s="19"/>
      <c r="C7" s="67" t="s">
        <v>0</v>
      </c>
      <c r="D7" s="68"/>
      <c r="E7" s="19"/>
      <c r="F7" s="67" t="s">
        <v>0</v>
      </c>
      <c r="G7" s="68"/>
      <c r="H7" s="19"/>
      <c r="I7" s="67" t="s">
        <v>0</v>
      </c>
      <c r="J7" s="68"/>
    </row>
    <row r="8" spans="1:10" ht="40" customHeight="1" x14ac:dyDescent="0.2">
      <c r="A8" s="39" t="str">
        <f>'Beoordelen 1. Open vragen'!A9</f>
        <v>c. De gehanteerde aanpak ten aanzien van onderstaande deeltrajecten</v>
      </c>
      <c r="B8" s="19"/>
      <c r="C8" s="65" t="s">
        <v>4</v>
      </c>
      <c r="D8" s="66"/>
      <c r="E8" s="19"/>
      <c r="F8" s="65" t="s">
        <v>4</v>
      </c>
      <c r="G8" s="66"/>
      <c r="H8" s="19"/>
      <c r="I8" s="65" t="s">
        <v>4</v>
      </c>
      <c r="J8" s="66"/>
    </row>
    <row r="9" spans="1:10" ht="140" customHeight="1" x14ac:dyDescent="0.2">
      <c r="A9" s="40" t="str">
        <f>'Beoordelen 1. Open vragen'!A10</f>
        <v xml:space="preserve">Zie bijlage 7 'kwaliteit'. </v>
      </c>
      <c r="B9" s="19"/>
      <c r="C9" s="67" t="s">
        <v>0</v>
      </c>
      <c r="D9" s="68"/>
      <c r="E9" s="19"/>
      <c r="F9" s="67" t="s">
        <v>0</v>
      </c>
      <c r="G9" s="68"/>
      <c r="H9" s="19"/>
      <c r="I9" s="67" t="s">
        <v>0</v>
      </c>
      <c r="J9" s="68"/>
    </row>
    <row r="10" spans="1:10" ht="40" customHeight="1" x14ac:dyDescent="0.2">
      <c r="A10" s="39" t="str">
        <f>'Beoordelen 1. Open vragen'!A11</f>
        <v>d. Planning</v>
      </c>
      <c r="B10" s="19"/>
      <c r="C10" s="65" t="s">
        <v>4</v>
      </c>
      <c r="D10" s="66"/>
      <c r="E10" s="19"/>
      <c r="F10" s="65" t="s">
        <v>4</v>
      </c>
      <c r="G10" s="66"/>
      <c r="H10" s="19"/>
      <c r="I10" s="65" t="s">
        <v>4</v>
      </c>
      <c r="J10" s="66"/>
    </row>
    <row r="11" spans="1:10" ht="140" customHeight="1" x14ac:dyDescent="0.2">
      <c r="A11" s="40" t="str">
        <f>'Beoordelen 1. Open vragen'!A12</f>
        <v xml:space="preserve">Zie bijlage 7 'kwaliteit'. </v>
      </c>
      <c r="B11" s="19"/>
      <c r="C11" s="67" t="s">
        <v>0</v>
      </c>
      <c r="D11" s="68"/>
      <c r="E11" s="19"/>
      <c r="F11" s="67" t="s">
        <v>0</v>
      </c>
      <c r="G11" s="68"/>
      <c r="H11" s="19"/>
      <c r="I11" s="67" t="s">
        <v>0</v>
      </c>
      <c r="J11" s="68"/>
    </row>
    <row r="12" spans="1:10" ht="40" customHeight="1" x14ac:dyDescent="0.2">
      <c r="A12" s="39" t="str">
        <f>'Beoordelen 1. Open vragen'!A13</f>
        <v>e. Gehanteerde projectorganisatie, bemensing en samenwerkingsvorm(en)</v>
      </c>
      <c r="B12" s="19"/>
      <c r="C12" s="65" t="s">
        <v>4</v>
      </c>
      <c r="D12" s="66"/>
      <c r="E12" s="19"/>
      <c r="F12" s="65" t="s">
        <v>4</v>
      </c>
      <c r="G12" s="66"/>
      <c r="H12" s="19"/>
      <c r="I12" s="65" t="s">
        <v>4</v>
      </c>
      <c r="J12" s="66"/>
    </row>
    <row r="13" spans="1:10" ht="140" customHeight="1" x14ac:dyDescent="0.2">
      <c r="A13" s="40" t="str">
        <f>'Beoordelen 1. Open vragen'!A14</f>
        <v xml:space="preserve">Zie bijlage 7 'kwaliteit'. </v>
      </c>
      <c r="B13" s="19"/>
      <c r="C13" s="67" t="s">
        <v>0</v>
      </c>
      <c r="D13" s="68"/>
      <c r="E13" s="19"/>
      <c r="F13" s="67" t="s">
        <v>0</v>
      </c>
      <c r="G13" s="68"/>
      <c r="H13" s="19"/>
      <c r="I13" s="67" t="s">
        <v>0</v>
      </c>
      <c r="J13" s="68"/>
    </row>
    <row r="14" spans="1:10" ht="40" customHeight="1" x14ac:dyDescent="0.2">
      <c r="A14" s="39" t="str">
        <f>'Beoordelen 1. Open vragen'!A15</f>
        <v>f. Mogelijke risico’s en kritische succesfactoren</v>
      </c>
      <c r="B14" s="19"/>
      <c r="C14" s="65" t="s">
        <v>4</v>
      </c>
      <c r="D14" s="66"/>
      <c r="E14" s="19"/>
      <c r="F14" s="65" t="s">
        <v>4</v>
      </c>
      <c r="G14" s="66"/>
      <c r="H14" s="19"/>
      <c r="I14" s="65" t="s">
        <v>4</v>
      </c>
      <c r="J14" s="66"/>
    </row>
    <row r="15" spans="1:10" ht="140" customHeight="1" x14ac:dyDescent="0.2">
      <c r="A15" s="40" t="str">
        <f>'Beoordelen 1. Open vragen'!A16</f>
        <v xml:space="preserve">Zie bijlage 7 'kwaliteit'. </v>
      </c>
      <c r="B15" s="19"/>
      <c r="C15" s="67" t="s">
        <v>0</v>
      </c>
      <c r="D15" s="68"/>
      <c r="E15" s="19"/>
      <c r="F15" s="67" t="s">
        <v>0</v>
      </c>
      <c r="G15" s="68"/>
      <c r="H15" s="19"/>
      <c r="I15" s="67" t="s">
        <v>0</v>
      </c>
      <c r="J15" s="68"/>
    </row>
    <row r="16" spans="1:10" ht="40" customHeight="1" x14ac:dyDescent="0.2">
      <c r="A16" s="39" t="str">
        <f>'Beoordelen 1. Open vragen'!A17</f>
        <v>g. Rapportage, communicatie en escalatie processen/procedures</v>
      </c>
      <c r="B16" s="19"/>
      <c r="C16" s="65" t="s">
        <v>4</v>
      </c>
      <c r="D16" s="66"/>
      <c r="E16" s="19"/>
      <c r="F16" s="65" t="s">
        <v>4</v>
      </c>
      <c r="G16" s="66"/>
      <c r="H16" s="19"/>
      <c r="I16" s="65" t="s">
        <v>4</v>
      </c>
      <c r="J16" s="66"/>
    </row>
    <row r="17" spans="1:10" ht="140" customHeight="1" x14ac:dyDescent="0.2">
      <c r="A17" s="40" t="str">
        <f>'Beoordelen 1. Open vragen'!A18</f>
        <v xml:space="preserve">Zie bijlage 7 'kwaliteit'. </v>
      </c>
      <c r="B17" s="19"/>
      <c r="C17" s="67" t="s">
        <v>0</v>
      </c>
      <c r="D17" s="68"/>
      <c r="E17" s="19"/>
      <c r="F17" s="67" t="s">
        <v>0</v>
      </c>
      <c r="G17" s="68"/>
      <c r="H17" s="19"/>
      <c r="I17" s="67" t="s">
        <v>0</v>
      </c>
      <c r="J17" s="68"/>
    </row>
    <row r="18" spans="1:10" ht="40" customHeight="1" x14ac:dyDescent="0.2">
      <c r="A18" s="33" t="str">
        <f>'Beoordelen 1. Open vragen'!A19</f>
        <v>Vraag 2: Doorontwikkeling</v>
      </c>
      <c r="B18" s="19"/>
      <c r="C18" s="65" t="s">
        <v>4</v>
      </c>
      <c r="D18" s="66"/>
      <c r="E18" s="19"/>
      <c r="F18" s="65" t="s">
        <v>4</v>
      </c>
      <c r="G18" s="66"/>
      <c r="H18" s="19"/>
      <c r="I18" s="65" t="s">
        <v>4</v>
      </c>
      <c r="J18" s="66"/>
    </row>
    <row r="19" spans="1:10" ht="140" customHeight="1" x14ac:dyDescent="0.2">
      <c r="A19" s="40" t="str">
        <f>'Beoordelen 1. Open vragen'!A20</f>
        <v xml:space="preserve">Zie bijlage 7 'kwaliteit'. </v>
      </c>
      <c r="B19" s="19"/>
      <c r="C19" s="67" t="s">
        <v>0</v>
      </c>
      <c r="D19" s="68"/>
      <c r="E19" s="19"/>
      <c r="F19" s="67" t="s">
        <v>0</v>
      </c>
      <c r="G19" s="68"/>
      <c r="H19" s="19"/>
      <c r="I19" s="67" t="s">
        <v>0</v>
      </c>
      <c r="J19" s="68"/>
    </row>
    <row r="20" spans="1:10" ht="40" customHeight="1" x14ac:dyDescent="0.2">
      <c r="A20" s="33" t="str">
        <f>'Beoordelen 1. Open vragen'!A21</f>
        <v>Vraag 3: Duurzaamheid en SROI</v>
      </c>
      <c r="B20" s="19"/>
      <c r="C20" s="65" t="s">
        <v>4</v>
      </c>
      <c r="D20" s="66"/>
      <c r="E20" s="19"/>
      <c r="F20" s="65" t="s">
        <v>4</v>
      </c>
      <c r="G20" s="66"/>
      <c r="H20" s="19"/>
      <c r="I20" s="65" t="s">
        <v>4</v>
      </c>
      <c r="J20" s="66"/>
    </row>
    <row r="21" spans="1:10" ht="140" customHeight="1" x14ac:dyDescent="0.2">
      <c r="A21" s="40" t="str">
        <f>'Beoordelen 1. Open vragen'!A22</f>
        <v xml:space="preserve">Zie bijlage 7 'kwaliteit'. </v>
      </c>
      <c r="B21" s="19"/>
      <c r="C21" s="67" t="s">
        <v>0</v>
      </c>
      <c r="D21" s="68"/>
      <c r="E21" s="19"/>
      <c r="F21" s="67" t="s">
        <v>0</v>
      </c>
      <c r="G21" s="68"/>
      <c r="H21" s="19"/>
      <c r="I21" s="67" t="s">
        <v>0</v>
      </c>
      <c r="J21" s="68"/>
    </row>
    <row r="22" spans="1:10" x14ac:dyDescent="0.2">
      <c r="A22" s="9"/>
      <c r="B22" s="20"/>
      <c r="C22" s="21"/>
      <c r="D22" s="21"/>
      <c r="E22" s="20"/>
      <c r="F22" s="21"/>
      <c r="G22" s="21"/>
      <c r="H22" s="20"/>
      <c r="I22" s="21"/>
      <c r="J22" s="21"/>
    </row>
  </sheetData>
  <sheetProtection algorithmName="SHA-512" hashValue="pW47QB+m37ZXNu6qJIvGh1h6DeXHhN0fjDD/WVjF5CWH9dW2YQQfW0jR+x5t9z/cvvBNfnLdjqQu5dMKlg6nwQ==" saltValue="okBRLPYrxJXnpwoHsfG+RA==" spinCount="100000" sheet="1" objects="1" scenarios="1"/>
  <mergeCells count="60">
    <mergeCell ref="C20:D20"/>
    <mergeCell ref="F20:G20"/>
    <mergeCell ref="I20:J20"/>
    <mergeCell ref="C21:D21"/>
    <mergeCell ref="F21:G21"/>
    <mergeCell ref="I21:J21"/>
    <mergeCell ref="C18:D18"/>
    <mergeCell ref="F18:G18"/>
    <mergeCell ref="I18:J18"/>
    <mergeCell ref="C19:D19"/>
    <mergeCell ref="F19:G19"/>
    <mergeCell ref="I19:J19"/>
    <mergeCell ref="C16:D16"/>
    <mergeCell ref="F16:G16"/>
    <mergeCell ref="I16:J16"/>
    <mergeCell ref="C17:D17"/>
    <mergeCell ref="F17:G17"/>
    <mergeCell ref="I17:J17"/>
    <mergeCell ref="C14:D14"/>
    <mergeCell ref="F14:G14"/>
    <mergeCell ref="I14:J14"/>
    <mergeCell ref="C15:D15"/>
    <mergeCell ref="F15:G15"/>
    <mergeCell ref="I15:J15"/>
    <mergeCell ref="C12:D12"/>
    <mergeCell ref="F12:G12"/>
    <mergeCell ref="I12:J12"/>
    <mergeCell ref="C13:D13"/>
    <mergeCell ref="F13:G13"/>
    <mergeCell ref="I13:J13"/>
    <mergeCell ref="C10:D10"/>
    <mergeCell ref="F10:G10"/>
    <mergeCell ref="I10:J10"/>
    <mergeCell ref="C11:D11"/>
    <mergeCell ref="F11:G11"/>
    <mergeCell ref="I11:J11"/>
    <mergeCell ref="C8:D8"/>
    <mergeCell ref="F8:G8"/>
    <mergeCell ref="I8:J8"/>
    <mergeCell ref="C9:D9"/>
    <mergeCell ref="F9:G9"/>
    <mergeCell ref="I9:J9"/>
    <mergeCell ref="C6:D6"/>
    <mergeCell ref="F6:G6"/>
    <mergeCell ref="I6:J6"/>
    <mergeCell ref="C7:D7"/>
    <mergeCell ref="F7:G7"/>
    <mergeCell ref="I7:J7"/>
    <mergeCell ref="C4:D4"/>
    <mergeCell ref="F4:G4"/>
    <mergeCell ref="I4:J4"/>
    <mergeCell ref="C5:D5"/>
    <mergeCell ref="F5:G5"/>
    <mergeCell ref="I5:J5"/>
    <mergeCell ref="C1:D1"/>
    <mergeCell ref="F1:G1"/>
    <mergeCell ref="I1:J1"/>
    <mergeCell ref="C2:D3"/>
    <mergeCell ref="F2:G3"/>
    <mergeCell ref="I2:J3"/>
  </mergeCells>
  <dataValidations count="1">
    <dataValidation type="list" errorStyle="warning" allowBlank="1" showErrorMessage="1" error="Voer juiste waarde in. " sqref="C4 F4 I4 C6 F6 I6 C8 F8 I8 I10 F10 C10 C12 F12 I12 C14 F14 I14 C16 F16 I16 I18 F18 C18 I20 F20 C20" xr:uid="{C2DCC6E1-EB1B-BB4B-9BE9-E892BC7923FA}">
      <formula1>SCORE</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86"/>
  <sheetViews>
    <sheetView showGridLines="0" tabSelected="1" zoomScale="90" zoomScaleNormal="90" workbookViewId="0">
      <pane xSplit="3" ySplit="2" topLeftCell="D72" activePane="bottomRight" state="frozen"/>
      <selection pane="topRight" activeCell="D1" sqref="D1"/>
      <selection pane="bottomLeft" activeCell="A3" sqref="A3"/>
      <selection pane="bottomRight" activeCell="J82" sqref="J82"/>
    </sheetView>
  </sheetViews>
  <sheetFormatPr baseColWidth="10" defaultColWidth="8.83203125" defaultRowHeight="15" x14ac:dyDescent="0.2"/>
  <cols>
    <col min="1" max="1" width="80.83203125" customWidth="1"/>
    <col min="2" max="2" width="15.6640625" customWidth="1"/>
    <col min="3" max="3" width="2.83203125" style="3" customWidth="1"/>
    <col min="4" max="4" width="28.83203125" style="1" customWidth="1"/>
    <col min="5" max="5" width="35.83203125" style="1" customWidth="1"/>
    <col min="6" max="6" width="2.83203125" style="24" customWidth="1"/>
    <col min="7" max="7" width="28.83203125" style="1" customWidth="1"/>
    <col min="8" max="8" width="35.83203125" style="1" customWidth="1"/>
    <col min="9" max="9" width="2.83203125" style="24" customWidth="1"/>
    <col min="10" max="10" width="28.83203125" style="1" customWidth="1"/>
    <col min="11" max="11" width="35.83203125" style="1" customWidth="1"/>
  </cols>
  <sheetData>
    <row r="1" spans="1:11" ht="40" customHeight="1" x14ac:dyDescent="0.2">
      <c r="A1" s="78" t="s">
        <v>5</v>
      </c>
      <c r="B1" s="79"/>
      <c r="C1" s="6"/>
      <c r="D1" s="74" t="str">
        <f>Containerbeheerder!C1</f>
        <v>Inschrijver 1</v>
      </c>
      <c r="E1" s="75"/>
      <c r="F1" s="26"/>
      <c r="G1" s="74" t="str">
        <f>Containerbeheerder!F1</f>
        <v>Inschrijver 2</v>
      </c>
      <c r="H1" s="75"/>
      <c r="I1" s="26"/>
      <c r="J1" s="74" t="str">
        <f>Containerbeheerder!I1</f>
        <v>Inschrijver 3</v>
      </c>
      <c r="K1" s="75"/>
    </row>
    <row r="2" spans="1:11" ht="40" customHeight="1" x14ac:dyDescent="0.2">
      <c r="A2" s="78" t="s">
        <v>44</v>
      </c>
      <c r="B2" s="79"/>
      <c r="C2" s="6"/>
      <c r="D2" s="76"/>
      <c r="E2" s="77"/>
      <c r="F2" s="26"/>
      <c r="G2" s="76"/>
      <c r="H2" s="77"/>
      <c r="I2" s="26"/>
      <c r="J2" s="76"/>
      <c r="K2" s="77"/>
    </row>
    <row r="3" spans="1:11" ht="36" customHeight="1" x14ac:dyDescent="0.2">
      <c r="A3" s="80" t="str">
        <f>'Beoordelen 1. Open vragen'!A4:B4</f>
        <v>Vraag 1: Plan van Aanpak</v>
      </c>
      <c r="B3" s="81"/>
      <c r="C3" s="4"/>
      <c r="D3" s="27"/>
      <c r="E3" s="28" t="s">
        <v>9</v>
      </c>
      <c r="F3" s="29"/>
      <c r="G3" s="27"/>
      <c r="H3" s="28" t="s">
        <v>9</v>
      </c>
      <c r="I3" s="29"/>
      <c r="J3" s="27"/>
      <c r="K3" s="28" t="s">
        <v>9</v>
      </c>
    </row>
    <row r="4" spans="1:11" ht="45" customHeight="1" x14ac:dyDescent="0.2">
      <c r="A4" s="93" t="str">
        <f>'Beoordelen 1. Open vragen'!A5</f>
        <v>a. De projectdefinitie incluis wat in-scope en out-of-scope is</v>
      </c>
      <c r="B4" s="11" t="s">
        <v>1</v>
      </c>
      <c r="C4" s="5"/>
      <c r="D4" s="10" t="str">
        <f>Containerbeheerder!C4</f>
        <v>Score:</v>
      </c>
      <c r="E4" s="87" t="s">
        <v>0</v>
      </c>
      <c r="F4" s="19"/>
      <c r="G4" s="10" t="str">
        <f>Containerbeheerder!F4</f>
        <v>Score:</v>
      </c>
      <c r="H4" s="87" t="s">
        <v>0</v>
      </c>
      <c r="I4" s="19"/>
      <c r="J4" s="10" t="str">
        <f>Containerbeheerder!I4</f>
        <v>Score:</v>
      </c>
      <c r="K4" s="87" t="s">
        <v>0</v>
      </c>
    </row>
    <row r="5" spans="1:11" ht="45" customHeight="1" x14ac:dyDescent="0.2">
      <c r="A5" s="94"/>
      <c r="B5" s="11" t="s">
        <v>2</v>
      </c>
      <c r="C5" s="5"/>
      <c r="D5" s="10" t="str">
        <f>'Projectleider Technisch Beheer'!C4</f>
        <v>Score:</v>
      </c>
      <c r="E5" s="87"/>
      <c r="F5" s="19"/>
      <c r="G5" s="10" t="str">
        <f>'Projectleider Technisch Beheer'!F4</f>
        <v>Score:</v>
      </c>
      <c r="H5" s="87"/>
      <c r="I5" s="19"/>
      <c r="J5" s="10" t="str">
        <f>'Projectleider Technisch Beheer'!I4</f>
        <v>Score:</v>
      </c>
      <c r="K5" s="87"/>
    </row>
    <row r="6" spans="1:11" ht="45" customHeight="1" x14ac:dyDescent="0.2">
      <c r="A6" s="94"/>
      <c r="B6" s="11" t="s">
        <v>3</v>
      </c>
      <c r="C6" s="5"/>
      <c r="D6" s="10" t="str">
        <f>Wagenparkbeheerder!C4</f>
        <v>Score:</v>
      </c>
      <c r="E6" s="87"/>
      <c r="F6" s="19"/>
      <c r="G6" s="10" t="str">
        <f>Wagenparkbeheerder!F4</f>
        <v>Score:</v>
      </c>
      <c r="H6" s="87"/>
      <c r="I6" s="19"/>
      <c r="J6" s="10" t="str">
        <f>Wagenparkbeheerder!I4</f>
        <v>Score:</v>
      </c>
      <c r="K6" s="87"/>
    </row>
    <row r="7" spans="1:11" ht="45" customHeight="1" x14ac:dyDescent="0.2">
      <c r="A7" s="94"/>
      <c r="B7" s="11" t="s">
        <v>20</v>
      </c>
      <c r="C7" s="5"/>
      <c r="D7" s="10" t="str">
        <f>'Coordinator GTI'!C4</f>
        <v>Score:</v>
      </c>
      <c r="E7" s="87"/>
      <c r="F7" s="19"/>
      <c r="G7" s="10" t="str">
        <f>'Coordinator GTI'!F4</f>
        <v>Score:</v>
      </c>
      <c r="H7" s="87"/>
      <c r="I7" s="19"/>
      <c r="J7" s="10" t="str">
        <f>'Coordinator GTI'!I4</f>
        <v>Score:</v>
      </c>
      <c r="K7" s="87"/>
    </row>
    <row r="8" spans="1:11" ht="45" customHeight="1" x14ac:dyDescent="0.2">
      <c r="A8" s="94"/>
      <c r="B8" s="11" t="s">
        <v>21</v>
      </c>
      <c r="C8" s="5"/>
      <c r="D8" s="10" t="str">
        <f>'Hoofd Technisch Beheer'!C4</f>
        <v>Score:</v>
      </c>
      <c r="E8" s="87"/>
      <c r="F8" s="19"/>
      <c r="G8" s="10" t="str">
        <f>'Hoofd Technisch Beheer'!F4</f>
        <v>Score:</v>
      </c>
      <c r="H8" s="87"/>
      <c r="I8" s="19"/>
      <c r="J8" s="10" t="str">
        <f>'Hoofd Technisch Beheer'!I4</f>
        <v>Score:</v>
      </c>
      <c r="K8" s="87"/>
    </row>
    <row r="9" spans="1:11" ht="45" customHeight="1" x14ac:dyDescent="0.2">
      <c r="A9" s="94"/>
      <c r="B9" s="11" t="s">
        <v>22</v>
      </c>
      <c r="C9" s="5"/>
      <c r="D9" s="10" t="str">
        <f>'Teamleider ICT Info manager'!C4</f>
        <v>Score:</v>
      </c>
      <c r="E9" s="87"/>
      <c r="F9" s="19"/>
      <c r="G9" s="10" t="str">
        <f>'Teamleider ICT Info manager'!F4</f>
        <v>Score:</v>
      </c>
      <c r="H9" s="87"/>
      <c r="I9" s="19"/>
      <c r="J9" s="10" t="str">
        <f>'Teamleider ICT Info manager'!I4</f>
        <v>Score:</v>
      </c>
      <c r="K9" s="87"/>
    </row>
    <row r="10" spans="1:11" ht="45" customHeight="1" x14ac:dyDescent="0.2">
      <c r="A10" s="95"/>
      <c r="B10" s="11" t="s">
        <v>46</v>
      </c>
      <c r="C10" s="5"/>
      <c r="D10" s="10" t="str">
        <f>'Directielid Bedrijfsvoering'!C4</f>
        <v>Score:</v>
      </c>
      <c r="E10" s="87"/>
      <c r="F10" s="19"/>
      <c r="G10" s="10" t="str">
        <f>'Directielid Bedrijfsvoering'!F4</f>
        <v>Score:</v>
      </c>
      <c r="H10" s="87"/>
      <c r="I10" s="19"/>
      <c r="J10" s="10" t="str">
        <f>'Directielid Bedrijfsvoering'!I4</f>
        <v>Score:</v>
      </c>
      <c r="K10" s="87"/>
    </row>
    <row r="11" spans="1:11" ht="23" customHeight="1" x14ac:dyDescent="0.2">
      <c r="A11" s="85" t="s">
        <v>42</v>
      </c>
      <c r="B11" s="85"/>
      <c r="C11" s="5"/>
      <c r="D11" s="41" t="s">
        <v>4</v>
      </c>
      <c r="E11" s="87"/>
      <c r="F11" s="19"/>
      <c r="G11" s="41" t="s">
        <v>4</v>
      </c>
      <c r="H11" s="87"/>
      <c r="I11" s="19"/>
      <c r="J11" s="41" t="s">
        <v>4</v>
      </c>
      <c r="K11" s="87"/>
    </row>
    <row r="12" spans="1:11" ht="23" customHeight="1" x14ac:dyDescent="0.2">
      <c r="A12" s="86"/>
      <c r="B12" s="86"/>
      <c r="C12" s="5"/>
      <c r="D12" s="42" t="str">
        <f>IF(E15="Uitmuntend","€ 3.000",IF(D11="Goed","€ 2.400",IF(D11="Voldoende","€ 0",IF(D11="Matig","-€ 9.000",IF(D11="Onvoldoende","KNOCK OUT"," ")))))</f>
        <v xml:space="preserve"> </v>
      </c>
      <c r="E12" s="87"/>
      <c r="F12" s="19"/>
      <c r="G12" s="42" t="str">
        <f>IF(H15="Uitmuntend","€ 3.000",IF(G11="Goed","€ 2.400",IF(G11="Voldoende","€ 0",IF(G11="Matig","-€ 9.000",IF(G11="Onvoldoende","KNOCK OUT"," ")))))</f>
        <v xml:space="preserve"> </v>
      </c>
      <c r="H12" s="87"/>
      <c r="I12" s="19"/>
      <c r="J12" s="42" t="str">
        <f>IF(K15="Uitmuntend","€ 3.000",IF(J11="Goed","€ 2.400",IF(J11="Voldoende","€ 0",IF(J11="Matig","-€ 9.000",IF(J11="Onvoldoende","KNOCK OUT"," ")))))</f>
        <v xml:space="preserve"> </v>
      </c>
      <c r="K12" s="87"/>
    </row>
    <row r="13" spans="1:11" ht="45" customHeight="1" x14ac:dyDescent="0.2">
      <c r="A13" s="93" t="str">
        <f>'Beoordelen 1. Open vragen'!A7</f>
        <v>b. Randvoorwaarden en gehanteerde uitgangspunten binnen dit traject</v>
      </c>
      <c r="B13" s="11" t="s">
        <v>1</v>
      </c>
      <c r="C13" s="5"/>
      <c r="D13" s="10" t="str">
        <f>Containerbeheerder!C6</f>
        <v>Score:</v>
      </c>
      <c r="E13" s="82" t="s">
        <v>0</v>
      </c>
      <c r="F13" s="19"/>
      <c r="G13" s="10" t="str">
        <f>Containerbeheerder!F6</f>
        <v>Score:</v>
      </c>
      <c r="H13" s="82" t="s">
        <v>0</v>
      </c>
      <c r="I13" s="19"/>
      <c r="J13" s="10" t="str">
        <f>Containerbeheerder!I6</f>
        <v>Score:</v>
      </c>
      <c r="K13" s="82" t="s">
        <v>0</v>
      </c>
    </row>
    <row r="14" spans="1:11" ht="45" customHeight="1" x14ac:dyDescent="0.2">
      <c r="A14" s="94"/>
      <c r="B14" s="11" t="s">
        <v>2</v>
      </c>
      <c r="C14" s="5"/>
      <c r="D14" s="10" t="str">
        <f>'Projectleider Technisch Beheer'!C6</f>
        <v>Score:</v>
      </c>
      <c r="E14" s="83"/>
      <c r="F14" s="19"/>
      <c r="G14" s="10" t="str">
        <f>'Projectleider Technisch Beheer'!F6</f>
        <v>Score:</v>
      </c>
      <c r="H14" s="83"/>
      <c r="I14" s="19"/>
      <c r="J14" s="10" t="str">
        <f>'Projectleider Technisch Beheer'!I6</f>
        <v>Score:</v>
      </c>
      <c r="K14" s="83"/>
    </row>
    <row r="15" spans="1:11" ht="45" customHeight="1" x14ac:dyDescent="0.2">
      <c r="A15" s="94"/>
      <c r="B15" s="11" t="s">
        <v>3</v>
      </c>
      <c r="C15" s="5"/>
      <c r="D15" s="10" t="str">
        <f>Wagenparkbeheerder!C6</f>
        <v>Score:</v>
      </c>
      <c r="E15" s="83"/>
      <c r="F15" s="19"/>
      <c r="G15" s="10" t="str">
        <f>Wagenparkbeheerder!F6</f>
        <v>Score:</v>
      </c>
      <c r="H15" s="83"/>
      <c r="I15" s="19"/>
      <c r="J15" s="10" t="str">
        <f>Wagenparkbeheerder!I6</f>
        <v>Score:</v>
      </c>
      <c r="K15" s="83"/>
    </row>
    <row r="16" spans="1:11" ht="45" customHeight="1" x14ac:dyDescent="0.2">
      <c r="A16" s="94"/>
      <c r="B16" s="11" t="s">
        <v>20</v>
      </c>
      <c r="C16" s="5"/>
      <c r="D16" s="10" t="str">
        <f>'Coordinator GTI'!C6</f>
        <v>Score:</v>
      </c>
      <c r="E16" s="83"/>
      <c r="F16" s="19"/>
      <c r="G16" s="10" t="str">
        <f>'Coordinator GTI'!F6</f>
        <v>Score:</v>
      </c>
      <c r="H16" s="83"/>
      <c r="I16" s="19"/>
      <c r="J16" s="10" t="str">
        <f>'Coordinator GTI'!I6</f>
        <v>Score:</v>
      </c>
      <c r="K16" s="83"/>
    </row>
    <row r="17" spans="1:11" ht="45" customHeight="1" x14ac:dyDescent="0.2">
      <c r="A17" s="94"/>
      <c r="B17" s="11" t="s">
        <v>21</v>
      </c>
      <c r="C17" s="5"/>
      <c r="D17" s="10" t="str">
        <f>'Hoofd Technisch Beheer'!C6</f>
        <v>Score:</v>
      </c>
      <c r="E17" s="83"/>
      <c r="F17" s="19"/>
      <c r="G17" s="10" t="str">
        <f>'Hoofd Technisch Beheer'!F6</f>
        <v>Score:</v>
      </c>
      <c r="H17" s="83"/>
      <c r="I17" s="19"/>
      <c r="J17" s="10" t="str">
        <f>'Hoofd Technisch Beheer'!I6</f>
        <v>Score:</v>
      </c>
      <c r="K17" s="83"/>
    </row>
    <row r="18" spans="1:11" ht="45" customHeight="1" x14ac:dyDescent="0.2">
      <c r="A18" s="94"/>
      <c r="B18" s="11" t="s">
        <v>22</v>
      </c>
      <c r="C18" s="5"/>
      <c r="D18" s="10" t="str">
        <f>'Teamleider ICT Info manager'!C6</f>
        <v>Score:</v>
      </c>
      <c r="E18" s="83"/>
      <c r="F18" s="19"/>
      <c r="G18" s="10" t="str">
        <f>'Teamleider ICT Info manager'!F6</f>
        <v>Score:</v>
      </c>
      <c r="H18" s="83"/>
      <c r="I18" s="19"/>
      <c r="J18" s="10" t="str">
        <f>'Teamleider ICT Info manager'!I6</f>
        <v>Score:</v>
      </c>
      <c r="K18" s="83"/>
    </row>
    <row r="19" spans="1:11" ht="45" customHeight="1" x14ac:dyDescent="0.2">
      <c r="A19" s="95"/>
      <c r="B19" s="11" t="s">
        <v>46</v>
      </c>
      <c r="C19" s="5"/>
      <c r="D19" s="10" t="str">
        <f>'Directielid Bedrijfsvoering'!C6</f>
        <v>Score:</v>
      </c>
      <c r="E19" s="83"/>
      <c r="F19" s="19"/>
      <c r="G19" s="10" t="str">
        <f>'Directielid Bedrijfsvoering'!F6</f>
        <v>Score:</v>
      </c>
      <c r="H19" s="83"/>
      <c r="I19" s="19"/>
      <c r="J19" s="10" t="str">
        <f>'Directielid Bedrijfsvoering'!I6</f>
        <v>Score:</v>
      </c>
      <c r="K19" s="83"/>
    </row>
    <row r="20" spans="1:11" ht="23" customHeight="1" x14ac:dyDescent="0.2">
      <c r="A20" s="88" t="s">
        <v>42</v>
      </c>
      <c r="B20" s="89"/>
      <c r="C20" s="5"/>
      <c r="D20" s="41" t="s">
        <v>4</v>
      </c>
      <c r="E20" s="83"/>
      <c r="F20" s="19"/>
      <c r="G20" s="41" t="s">
        <v>4</v>
      </c>
      <c r="H20" s="83"/>
      <c r="I20" s="19"/>
      <c r="J20" s="41" t="s">
        <v>4</v>
      </c>
      <c r="K20" s="83"/>
    </row>
    <row r="21" spans="1:11" ht="23" customHeight="1" x14ac:dyDescent="0.2">
      <c r="A21" s="90"/>
      <c r="B21" s="91"/>
      <c r="C21" s="5"/>
      <c r="D21" s="42" t="str">
        <f>IF(D20="Uitmuntend","€ 3.000",IF(D20="Goed","€ 2.400",IF(D20="Voldoende","€ 0",IF(D20="Matig","-€ 9000",IF(D20="Onvoldoende","KNOCK OUT"," ")))))</f>
        <v xml:space="preserve"> </v>
      </c>
      <c r="E21" s="84"/>
      <c r="F21" s="19"/>
      <c r="G21" s="42" t="str">
        <f>IF(G20="Uitmuntend","€ 3.000",IF(G20="Goed","€ 2.400",IF(G20="Voldoende","€ 0",IF(G20="Matig","-€ 9000",IF(G20="Onvoldoende","KNOCK OUT"," ")))))</f>
        <v xml:space="preserve"> </v>
      </c>
      <c r="H21" s="84"/>
      <c r="I21" s="19"/>
      <c r="J21" s="42" t="str">
        <f>IF(J20="Uitmuntend","€ 3.000",IF(J20="Goed","€ 2.400",IF(J20="Voldoende","€ 0",IF(J20="Matig","-€ 9000",IF(J20="Onvoldoende","KNOCK OUT"," ")))))</f>
        <v xml:space="preserve"> </v>
      </c>
      <c r="K21" s="84"/>
    </row>
    <row r="22" spans="1:11" ht="45" customHeight="1" x14ac:dyDescent="0.2">
      <c r="A22" s="93" t="str">
        <f>'Beoordelen 1. Open vragen'!A9</f>
        <v>c. De gehanteerde aanpak ten aanzien van onderstaande deeltrajecten</v>
      </c>
      <c r="B22" s="11" t="s">
        <v>1</v>
      </c>
      <c r="C22" s="5"/>
      <c r="D22" s="10" t="str">
        <f>Containerbeheerder!C8</f>
        <v>Score:</v>
      </c>
      <c r="E22" s="87" t="s">
        <v>0</v>
      </c>
      <c r="F22" s="19"/>
      <c r="G22" s="10" t="str">
        <f>Containerbeheerder!F8</f>
        <v>Score:</v>
      </c>
      <c r="H22" s="87" t="s">
        <v>0</v>
      </c>
      <c r="I22" s="19"/>
      <c r="J22" s="10" t="str">
        <f>Containerbeheerder!I8</f>
        <v>Score:</v>
      </c>
      <c r="K22" s="87" t="s">
        <v>0</v>
      </c>
    </row>
    <row r="23" spans="1:11" ht="45" customHeight="1" x14ac:dyDescent="0.2">
      <c r="A23" s="94"/>
      <c r="B23" s="11" t="s">
        <v>2</v>
      </c>
      <c r="C23" s="5"/>
      <c r="D23" s="10" t="str">
        <f>'Projectleider Technisch Beheer'!C8</f>
        <v>Score:</v>
      </c>
      <c r="E23" s="87"/>
      <c r="F23" s="19"/>
      <c r="G23" s="10" t="str">
        <f>'Projectleider Technisch Beheer'!F8</f>
        <v>Score:</v>
      </c>
      <c r="H23" s="87"/>
      <c r="I23" s="19"/>
      <c r="J23" s="10" t="str">
        <f>'Projectleider Technisch Beheer'!I8</f>
        <v>Score:</v>
      </c>
      <c r="K23" s="87"/>
    </row>
    <row r="24" spans="1:11" ht="45" customHeight="1" x14ac:dyDescent="0.2">
      <c r="A24" s="94"/>
      <c r="B24" s="11" t="s">
        <v>3</v>
      </c>
      <c r="C24" s="5"/>
      <c r="D24" s="10" t="str">
        <f>Wagenparkbeheerder!C8</f>
        <v>Score:</v>
      </c>
      <c r="E24" s="87"/>
      <c r="F24" s="19"/>
      <c r="G24" s="10" t="str">
        <f>Wagenparkbeheerder!F8</f>
        <v>Score:</v>
      </c>
      <c r="H24" s="87"/>
      <c r="I24" s="19"/>
      <c r="J24" s="10" t="str">
        <f>Wagenparkbeheerder!I8</f>
        <v>Score:</v>
      </c>
      <c r="K24" s="87"/>
    </row>
    <row r="25" spans="1:11" ht="45" customHeight="1" x14ac:dyDescent="0.2">
      <c r="A25" s="94"/>
      <c r="B25" s="11" t="s">
        <v>20</v>
      </c>
      <c r="C25" s="5"/>
      <c r="D25" s="10" t="str">
        <f>'Coordinator GTI'!C8</f>
        <v>Score:</v>
      </c>
      <c r="E25" s="87"/>
      <c r="F25" s="19"/>
      <c r="G25" s="10" t="str">
        <f>'Coordinator GTI'!F8</f>
        <v>Score:</v>
      </c>
      <c r="H25" s="87"/>
      <c r="I25" s="19"/>
      <c r="J25" s="10" t="str">
        <f>'Coordinator GTI'!I8</f>
        <v>Score:</v>
      </c>
      <c r="K25" s="87"/>
    </row>
    <row r="26" spans="1:11" ht="45" customHeight="1" x14ac:dyDescent="0.2">
      <c r="A26" s="94"/>
      <c r="B26" s="11" t="s">
        <v>21</v>
      </c>
      <c r="C26" s="5"/>
      <c r="D26" s="10" t="str">
        <f>'Hoofd Technisch Beheer'!C8</f>
        <v>Score:</v>
      </c>
      <c r="E26" s="87"/>
      <c r="F26" s="19"/>
      <c r="G26" s="10" t="str">
        <f>'Hoofd Technisch Beheer'!F8</f>
        <v>Score:</v>
      </c>
      <c r="H26" s="87"/>
      <c r="I26" s="19"/>
      <c r="J26" s="10" t="str">
        <f>'Hoofd Technisch Beheer'!I8</f>
        <v>Score:</v>
      </c>
      <c r="K26" s="87"/>
    </row>
    <row r="27" spans="1:11" ht="45" customHeight="1" x14ac:dyDescent="0.2">
      <c r="A27" s="94"/>
      <c r="B27" s="11" t="s">
        <v>22</v>
      </c>
      <c r="C27" s="5"/>
      <c r="D27" s="10" t="str">
        <f>'Teamleider ICT Info manager'!C8</f>
        <v>Score:</v>
      </c>
      <c r="E27" s="87"/>
      <c r="F27" s="19"/>
      <c r="G27" s="10" t="str">
        <f>'Teamleider ICT Info manager'!F8</f>
        <v>Score:</v>
      </c>
      <c r="H27" s="87"/>
      <c r="I27" s="19"/>
      <c r="J27" s="10" t="str">
        <f>'Teamleider ICT Info manager'!I8</f>
        <v>Score:</v>
      </c>
      <c r="K27" s="87"/>
    </row>
    <row r="28" spans="1:11" ht="45" customHeight="1" x14ac:dyDescent="0.2">
      <c r="A28" s="95"/>
      <c r="B28" s="11" t="s">
        <v>46</v>
      </c>
      <c r="C28" s="5"/>
      <c r="D28" s="10" t="str">
        <f>'Directielid Bedrijfsvoering'!C8</f>
        <v>Score:</v>
      </c>
      <c r="E28" s="87"/>
      <c r="F28" s="19"/>
      <c r="G28" s="10" t="str">
        <f>'Directielid Bedrijfsvoering'!F8</f>
        <v>Score:</v>
      </c>
      <c r="H28" s="87"/>
      <c r="I28" s="19"/>
      <c r="J28" s="10" t="str">
        <f>'Directielid Bedrijfsvoering'!I8</f>
        <v>Score:</v>
      </c>
      <c r="K28" s="87"/>
    </row>
    <row r="29" spans="1:11" ht="23" customHeight="1" x14ac:dyDescent="0.2">
      <c r="A29" s="85" t="s">
        <v>43</v>
      </c>
      <c r="B29" s="85"/>
      <c r="C29" s="5"/>
      <c r="D29" s="41" t="s">
        <v>4</v>
      </c>
      <c r="E29" s="87"/>
      <c r="F29" s="19"/>
      <c r="G29" s="41" t="s">
        <v>4</v>
      </c>
      <c r="H29" s="87"/>
      <c r="I29" s="19"/>
      <c r="J29" s="41" t="s">
        <v>4</v>
      </c>
      <c r="K29" s="87"/>
    </row>
    <row r="30" spans="1:11" ht="23" customHeight="1" x14ac:dyDescent="0.2">
      <c r="A30" s="86"/>
      <c r="B30" s="86"/>
      <c r="C30" s="5"/>
      <c r="D30" s="42" t="str">
        <f>IF(D29="Uitmuntend","€ 3.600",IF(D29="Goed","€ 2.880",IF(D29="Voldoende","€ 0",IF(D29="Matig","-€ 10.800",IF(D29="Onvoldoende","KNOCK OUT"," ")))))</f>
        <v xml:space="preserve"> </v>
      </c>
      <c r="E30" s="87"/>
      <c r="F30" s="19"/>
      <c r="G30" s="42" t="str">
        <f>IF(G29="Uitmuntend","€ 3.600",IF(G29="Goed","€ 2.880",IF(G29="Voldoende","€ 0",IF(G29="Matig","-€ 10.800",IF(G29="Onvoldoende","KNOCK OUT"," ")))))</f>
        <v xml:space="preserve"> </v>
      </c>
      <c r="H30" s="87"/>
      <c r="I30" s="19"/>
      <c r="J30" s="42" t="str">
        <f>IF(J29="Uitmuntend","€ 3.600",IF(J29="Goed","€ 2.880",IF(J29="Voldoende","€ 0",IF(J29="Matig","-€ 10.800",IF(J29="Onvoldoende","KNOCK OUT"," ")))))</f>
        <v xml:space="preserve"> </v>
      </c>
      <c r="K30" s="87"/>
    </row>
    <row r="31" spans="1:11" ht="45" customHeight="1" x14ac:dyDescent="0.2">
      <c r="A31" s="93" t="str">
        <f>'Beoordelen 1. Open vragen'!A11</f>
        <v>d. Planning</v>
      </c>
      <c r="B31" s="11" t="s">
        <v>1</v>
      </c>
      <c r="C31" s="5"/>
      <c r="D31" s="10" t="str">
        <f>Containerbeheerder!C10</f>
        <v>Score:</v>
      </c>
      <c r="E31" s="82" t="s">
        <v>0</v>
      </c>
      <c r="F31" s="19"/>
      <c r="G31" s="10" t="str">
        <f>Containerbeheerder!F10</f>
        <v>Score:</v>
      </c>
      <c r="H31" s="82" t="s">
        <v>0</v>
      </c>
      <c r="I31" s="19"/>
      <c r="J31" s="10" t="str">
        <f>Containerbeheerder!I10</f>
        <v>Score:</v>
      </c>
      <c r="K31" s="82" t="s">
        <v>0</v>
      </c>
    </row>
    <row r="32" spans="1:11" ht="45" customHeight="1" x14ac:dyDescent="0.2">
      <c r="A32" s="94"/>
      <c r="B32" s="11" t="s">
        <v>2</v>
      </c>
      <c r="C32" s="5"/>
      <c r="D32" s="10" t="str">
        <f>'Projectleider Technisch Beheer'!C10</f>
        <v>Score:</v>
      </c>
      <c r="E32" s="83"/>
      <c r="F32" s="19"/>
      <c r="G32" s="10" t="str">
        <f>'Projectleider Technisch Beheer'!F10</f>
        <v>Score:</v>
      </c>
      <c r="H32" s="83"/>
      <c r="I32" s="19"/>
      <c r="J32" s="10" t="str">
        <f>'Projectleider Technisch Beheer'!I10</f>
        <v>Score:</v>
      </c>
      <c r="K32" s="83"/>
    </row>
    <row r="33" spans="1:11" ht="45" customHeight="1" x14ac:dyDescent="0.2">
      <c r="A33" s="94"/>
      <c r="B33" s="11" t="s">
        <v>3</v>
      </c>
      <c r="C33" s="5"/>
      <c r="D33" s="10" t="str">
        <f>Wagenparkbeheerder!C10</f>
        <v>Score:</v>
      </c>
      <c r="E33" s="83"/>
      <c r="F33" s="19"/>
      <c r="G33" s="10" t="str">
        <f>Wagenparkbeheerder!F10</f>
        <v>Score:</v>
      </c>
      <c r="H33" s="83"/>
      <c r="I33" s="19"/>
      <c r="J33" s="10" t="str">
        <f>Wagenparkbeheerder!I10</f>
        <v>Score:</v>
      </c>
      <c r="K33" s="83"/>
    </row>
    <row r="34" spans="1:11" ht="45" customHeight="1" x14ac:dyDescent="0.2">
      <c r="A34" s="94"/>
      <c r="B34" s="11" t="s">
        <v>20</v>
      </c>
      <c r="C34" s="5"/>
      <c r="D34" s="10" t="str">
        <f>'Coordinator GTI'!C10</f>
        <v>Score:</v>
      </c>
      <c r="E34" s="83"/>
      <c r="F34" s="19"/>
      <c r="G34" s="10" t="str">
        <f>'Coordinator GTI'!F10</f>
        <v>Score:</v>
      </c>
      <c r="H34" s="83"/>
      <c r="I34" s="19"/>
      <c r="J34" s="10" t="str">
        <f>'Coordinator GTI'!I10</f>
        <v>Score:</v>
      </c>
      <c r="K34" s="83"/>
    </row>
    <row r="35" spans="1:11" ht="45" customHeight="1" x14ac:dyDescent="0.2">
      <c r="A35" s="94"/>
      <c r="B35" s="11" t="s">
        <v>21</v>
      </c>
      <c r="C35" s="5"/>
      <c r="D35" s="10" t="str">
        <f>'Hoofd Technisch Beheer'!C10</f>
        <v>Score:</v>
      </c>
      <c r="E35" s="83"/>
      <c r="F35" s="19"/>
      <c r="G35" s="10" t="str">
        <f>'Hoofd Technisch Beheer'!F10</f>
        <v>Score:</v>
      </c>
      <c r="H35" s="83"/>
      <c r="I35" s="19"/>
      <c r="J35" s="10" t="str">
        <f>'Hoofd Technisch Beheer'!I10</f>
        <v>Score:</v>
      </c>
      <c r="K35" s="83"/>
    </row>
    <row r="36" spans="1:11" ht="45" customHeight="1" x14ac:dyDescent="0.2">
      <c r="A36" s="94"/>
      <c r="B36" s="11" t="s">
        <v>22</v>
      </c>
      <c r="C36" s="5"/>
      <c r="D36" s="10" t="str">
        <f>'Teamleider ICT Info manager'!C10</f>
        <v>Score:</v>
      </c>
      <c r="E36" s="83"/>
      <c r="F36" s="19"/>
      <c r="G36" s="10" t="str">
        <f>'Teamleider ICT Info manager'!F10</f>
        <v>Score:</v>
      </c>
      <c r="H36" s="83"/>
      <c r="I36" s="19"/>
      <c r="J36" s="10" t="str">
        <f>'Teamleider ICT Info manager'!I10</f>
        <v>Score:</v>
      </c>
      <c r="K36" s="83"/>
    </row>
    <row r="37" spans="1:11" ht="45" customHeight="1" x14ac:dyDescent="0.2">
      <c r="A37" s="95"/>
      <c r="B37" s="11" t="s">
        <v>46</v>
      </c>
      <c r="C37" s="5"/>
      <c r="D37" s="10" t="str">
        <f>'Directielid Bedrijfsvoering'!C10</f>
        <v>Score:</v>
      </c>
      <c r="E37" s="83"/>
      <c r="F37" s="19"/>
      <c r="G37" s="10" t="str">
        <f>'Directielid Bedrijfsvoering'!F10</f>
        <v>Score:</v>
      </c>
      <c r="H37" s="83"/>
      <c r="I37" s="19"/>
      <c r="J37" s="10" t="str">
        <f>'Directielid Bedrijfsvoering'!I10</f>
        <v>Score:</v>
      </c>
      <c r="K37" s="83"/>
    </row>
    <row r="38" spans="1:11" ht="23" customHeight="1" x14ac:dyDescent="0.2">
      <c r="A38" s="85" t="s">
        <v>42</v>
      </c>
      <c r="B38" s="85"/>
      <c r="C38" s="5"/>
      <c r="D38" s="41" t="s">
        <v>4</v>
      </c>
      <c r="E38" s="83"/>
      <c r="F38" s="19"/>
      <c r="G38" s="41" t="s">
        <v>4</v>
      </c>
      <c r="H38" s="83"/>
      <c r="I38" s="19"/>
      <c r="J38" s="41" t="s">
        <v>4</v>
      </c>
      <c r="K38" s="83"/>
    </row>
    <row r="39" spans="1:11" ht="23" customHeight="1" x14ac:dyDescent="0.2">
      <c r="A39" s="86"/>
      <c r="B39" s="86"/>
      <c r="C39" s="5"/>
      <c r="D39" s="42" t="str">
        <f>IF(D38="Uitmuntend","€ 3.600",IF(D38="Goed","€ 2.880",IF(D38="Voldoende","€ 0",IF(D38="Matig","-€ 10.800",IF(D38="Onvoldoende","KNOCK OUT"," ")))))</f>
        <v xml:space="preserve"> </v>
      </c>
      <c r="E39" s="84"/>
      <c r="F39" s="19"/>
      <c r="G39" s="42" t="str">
        <f>IF(G38="Uitmuntend","€ 3.600",IF(G38="Goed","€ 2.880",IF(G38="Voldoende","€ 0",IF(G38="Matig","-€ 10.800",IF(G38="Onvoldoende","KNOCK OUT"," ")))))</f>
        <v xml:space="preserve"> </v>
      </c>
      <c r="H39" s="84"/>
      <c r="I39" s="19"/>
      <c r="J39" s="42" t="str">
        <f>IF(J38="Uitmuntend","€ 3.600",IF(J38="Goed","€ 2.880",IF(J38="Voldoende","€ 0",IF(J38="Matig","-€ 10.800",IF(J38="Onvoldoende","KNOCK OUT"," ")))))</f>
        <v xml:space="preserve"> </v>
      </c>
      <c r="K39" s="84"/>
    </row>
    <row r="40" spans="1:11" ht="45" customHeight="1" x14ac:dyDescent="0.2">
      <c r="A40" s="93" t="str">
        <f>'Beoordelen 1. Open vragen'!A13</f>
        <v>e. Gehanteerde projectorganisatie, bemensing en samenwerkingsvorm(en)</v>
      </c>
      <c r="B40" s="11" t="s">
        <v>1</v>
      </c>
      <c r="C40" s="5"/>
      <c r="D40" s="10" t="str">
        <f>Containerbeheerder!C12</f>
        <v>Score:</v>
      </c>
      <c r="E40" s="87" t="s">
        <v>0</v>
      </c>
      <c r="F40" s="19"/>
      <c r="G40" s="10" t="str">
        <f>Containerbeheerder!F12</f>
        <v>Score:</v>
      </c>
      <c r="H40" s="87" t="s">
        <v>0</v>
      </c>
      <c r="I40" s="19"/>
      <c r="J40" s="10" t="str">
        <f>Containerbeheerder!I12</f>
        <v>Score:</v>
      </c>
      <c r="K40" s="87" t="s">
        <v>0</v>
      </c>
    </row>
    <row r="41" spans="1:11" ht="45" customHeight="1" x14ac:dyDescent="0.2">
      <c r="A41" s="94"/>
      <c r="B41" s="11" t="s">
        <v>2</v>
      </c>
      <c r="C41" s="5"/>
      <c r="D41" s="10" t="str">
        <f>'Projectleider Technisch Beheer'!C12</f>
        <v>Score:</v>
      </c>
      <c r="E41" s="87"/>
      <c r="F41" s="19"/>
      <c r="G41" s="10" t="str">
        <f>'Projectleider Technisch Beheer'!F12</f>
        <v>Score:</v>
      </c>
      <c r="H41" s="87"/>
      <c r="I41" s="19"/>
      <c r="J41" s="10" t="str">
        <f>'Projectleider Technisch Beheer'!I12</f>
        <v>Score:</v>
      </c>
      <c r="K41" s="87"/>
    </row>
    <row r="42" spans="1:11" ht="45" customHeight="1" x14ac:dyDescent="0.2">
      <c r="A42" s="94"/>
      <c r="B42" s="11" t="s">
        <v>3</v>
      </c>
      <c r="C42" s="5"/>
      <c r="D42" s="10" t="str">
        <f>Wagenparkbeheerder!C12</f>
        <v>Score:</v>
      </c>
      <c r="E42" s="87"/>
      <c r="F42" s="19"/>
      <c r="G42" s="10" t="str">
        <f>Wagenparkbeheerder!F12</f>
        <v>Score:</v>
      </c>
      <c r="H42" s="87"/>
      <c r="I42" s="19"/>
      <c r="J42" s="10" t="str">
        <f>Wagenparkbeheerder!I12</f>
        <v>Score:</v>
      </c>
      <c r="K42" s="87"/>
    </row>
    <row r="43" spans="1:11" ht="45" customHeight="1" x14ac:dyDescent="0.2">
      <c r="A43" s="94"/>
      <c r="B43" s="11" t="s">
        <v>20</v>
      </c>
      <c r="C43" s="5"/>
      <c r="D43" s="10" t="str">
        <f>'Coordinator GTI'!C12</f>
        <v>Score:</v>
      </c>
      <c r="E43" s="87"/>
      <c r="F43" s="19"/>
      <c r="G43" s="10" t="str">
        <f>'Coordinator GTI'!F12</f>
        <v>Score:</v>
      </c>
      <c r="H43" s="87"/>
      <c r="I43" s="19"/>
      <c r="J43" s="10" t="str">
        <f>'Coordinator GTI'!I12</f>
        <v>Score:</v>
      </c>
      <c r="K43" s="87"/>
    </row>
    <row r="44" spans="1:11" ht="45" customHeight="1" x14ac:dyDescent="0.2">
      <c r="A44" s="94"/>
      <c r="B44" s="11" t="s">
        <v>21</v>
      </c>
      <c r="C44" s="5"/>
      <c r="D44" s="10" t="str">
        <f>'Hoofd Technisch Beheer'!C12</f>
        <v>Score:</v>
      </c>
      <c r="E44" s="87"/>
      <c r="F44" s="19"/>
      <c r="G44" s="10" t="str">
        <f>'Hoofd Technisch Beheer'!F12</f>
        <v>Score:</v>
      </c>
      <c r="H44" s="87"/>
      <c r="I44" s="19"/>
      <c r="J44" s="10" t="str">
        <f>'Hoofd Technisch Beheer'!I12</f>
        <v>Score:</v>
      </c>
      <c r="K44" s="87"/>
    </row>
    <row r="45" spans="1:11" ht="45" customHeight="1" x14ac:dyDescent="0.2">
      <c r="A45" s="94"/>
      <c r="B45" s="11" t="s">
        <v>22</v>
      </c>
      <c r="C45" s="5"/>
      <c r="D45" s="10" t="str">
        <f>'Teamleider ICT Info manager'!C12</f>
        <v>Score:</v>
      </c>
      <c r="E45" s="87"/>
      <c r="F45" s="19"/>
      <c r="G45" s="10" t="str">
        <f>'Teamleider ICT Info manager'!F12</f>
        <v>Score:</v>
      </c>
      <c r="H45" s="87"/>
      <c r="I45" s="19"/>
      <c r="J45" s="10" t="str">
        <f>'Teamleider ICT Info manager'!I12</f>
        <v>Score:</v>
      </c>
      <c r="K45" s="87"/>
    </row>
    <row r="46" spans="1:11" ht="45" customHeight="1" x14ac:dyDescent="0.2">
      <c r="A46" s="95"/>
      <c r="B46" s="11" t="s">
        <v>46</v>
      </c>
      <c r="C46" s="5"/>
      <c r="D46" s="10" t="str">
        <f>'Directielid Bedrijfsvoering'!C12</f>
        <v>Score:</v>
      </c>
      <c r="E46" s="87"/>
      <c r="F46" s="19"/>
      <c r="G46" s="10" t="str">
        <f>'Directielid Bedrijfsvoering'!F12</f>
        <v>Score:</v>
      </c>
      <c r="H46" s="87"/>
      <c r="I46" s="19"/>
      <c r="J46" s="10" t="str">
        <f>'Directielid Bedrijfsvoering'!I12</f>
        <v>Score:</v>
      </c>
      <c r="K46" s="87"/>
    </row>
    <row r="47" spans="1:11" ht="23" customHeight="1" x14ac:dyDescent="0.2">
      <c r="A47" s="85" t="s">
        <v>42</v>
      </c>
      <c r="B47" s="85"/>
      <c r="C47" s="5"/>
      <c r="D47" s="41" t="s">
        <v>4</v>
      </c>
      <c r="E47" s="87"/>
      <c r="F47" s="19"/>
      <c r="G47" s="41" t="s">
        <v>4</v>
      </c>
      <c r="H47" s="87"/>
      <c r="I47" s="19"/>
      <c r="J47" s="41" t="s">
        <v>4</v>
      </c>
      <c r="K47" s="87"/>
    </row>
    <row r="48" spans="1:11" ht="23" customHeight="1" x14ac:dyDescent="0.2">
      <c r="A48" s="86"/>
      <c r="B48" s="86"/>
      <c r="C48" s="5"/>
      <c r="D48" s="42" t="str">
        <f>IF(E51="Uitmuntend","€ 2.400",IF(D47="Goed","€ 1.920",IF(D47="Voldoende","€ 0",IF(D47="Matig","-€ 7.200",IF(D47="Onvoldoende","KNOCK OUT"," ")))))</f>
        <v xml:space="preserve"> </v>
      </c>
      <c r="E48" s="87"/>
      <c r="F48" s="19"/>
      <c r="G48" s="42" t="str">
        <f>IF(H51="Uitmuntend","€ 2.400",IF(G47="Goed","€ 1.920",IF(G47="Voldoende","€ 0",IF(G47="Matig","-€ 7.200",IF(G47="Onvoldoende","KNOCK OUT"," ")))))</f>
        <v xml:space="preserve"> </v>
      </c>
      <c r="H48" s="87"/>
      <c r="I48" s="19"/>
      <c r="J48" s="42" t="str">
        <f>IF(K51="Uitmuntend","€ 2.400",IF(J47="Goed","€ 1.920",IF(J47="Voldoende","€ 0",IF(J47="Matig","-€ 7.200",IF(J47="Onvoldoende","KNOCK OUT"," ")))))</f>
        <v xml:space="preserve"> </v>
      </c>
      <c r="K48" s="87"/>
    </row>
    <row r="49" spans="1:11" ht="45" customHeight="1" x14ac:dyDescent="0.2">
      <c r="A49" s="93" t="str">
        <f>'Beoordelen 1. Open vragen'!A15</f>
        <v>f. Mogelijke risico’s en kritische succesfactoren</v>
      </c>
      <c r="B49" s="11" t="s">
        <v>1</v>
      </c>
      <c r="C49" s="5"/>
      <c r="D49" s="10" t="str">
        <f>Containerbeheerder!C14</f>
        <v>Score:</v>
      </c>
      <c r="E49" s="82" t="s">
        <v>0</v>
      </c>
      <c r="F49" s="19"/>
      <c r="G49" s="10" t="str">
        <f>Containerbeheerder!F14</f>
        <v>Score:</v>
      </c>
      <c r="H49" s="82" t="s">
        <v>0</v>
      </c>
      <c r="I49" s="19"/>
      <c r="J49" s="10" t="str">
        <f>Containerbeheerder!I14</f>
        <v>Score:</v>
      </c>
      <c r="K49" s="82" t="s">
        <v>0</v>
      </c>
    </row>
    <row r="50" spans="1:11" ht="45" customHeight="1" x14ac:dyDescent="0.2">
      <c r="A50" s="94"/>
      <c r="B50" s="11" t="s">
        <v>2</v>
      </c>
      <c r="C50" s="5"/>
      <c r="D50" s="10" t="str">
        <f>'Projectleider Technisch Beheer'!C14</f>
        <v>Score:</v>
      </c>
      <c r="E50" s="83"/>
      <c r="F50" s="19"/>
      <c r="G50" s="10" t="str">
        <f>'Projectleider Technisch Beheer'!F14</f>
        <v>Score:</v>
      </c>
      <c r="H50" s="83"/>
      <c r="I50" s="19"/>
      <c r="J50" s="10" t="str">
        <f>'Projectleider Technisch Beheer'!I14</f>
        <v>Score:</v>
      </c>
      <c r="K50" s="83"/>
    </row>
    <row r="51" spans="1:11" ht="45" customHeight="1" x14ac:dyDescent="0.2">
      <c r="A51" s="94"/>
      <c r="B51" s="11" t="s">
        <v>3</v>
      </c>
      <c r="C51" s="5"/>
      <c r="D51" s="10" t="str">
        <f>Wagenparkbeheerder!C14</f>
        <v>Score:</v>
      </c>
      <c r="E51" s="83"/>
      <c r="F51" s="19"/>
      <c r="G51" s="10" t="str">
        <f>Wagenparkbeheerder!F14</f>
        <v>Score:</v>
      </c>
      <c r="H51" s="83"/>
      <c r="I51" s="19"/>
      <c r="J51" s="10" t="str">
        <f>Wagenparkbeheerder!I14</f>
        <v>Score:</v>
      </c>
      <c r="K51" s="83"/>
    </row>
    <row r="52" spans="1:11" ht="45" customHeight="1" x14ac:dyDescent="0.2">
      <c r="A52" s="94"/>
      <c r="B52" s="11" t="s">
        <v>20</v>
      </c>
      <c r="C52" s="5"/>
      <c r="D52" s="10" t="str">
        <f>'Coordinator GTI'!C14</f>
        <v>Score:</v>
      </c>
      <c r="E52" s="83"/>
      <c r="F52" s="19"/>
      <c r="G52" s="10" t="str">
        <f>'Coordinator GTI'!F14</f>
        <v>Score:</v>
      </c>
      <c r="H52" s="83"/>
      <c r="I52" s="19"/>
      <c r="J52" s="10" t="str">
        <f>'Coordinator GTI'!I14</f>
        <v>Score:</v>
      </c>
      <c r="K52" s="83"/>
    </row>
    <row r="53" spans="1:11" ht="45" customHeight="1" x14ac:dyDescent="0.2">
      <c r="A53" s="94"/>
      <c r="B53" s="11" t="s">
        <v>21</v>
      </c>
      <c r="C53" s="5"/>
      <c r="D53" s="10" t="str">
        <f>'Hoofd Technisch Beheer'!C14</f>
        <v>Score:</v>
      </c>
      <c r="E53" s="83"/>
      <c r="F53" s="19"/>
      <c r="G53" s="10" t="str">
        <f>'Hoofd Technisch Beheer'!F14</f>
        <v>Score:</v>
      </c>
      <c r="H53" s="83"/>
      <c r="I53" s="19"/>
      <c r="J53" s="10" t="str">
        <f>'Hoofd Technisch Beheer'!I14</f>
        <v>Score:</v>
      </c>
      <c r="K53" s="83"/>
    </row>
    <row r="54" spans="1:11" ht="45" customHeight="1" x14ac:dyDescent="0.2">
      <c r="A54" s="94"/>
      <c r="B54" s="11" t="s">
        <v>22</v>
      </c>
      <c r="C54" s="5"/>
      <c r="D54" s="10" t="str">
        <f>'Teamleider ICT Info manager'!C14</f>
        <v>Score:</v>
      </c>
      <c r="E54" s="83"/>
      <c r="F54" s="19"/>
      <c r="G54" s="10" t="str">
        <f>'Teamleider ICT Info manager'!F14</f>
        <v>Score:</v>
      </c>
      <c r="H54" s="83"/>
      <c r="I54" s="19"/>
      <c r="J54" s="10" t="str">
        <f>'Teamleider ICT Info manager'!I14</f>
        <v>Score:</v>
      </c>
      <c r="K54" s="83"/>
    </row>
    <row r="55" spans="1:11" ht="45" customHeight="1" x14ac:dyDescent="0.2">
      <c r="A55" s="95"/>
      <c r="B55" s="11" t="s">
        <v>46</v>
      </c>
      <c r="C55" s="5"/>
      <c r="D55" s="10" t="str">
        <f>'Directielid Bedrijfsvoering'!C14</f>
        <v>Score:</v>
      </c>
      <c r="E55" s="83"/>
      <c r="F55" s="19"/>
      <c r="G55" s="10" t="str">
        <f>'Directielid Bedrijfsvoering'!F14</f>
        <v>Score:</v>
      </c>
      <c r="H55" s="83"/>
      <c r="I55" s="19"/>
      <c r="J55" s="10" t="str">
        <f>'Directielid Bedrijfsvoering'!I14</f>
        <v>Score:</v>
      </c>
      <c r="K55" s="83"/>
    </row>
    <row r="56" spans="1:11" ht="23" customHeight="1" x14ac:dyDescent="0.2">
      <c r="A56" s="88" t="s">
        <v>42</v>
      </c>
      <c r="B56" s="89"/>
      <c r="C56" s="5"/>
      <c r="D56" s="41" t="s">
        <v>4</v>
      </c>
      <c r="E56" s="83"/>
      <c r="F56" s="19"/>
      <c r="G56" s="41" t="s">
        <v>4</v>
      </c>
      <c r="H56" s="83"/>
      <c r="I56" s="19"/>
      <c r="J56" s="41" t="s">
        <v>4</v>
      </c>
      <c r="K56" s="83"/>
    </row>
    <row r="57" spans="1:11" ht="23" customHeight="1" x14ac:dyDescent="0.2">
      <c r="A57" s="90"/>
      <c r="B57" s="91"/>
      <c r="C57" s="5"/>
      <c r="D57" s="42" t="str">
        <f>IF(D56="Uitmuntend","€ 2.400",IF(D56="Goed","€ 1.920",IF(D56="Voldoende","€ 0",IF(D56="Matig","-€ 7.200",IF(D56="Onvoldoende","KNOCK OUT"," ")))))</f>
        <v xml:space="preserve"> </v>
      </c>
      <c r="E57" s="84"/>
      <c r="F57" s="19"/>
      <c r="G57" s="42" t="str">
        <f>IF(G56="Uitmuntend","€ 2.400",IF(G56="Goed","€ 1.920",IF(G56="Voldoende","€ 0",IF(G56="Matig","-€ 7.200",IF(G56="Onvoldoende","KNOCK OUT"," ")))))</f>
        <v xml:space="preserve"> </v>
      </c>
      <c r="H57" s="84"/>
      <c r="I57" s="19"/>
      <c r="J57" s="42" t="str">
        <f>IF(J56="Uitmuntend","€ 2.400",IF(J56="Goed","€ 1.920",IF(J56="Voldoende","€ 0",IF(J56="Matig","-€ 7.200",IF(J56="Onvoldoende","KNOCK OUT"," ")))))</f>
        <v xml:space="preserve"> </v>
      </c>
      <c r="K57" s="84"/>
    </row>
    <row r="58" spans="1:11" ht="45" customHeight="1" x14ac:dyDescent="0.2">
      <c r="A58" s="93" t="str">
        <f>'Beoordelen 1. Open vragen'!A17</f>
        <v>g. Rapportage, communicatie en escalatie processen/procedures</v>
      </c>
      <c r="B58" s="11" t="s">
        <v>1</v>
      </c>
      <c r="C58" s="5"/>
      <c r="D58" s="10" t="str">
        <f>Containerbeheerder!C16</f>
        <v>Score:</v>
      </c>
      <c r="E58" s="87" t="s">
        <v>0</v>
      </c>
      <c r="F58" s="19"/>
      <c r="G58" s="10" t="str">
        <f>Containerbeheerder!F16</f>
        <v>Score:</v>
      </c>
      <c r="H58" s="87" t="s">
        <v>0</v>
      </c>
      <c r="I58" s="19"/>
      <c r="J58" s="10" t="str">
        <f>Containerbeheerder!I16</f>
        <v>Score:</v>
      </c>
      <c r="K58" s="87" t="s">
        <v>0</v>
      </c>
    </row>
    <row r="59" spans="1:11" ht="45" customHeight="1" x14ac:dyDescent="0.2">
      <c r="A59" s="94"/>
      <c r="B59" s="11" t="s">
        <v>2</v>
      </c>
      <c r="C59" s="5"/>
      <c r="D59" s="10" t="str">
        <f>'Projectleider Technisch Beheer'!C16</f>
        <v>Score:</v>
      </c>
      <c r="E59" s="87"/>
      <c r="F59" s="19"/>
      <c r="G59" s="10" t="str">
        <f>'Projectleider Technisch Beheer'!F16</f>
        <v>Score:</v>
      </c>
      <c r="H59" s="87"/>
      <c r="I59" s="19"/>
      <c r="J59" s="10" t="str">
        <f>'Projectleider Technisch Beheer'!I16</f>
        <v>Score:</v>
      </c>
      <c r="K59" s="87"/>
    </row>
    <row r="60" spans="1:11" ht="45" customHeight="1" x14ac:dyDescent="0.2">
      <c r="A60" s="94"/>
      <c r="B60" s="11" t="s">
        <v>3</v>
      </c>
      <c r="C60" s="5"/>
      <c r="D60" s="10" t="str">
        <f>Wagenparkbeheerder!C16</f>
        <v>Score:</v>
      </c>
      <c r="E60" s="87"/>
      <c r="F60" s="19"/>
      <c r="G60" s="10" t="str">
        <f>Wagenparkbeheerder!F16</f>
        <v>Score:</v>
      </c>
      <c r="H60" s="87"/>
      <c r="I60" s="19"/>
      <c r="J60" s="10" t="str">
        <f>Wagenparkbeheerder!I16</f>
        <v>Score:</v>
      </c>
      <c r="K60" s="87"/>
    </row>
    <row r="61" spans="1:11" ht="45" customHeight="1" x14ac:dyDescent="0.2">
      <c r="A61" s="94"/>
      <c r="B61" s="11" t="s">
        <v>20</v>
      </c>
      <c r="C61" s="5"/>
      <c r="D61" s="10" t="str">
        <f>'Coordinator GTI'!C16</f>
        <v>Score:</v>
      </c>
      <c r="E61" s="87"/>
      <c r="F61" s="19"/>
      <c r="G61" s="10" t="str">
        <f>'Coordinator GTI'!F16</f>
        <v>Score:</v>
      </c>
      <c r="H61" s="87"/>
      <c r="I61" s="19"/>
      <c r="J61" s="10" t="str">
        <f>'Coordinator GTI'!I16</f>
        <v>Score:</v>
      </c>
      <c r="K61" s="87"/>
    </row>
    <row r="62" spans="1:11" ht="45" customHeight="1" x14ac:dyDescent="0.2">
      <c r="A62" s="94"/>
      <c r="B62" s="11" t="s">
        <v>21</v>
      </c>
      <c r="C62" s="5"/>
      <c r="D62" s="10" t="str">
        <f>'Hoofd Technisch Beheer'!C16</f>
        <v>Score:</v>
      </c>
      <c r="E62" s="87"/>
      <c r="F62" s="19"/>
      <c r="G62" s="10" t="str">
        <f>'Hoofd Technisch Beheer'!F16</f>
        <v>Score:</v>
      </c>
      <c r="H62" s="87"/>
      <c r="I62" s="19"/>
      <c r="J62" s="10" t="str">
        <f>'Hoofd Technisch Beheer'!I16</f>
        <v>Score:</v>
      </c>
      <c r="K62" s="87"/>
    </row>
    <row r="63" spans="1:11" ht="45" customHeight="1" x14ac:dyDescent="0.2">
      <c r="A63" s="94"/>
      <c r="B63" s="11" t="s">
        <v>22</v>
      </c>
      <c r="C63" s="5"/>
      <c r="D63" s="10" t="str">
        <f>'Teamleider ICT Info manager'!C16</f>
        <v>Score:</v>
      </c>
      <c r="E63" s="87"/>
      <c r="F63" s="19"/>
      <c r="G63" s="10" t="str">
        <f>'Teamleider ICT Info manager'!F16</f>
        <v>Score:</v>
      </c>
      <c r="H63" s="87"/>
      <c r="I63" s="19"/>
      <c r="J63" s="10" t="str">
        <f>'Teamleider ICT Info manager'!I16</f>
        <v>Score:</v>
      </c>
      <c r="K63" s="87"/>
    </row>
    <row r="64" spans="1:11" ht="45" customHeight="1" x14ac:dyDescent="0.2">
      <c r="A64" s="95"/>
      <c r="B64" s="11" t="s">
        <v>46</v>
      </c>
      <c r="C64" s="5"/>
      <c r="D64" s="10" t="str">
        <f>'Directielid Bedrijfsvoering'!C16</f>
        <v>Score:</v>
      </c>
      <c r="E64" s="87"/>
      <c r="F64" s="19"/>
      <c r="G64" s="10" t="str">
        <f>'Directielid Bedrijfsvoering'!F16</f>
        <v>Score:</v>
      </c>
      <c r="H64" s="87"/>
      <c r="I64" s="19"/>
      <c r="J64" s="10" t="str">
        <f>'Directielid Bedrijfsvoering'!I16</f>
        <v>Score:</v>
      </c>
      <c r="K64" s="87"/>
    </row>
    <row r="65" spans="1:11" ht="23" customHeight="1" x14ac:dyDescent="0.2">
      <c r="A65" s="85" t="s">
        <v>42</v>
      </c>
      <c r="B65" s="85"/>
      <c r="C65" s="5"/>
      <c r="D65" s="41" t="s">
        <v>4</v>
      </c>
      <c r="E65" s="87"/>
      <c r="F65" s="19"/>
      <c r="G65" s="41" t="s">
        <v>4</v>
      </c>
      <c r="H65" s="87"/>
      <c r="I65" s="19"/>
      <c r="J65" s="41" t="s">
        <v>4</v>
      </c>
      <c r="K65" s="87"/>
    </row>
    <row r="66" spans="1:11" ht="23" customHeight="1" x14ac:dyDescent="0.2">
      <c r="A66" s="86"/>
      <c r="B66" s="86"/>
      <c r="C66" s="5"/>
      <c r="D66" s="42" t="str">
        <f>IF(D65="Uitmuntend","€ 1.500",IF(D65="Goed","€ 1.200",IF(D65="Voldoende","€ 0",IF(D65="Matig","-€ 4.500",IF(D65="Onvoldoende","KNOCK OUT"," ")))))</f>
        <v xml:space="preserve"> </v>
      </c>
      <c r="E66" s="87"/>
      <c r="F66" s="19"/>
      <c r="G66" s="42" t="str">
        <f>IF(G65="Uitmuntend","€ 1.500",IF(G65="Goed","€ 1.200",IF(G65="Voldoende","€ 0",IF(G65="Matig","-€ 4.500",IF(G65="Onvoldoende","KNOCK OUT"," ")))))</f>
        <v xml:space="preserve"> </v>
      </c>
      <c r="H66" s="87"/>
      <c r="I66" s="19"/>
      <c r="J66" s="42" t="str">
        <f>IF(J65="Uitmuntend","€ 1.500",IF(J65="Goed","€ 1.200",IF(J65="Voldoende","€ 0",IF(J65="Matig","-€ 4.500",IF(J65="Onvoldoende","KNOCK OUT"," ")))))</f>
        <v xml:space="preserve"> </v>
      </c>
      <c r="K66" s="87"/>
    </row>
    <row r="67" spans="1:11" ht="45" customHeight="1" x14ac:dyDescent="0.2">
      <c r="A67" s="96" t="str">
        <f>'Beoordelen 1. Open vragen'!A19</f>
        <v>Vraag 2: Doorontwikkeling</v>
      </c>
      <c r="B67" s="11" t="s">
        <v>1</v>
      </c>
      <c r="C67" s="5"/>
      <c r="D67" s="10" t="str">
        <f>Containerbeheerder!C18</f>
        <v>Score:</v>
      </c>
      <c r="E67" s="82" t="s">
        <v>0</v>
      </c>
      <c r="F67" s="19"/>
      <c r="G67" s="10" t="str">
        <f>Containerbeheerder!F18</f>
        <v>Score:</v>
      </c>
      <c r="H67" s="82" t="s">
        <v>0</v>
      </c>
      <c r="I67" s="19"/>
      <c r="J67" s="10" t="str">
        <f>Containerbeheerder!I18</f>
        <v>Score:</v>
      </c>
      <c r="K67" s="82" t="s">
        <v>0</v>
      </c>
    </row>
    <row r="68" spans="1:11" ht="45" customHeight="1" x14ac:dyDescent="0.2">
      <c r="A68" s="97"/>
      <c r="B68" s="11" t="s">
        <v>2</v>
      </c>
      <c r="C68" s="5"/>
      <c r="D68" s="10" t="str">
        <f>'Projectleider Technisch Beheer'!C18</f>
        <v>Score:</v>
      </c>
      <c r="E68" s="83"/>
      <c r="F68" s="19"/>
      <c r="G68" s="10" t="str">
        <f>'Projectleider Technisch Beheer'!F18</f>
        <v>Score:</v>
      </c>
      <c r="H68" s="83"/>
      <c r="I68" s="19"/>
      <c r="J68" s="10" t="str">
        <f>'Projectleider Technisch Beheer'!I18</f>
        <v>Score:</v>
      </c>
      <c r="K68" s="83"/>
    </row>
    <row r="69" spans="1:11" ht="45" customHeight="1" x14ac:dyDescent="0.2">
      <c r="A69" s="97"/>
      <c r="B69" s="11" t="s">
        <v>3</v>
      </c>
      <c r="C69" s="5"/>
      <c r="D69" s="10" t="str">
        <f>Wagenparkbeheerder!C18</f>
        <v>Score:</v>
      </c>
      <c r="E69" s="83"/>
      <c r="F69" s="19"/>
      <c r="G69" s="10" t="str">
        <f>Wagenparkbeheerder!F18</f>
        <v>Score:</v>
      </c>
      <c r="H69" s="83"/>
      <c r="I69" s="19"/>
      <c r="J69" s="10" t="str">
        <f>Wagenparkbeheerder!I18</f>
        <v>Score:</v>
      </c>
      <c r="K69" s="83"/>
    </row>
    <row r="70" spans="1:11" ht="45" customHeight="1" x14ac:dyDescent="0.2">
      <c r="A70" s="97"/>
      <c r="B70" s="11" t="s">
        <v>20</v>
      </c>
      <c r="C70" s="5"/>
      <c r="D70" s="10" t="str">
        <f>'Coordinator GTI'!C18</f>
        <v>Score:</v>
      </c>
      <c r="E70" s="83"/>
      <c r="F70" s="19"/>
      <c r="G70" s="10" t="str">
        <f>'Coordinator GTI'!F18</f>
        <v>Score:</v>
      </c>
      <c r="H70" s="83"/>
      <c r="I70" s="19"/>
      <c r="J70" s="10" t="str">
        <f>'Coordinator GTI'!I18</f>
        <v>Score:</v>
      </c>
      <c r="K70" s="83"/>
    </row>
    <row r="71" spans="1:11" ht="45" customHeight="1" x14ac:dyDescent="0.2">
      <c r="A71" s="97"/>
      <c r="B71" s="11" t="s">
        <v>21</v>
      </c>
      <c r="C71" s="5"/>
      <c r="D71" s="10" t="str">
        <f>'Hoofd Technisch Beheer'!C18</f>
        <v>Score:</v>
      </c>
      <c r="E71" s="83"/>
      <c r="F71" s="19"/>
      <c r="G71" s="10" t="str">
        <f>'Hoofd Technisch Beheer'!F18</f>
        <v>Score:</v>
      </c>
      <c r="H71" s="83"/>
      <c r="I71" s="19"/>
      <c r="J71" s="10" t="str">
        <f>'Hoofd Technisch Beheer'!I18</f>
        <v>Score:</v>
      </c>
      <c r="K71" s="83"/>
    </row>
    <row r="72" spans="1:11" ht="45" customHeight="1" x14ac:dyDescent="0.2">
      <c r="A72" s="97"/>
      <c r="B72" s="11" t="s">
        <v>22</v>
      </c>
      <c r="C72" s="5"/>
      <c r="D72" s="10" t="str">
        <f>'Teamleider ICT Info manager'!C18</f>
        <v>Score:</v>
      </c>
      <c r="E72" s="83"/>
      <c r="F72" s="19"/>
      <c r="G72" s="10" t="str">
        <f>'Teamleider ICT Info manager'!F18</f>
        <v>Score:</v>
      </c>
      <c r="H72" s="83"/>
      <c r="I72" s="19"/>
      <c r="J72" s="10" t="str">
        <f>'Teamleider ICT Info manager'!I18</f>
        <v>Score:</v>
      </c>
      <c r="K72" s="83"/>
    </row>
    <row r="73" spans="1:11" ht="45" customHeight="1" x14ac:dyDescent="0.2">
      <c r="A73" s="98"/>
      <c r="B73" s="11" t="s">
        <v>46</v>
      </c>
      <c r="C73" s="5"/>
      <c r="D73" s="10" t="str">
        <f>'Directielid Bedrijfsvoering'!C18</f>
        <v>Score:</v>
      </c>
      <c r="E73" s="83"/>
      <c r="F73" s="19"/>
      <c r="G73" s="10" t="str">
        <f>'Directielid Bedrijfsvoering'!F18</f>
        <v>Score:</v>
      </c>
      <c r="H73" s="83"/>
      <c r="I73" s="19"/>
      <c r="J73" s="10" t="str">
        <f>'Directielid Bedrijfsvoering'!I18</f>
        <v>Score:</v>
      </c>
      <c r="K73" s="83"/>
    </row>
    <row r="74" spans="1:11" ht="23" customHeight="1" x14ac:dyDescent="0.2">
      <c r="A74" s="85" t="s">
        <v>42</v>
      </c>
      <c r="B74" s="85"/>
      <c r="C74" s="5"/>
      <c r="D74" s="41" t="s">
        <v>4</v>
      </c>
      <c r="E74" s="83"/>
      <c r="F74" s="19"/>
      <c r="G74" s="41" t="s">
        <v>4</v>
      </c>
      <c r="H74" s="83"/>
      <c r="I74" s="19"/>
      <c r="J74" s="41" t="s">
        <v>4</v>
      </c>
      <c r="K74" s="83"/>
    </row>
    <row r="75" spans="1:11" ht="23" customHeight="1" x14ac:dyDescent="0.2">
      <c r="A75" s="86"/>
      <c r="B75" s="86"/>
      <c r="C75" s="5"/>
      <c r="D75" s="42" t="str">
        <f>IF(D74="Uitmuntend","€ 4.500",IF(D74="Goed","€ 3.600",IF(D74="Voldoende","€ 0",IF(D74="Matig","-€ 13.500",IF(D74="Onvoldoende","KNOCK OUT"," ")))))</f>
        <v xml:space="preserve"> </v>
      </c>
      <c r="E75" s="84"/>
      <c r="F75" s="19"/>
      <c r="G75" s="42" t="str">
        <f>IF(G74="Uitmuntend","€ 4.500",IF(G74="Goed","€ 3.600",IF(G74="Voldoende","€ 0",IF(G74="Matig","-€ 13.500",IF(G74="Onvoldoende","KNOCK OUT"," ")))))</f>
        <v xml:space="preserve"> </v>
      </c>
      <c r="H75" s="84"/>
      <c r="I75" s="19"/>
      <c r="J75" s="42" t="str">
        <f>IF(J74="Uitmuntend","€ 4.500",IF(J74="Goed","€ 3.600",IF(J74="Voldoende","€ 0",IF(J74="Matig","-€ 13.500",IF(J74="Onvoldoende","KNOCK OUT"," ")))))</f>
        <v xml:space="preserve"> </v>
      </c>
      <c r="K75" s="84"/>
    </row>
    <row r="76" spans="1:11" ht="45" customHeight="1" x14ac:dyDescent="0.2">
      <c r="A76" s="96" t="str">
        <f>'Beoordelen 1. Open vragen'!A21</f>
        <v>Vraag 3: Duurzaamheid en SROI</v>
      </c>
      <c r="B76" s="11" t="s">
        <v>1</v>
      </c>
      <c r="C76" s="5"/>
      <c r="D76" s="10" t="str">
        <f>Containerbeheerder!C20</f>
        <v>Score:</v>
      </c>
      <c r="E76" s="82" t="s">
        <v>0</v>
      </c>
      <c r="F76" s="19"/>
      <c r="G76" s="10" t="str">
        <f>Containerbeheerder!F20</f>
        <v>Score:</v>
      </c>
      <c r="H76" s="82" t="s">
        <v>0</v>
      </c>
      <c r="I76" s="19"/>
      <c r="J76" s="10" t="str">
        <f>Containerbeheerder!I20</f>
        <v>Score:</v>
      </c>
      <c r="K76" s="82" t="s">
        <v>0</v>
      </c>
    </row>
    <row r="77" spans="1:11" ht="45" customHeight="1" x14ac:dyDescent="0.2">
      <c r="A77" s="97"/>
      <c r="B77" s="11" t="s">
        <v>2</v>
      </c>
      <c r="C77" s="5"/>
      <c r="D77" s="10" t="str">
        <f>'Projectleider Technisch Beheer'!C20</f>
        <v>Score:</v>
      </c>
      <c r="E77" s="83"/>
      <c r="F77" s="19"/>
      <c r="G77" s="10" t="str">
        <f>'Projectleider Technisch Beheer'!F20</f>
        <v>Score:</v>
      </c>
      <c r="H77" s="83"/>
      <c r="I77" s="19"/>
      <c r="J77" s="10" t="str">
        <f>'Projectleider Technisch Beheer'!I20</f>
        <v>Score:</v>
      </c>
      <c r="K77" s="83"/>
    </row>
    <row r="78" spans="1:11" ht="45" customHeight="1" x14ac:dyDescent="0.2">
      <c r="A78" s="97"/>
      <c r="B78" s="11" t="s">
        <v>3</v>
      </c>
      <c r="C78" s="5"/>
      <c r="D78" s="10" t="str">
        <f>Wagenparkbeheerder!C20</f>
        <v>Score:</v>
      </c>
      <c r="E78" s="83"/>
      <c r="F78" s="19"/>
      <c r="G78" s="10" t="str">
        <f>Wagenparkbeheerder!F20</f>
        <v>Score:</v>
      </c>
      <c r="H78" s="83"/>
      <c r="I78" s="19"/>
      <c r="J78" s="10" t="str">
        <f>Wagenparkbeheerder!I20</f>
        <v>Score:</v>
      </c>
      <c r="K78" s="83"/>
    </row>
    <row r="79" spans="1:11" ht="45" customHeight="1" x14ac:dyDescent="0.2">
      <c r="A79" s="97"/>
      <c r="B79" s="11" t="s">
        <v>20</v>
      </c>
      <c r="C79" s="5"/>
      <c r="D79" s="10" t="str">
        <f>'Coordinator GTI'!C20</f>
        <v>Score:</v>
      </c>
      <c r="E79" s="83"/>
      <c r="F79" s="19"/>
      <c r="G79" s="10" t="str">
        <f>'Coordinator GTI'!F20</f>
        <v>Score:</v>
      </c>
      <c r="H79" s="83"/>
      <c r="I79" s="19"/>
      <c r="J79" s="10" t="str">
        <f>'Coordinator GTI'!I20</f>
        <v>Score:</v>
      </c>
      <c r="K79" s="83"/>
    </row>
    <row r="80" spans="1:11" ht="45" customHeight="1" x14ac:dyDescent="0.2">
      <c r="A80" s="97"/>
      <c r="B80" s="11" t="s">
        <v>21</v>
      </c>
      <c r="C80" s="5"/>
      <c r="D80" s="10" t="str">
        <f>'Hoofd Technisch Beheer'!C20</f>
        <v>Score:</v>
      </c>
      <c r="E80" s="83"/>
      <c r="F80" s="19"/>
      <c r="G80" s="10" t="str">
        <f>'Hoofd Technisch Beheer'!F20</f>
        <v>Score:</v>
      </c>
      <c r="H80" s="83"/>
      <c r="I80" s="19"/>
      <c r="J80" s="10" t="str">
        <f>'Hoofd Technisch Beheer'!I20</f>
        <v>Score:</v>
      </c>
      <c r="K80" s="83"/>
    </row>
    <row r="81" spans="1:11" ht="45" customHeight="1" x14ac:dyDescent="0.2">
      <c r="A81" s="97"/>
      <c r="B81" s="11" t="s">
        <v>22</v>
      </c>
      <c r="C81" s="5"/>
      <c r="D81" s="10" t="str">
        <f>'Teamleider ICT Info manager'!C20</f>
        <v>Score:</v>
      </c>
      <c r="E81" s="83"/>
      <c r="F81" s="19"/>
      <c r="G81" s="10" t="str">
        <f>'Teamleider ICT Info manager'!F20</f>
        <v>Score:</v>
      </c>
      <c r="H81" s="83"/>
      <c r="I81" s="19"/>
      <c r="J81" s="10" t="str">
        <f>'Teamleider ICT Info manager'!I20</f>
        <v>Score:</v>
      </c>
      <c r="K81" s="83"/>
    </row>
    <row r="82" spans="1:11" ht="45" customHeight="1" x14ac:dyDescent="0.2">
      <c r="A82" s="98"/>
      <c r="B82" s="11" t="s">
        <v>46</v>
      </c>
      <c r="C82" s="5"/>
      <c r="D82" s="10" t="str">
        <f>'Directielid Bedrijfsvoering'!C20</f>
        <v>Score:</v>
      </c>
      <c r="E82" s="83"/>
      <c r="F82" s="19"/>
      <c r="G82" s="10" t="str">
        <f>'Directielid Bedrijfsvoering'!F20</f>
        <v>Score:</v>
      </c>
      <c r="H82" s="83"/>
      <c r="I82" s="19"/>
      <c r="J82" s="10" t="str">
        <f>'Directielid Bedrijfsvoering'!I20</f>
        <v>Score:</v>
      </c>
      <c r="K82" s="83"/>
    </row>
    <row r="83" spans="1:11" ht="23" customHeight="1" x14ac:dyDescent="0.2">
      <c r="A83" s="85" t="s">
        <v>42</v>
      </c>
      <c r="B83" s="85"/>
      <c r="C83" s="5"/>
      <c r="D83" s="41" t="s">
        <v>4</v>
      </c>
      <c r="E83" s="83"/>
      <c r="F83" s="19"/>
      <c r="G83" s="41" t="s">
        <v>4</v>
      </c>
      <c r="H83" s="83"/>
      <c r="I83" s="19"/>
      <c r="J83" s="41" t="s">
        <v>4</v>
      </c>
      <c r="K83" s="83"/>
    </row>
    <row r="84" spans="1:11" ht="23" customHeight="1" x14ac:dyDescent="0.2">
      <c r="A84" s="86"/>
      <c r="B84" s="86"/>
      <c r="C84" s="5"/>
      <c r="D84" s="42" t="str">
        <f>IF(D83="Uitmuntend","€ 6.000",IF(D83="Goed","€ 4.800",IF(D83="Voldoende","€ 0",IF(D83="Matig","-€ 24.000",IF(D83="Onvoldoende","KNOCK OUT"," ")))))</f>
        <v xml:space="preserve"> </v>
      </c>
      <c r="E84" s="84"/>
      <c r="F84" s="19"/>
      <c r="G84" s="42" t="str">
        <f>IF(G83="Uitmuntend","€ 6.000",IF(G83="Goed","€ 4.800",IF(G83="Voldoende","€ 0",IF(G83="Matig","-€ 24.000",IF(G83="Onvoldoende","KNOCK OUT"," ")))))</f>
        <v xml:space="preserve"> </v>
      </c>
      <c r="H84" s="84"/>
      <c r="I84" s="19"/>
      <c r="J84" s="42" t="str">
        <f>IF(J83="Uitmuntend","€ 6.000",IF(J83="Goed","€ 4.800",IF(J83="Voldoende","€ 0",IF(J83="Matig","-€ 24.000",IF(J83="Onvoldoende","KNOCK OUT"," ")))))</f>
        <v xml:space="preserve"> </v>
      </c>
      <c r="K84" s="84"/>
    </row>
    <row r="85" spans="1:11" ht="20" customHeight="1" x14ac:dyDescent="0.2">
      <c r="C85"/>
      <c r="F85" s="1"/>
      <c r="I85" s="1"/>
    </row>
    <row r="86" spans="1:11" ht="30" customHeight="1" x14ac:dyDescent="0.2">
      <c r="A86" s="92" t="s">
        <v>32</v>
      </c>
      <c r="B86" s="92"/>
      <c r="C86" s="5"/>
      <c r="D86" s="12" t="e">
        <f>D12+D21+D30+D39+D48+D57+D66+D75+D84</f>
        <v>#VALUE!</v>
      </c>
      <c r="E86" s="13"/>
      <c r="F86" s="30"/>
      <c r="G86" s="12" t="e">
        <f>G12+G21+G30+G39+G48+G57+G66+G75+G84</f>
        <v>#VALUE!</v>
      </c>
      <c r="H86" s="13"/>
      <c r="I86" s="30"/>
      <c r="J86" s="12" t="e">
        <f>J12+J21+J30+J39+J48+J57+J66+J75+J84</f>
        <v>#VALUE!</v>
      </c>
      <c r="K86" s="13"/>
    </row>
  </sheetData>
  <sheetProtection algorithmName="SHA-512" hashValue="DCWypzkOrM1ltGcRsCb4yma2TcbCF/hnwtfQi8PRE2o+0W//1vjVPFJ3QE97/ufh1JITfFNbkO3pSOI7Rxlltg==" saltValue="0fnPw/C355fH0Eb1TAFJQA==" spinCount="100000" sheet="1" objects="1" scenarios="1"/>
  <mergeCells count="61">
    <mergeCell ref="E22:E30"/>
    <mergeCell ref="H13:H21"/>
    <mergeCell ref="H22:H30"/>
    <mergeCell ref="K13:K21"/>
    <mergeCell ref="K22:K30"/>
    <mergeCell ref="A86:B86"/>
    <mergeCell ref="A38:B38"/>
    <mergeCell ref="A39:B39"/>
    <mergeCell ref="A4:A10"/>
    <mergeCell ref="A13:A19"/>
    <mergeCell ref="A22:A28"/>
    <mergeCell ref="A31:A37"/>
    <mergeCell ref="A40:A46"/>
    <mergeCell ref="A49:A55"/>
    <mergeCell ref="E31:E39"/>
    <mergeCell ref="H31:H39"/>
    <mergeCell ref="K31:K39"/>
    <mergeCell ref="A1:B1"/>
    <mergeCell ref="A30:B30"/>
    <mergeCell ref="A11:B11"/>
    <mergeCell ref="A12:B12"/>
    <mergeCell ref="A20:B20"/>
    <mergeCell ref="A21:B21"/>
    <mergeCell ref="A29:B29"/>
    <mergeCell ref="E4:E12"/>
    <mergeCell ref="H4:H12"/>
    <mergeCell ref="K4:K12"/>
    <mergeCell ref="E13:E21"/>
    <mergeCell ref="E40:E48"/>
    <mergeCell ref="H40:H48"/>
    <mergeCell ref="K40:K48"/>
    <mergeCell ref="A47:B47"/>
    <mergeCell ref="A48:B48"/>
    <mergeCell ref="E49:E57"/>
    <mergeCell ref="H49:H57"/>
    <mergeCell ref="K49:K57"/>
    <mergeCell ref="A56:B56"/>
    <mergeCell ref="A57:B57"/>
    <mergeCell ref="E58:E66"/>
    <mergeCell ref="H58:H66"/>
    <mergeCell ref="K58:K66"/>
    <mergeCell ref="A65:B65"/>
    <mergeCell ref="A66:B66"/>
    <mergeCell ref="A58:A64"/>
    <mergeCell ref="E67:E75"/>
    <mergeCell ref="H67:H75"/>
    <mergeCell ref="K67:K75"/>
    <mergeCell ref="A74:B74"/>
    <mergeCell ref="A75:B75"/>
    <mergeCell ref="A67:A73"/>
    <mergeCell ref="E76:E84"/>
    <mergeCell ref="H76:H84"/>
    <mergeCell ref="K76:K84"/>
    <mergeCell ref="A83:B83"/>
    <mergeCell ref="A84:B84"/>
    <mergeCell ref="A76:A82"/>
    <mergeCell ref="D1:E2"/>
    <mergeCell ref="G1:H2"/>
    <mergeCell ref="J1:K2"/>
    <mergeCell ref="A2:B2"/>
    <mergeCell ref="A3:B3"/>
  </mergeCells>
  <dataValidations count="1">
    <dataValidation type="list" errorStyle="warning" allowBlank="1" showErrorMessage="1" sqref="G20 G29 G11 G38 D20 D29 D11 D38 J20 J29 J11 J38 G56 G65 G47 G74 D56 D65 D47 D74 J56 J65 J47 J74 G83 D83 J83" xr:uid="{00000000-0002-0000-0400-000000000000}">
      <formula1>SCORE</formula1>
    </dataValidation>
  </dataValidation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5ab2cf32e48d1b6a7448349eada59c36">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cdc4819a3088082993f6a327ac3ab85"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Props1.xml><?xml version="1.0" encoding="utf-8"?>
<ds:datastoreItem xmlns:ds="http://schemas.openxmlformats.org/officeDocument/2006/customXml" ds:itemID="{37ED4D8C-5CB0-4D48-B481-62CCE3605C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44B859-6F4A-46D4-9F6D-CF236FDE1B94}">
  <ds:schemaRefs>
    <ds:schemaRef ds:uri="http://schemas.microsoft.com/sharepoint/v3/contenttype/forms"/>
  </ds:schemaRefs>
</ds:datastoreItem>
</file>

<file path=customXml/itemProps3.xml><?xml version="1.0" encoding="utf-8"?>
<ds:datastoreItem xmlns:ds="http://schemas.openxmlformats.org/officeDocument/2006/customXml" ds:itemID="{D3C723BE-5866-4370-97DF-89AA93C5B658}">
  <ds:schemaRefs>
    <ds:schemaRef ds:uri="04d4ff2e-cf62-40b0-a5cf-f8c6524922a9"/>
    <ds:schemaRef ds:uri="http://purl.org/dc/dcmitype/"/>
    <ds:schemaRef ds:uri="http://schemas.openxmlformats.org/package/2006/metadata/core-properties"/>
    <ds:schemaRef ds:uri="http://purl.org/dc/terms/"/>
    <ds:schemaRef ds:uri="cdfd6af9-2027-427e-aee7-f2f3dc2ea940"/>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Beoordelen 1. Open vragen</vt:lpstr>
      <vt:lpstr>Containerbeheerder</vt:lpstr>
      <vt:lpstr>Projectleider Technisch Beheer</vt:lpstr>
      <vt:lpstr>Wagenparkbeheerder</vt:lpstr>
      <vt:lpstr>Coordinator GTI</vt:lpstr>
      <vt:lpstr>Hoofd Technisch Beheer</vt:lpstr>
      <vt:lpstr>Teamleider ICT Info manager</vt:lpstr>
      <vt:lpstr>Directielid Bedrijfsvoering</vt:lpstr>
      <vt:lpstr>Consensus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inkoopadviesbureau BiC</dc:description>
  <cp:lastModifiedBy/>
  <dcterms:created xsi:type="dcterms:W3CDTF">2006-09-16T00:00:00Z</dcterms:created>
  <dcterms:modified xsi:type="dcterms:W3CDTF">2024-05-31T06:50:42Z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0x010100D3B690CF24BA03409545456E9496C782</vt:lpwstr>
  </property>
  <property fmtid="{D5CDD505-2E9C-101B-9397-08002B2CF9AE}" pid="3" name="MediaServiceImageTags">
    <vt:lpwstr/>
  </property>
</Properties>
</file>