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mc:AlternateContent xmlns:mc="http://schemas.openxmlformats.org/markup-compatibility/2006">
    <mc:Choice Requires="x15">
      <x15ac:absPath xmlns:x15ac="http://schemas.microsoft.com/office/spreadsheetml/2010/11/ac" url="https://connect.sp02.rws.nl/sites/M230309884/mkt/Aanbesteding/Aanbestedingsdocumenten/Bijlagen Aanbestedingsleidraad/"/>
    </mc:Choice>
  </mc:AlternateContent>
  <xr:revisionPtr revIDLastSave="0" documentId="14_{A2184C9C-5495-48F7-8EE3-86AB46FD6B7B}" xr6:coauthVersionLast="47" xr6:coauthVersionMax="47" xr10:uidLastSave="{00000000-0000-0000-0000-000000000000}"/>
  <bookViews>
    <workbookView xWindow="-108" yWindow="-108" windowWidth="23256" windowHeight="12720" xr2:uid="{00000000-000D-0000-FFFF-FFFF00000000}"/>
  </bookViews>
  <sheets>
    <sheet name="Toelichting" sheetId="5" r:id="rId1"/>
    <sheet name="EHP-Noord" sheetId="10" r:id="rId2"/>
    <sheet name="EHP-Zuid" sheetId="4" r:id="rId3"/>
    <sheet name="Fictieve maand" sheetId="6" r:id="rId4"/>
    <sheet name="Fictieve maand Toelichting" sheetId="7" r:id="rId5"/>
    <sheet name="Transitieperiode kosten" sheetId="8" r:id="rId6"/>
    <sheet name="Transitieperiode toelichting" sheetId="9"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27" i="10" l="1"/>
  <c r="D126" i="10"/>
  <c r="D125" i="10"/>
  <c r="D124" i="10"/>
  <c r="D123" i="10"/>
  <c r="D122" i="10"/>
  <c r="D121" i="10"/>
  <c r="D120" i="10"/>
  <c r="D129" i="10" s="1"/>
  <c r="D114" i="10"/>
  <c r="D113" i="10"/>
  <c r="D112" i="10"/>
  <c r="D107" i="10"/>
  <c r="D106" i="10"/>
  <c r="D105" i="10"/>
  <c r="D109" i="10" s="1"/>
  <c r="D100" i="10"/>
  <c r="D99" i="10"/>
  <c r="D98" i="10"/>
  <c r="D97" i="10"/>
  <c r="D96" i="10"/>
  <c r="D95" i="10"/>
  <c r="D94" i="10"/>
  <c r="D93" i="10"/>
  <c r="D92" i="10"/>
  <c r="D91" i="10"/>
  <c r="D86" i="10"/>
  <c r="D85" i="10"/>
  <c r="D84" i="10"/>
  <c r="D83" i="10"/>
  <c r="D82" i="10"/>
  <c r="D81" i="10"/>
  <c r="D80" i="10"/>
  <c r="D79" i="10"/>
  <c r="D78" i="10"/>
  <c r="D77" i="10"/>
  <c r="D76" i="10"/>
  <c r="D75" i="10"/>
  <c r="D74" i="10"/>
  <c r="D73" i="10"/>
  <c r="D72" i="10"/>
  <c r="D71" i="10"/>
  <c r="D70" i="10"/>
  <c r="D69" i="10"/>
  <c r="D68" i="10"/>
  <c r="D67" i="10"/>
  <c r="D66" i="10"/>
  <c r="D65" i="10"/>
  <c r="D64" i="10"/>
  <c r="D63" i="10"/>
  <c r="D62" i="10"/>
  <c r="D61" i="10"/>
  <c r="D60" i="10"/>
  <c r="D59" i="10"/>
  <c r="D58" i="10"/>
  <c r="D57" i="10"/>
  <c r="D52" i="10"/>
  <c r="D51" i="10"/>
  <c r="D50" i="10"/>
  <c r="D42" i="10"/>
  <c r="D39" i="10"/>
  <c r="D38" i="10"/>
  <c r="D37" i="10"/>
  <c r="D36" i="10"/>
  <c r="D35" i="10"/>
  <c r="D34" i="10"/>
  <c r="D33" i="10"/>
  <c r="D32" i="10"/>
  <c r="D29" i="10"/>
  <c r="D28" i="10"/>
  <c r="D27" i="10"/>
  <c r="D26" i="10"/>
  <c r="D22" i="10"/>
  <c r="D21" i="10"/>
  <c r="D20" i="10"/>
  <c r="D19" i="10"/>
  <c r="D18" i="10"/>
  <c r="D17" i="10"/>
  <c r="D16" i="10"/>
  <c r="D13" i="10"/>
  <c r="D12" i="10"/>
  <c r="D11" i="10"/>
  <c r="D10" i="10"/>
  <c r="D9" i="10"/>
  <c r="D8" i="10"/>
  <c r="D7" i="10"/>
  <c r="D6" i="10"/>
  <c r="D9" i="8"/>
  <c r="D8" i="8"/>
  <c r="D7" i="8"/>
  <c r="D6" i="8"/>
  <c r="D5" i="8"/>
  <c r="D4" i="8"/>
  <c r="D3" i="8"/>
  <c r="D2" i="8"/>
  <c r="D117" i="10" l="1"/>
  <c r="D47" i="10"/>
  <c r="D88" i="10"/>
  <c r="D54" i="10"/>
  <c r="D102" i="10"/>
  <c r="D133" i="10"/>
  <c r="D132" i="10"/>
  <c r="D137" i="10" s="1"/>
  <c r="D24" i="4"/>
  <c r="D20" i="4" l="1"/>
  <c r="D19" i="4"/>
  <c r="D18" i="4"/>
  <c r="D128" i="4" l="1"/>
  <c r="D122" i="4"/>
  <c r="D123" i="4"/>
  <c r="D124" i="4"/>
  <c r="D125" i="4"/>
  <c r="D126" i="4"/>
  <c r="D127" i="4"/>
  <c r="D121" i="4"/>
  <c r="D114" i="4"/>
  <c r="D115" i="4"/>
  <c r="D113" i="4"/>
  <c r="D107" i="4"/>
  <c r="D108" i="4"/>
  <c r="D106" i="4"/>
  <c r="D93" i="4"/>
  <c r="D94" i="4"/>
  <c r="D95" i="4"/>
  <c r="D96" i="4"/>
  <c r="D97" i="4"/>
  <c r="D98" i="4"/>
  <c r="D99" i="4"/>
  <c r="D100" i="4"/>
  <c r="D101" i="4"/>
  <c r="D92" i="4"/>
  <c r="D59" i="4"/>
  <c r="D60" i="4"/>
  <c r="D61" i="4"/>
  <c r="D62" i="4"/>
  <c r="D63" i="4"/>
  <c r="D64" i="4"/>
  <c r="D65" i="4"/>
  <c r="D66" i="4"/>
  <c r="D67" i="4"/>
  <c r="D68" i="4"/>
  <c r="D69" i="4"/>
  <c r="D70" i="4"/>
  <c r="D71" i="4"/>
  <c r="D72" i="4"/>
  <c r="D73" i="4"/>
  <c r="D74" i="4"/>
  <c r="D75" i="4"/>
  <c r="D76" i="4"/>
  <c r="D77" i="4"/>
  <c r="D78" i="4"/>
  <c r="D79" i="4"/>
  <c r="D80" i="4"/>
  <c r="D81" i="4"/>
  <c r="D82" i="4"/>
  <c r="D83" i="4"/>
  <c r="D84" i="4"/>
  <c r="D85" i="4"/>
  <c r="D86" i="4"/>
  <c r="D87" i="4"/>
  <c r="D58" i="4"/>
  <c r="D52" i="4"/>
  <c r="D53" i="4"/>
  <c r="D51" i="4"/>
  <c r="D16" i="4"/>
  <c r="D17" i="4"/>
  <c r="D23" i="4"/>
  <c r="D6" i="4"/>
  <c r="D7" i="4"/>
  <c r="D8" i="4"/>
  <c r="D9" i="4"/>
  <c r="D27" i="4"/>
  <c r="D28" i="4"/>
  <c r="D29" i="4"/>
  <c r="D30" i="4"/>
  <c r="D33" i="4"/>
  <c r="D34" i="4"/>
  <c r="D35" i="4"/>
  <c r="D36" i="4"/>
  <c r="D37" i="4"/>
  <c r="D38" i="4"/>
  <c r="D39" i="4"/>
  <c r="D40" i="4"/>
  <c r="D43" i="4"/>
  <c r="D10" i="4"/>
  <c r="D11" i="4"/>
  <c r="D12" i="4"/>
  <c r="D15" i="4"/>
  <c r="D48" i="4" l="1"/>
  <c r="D103" i="4"/>
  <c r="D130" i="4"/>
  <c r="D118" i="4"/>
  <c r="D110" i="4"/>
  <c r="D89" i="4"/>
  <c r="D55" i="4"/>
  <c r="D134" i="4" l="1"/>
  <c r="D133" i="4"/>
  <c r="D138" i="4" l="1"/>
</calcChain>
</file>

<file path=xl/sharedStrings.xml><?xml version="1.0" encoding="utf-8"?>
<sst xmlns="http://schemas.openxmlformats.org/spreadsheetml/2006/main" count="506" uniqueCount="244">
  <si>
    <t>Toelichting bij Staat van prijzen per eenheid</t>
  </si>
  <si>
    <t>Dit spreadsheet bevat de invulvelden voor eenheidsprijzen van het contract Zeker Zichtbaar van perceel N en Z voor de inschrijving op de aanbesteding van de opdracht met zaaknummer 31187297.</t>
  </si>
  <si>
    <t>Alleen de witte velden van de gevraagde eenheidsprijzen op het tabblad EHP (eenheidsprijzen) dienen door de inschrijver te worden ingevuld. De overige velden zijn van te voren door de aanbesteder ingevuld.</t>
  </si>
  <si>
    <r>
      <t xml:space="preserve">De Wegingsfactor (kolom C) uit tabblad EHP geeft de mate van belangrijkheid aan, die de aanbesteder hecht aan het betreffende item. Dit is dus </t>
    </r>
    <r>
      <rPr>
        <u/>
        <sz val="9"/>
        <color theme="1"/>
        <rFont val="Verdana"/>
        <family val="2"/>
      </rPr>
      <t>geen</t>
    </r>
    <r>
      <rPr>
        <sz val="9"/>
        <color theme="1"/>
        <rFont val="Verdana"/>
        <family val="2"/>
      </rPr>
      <t xml:space="preserve"> hoeveelheid van het betreffende item. De wegingsfactor is een combinatie van prioriteit die de aanbesteder geeft aan het item en verwachte frequentie van voorkomen c.q.  verwachte aantallen van het betreffende item.
Het spreadsheet rekent automatisch aan de hand van de opgegeven prijzen en wegingsfactoren de aanbieding van de inschrijver door.</t>
    </r>
  </si>
  <si>
    <t>Naast eenheidstarieven is per perceel een referentiemaand bepaald. De referentiemaand bestaat uit een aantal fictieve activiteiten die gedurende één maand uitgevoerd dienen te worden. De inschrijver geeft op basis van zijn opgegeven eenheidstarieven uit EHP een totaalprijs voor de activteiten uit de referentiemaand.</t>
  </si>
  <si>
    <t>De totale inschrijfsom wordt bepaald door de optelsom van de subtotalen deel A t/m G (kolom C) op het tabblad EHP plus het totaalbedrag van de Fictieve maand van het betreffende perceel.</t>
  </si>
  <si>
    <t>Het is en blijft de verantwoordelijkheid van de inschrijver zelf om de aanbieding per referentiemaand door te rekenen en zijn inschrijvingssom te bepalen. De formele feitelijke inschrijving vindt plaats via het inschrijvingsbiljet waarop de inschrijver aangeeft op welk Perceel wordt ingeschreven. Per Perceel waarop ingeschreven wordt, dient een ondertekende afdruk van het spreadsheet ingediend te worden.</t>
  </si>
  <si>
    <t>De referentiemaand en de daarin opgenomen activiteiten en hoeveelheden is samengesteld op basis van een inschatting van een deel van het uite te voeren Werk. De praktijk is dat hier sterk van kan worden afgeweken en dat ook de aangeboden eenheidsprijzen mede sturend kunnen zijn voor het definitieve Werk. Het zgn. "strategisch inschrijven" is dan ook een risico voor de opdrachtnemer.</t>
  </si>
  <si>
    <t>De aanbesteder heeft er voor gekozen om niet voor alle activiteiten, tarieven en/of onderdelen een eenheidsprijs uit te vragen. Na gunning van de overeenkomst kunnen alsnog aanvullende eenheidsprijzen worden uitgevraagd indien de Opdrachtgever dat wenselijk acht.</t>
  </si>
  <si>
    <t xml:space="preserve">De Inschrijver mag op 1 of 2 percelen aanbieden waarbij de eenheidsprijzen per perceel mogen verschillen. De inschrijver dient voor het perceel waarop wordt ingeschreven voor elk item op de eenheidsprijzenlijst een prijs op te geven (witte velden). 
Waneer op twee percelen wordt ingeschreven dient de Inschrijver dus een tabblad EHP voor zowel perceel Noord, als perceel Zuid in te vullen èn daarnaast beide tabbladen van de fictieve maand in te vullen. 
Het is niet toegestaan deels op een perceel aan te bieden. Als op een perceel wordt aangeboden, dienen alle witte velden ingevuld te worden (dient voor elk item een prijs c.q. waarde te worden opgegeven). </t>
  </si>
  <si>
    <t>De tarieven voor benoemde onderdelen uit tabblad EHP hebben betrekking op nieuwe onderdelen. Indien de tarieven betrekking hebben op bestaande onderdelen dan is dat expliciet vermeld.</t>
  </si>
  <si>
    <t>Ten aanzien van benoemde activiteiten en onderdelen uit het tabblad EHP geldt dat zij voldoen aan proces eisen en technische eisen en annexen conform contract en alle overige eisen van gerefereerde documenten en bijlagen.</t>
  </si>
  <si>
    <t>Er geldt een vast percentage/toeslag op aanbiedingen en leveringen van derden van 10%. Hierover mogen geen andere toeslagen en/of AK en W&amp;R gerekend worden.</t>
  </si>
  <si>
    <t>N.B. In het tabblad EHP is per specifiek item soms ook een meer concrete aanvullende toelichting gegeven. Per item uit het tabblad EHP zijn deze generieke toelichting plus een eventuele aanvullende toelichting bij het item van toepassing.</t>
  </si>
  <si>
    <t xml:space="preserve">Categorie/activiteit </t>
  </si>
  <si>
    <t>Standaaard tarief
[euro]</t>
  </si>
  <si>
    <t>Wegings- 
factor</t>
  </si>
  <si>
    <t>Totaal 
[euro] 
(tarief x wegingsfactor)</t>
  </si>
  <si>
    <t>Wat zit er in de eenheidsprijs</t>
  </si>
  <si>
    <t>A: Arbeidstarieven, inzet materieel en voorrijkosten</t>
  </si>
  <si>
    <t>Uurtarief monteur dag 06:00 -18:00 uur</t>
  </si>
  <si>
    <t>uurtarief per monteur incl. auto/bus, vakmaterieel, voorbereiding en verwerking BMS</t>
  </si>
  <si>
    <t>Uurtarief monteur avond en nacht 18:00-06:00 uur</t>
  </si>
  <si>
    <t>Uurtafief monteur zaterdag 00:00-24:00 uur</t>
  </si>
  <si>
    <t>Uurtarief monteur zon- en feestdagen vanaf 00:00-24:00 uur</t>
  </si>
  <si>
    <t>Uurtarief inzet vrachtwagen met kraan inclusief bediening dag 06:00-18:00 uur</t>
  </si>
  <si>
    <t>Uurtarief inzet vrachtwagen met kraan inclusief bediening avond en nacht 18:00-06:00 uur</t>
  </si>
  <si>
    <t>Uurtarief inzet vrachtwagen met kraan inclusief bediening zaterdag 00:00-24:00  uur</t>
  </si>
  <si>
    <t>Uurtarief inzet vrachtwagen met kraan inclusief bediening zon- en feestdagen vanaf 00:00-24:00 uur</t>
  </si>
  <si>
    <t>Uurtarief inzet hoogwerker inclusief bediening tot 15 meter dag 06:00-18:00 uur</t>
  </si>
  <si>
    <t>Uurtarief inzet hoogwerker inclusief bediening tot 15 meter avond en nacht 18:00-06:00 uur</t>
  </si>
  <si>
    <t>Uurtarief inzet hoogwerker inclusief bediening tot 15 meter zaterdag 00:00- 24:00 uur</t>
  </si>
  <si>
    <t>Uurtarief inzet hoogwerker inclusief bediening tot 15 meter zon- en feestdagen vanaf 00:00-24:00 uur</t>
  </si>
  <si>
    <t>Uurtarief inzet hoogwerker inclusief bediening vanaf 15 meter dag 06:00-18:00 uur</t>
  </si>
  <si>
    <t>Uurtarief inzet hoogwerker inclusief bediening vanaf 15 meter avond en nacht 18:00-06:00 uur</t>
  </si>
  <si>
    <t>uurtarief inzet hoogwerker inclusief bediening vanaf 15 meter zaterdag 00:00-24:00 uur</t>
  </si>
  <si>
    <t>uurtarief inzet hoogwerker inclusief bediening vanaf 15 meter zon- en feestdagen vanaf 00:00- 24:00 uur</t>
  </si>
  <si>
    <t>Uurtarief t.b.v. het opstellen van de schade-inventarisatie bij calamiteiten en/of storingen met schade (dag werkzaamheden)</t>
  </si>
  <si>
    <t>Voorrijkosten (heen- en terugreis per auto incl. reistijd monteur) 
noord - deelgebied N-1 Wadden Eilanden</t>
  </si>
  <si>
    <t>Voorrijkosten (heen- en terugreis per auto incl. reistijd monteur en toeslagen) 
noord - deelgebied N-2</t>
  </si>
  <si>
    <t>Voorrijkosten (heen- en terugreis per auto incl. reistijd monteur en ) 
noord - deelgebied N-3</t>
  </si>
  <si>
    <t>Voorrijkosten (heen- en terugreis per auto incl. reistijd monteur) 
noord - deelgebied N-4</t>
  </si>
  <si>
    <t>Voorrijkosten (heen- en terugreis per auto incl. reistijd monteur) 
zuid - deelgebied Z-1</t>
  </si>
  <si>
    <t>Voorrijkosten (heen- en terugreis per auto incl. reistijd monteur) 
zuid - deelgebied Z-2</t>
  </si>
  <si>
    <t>Voorrijkosten (heen- en terugreis per auto incl. reistijd monteur) 
zuid - deelgebied Z-3</t>
  </si>
  <si>
    <t>Totaal deel A</t>
  </si>
  <si>
    <t>B: Vaste maandelijkse kosten</t>
  </si>
  <si>
    <t>Maandelijkse vergoeding voor instandhouding standby- cq storingsdienst</t>
  </si>
  <si>
    <t>Maandelijkse vergoeding vaste-scop kosten. Dit betreft:
- Maandelijks fysiek overleg a 2 uur met contractmanager en/of projectleider/technisch manager met de Opdrachtgever
- Onderhoud programmatuur en licentiekosten, verwerking transacties in Visi
- Opleveren maandelijkse voortgangsrapportage</t>
  </si>
  <si>
    <t>Opstellen standaardplannen zoals vermeld in Annex III</t>
  </si>
  <si>
    <t>Dit zijn de standaard acceptatieplannen conform de Annex III. Uitgezonderd is het deelplan Accustrategie.</t>
  </si>
  <si>
    <t>Totaal deel B</t>
  </si>
  <si>
    <t>C: Levering nieuw materiaal (lamp per type of gelijkwaardig) exclusief plaatsen</t>
  </si>
  <si>
    <t>Inbegrepen zijn  kosten  inkoopadminstratie, inkoopactiviteiten, leveringskosten en tijdelijke opslag.</t>
  </si>
  <si>
    <t>SPB5 (met kleur: groen, rood, geel of wit)</t>
  </si>
  <si>
    <t>SPB5 met GPS (met kleur: groen of rood)</t>
  </si>
  <si>
    <t>SPB300 (met kleur: groen, rood, geel of wit)</t>
  </si>
  <si>
    <t xml:space="preserve">SPB300 met GSM Switch (met kleur: groen of rood) </t>
  </si>
  <si>
    <t>SPB300 met dubbele lantaarn en GSM Switch (groen en rood)</t>
  </si>
  <si>
    <t>SPB100</t>
  </si>
  <si>
    <t>NS100 (met kleur: wit)</t>
  </si>
  <si>
    <t>NS300 15graden (met kleur: wit, groen of rood)</t>
  </si>
  <si>
    <t>NS300 40graden (met kleur: wit)</t>
  </si>
  <si>
    <t>IML200 / IML250 (met kleur: groen, rood of wit)</t>
  </si>
  <si>
    <t>AL350 (met kleur: wit)</t>
  </si>
  <si>
    <t>AL650 (met kleur: blauw)</t>
  </si>
  <si>
    <t>IN600 (met kleur: wit)</t>
  </si>
  <si>
    <t>SL100 (met kleur: groen, wit en rood)</t>
  </si>
  <si>
    <t>SL150 (met kleur: groen, wit en rood)</t>
  </si>
  <si>
    <t>Phillips Amber Graze (met kleur: amber)</t>
  </si>
  <si>
    <t>Meipos SP-1016 60Watt (met kleur: wit)</t>
  </si>
  <si>
    <t xml:space="preserve">Accu's Greenline M31 105Ah met schroefdraad
</t>
  </si>
  <si>
    <t>topteken rood/groen met ingebouwde radarreflector</t>
  </si>
  <si>
    <t>Leader kabel 15 bermlamp (ZCS459 C15250P BK CE)</t>
  </si>
  <si>
    <t>Jumper kabel bermlamp (ZCS459 C305P-M-F BK CE)</t>
  </si>
  <si>
    <t>Windmolen (Superwind 350)</t>
  </si>
  <si>
    <t>GSM Switch -	Comat releco – type CMS-10F/DC12-48V</t>
  </si>
  <si>
    <t>GSM Switch (Noordzeekanaal (NZK)) = Interact 4 G controller TC 315</t>
  </si>
  <si>
    <t>Laadregelaar PR 2020</t>
  </si>
  <si>
    <t>Laadregelaar PR 3030</t>
  </si>
  <si>
    <t>Omvormer 230 AC-24DC, Meanwell type NDR-480-24</t>
  </si>
  <si>
    <t>Omvormer 230 AC-24DC, Meanwell type EDR-120-24</t>
  </si>
  <si>
    <t>Karaktergeverprint IN600</t>
  </si>
  <si>
    <t>Losse leds t.b.v. de IN600</t>
  </si>
  <si>
    <t>Totaal deel C</t>
  </si>
  <si>
    <t>D: Preventief onderhoud Specials. Tarief is som jaarlijkese activiteiten per object, per keer, exclusief OHA Reinigen Beheerobject preventief.</t>
  </si>
  <si>
    <t>all-in inclusief reiskosten, verwerking areaalgegevens in BMS
Exclusief onderhoudsactiviteit reinigen Beheerobject omdat deze niet jaarlijks uitgevoerd worden.</t>
  </si>
  <si>
    <t>Betonnen/stalen gebouw (aantal aanwezige objecten: 2 stuks)</t>
  </si>
  <si>
    <t>arbeid incl. reiskosten, materiaal, keuringen (muv NEN3140), transport, verwerking in BMS</t>
  </si>
  <si>
    <t>Betonnen/stalen gebouw - Havenlicht Hoek van Holland (aantal aanwezige objecten: 2 stuks)</t>
  </si>
  <si>
    <t>Betonnen/stalen gebouw - Havenlicht IJmuiden (aantal aanwezige objecen: 4 stuks)</t>
  </si>
  <si>
    <t>Betonnen/stalen gebouw - Lichtenlijn Nieuwe waterweg (aantal aanwezige objecten: 6 stuks)</t>
  </si>
  <si>
    <t>Lichttoren (vast optiek) (aantal aanwezige objecten: 10 stuks)</t>
  </si>
  <si>
    <t>Lichttoren draaioptiek vloeistoflager (aantal aanwezige objecten: 7 stuks)</t>
  </si>
  <si>
    <t>Lichttoren draaioptiek vetlager (aantal aanwezige objecten: 3 stuks)</t>
  </si>
  <si>
    <t>Vlaams object - Lichtenlijn Kaapduin (aantal aanwezige objecten: 3 stuks)</t>
  </si>
  <si>
    <t>Vlaams object - Stalen constructie vaste voeding (aantal aanwezige objecten: 5 stuks)</t>
  </si>
  <si>
    <t>Vlaams object - Stalen constructie autonoom (aantal aanwezige objecten: 8 stuks)</t>
  </si>
  <si>
    <t>Totaal deel D</t>
  </si>
  <si>
    <t>E: Overige activiteiten die niet behoren tot preventief onderhoud specials</t>
  </si>
  <si>
    <t>Maaien en terugsnoeien van begroeiing binnen omheining per m2</t>
  </si>
  <si>
    <t>arbeid incl. materieel, verwerking in BMS, exclusief voorrijkosten</t>
  </si>
  <si>
    <t>Keuren valbeveiliging / inklimvoorziening zijnde fabarail, latchway o.g.</t>
  </si>
  <si>
    <t>keuring, incl. materieel, voorrijkosten, certificaat, verwerking in BMS. Excl kosten voortvloeiend uit keuringen.</t>
  </si>
  <si>
    <t>per m2 incl. arbeid en materieel/materialen (voorrijkosten apart afgeprijst)</t>
  </si>
  <si>
    <t>Totaal deel E</t>
  </si>
  <si>
    <t>F: Optionele activiteiten</t>
  </si>
  <si>
    <t>Keuring NEN3140 betreedbare gebouwen</t>
  </si>
  <si>
    <t>Keuring incl. rit, opstellen rapport, verwerking in BMS</t>
  </si>
  <si>
    <t>Keuring NEN3140 mast</t>
  </si>
  <si>
    <t>Inspectie NEN2767 betreedbare gebouwen</t>
  </si>
  <si>
    <t>Inspectie incl. rit, opstellen rapport, verwerking in BMS</t>
  </si>
  <si>
    <t>Inspectie NEN2767 mast</t>
  </si>
  <si>
    <t>Totaal deel F</t>
  </si>
  <si>
    <t>G: Tarieven t.b.v. eventueel aanvullende werkzaamheden</t>
  </si>
  <si>
    <t>Uurtarief projectmanager</t>
  </si>
  <si>
    <t>in geval  offerte uitvraag en uitvoer optionele activiteiten.</t>
  </si>
  <si>
    <t>Uurtarief risicomanager</t>
  </si>
  <si>
    <t>Uurtarief projectleider</t>
  </si>
  <si>
    <t>Uurtarief calculator</t>
  </si>
  <si>
    <t>Uurtarief ontwerper/engineer</t>
  </si>
  <si>
    <t>Uurtarief werkvoorbereider</t>
  </si>
  <si>
    <t>Uurtarief veiligheidskundige</t>
  </si>
  <si>
    <t>Uurtarief uitvoerder</t>
  </si>
  <si>
    <t>Totaal deel G</t>
  </si>
  <si>
    <t>H: Overig</t>
  </si>
  <si>
    <t>Percentage AK (Algemene kosten)</t>
  </si>
  <si>
    <t>Verrekenening over de totale bovenstaande aanvullende werkzaamheden (G)</t>
  </si>
  <si>
    <t>Geldt alleen voor extra opdrachten, niet voor zaken die binnen de eenheidsprijzen vallen. Dubbele verrekeningen van AK (AK op AK) is niet toegestaan. Op aanbiedingen en/of leveringen van derden geldt een vast percentage/toeslag van 10%</t>
  </si>
  <si>
    <t>Percentage W&amp;R (Winst en risico)</t>
  </si>
  <si>
    <t>Geldt alleen voor extra opdrachten, niet voor zaken die binnen de eenheidsprijzen vallen. Dubbele verrekeningen van W&amp;R (W&amp;R op W&amp;R) is niet toegestaan. Op aanbiedingen en/of leveringen van derden geldt een vast percentage/toeslag van 10%</t>
  </si>
  <si>
    <t>Totaal A t/m G</t>
  </si>
  <si>
    <t>Reinigen van object (staal, kunsttof en/of steen) met hogedrukspuit per m2</t>
  </si>
  <si>
    <t>Aan- en afvoerkosten (heen- en terugreis per kraanschip incl. bemanning, manbak en monteur) 
noord - deelgebied N-1 Wadden Eilanden</t>
  </si>
  <si>
    <t>werkuren bij object inclusief monteur</t>
  </si>
  <si>
    <t>gemiddelde voorrijkosten voor dag, nacht en weekend en alleen van toepassing bij objecten per auto bereikbaar. Inclusief reistijd monteur, auto/bus, vakmaterieel</t>
  </si>
  <si>
    <t>Eenmalige mobilisatie kraanschip</t>
  </si>
  <si>
    <t>gemiddelde aan- en afvoerkosten voor dag, nacht en weekend en alleen van toepassing bij objecten per kraanschip bereikbaar. All-in tarief inclusief manbak, bemanning en reistijd monteur</t>
  </si>
  <si>
    <t>tarief helicoptervlucht retour naar object(en) (geldt alleen voor object NZ-8003 en NZ-8004) inclusief reistijd en arbeid monteur met minimale inzet van 8 uur van de helicopter en monteur.</t>
  </si>
  <si>
    <t>tarief helicoptervlucht retour naar object(en) (geldt alleen voor object NZ-8003 en NZ-8004) inclusief reistijd en arbeid monteur met minimale inzet van 4 uur van de helicopter en monteur.</t>
  </si>
  <si>
    <t>Helivlucht:</t>
  </si>
  <si>
    <t>Inzet vrachtwagen:</t>
  </si>
  <si>
    <t>Inzet Hoogwerker:</t>
  </si>
  <si>
    <t>Inzet monteur bij objecten met auto bereikbaar:</t>
  </si>
  <si>
    <t>Inzet (kraan)schip:</t>
  </si>
  <si>
    <t>Uurtarief kraanschip inclusief manbak inclusief bemanning en monteur bij object</t>
  </si>
  <si>
    <t>Uurtarief schip inclusief monteur bij object (kleine schip, trailerbaar, puur voor de transportbewegingen)</t>
  </si>
  <si>
    <t>All-in tarief inzet helivlucht inclusief monteur met minimale inzet van 4 uur</t>
  </si>
  <si>
    <t>All-in tarief inzet helivlucht inclusief monteur met minimale inzet van 8 uur</t>
  </si>
  <si>
    <t>Inzet monteur bij schade-inventarisatie en/of storngen met schade</t>
  </si>
  <si>
    <t>Aan en afvoerkosten kraanschip (heen- en terugreis per kraanschip incl. bemanning, manbak en monteur) 
noord - deelgebied N-2</t>
  </si>
  <si>
    <t>Aan en afvoerkosten kraanschip (heen- en terugreis per kraanschip incl. bemanning, manbak en monteur) 
noord - deelgebied N-3</t>
  </si>
  <si>
    <t>Aan en afvoerkosten kraanschip (heen- en terugreis per kraanschip incl. bemanning, manbak en monteur) 
noord - deelgebied N-4</t>
  </si>
  <si>
    <t>Aan en afvoerkosten kraanschip (heen- en terugreis per kraanschip incl. bemanning, manbak en monteur) 
noord - deelgebied Z-1</t>
  </si>
  <si>
    <t>Aan en afvoerkosten kraanschip (heen- en terugreis per kraanschip incl. bemanning, manbak en monteur) 
noord - deelgebied Z-2</t>
  </si>
  <si>
    <t>Aan en afvoerkosten kraanschip (heen- en terugreis per kraanschip incl. bemanning, manbak en monteur) 
noord - deelgebied Z-3</t>
  </si>
  <si>
    <t>In de tarieven op het tabblad EHP zijn begrepen alle directe en indirecte kosten waaronder algemene kosten (AK), winst en risico (W&amp;R), inclusief alle geëiste activiteiten uit de Vraagspecificatie Werk (VSW) en Vraagspecificatie Projectmanagement (VSPM). Hieronder vallen onder meer werkvoorbereiding, engineering en begeleiding, het verkrijgen van goedkeuring van werkzaamheden, overleg met stakeholders, bouwcommunicatie, lokaliseren en inmeten, tekenwerk, opstellen afleverdossier en voortgangrapportage's, verwerking in BMS en materiaal afvoeren.
Uitgezonderd zijn verkeersmaatregelen en eventueel voorkomende aanvullende werkzaamheden zoals meer- of minderwerk.</t>
  </si>
  <si>
    <t>Objectcode</t>
  </si>
  <si>
    <t>Perceel</t>
  </si>
  <si>
    <t>Type object</t>
  </si>
  <si>
    <t>Melding</t>
  </si>
  <si>
    <t>Bereikbaarheid</t>
  </si>
  <si>
    <t>Opmerkingen/bijzonderheden</t>
  </si>
  <si>
    <t>Prijs</t>
  </si>
  <si>
    <t>VW-IJM-8002</t>
  </si>
  <si>
    <t>N</t>
  </si>
  <si>
    <t>Mistlicht</t>
  </si>
  <si>
    <t>lamp gedoofd</t>
  </si>
  <si>
    <t>auto</t>
  </si>
  <si>
    <t>VW-KGM-8002</t>
  </si>
  <si>
    <t>Lichtenlijn</t>
  </si>
  <si>
    <t>boot</t>
  </si>
  <si>
    <t>1 ring kapot</t>
  </si>
  <si>
    <t>VW-NZ-8018</t>
  </si>
  <si>
    <t>Vuurtoren</t>
  </si>
  <si>
    <t>optiek piept</t>
  </si>
  <si>
    <t>veerboot</t>
  </si>
  <si>
    <t>Terschelling optiek smeren</t>
  </si>
  <si>
    <t>VW-BRW-8860</t>
  </si>
  <si>
    <t>Z</t>
  </si>
  <si>
    <t>Oeverlicht</t>
  </si>
  <si>
    <t>VW-KGM-8005</t>
  </si>
  <si>
    <t>Sectorlicht</t>
  </si>
  <si>
    <t>VW-DK-8037</t>
  </si>
  <si>
    <t>vandalisme accu gestolen</t>
  </si>
  <si>
    <t>VW-NW-8002</t>
  </si>
  <si>
    <t>1 lamp gedoofd</t>
  </si>
  <si>
    <t xml:space="preserve">reserve deel in toren aanwezig </t>
  </si>
  <si>
    <t>VW-GY-7336</t>
  </si>
  <si>
    <t>Havenlicht</t>
  </si>
  <si>
    <t>licht gedoofd</t>
  </si>
  <si>
    <t>lopen</t>
  </si>
  <si>
    <t>Hoogwater, boot.</t>
  </si>
  <si>
    <t>VW-NDR-8585</t>
  </si>
  <si>
    <t>radar reflector verdwenen</t>
  </si>
  <si>
    <t>Schade</t>
  </si>
  <si>
    <t>VW-HW-7235</t>
  </si>
  <si>
    <t>licht 44 graden is gedoofd</t>
  </si>
  <si>
    <t>VW-KTG-8157</t>
  </si>
  <si>
    <t>1 van de twee lampen uit</t>
  </si>
  <si>
    <t>VW-HK-0110</t>
  </si>
  <si>
    <t>Lichtopstand</t>
  </si>
  <si>
    <t>mag daar niet sputten</t>
  </si>
  <si>
    <t>VW-ML-9178</t>
  </si>
  <si>
    <t>VW-NZK-8143</t>
  </si>
  <si>
    <t>VW-O-8020</t>
  </si>
  <si>
    <t>VW-OG-8001</t>
  </si>
  <si>
    <t>GPS module defect</t>
  </si>
  <si>
    <t>VW-OVDM-8013</t>
  </si>
  <si>
    <t>Afgesloten met hek</t>
  </si>
  <si>
    <t>VW-PMK-8017</t>
  </si>
  <si>
    <t>VW-SRK-8017</t>
  </si>
  <si>
    <t>omgemaaid</t>
  </si>
  <si>
    <t>VW-TEL-8010</t>
  </si>
  <si>
    <t>VW-O-8047</t>
  </si>
  <si>
    <t>VW-EEMS-8001</t>
  </si>
  <si>
    <t>LOP</t>
  </si>
  <si>
    <t>Melden bij energie centrale</t>
  </si>
  <si>
    <t>VW-VMR-8001</t>
  </si>
  <si>
    <t>loze melding</t>
  </si>
  <si>
    <t>VW-DK-8038</t>
  </si>
  <si>
    <t>unit wisselen, 
alleen bij hoogwater met boot bereikbaar</t>
  </si>
  <si>
    <t>15 keer accu vervangen 
door waterschade</t>
  </si>
  <si>
    <t>alleen met laagwater 
lopend bereikbaar</t>
  </si>
  <si>
    <t>Deze fictieve maand is opgesteld aan de hand van werkelijk voorgekomen storingen.</t>
  </si>
  <si>
    <t>Het geeft een goede indicatie over de te verwachten storingen in de wintermaanden.</t>
  </si>
  <si>
    <t>De inschrijver dient deze storingen lijst af te prijzen aan de hand van de staat van prijzen van eenheid zoals in Bijlage J van de aanbestedingsleidraad bijgevoegd isen ingevuld dient te worden.</t>
  </si>
  <si>
    <t>In de ingevulde prijs (kolom H) dienen alle werkzaamheden, materiaalkosten, transportkosten en alle andere kosten zoals benoemd in de staat van prijzen (Bijlage J) meegenomen te zijn.</t>
  </si>
  <si>
    <t>Deze afgeprijzde maand kan gebruikt worden ter bepaling van de totale opdrachtsom. (correctief en klein preventief onderhoud deel)</t>
  </si>
  <si>
    <t>Aan deze fictieve maand, de waarde daarvan of de gevraagde uit te voeren werkzaamheden hierin kunnen geen rechten ontleend worden.</t>
  </si>
  <si>
    <t>op havendam, lopen, 
bij extreem hoog water boot, 
bij storm niet bereikbaar</t>
  </si>
  <si>
    <t>Oud lamptype, 
zit in startvoorraad</t>
  </si>
  <si>
    <t>achter ballenlijn 
(toestemming vragen)</t>
  </si>
  <si>
    <t>Terrein van derden 
(toegang vragen)</t>
  </si>
  <si>
    <t>Licht schijnt 
flauw</t>
  </si>
  <si>
    <t>Lamp niet 
synchroon</t>
  </si>
  <si>
    <t>Totaal</t>
  </si>
  <si>
    <t>uurtarief</t>
  </si>
  <si>
    <t>omschrijving</t>
  </si>
  <si>
    <t>Aantal uren per werkweek</t>
  </si>
  <si>
    <t>De werkelijke transitievergoeding wordt per gewerkte maand volgens inschrijfstaat verrekend.</t>
  </si>
  <si>
    <t>De in te vullen uren in deze staat zijn voor de gehele Transitieperiode gelijk</t>
  </si>
  <si>
    <t>Het tabblad Transitieperiode kosten is opgesteld ter berekening van de totale Opdrachtsom en maakt hier onderdeel vanuit. 
Hieraan kunnen geen rechten ontleend worden, noch van ON of OG zijde.</t>
  </si>
  <si>
    <t>De in te vullen uren in deze staat vermenigvuldigd met het aantal werkweken gedurende de Transitieperiode vanaf gunning tot en met 25 Mei 2025 geeft het totaalbedrag 
van de fictieve transitievergoeding.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</si>
</sst>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0.00_);_(&quot;€&quot;* \(#,##0.00\);_(&quot;€&quot;* &quot;-&quot;??_);_(@_)"/>
  </numFmts>
  <fonts count="11" x14ac:knownFonts="1">
    <font>
      <sz val="9"/>
      <color theme="1"/>
      <name val="Verdana"/>
      <family val="2"/>
    </font>
    <font>
      <b/>
      <sz val="9"/>
      <color theme="1"/>
      <name val="Verdana"/>
      <family val="2"/>
    </font>
    <font>
      <b/>
      <sz val="9"/>
      <color theme="0"/>
      <name val="Verdana"/>
      <family val="2"/>
    </font>
    <font>
      <sz val="9"/>
      <color theme="0"/>
      <name val="Verdana"/>
      <family val="2"/>
    </font>
    <font>
      <b/>
      <i/>
      <u/>
      <sz val="9"/>
      <color theme="1"/>
      <name val="Verdana"/>
      <family val="2"/>
    </font>
    <font>
      <b/>
      <i/>
      <u val="singleAccounting"/>
      <sz val="9"/>
      <color theme="1"/>
      <name val="Verdana"/>
      <family val="2"/>
    </font>
    <font>
      <b/>
      <u val="singleAccounting"/>
      <sz val="9"/>
      <color theme="1"/>
      <name val="Verdana"/>
      <family val="2"/>
    </font>
    <font>
      <sz val="10"/>
      <color theme="1"/>
      <name val="Verdana"/>
      <family val="2"/>
    </font>
    <font>
      <u/>
      <sz val="9"/>
      <color theme="1"/>
      <name val="Verdana"/>
      <family val="2"/>
    </font>
    <font>
      <sz val="9"/>
      <name val="Verdana"/>
      <family val="2"/>
    </font>
    <font>
      <b/>
      <i/>
      <u/>
      <sz val="9"/>
      <name val="Verdana"/>
      <family val="2"/>
    </font>
  </fonts>
  <fills count="11">
    <fill>
      <patternFill patternType="none"/>
    </fill>
    <fill>
      <patternFill patternType="gray125"/>
    </fill>
    <fill>
      <patternFill patternType="solid">
        <fgColor theme="4" tint="0.39997558519241921"/>
        <bgColor indexed="64"/>
      </patternFill>
    </fill>
    <fill>
      <patternFill patternType="solid">
        <fgColor theme="9"/>
        <bgColor indexed="64"/>
      </patternFill>
    </fill>
    <fill>
      <patternFill patternType="solid">
        <fgColor rgb="FFFFFFFF"/>
        <bgColor indexed="64"/>
      </patternFill>
    </fill>
    <fill>
      <patternFill patternType="solid">
        <fgColor theme="7" tint="0.39997558519241921"/>
        <bgColor indexed="64"/>
      </patternFill>
    </fill>
    <fill>
      <patternFill patternType="solid">
        <fgColor theme="0"/>
        <bgColor indexed="64"/>
      </patternFill>
    </fill>
    <fill>
      <patternFill patternType="solid">
        <fgColor theme="7" tint="0.39997558519241921"/>
        <bgColor theme="4" tint="0.59999389629810485"/>
      </patternFill>
    </fill>
    <fill>
      <patternFill patternType="solid">
        <fgColor rgb="FFFFFF00"/>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s>
  <borders count="7">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style="medium">
        <color indexed="64"/>
      </right>
      <top style="thin">
        <color theme="0"/>
      </top>
      <bottom style="thin">
        <color theme="0"/>
      </bottom>
      <diagonal/>
    </border>
  </borders>
  <cellStyleXfs count="1">
    <xf numFmtId="0" fontId="0" fillId="0" borderId="0"/>
  </cellStyleXfs>
  <cellXfs count="47">
    <xf numFmtId="0" fontId="0" fillId="0" borderId="0" xfId="0"/>
    <xf numFmtId="0" fontId="7" fillId="0" borderId="0" xfId="0" applyFont="1" applyProtection="1">
      <protection locked="0"/>
    </xf>
    <xf numFmtId="0" fontId="0" fillId="0" borderId="0" xfId="0" applyAlignment="1" applyProtection="1">
      <alignment vertical="top" wrapText="1"/>
      <protection locked="0"/>
    </xf>
    <xf numFmtId="0" fontId="0" fillId="0" borderId="0" xfId="0" applyAlignment="1" applyProtection="1">
      <alignment vertical="top"/>
      <protection locked="0"/>
    </xf>
    <xf numFmtId="0" fontId="1" fillId="0" borderId="0" xfId="0" applyFont="1" applyAlignment="1" applyProtection="1">
      <alignment vertical="top"/>
      <protection locked="0"/>
    </xf>
    <xf numFmtId="164" fontId="0" fillId="4" borderId="2" xfId="0" applyNumberFormat="1" applyFill="1" applyBorder="1" applyAlignment="1" applyProtection="1">
      <alignment vertical="top" wrapText="1"/>
      <protection locked="0"/>
    </xf>
    <xf numFmtId="164" fontId="0" fillId="0" borderId="0" xfId="0" applyNumberFormat="1" applyAlignment="1" applyProtection="1">
      <alignment vertical="top" wrapText="1"/>
      <protection locked="0"/>
    </xf>
    <xf numFmtId="0" fontId="4" fillId="0" borderId="0" xfId="0" applyFont="1" applyAlignment="1" applyProtection="1">
      <alignment vertical="top" wrapText="1"/>
      <protection locked="0"/>
    </xf>
    <xf numFmtId="164" fontId="5" fillId="0" borderId="0" xfId="0" applyNumberFormat="1" applyFont="1" applyAlignment="1" applyProtection="1">
      <alignment vertical="top" wrapText="1"/>
      <protection locked="0"/>
    </xf>
    <xf numFmtId="0" fontId="2" fillId="2" borderId="0" xfId="0" applyFont="1" applyFill="1" applyAlignment="1" applyProtection="1">
      <alignment vertical="top" wrapText="1"/>
      <protection locked="0"/>
    </xf>
    <xf numFmtId="0" fontId="3" fillId="2" borderId="0" xfId="0" applyFont="1" applyFill="1" applyAlignment="1" applyProtection="1">
      <alignment vertical="top" wrapText="1"/>
      <protection locked="0"/>
    </xf>
    <xf numFmtId="164" fontId="0" fillId="4" borderId="3" xfId="0" applyNumberFormat="1" applyFill="1" applyBorder="1" applyAlignment="1" applyProtection="1">
      <alignment vertical="top" wrapText="1"/>
      <protection locked="0"/>
    </xf>
    <xf numFmtId="164" fontId="4" fillId="0" borderId="0" xfId="0" applyNumberFormat="1" applyFont="1" applyAlignment="1" applyProtection="1">
      <alignment vertical="top" wrapText="1"/>
      <protection locked="0"/>
    </xf>
    <xf numFmtId="164" fontId="6" fillId="0" borderId="0" xfId="0" applyNumberFormat="1" applyFont="1" applyAlignment="1" applyProtection="1">
      <alignment vertical="top" wrapText="1"/>
      <protection locked="0"/>
    </xf>
    <xf numFmtId="9" fontId="0" fillId="0" borderId="0" xfId="0" applyNumberFormat="1" applyAlignment="1" applyProtection="1">
      <alignment vertical="top" wrapText="1"/>
      <protection locked="0"/>
    </xf>
    <xf numFmtId="0" fontId="4" fillId="3" borderId="0" xfId="0" applyFont="1" applyFill="1" applyAlignment="1" applyProtection="1">
      <alignment vertical="top" wrapText="1"/>
      <protection locked="0"/>
    </xf>
    <xf numFmtId="0" fontId="0" fillId="3" borderId="0" xfId="0" applyFill="1" applyAlignment="1" applyProtection="1">
      <alignment vertical="top" wrapText="1"/>
      <protection locked="0"/>
    </xf>
    <xf numFmtId="164" fontId="4" fillId="3" borderId="1" xfId="0" applyNumberFormat="1" applyFont="1" applyFill="1" applyBorder="1" applyAlignment="1" applyProtection="1">
      <alignment vertical="top" wrapText="1"/>
      <protection locked="0"/>
    </xf>
    <xf numFmtId="0" fontId="9" fillId="2" borderId="0" xfId="0" applyFont="1" applyFill="1" applyAlignment="1" applyProtection="1">
      <alignment vertical="top" wrapText="1"/>
      <protection locked="0"/>
    </xf>
    <xf numFmtId="164" fontId="0" fillId="6" borderId="2" xfId="0" applyNumberFormat="1" applyFill="1" applyBorder="1" applyAlignment="1" applyProtection="1">
      <alignment vertical="top" wrapText="1"/>
      <protection locked="0"/>
    </xf>
    <xf numFmtId="9" fontId="0" fillId="6" borderId="0" xfId="0" applyNumberFormat="1" applyFill="1" applyAlignment="1" applyProtection="1">
      <alignment vertical="top" wrapText="1"/>
      <protection locked="0"/>
    </xf>
    <xf numFmtId="0" fontId="0" fillId="0" borderId="0" xfId="0" applyProtection="1">
      <protection locked="0"/>
    </xf>
    <xf numFmtId="0" fontId="0" fillId="5" borderId="2" xfId="0" applyFill="1" applyBorder="1" applyAlignment="1" applyProtection="1">
      <alignment wrapText="1"/>
      <protection locked="0"/>
    </xf>
    <xf numFmtId="0" fontId="0" fillId="7" borderId="2" xfId="0" applyFill="1" applyBorder="1" applyAlignment="1">
      <alignment wrapText="1"/>
    </xf>
    <xf numFmtId="0" fontId="7" fillId="0" borderId="0" xfId="0" applyFont="1" applyAlignment="1" applyProtection="1">
      <alignment vertical="center"/>
      <protection locked="0"/>
    </xf>
    <xf numFmtId="0" fontId="1" fillId="0" borderId="0" xfId="0" applyFont="1" applyAlignment="1" applyProtection="1">
      <alignment vertical="center"/>
      <protection locked="0"/>
    </xf>
    <xf numFmtId="44" fontId="0" fillId="0" borderId="0" xfId="0" applyNumberFormat="1" applyAlignment="1" applyProtection="1">
      <alignment vertical="top" wrapText="1"/>
      <protection locked="0"/>
    </xf>
    <xf numFmtId="0" fontId="10" fillId="2" borderId="0" xfId="0" applyFont="1" applyFill="1" applyAlignment="1" applyProtection="1">
      <alignment vertical="top" wrapText="1"/>
      <protection locked="0"/>
    </xf>
    <xf numFmtId="0" fontId="1" fillId="0" borderId="0" xfId="0" applyFont="1"/>
    <xf numFmtId="0" fontId="1" fillId="0" borderId="0" xfId="0" applyFont="1" applyAlignment="1">
      <alignment horizontal="center"/>
    </xf>
    <xf numFmtId="0" fontId="0" fillId="8" borderId="0" xfId="0" applyFill="1"/>
    <xf numFmtId="0" fontId="0" fillId="8" borderId="0" xfId="0" applyFill="1" applyAlignment="1">
      <alignment vertical="top" wrapText="1"/>
    </xf>
    <xf numFmtId="0" fontId="0" fillId="8" borderId="0" xfId="0" applyFill="1" applyAlignment="1">
      <alignment wrapText="1"/>
    </xf>
    <xf numFmtId="0" fontId="0" fillId="2" borderId="0" xfId="0" applyFill="1"/>
    <xf numFmtId="0" fontId="0" fillId="2" borderId="0" xfId="0" applyFill="1" applyAlignment="1">
      <alignment vertical="top" wrapText="1"/>
    </xf>
    <xf numFmtId="0" fontId="0" fillId="2" borderId="0" xfId="0" applyFill="1" applyAlignment="1">
      <alignment wrapText="1"/>
    </xf>
    <xf numFmtId="0" fontId="0" fillId="2" borderId="0" xfId="0" applyFill="1" applyAlignment="1">
      <alignment horizontal="center"/>
    </xf>
    <xf numFmtId="0" fontId="0" fillId="8" borderId="0" xfId="0" applyFill="1" applyAlignment="1">
      <alignment horizontal="center"/>
    </xf>
    <xf numFmtId="0" fontId="0" fillId="10" borderId="4" xfId="0" applyFill="1" applyBorder="1" applyAlignment="1">
      <alignment vertical="top" wrapText="1"/>
    </xf>
    <xf numFmtId="164" fontId="0" fillId="6" borderId="2" xfId="0" applyNumberFormat="1" applyFill="1" applyBorder="1" applyAlignment="1">
      <alignment vertical="top" wrapText="1"/>
    </xf>
    <xf numFmtId="0" fontId="0" fillId="10" borderId="5" xfId="0" applyFill="1" applyBorder="1" applyAlignment="1">
      <alignment vertical="top" wrapText="1"/>
    </xf>
    <xf numFmtId="164" fontId="0" fillId="10" borderId="5" xfId="0" applyNumberFormat="1" applyFill="1" applyBorder="1" applyAlignment="1">
      <alignment vertical="top" wrapText="1"/>
    </xf>
    <xf numFmtId="0" fontId="0" fillId="10" borderId="6" xfId="0" applyFill="1" applyBorder="1" applyAlignment="1">
      <alignment vertical="top" wrapText="1"/>
    </xf>
    <xf numFmtId="0" fontId="0" fillId="9" borderId="4" xfId="0" applyFill="1" applyBorder="1" applyAlignment="1">
      <alignment vertical="top" wrapText="1"/>
    </xf>
    <xf numFmtId="0" fontId="0" fillId="9" borderId="5" xfId="0" applyFill="1" applyBorder="1" applyAlignment="1">
      <alignment vertical="top" wrapText="1"/>
    </xf>
    <xf numFmtId="164" fontId="0" fillId="9" borderId="5" xfId="0" applyNumberFormat="1" applyFill="1" applyBorder="1" applyAlignment="1">
      <alignment vertical="top" wrapText="1"/>
    </xf>
    <xf numFmtId="0" fontId="0" fillId="9" borderId="6" xfId="0" applyFill="1" applyBorder="1" applyAlignment="1">
      <alignment vertical="top" wrapText="1"/>
    </xf>
  </cellXfs>
  <cellStyles count="1">
    <cellStyle name="Standaard" xfId="0" builtinId="0"/>
  </cellStyles>
  <dxfs count="18">
    <dxf>
      <alignment horizontal="general" vertical="top" textRotation="0" wrapText="1" indent="0" justifyLastLine="0" shrinkToFit="0" readingOrder="0"/>
      <protection locked="0" hidden="0"/>
    </dxf>
    <dxf>
      <alignment horizontal="general" vertical="top" textRotation="0" wrapText="1" indent="0" justifyLastLine="0" shrinkToFit="0" readingOrder="0"/>
      <protection locked="0" hidden="0"/>
    </dxf>
    <dxf>
      <alignment horizontal="general" vertical="top" textRotation="0" wrapText="1" indent="0" justifyLastLine="0" shrinkToFit="0" readingOrder="0"/>
      <protection locked="0" hidden="0"/>
    </dxf>
    <dxf>
      <alignment horizontal="general" vertical="top" textRotation="0" wrapText="1" indent="0" justifyLastLine="0" shrinkToFit="0" readingOrder="0"/>
      <protection locked="0" hidden="0"/>
    </dxf>
    <dxf>
      <alignment horizontal="general" vertical="top" textRotation="0" wrapText="1" indent="0" justifyLastLine="0" shrinkToFit="0" readingOrder="0"/>
      <protection locked="0" hidden="0"/>
    </dxf>
    <dxf>
      <border outline="0">
        <bottom style="thin">
          <color rgb="FF000000"/>
        </bottom>
      </border>
    </dxf>
    <dxf>
      <border outline="0">
        <left style="medium">
          <color rgb="FF000000"/>
        </left>
        <right style="medium">
          <color rgb="FF000000"/>
        </right>
        <top style="medium">
          <color rgb="FF000000"/>
        </top>
        <bottom style="medium">
          <color rgb="FF000000"/>
        </bottom>
      </border>
    </dxf>
    <dxf>
      <alignment horizontal="general" vertical="top" textRotation="0" wrapText="1" indent="0" justifyLastLine="0" shrinkToFit="0" readingOrder="0"/>
      <protection locked="0" hidden="0"/>
    </dxf>
    <dxf>
      <font>
        <b/>
        <i val="0"/>
        <strike val="0"/>
        <condense val="0"/>
        <extend val="0"/>
        <outline val="0"/>
        <shadow val="0"/>
        <u val="none"/>
        <vertAlign val="baseline"/>
        <sz val="9"/>
        <color theme="1"/>
        <name val="Verdana"/>
        <scheme val="none"/>
      </font>
      <fill>
        <patternFill patternType="solid">
          <fgColor indexed="64"/>
          <bgColor rgb="FFD9D9D9"/>
        </patternFill>
      </fill>
      <alignment horizontal="general" vertical="top" textRotation="0" wrapText="1" indent="0" justifyLastLine="0" shrinkToFit="0" readingOrder="0"/>
      <border diagonalUp="0" diagonalDown="0">
        <left style="thin">
          <color indexed="64"/>
        </left>
        <right style="thin">
          <color indexed="64"/>
        </right>
        <top/>
        <bottom/>
      </border>
      <protection locked="0" hidden="0"/>
    </dxf>
    <dxf>
      <alignment horizontal="general" vertical="top" textRotation="0" wrapText="1" indent="0" justifyLastLine="0" shrinkToFit="0" readingOrder="0"/>
      <protection locked="0" hidden="0"/>
    </dxf>
    <dxf>
      <alignment horizontal="general" vertical="top" textRotation="0" wrapText="1" indent="0" justifyLastLine="0" shrinkToFit="0" readingOrder="0"/>
      <protection locked="0" hidden="0"/>
    </dxf>
    <dxf>
      <alignment horizontal="general" vertical="top" textRotation="0" wrapText="1" indent="0" justifyLastLine="0" shrinkToFit="0" readingOrder="0"/>
      <protection locked="0" hidden="0"/>
    </dxf>
    <dxf>
      <alignment horizontal="general" vertical="top" textRotation="0" wrapText="1" indent="0" justifyLastLine="0" shrinkToFit="0" readingOrder="0"/>
      <protection locked="0" hidden="0"/>
    </dxf>
    <dxf>
      <alignment horizontal="general" vertical="top" textRotation="0" wrapText="1" indent="0" justifyLastLine="0" shrinkToFit="0" readingOrder="0"/>
      <protection locked="0" hidden="0"/>
    </dxf>
    <dxf>
      <border outline="0">
        <left style="medium">
          <color indexed="64"/>
        </left>
        <right style="medium">
          <color indexed="64"/>
        </right>
        <top style="medium">
          <color indexed="64"/>
        </top>
        <bottom style="medium">
          <color indexed="64"/>
        </bottom>
      </border>
    </dxf>
    <dxf>
      <alignment horizontal="general" vertical="top" textRotation="0" wrapText="1" indent="0" justifyLastLine="0" shrinkToFit="0" readingOrder="0"/>
      <protection locked="0" hidden="0"/>
    </dxf>
    <dxf>
      <border outline="0">
        <bottom style="thin">
          <color indexed="64"/>
        </bottom>
      </border>
    </dxf>
    <dxf>
      <font>
        <b/>
        <i val="0"/>
        <strike val="0"/>
        <condense val="0"/>
        <extend val="0"/>
        <outline val="0"/>
        <shadow val="0"/>
        <u val="none"/>
        <vertAlign val="baseline"/>
        <sz val="9"/>
        <color theme="1"/>
        <name val="Verdana"/>
        <scheme val="none"/>
      </font>
      <fill>
        <patternFill patternType="solid">
          <fgColor indexed="64"/>
          <bgColor rgb="FFD9D9D9"/>
        </patternFill>
      </fill>
      <alignment horizontal="general" vertical="top" textRotation="0" wrapText="1" indent="0" justifyLastLine="0" shrinkToFit="0" readingOrder="0"/>
      <border diagonalUp="0" diagonalDown="0">
        <left style="thin">
          <color indexed="64"/>
        </left>
        <right style="thin">
          <color indexed="64"/>
        </right>
        <top/>
        <bottom/>
      </border>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B78A9CA-F23C-45DA-8FCD-C9A11F204266}" name="Tabel132" displayName="Tabel132" ref="A2:E134" totalsRowShown="0" headerRowDxfId="8" dataDxfId="7" headerRowBorderDxfId="5" tableBorderDxfId="6">
  <autoFilter ref="A2:E134" xr:uid="{00000000-0009-0000-0100-000002000000}"/>
  <tableColumns count="5">
    <tableColumn id="1" xr3:uid="{D2D08F65-9E10-494C-9237-9AEDED109D0E}" name="Categorie/activiteit " dataDxfId="4"/>
    <tableColumn id="2" xr3:uid="{87F0A5F8-09EE-4167-9A2B-1C4D01DF2625}" name="Standaaard tarief_x000a_[euro]" dataDxfId="3"/>
    <tableColumn id="3" xr3:uid="{B86D220F-E3EC-43D3-AF30-3743B0FE1DD5}" name="Wegings- _x000a_factor" dataDxfId="2"/>
    <tableColumn id="4" xr3:uid="{5FBF13C6-C1B9-411D-9449-419451F44561}" name="Totaal _x000a_[euro] _x000a_(tarief x wegingsfactor)" dataDxfId="1"/>
    <tableColumn id="5" xr3:uid="{4341764C-169C-40A7-9E0F-CB5364881CB4}" name="Wat zit er in de eenheidsprijs" dataDxfId="0"/>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el13" displayName="Tabel13" ref="A2:E135" totalsRowShown="0" headerRowDxfId="17" dataDxfId="15" headerRowBorderDxfId="16" tableBorderDxfId="14">
  <autoFilter ref="A2:E135" xr:uid="{00000000-0009-0000-0100-000002000000}"/>
  <tableColumns count="5">
    <tableColumn id="1" xr3:uid="{00000000-0010-0000-0000-000001000000}" name="Categorie/activiteit " dataDxfId="13"/>
    <tableColumn id="2" xr3:uid="{00000000-0010-0000-0000-000002000000}" name="Standaaard tarief_x000a_[euro]" dataDxfId="12"/>
    <tableColumn id="3" xr3:uid="{00000000-0010-0000-0000-000003000000}" name="Wegings- _x000a_factor" dataDxfId="11"/>
    <tableColumn id="4" xr3:uid="{00000000-0010-0000-0000-000004000000}" name="Totaal _x000a_[euro] _x000a_(tarief x wegingsfactor)" dataDxfId="10"/>
    <tableColumn id="5" xr3:uid="{00000000-0010-0000-0000-000005000000}" name="Wat zit er in de eenheidsprijs" dataDxfId="9"/>
  </tableColumns>
  <tableStyleInfo name="TableStyleMedium9"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32"/>
  <sheetViews>
    <sheetView tabSelected="1" topLeftCell="A8" zoomScaleNormal="100" workbookViewId="0">
      <selection activeCell="E10" sqref="E10"/>
    </sheetView>
  </sheetViews>
  <sheetFormatPr defaultColWidth="9" defaultRowHeight="12.6" x14ac:dyDescent="0.2"/>
  <cols>
    <col min="1" max="1" width="79.09765625" style="1" customWidth="1"/>
    <col min="2" max="16384" width="9" style="1"/>
  </cols>
  <sheetData>
    <row r="1" spans="1:2" ht="21.75" customHeight="1" x14ac:dyDescent="0.2">
      <c r="A1" s="25" t="s">
        <v>0</v>
      </c>
      <c r="B1" s="21"/>
    </row>
    <row r="2" spans="1:2" ht="38.25" customHeight="1" x14ac:dyDescent="0.2">
      <c r="A2" s="22" t="s">
        <v>1</v>
      </c>
      <c r="B2" s="21"/>
    </row>
    <row r="3" spans="1:2" ht="36.75" customHeight="1" x14ac:dyDescent="0.2">
      <c r="A3" s="22" t="s">
        <v>2</v>
      </c>
      <c r="B3" s="21"/>
    </row>
    <row r="4" spans="1:2" ht="71.25" customHeight="1" x14ac:dyDescent="0.2">
      <c r="A4" s="22" t="s">
        <v>3</v>
      </c>
      <c r="B4" s="21"/>
    </row>
    <row r="5" spans="1:2" ht="48.75" customHeight="1" x14ac:dyDescent="0.2">
      <c r="A5" s="22" t="s">
        <v>4</v>
      </c>
      <c r="B5" s="21"/>
    </row>
    <row r="6" spans="1:2" ht="26.25" customHeight="1" x14ac:dyDescent="0.2">
      <c r="A6" s="22" t="s">
        <v>5</v>
      </c>
      <c r="B6" s="21"/>
    </row>
    <row r="7" spans="1:2" ht="59.25" customHeight="1" x14ac:dyDescent="0.2">
      <c r="A7" s="22" t="s">
        <v>6</v>
      </c>
      <c r="B7" s="21"/>
    </row>
    <row r="8" spans="1:2" ht="60" customHeight="1" x14ac:dyDescent="0.2">
      <c r="A8" s="22" t="s">
        <v>7</v>
      </c>
      <c r="B8" s="21"/>
    </row>
    <row r="9" spans="1:2" ht="38.25" customHeight="1" x14ac:dyDescent="0.2">
      <c r="A9" s="22" t="s">
        <v>8</v>
      </c>
      <c r="B9" s="21"/>
    </row>
    <row r="10" spans="1:2" ht="105.75" customHeight="1" x14ac:dyDescent="0.2">
      <c r="A10" s="22" t="s">
        <v>9</v>
      </c>
      <c r="B10" s="21"/>
    </row>
    <row r="11" spans="1:2" ht="27" customHeight="1" x14ac:dyDescent="0.2">
      <c r="A11" s="22" t="s">
        <v>10</v>
      </c>
      <c r="B11" s="21"/>
    </row>
    <row r="12" spans="1:2" ht="37.5" customHeight="1" x14ac:dyDescent="0.2">
      <c r="A12" s="22" t="s">
        <v>11</v>
      </c>
      <c r="B12" s="21"/>
    </row>
    <row r="13" spans="1:2" ht="91.2" x14ac:dyDescent="0.2">
      <c r="A13" s="22" t="s">
        <v>156</v>
      </c>
      <c r="B13" s="21"/>
    </row>
    <row r="14" spans="1:2" ht="24.75" customHeight="1" x14ac:dyDescent="0.2">
      <c r="A14" s="23" t="s">
        <v>12</v>
      </c>
      <c r="B14" s="21"/>
    </row>
    <row r="15" spans="1:2" ht="37.5" customHeight="1" x14ac:dyDescent="0.2">
      <c r="A15" s="22" t="s">
        <v>13</v>
      </c>
      <c r="B15" s="21"/>
    </row>
    <row r="32" spans="1:1" x14ac:dyDescent="0.2">
      <c r="A32" s="24"/>
    </row>
  </sheetData>
  <pageMargins left="0.7" right="0.7" top="0.75" bottom="0.75" header="0.3" footer="0.3"/>
  <pageSetup paperSize="9" orientation="portrait" r:id="rId1"/>
  <headerFooter>
    <oddHeader>&amp;LZaaknummer: 31187297&amp;CBijlage A1.8 Staat van prijzen per eenheid
Project Zeker zichtbaar&amp;RVersie xxx</oddHead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124613-0CDF-47E9-AE9B-154851F510B9}">
  <dimension ref="A2:F137"/>
  <sheetViews>
    <sheetView zoomScaleNormal="100" workbookViewId="0">
      <selection activeCell="A24" sqref="A24:XFD26"/>
    </sheetView>
  </sheetViews>
  <sheetFormatPr defaultColWidth="0" defaultRowHeight="11.4" x14ac:dyDescent="0.2"/>
  <cols>
    <col min="1" max="1" width="78.8984375" style="2" customWidth="1"/>
    <col min="2" max="2" width="17.8984375" style="2" customWidth="1"/>
    <col min="3" max="3" width="14.09765625" style="2" customWidth="1"/>
    <col min="4" max="4" width="22.8984375" style="2" customWidth="1"/>
    <col min="5" max="5" width="68.59765625" style="3" customWidth="1"/>
    <col min="6" max="6" width="30.69921875" style="3" hidden="1" customWidth="1"/>
    <col min="7" max="16384" width="8.69921875" style="3" hidden="1"/>
  </cols>
  <sheetData>
    <row r="2" spans="1:5" s="4" customFormat="1" ht="34.200000000000003" x14ac:dyDescent="0.2">
      <c r="A2" s="2" t="s">
        <v>14</v>
      </c>
      <c r="B2" s="2" t="s">
        <v>15</v>
      </c>
      <c r="C2" s="2" t="s">
        <v>16</v>
      </c>
      <c r="D2" s="2" t="s">
        <v>17</v>
      </c>
      <c r="E2" s="2" t="s">
        <v>18</v>
      </c>
    </row>
    <row r="3" spans="1:5" x14ac:dyDescent="0.2">
      <c r="A3" s="9" t="s">
        <v>19</v>
      </c>
      <c r="B3" s="9"/>
      <c r="C3" s="9"/>
      <c r="D3" s="9"/>
      <c r="E3" s="9"/>
    </row>
    <row r="4" spans="1:5" x14ac:dyDescent="0.2">
      <c r="D4" s="6"/>
      <c r="E4" s="2"/>
    </row>
    <row r="5" spans="1:5" x14ac:dyDescent="0.2">
      <c r="A5" s="7" t="s">
        <v>143</v>
      </c>
      <c r="D5" s="6"/>
      <c r="E5" s="2"/>
    </row>
    <row r="6" spans="1:5" x14ac:dyDescent="0.2">
      <c r="A6" s="2" t="s">
        <v>20</v>
      </c>
      <c r="B6" s="5">
        <v>0</v>
      </c>
      <c r="C6" s="2">
        <v>150</v>
      </c>
      <c r="D6" s="6">
        <f>Tabel132[[#This Row],[Standaaard tarief
'[euro']]]*Tabel132[[#This Row],[Wegings- 
factor]]</f>
        <v>0</v>
      </c>
      <c r="E6" s="2" t="s">
        <v>21</v>
      </c>
    </row>
    <row r="7" spans="1:5" x14ac:dyDescent="0.2">
      <c r="A7" s="2" t="s">
        <v>22</v>
      </c>
      <c r="B7" s="5">
        <v>0</v>
      </c>
      <c r="C7" s="2">
        <v>20</v>
      </c>
      <c r="D7" s="6">
        <f>Tabel132[[#This Row],[Standaaard tarief
'[euro']]]*Tabel132[[#This Row],[Wegings- 
factor]]</f>
        <v>0</v>
      </c>
      <c r="E7" s="2" t="s">
        <v>21</v>
      </c>
    </row>
    <row r="8" spans="1:5" x14ac:dyDescent="0.2">
      <c r="A8" s="2" t="s">
        <v>23</v>
      </c>
      <c r="B8" s="5">
        <v>0</v>
      </c>
      <c r="C8" s="2">
        <v>20</v>
      </c>
      <c r="D8" s="6">
        <f>Tabel132[[#This Row],[Standaaard tarief
'[euro']]]*Tabel132[[#This Row],[Wegings- 
factor]]</f>
        <v>0</v>
      </c>
      <c r="E8" s="2" t="s">
        <v>21</v>
      </c>
    </row>
    <row r="9" spans="1:5" x14ac:dyDescent="0.2">
      <c r="A9" s="2" t="s">
        <v>24</v>
      </c>
      <c r="B9" s="5">
        <v>0</v>
      </c>
      <c r="C9" s="2">
        <v>20</v>
      </c>
      <c r="D9" s="6">
        <f>Tabel132[[#This Row],[Standaaard tarief
'[euro']]]*Tabel132[[#This Row],[Wegings- 
factor]]</f>
        <v>0</v>
      </c>
      <c r="E9" s="2" t="s">
        <v>21</v>
      </c>
    </row>
    <row r="10" spans="1:5" ht="22.8" x14ac:dyDescent="0.2">
      <c r="A10" s="2" t="s">
        <v>38</v>
      </c>
      <c r="B10" s="5">
        <v>0</v>
      </c>
      <c r="C10" s="2">
        <v>100</v>
      </c>
      <c r="D10" s="6">
        <f>Tabel132[[#This Row],[Standaaard tarief
'[euro']]]*Tabel132[[#This Row],[Wegings- 
factor]]</f>
        <v>0</v>
      </c>
      <c r="E10" s="2" t="s">
        <v>135</v>
      </c>
    </row>
    <row r="11" spans="1:5" ht="27" customHeight="1" x14ac:dyDescent="0.2">
      <c r="A11" s="2" t="s">
        <v>39</v>
      </c>
      <c r="B11" s="5">
        <v>0</v>
      </c>
      <c r="C11" s="2">
        <v>100</v>
      </c>
      <c r="D11" s="6">
        <f>Tabel132[[#This Row],[Standaaard tarief
'[euro']]]*Tabel132[[#This Row],[Wegings- 
factor]]</f>
        <v>0</v>
      </c>
      <c r="E11" s="2" t="s">
        <v>135</v>
      </c>
    </row>
    <row r="12" spans="1:5" ht="26.25" customHeight="1" x14ac:dyDescent="0.2">
      <c r="A12" s="2" t="s">
        <v>40</v>
      </c>
      <c r="B12" s="5">
        <v>0</v>
      </c>
      <c r="C12" s="2">
        <v>100</v>
      </c>
      <c r="D12" s="6">
        <f>Tabel132[[#This Row],[Standaaard tarief
'[euro']]]*Tabel132[[#This Row],[Wegings- 
factor]]</f>
        <v>0</v>
      </c>
      <c r="E12" s="2" t="s">
        <v>135</v>
      </c>
    </row>
    <row r="13" spans="1:5" ht="29.25" customHeight="1" x14ac:dyDescent="0.2">
      <c r="A13" s="2" t="s">
        <v>41</v>
      </c>
      <c r="B13" s="5">
        <v>0</v>
      </c>
      <c r="C13" s="2">
        <v>100</v>
      </c>
      <c r="D13" s="6">
        <f>Tabel132[[#This Row],[Standaaard tarief
'[euro']]]*Tabel132[[#This Row],[Wegings- 
factor]]</f>
        <v>0</v>
      </c>
      <c r="E13" s="2" t="s">
        <v>135</v>
      </c>
    </row>
    <row r="14" spans="1:5" x14ac:dyDescent="0.2">
      <c r="A14" s="9"/>
      <c r="B14" s="9"/>
      <c r="C14" s="9"/>
      <c r="D14" s="9"/>
      <c r="E14" s="9"/>
    </row>
    <row r="15" spans="1:5" x14ac:dyDescent="0.2">
      <c r="A15" s="27" t="s">
        <v>144</v>
      </c>
      <c r="B15" s="9"/>
      <c r="C15" s="9"/>
      <c r="D15" s="9"/>
      <c r="E15" s="9"/>
    </row>
    <row r="16" spans="1:5" ht="22.8" x14ac:dyDescent="0.2">
      <c r="A16" s="2" t="s">
        <v>146</v>
      </c>
      <c r="B16" s="5">
        <v>0</v>
      </c>
      <c r="C16" s="2">
        <v>50</v>
      </c>
      <c r="D16" s="6">
        <f>Tabel132[[#This Row],[Standaaard tarief
'[euro']]]*Tabel132[[#This Row],[Wegings- 
factor]]</f>
        <v>0</v>
      </c>
      <c r="E16" s="2" t="s">
        <v>134</v>
      </c>
    </row>
    <row r="17" spans="1:5" x14ac:dyDescent="0.2">
      <c r="A17" s="2" t="s">
        <v>145</v>
      </c>
      <c r="B17" s="5">
        <v>0</v>
      </c>
      <c r="C17" s="2">
        <v>50</v>
      </c>
      <c r="D17" s="6">
        <f>Tabel132[[#This Row],[Standaaard tarief
'[euro']]]*Tabel132[[#This Row],[Wegings- 
factor]]</f>
        <v>0</v>
      </c>
      <c r="E17" s="2" t="s">
        <v>134</v>
      </c>
    </row>
    <row r="18" spans="1:5" x14ac:dyDescent="0.2">
      <c r="A18" s="2" t="s">
        <v>136</v>
      </c>
      <c r="B18" s="5">
        <v>0</v>
      </c>
      <c r="C18" s="2">
        <v>50</v>
      </c>
      <c r="D18" s="6">
        <f>Tabel132[[#This Row],[Standaaard tarief
'[euro']]]*Tabel132[[#This Row],[Wegings- 
factor]]</f>
        <v>0</v>
      </c>
      <c r="E18" s="2"/>
    </row>
    <row r="19" spans="1:5" ht="34.200000000000003" x14ac:dyDescent="0.2">
      <c r="A19" s="2" t="s">
        <v>133</v>
      </c>
      <c r="B19" s="5">
        <v>0</v>
      </c>
      <c r="C19" s="2">
        <v>100</v>
      </c>
      <c r="D19" s="6">
        <f>Tabel132[[#This Row],[Standaaard tarief
'[euro']]]*Tabel132[[#This Row],[Wegings- 
factor]]</f>
        <v>0</v>
      </c>
      <c r="E19" s="2" t="s">
        <v>137</v>
      </c>
    </row>
    <row r="20" spans="1:5" ht="34.200000000000003" x14ac:dyDescent="0.2">
      <c r="A20" s="2" t="s">
        <v>150</v>
      </c>
      <c r="B20" s="5">
        <v>0</v>
      </c>
      <c r="C20" s="2">
        <v>100</v>
      </c>
      <c r="D20" s="6">
        <f>Tabel132[[#This Row],[Standaaard tarief
'[euro']]]*Tabel132[[#This Row],[Wegings- 
factor]]</f>
        <v>0</v>
      </c>
      <c r="E20" s="2" t="s">
        <v>137</v>
      </c>
    </row>
    <row r="21" spans="1:5" ht="34.200000000000003" x14ac:dyDescent="0.2">
      <c r="A21" s="2" t="s">
        <v>151</v>
      </c>
      <c r="B21" s="5">
        <v>0</v>
      </c>
      <c r="C21" s="2">
        <v>100</v>
      </c>
      <c r="D21" s="6">
        <f>Tabel132[[#This Row],[Standaaard tarief
'[euro']]]*Tabel132[[#This Row],[Wegings- 
factor]]</f>
        <v>0</v>
      </c>
      <c r="E21" s="2" t="s">
        <v>137</v>
      </c>
    </row>
    <row r="22" spans="1:5" ht="34.200000000000003" x14ac:dyDescent="0.2">
      <c r="A22" s="2" t="s">
        <v>152</v>
      </c>
      <c r="B22" s="5">
        <v>0</v>
      </c>
      <c r="C22" s="2">
        <v>100</v>
      </c>
      <c r="D22" s="6">
        <f>Tabel132[[#This Row],[Standaaard tarief
'[euro']]]*Tabel132[[#This Row],[Wegings- 
factor]]</f>
        <v>0</v>
      </c>
      <c r="E22" s="2" t="s">
        <v>137</v>
      </c>
    </row>
    <row r="23" spans="1:5" x14ac:dyDescent="0.2">
      <c r="D23" s="6"/>
      <c r="E23" s="2"/>
    </row>
    <row r="24" spans="1:5" x14ac:dyDescent="0.2">
      <c r="D24" s="6"/>
      <c r="E24" s="2"/>
    </row>
    <row r="25" spans="1:5" x14ac:dyDescent="0.2">
      <c r="A25" s="7" t="s">
        <v>141</v>
      </c>
      <c r="D25" s="6"/>
      <c r="E25" s="2"/>
    </row>
    <row r="26" spans="1:5" x14ac:dyDescent="0.2">
      <c r="A26" s="2" t="s">
        <v>25</v>
      </c>
      <c r="B26" s="5">
        <v>0</v>
      </c>
      <c r="C26" s="2">
        <v>20</v>
      </c>
      <c r="D26" s="6">
        <f>Tabel132[[#This Row],[Standaaard tarief
'[euro']]]*Tabel132[[#This Row],[Wegings- 
factor]]</f>
        <v>0</v>
      </c>
      <c r="E26" s="2"/>
    </row>
    <row r="27" spans="1:5" x14ac:dyDescent="0.2">
      <c r="A27" s="2" t="s">
        <v>26</v>
      </c>
      <c r="B27" s="5">
        <v>0</v>
      </c>
      <c r="C27" s="2">
        <v>20</v>
      </c>
      <c r="D27" s="6">
        <f>Tabel132[[#This Row],[Standaaard tarief
'[euro']]]*Tabel132[[#This Row],[Wegings- 
factor]]</f>
        <v>0</v>
      </c>
      <c r="E27" s="2"/>
    </row>
    <row r="28" spans="1:5" x14ac:dyDescent="0.2">
      <c r="A28" s="2" t="s">
        <v>27</v>
      </c>
      <c r="B28" s="5">
        <v>0</v>
      </c>
      <c r="C28" s="2">
        <v>20</v>
      </c>
      <c r="D28" s="6">
        <f>Tabel132[[#This Row],[Standaaard tarief
'[euro']]]*Tabel132[[#This Row],[Wegings- 
factor]]</f>
        <v>0</v>
      </c>
      <c r="E28" s="2"/>
    </row>
    <row r="29" spans="1:5" x14ac:dyDescent="0.2">
      <c r="A29" s="2" t="s">
        <v>28</v>
      </c>
      <c r="B29" s="5">
        <v>0</v>
      </c>
      <c r="C29" s="2">
        <v>20</v>
      </c>
      <c r="D29" s="6">
        <f>Tabel132[[#This Row],[Standaaard tarief
'[euro']]]*Tabel132[[#This Row],[Wegings- 
factor]]</f>
        <v>0</v>
      </c>
      <c r="E29" s="2"/>
    </row>
    <row r="30" spans="1:5" x14ac:dyDescent="0.2">
      <c r="D30" s="6"/>
      <c r="E30" s="2"/>
    </row>
    <row r="31" spans="1:5" x14ac:dyDescent="0.2">
      <c r="A31" s="7" t="s">
        <v>142</v>
      </c>
      <c r="D31" s="6"/>
      <c r="E31" s="2"/>
    </row>
    <row r="32" spans="1:5" x14ac:dyDescent="0.2">
      <c r="A32" s="2" t="s">
        <v>29</v>
      </c>
      <c r="B32" s="5">
        <v>0</v>
      </c>
      <c r="C32" s="2">
        <v>20</v>
      </c>
      <c r="D32" s="6">
        <f>Tabel132[[#This Row],[Standaaard tarief
'[euro']]]*Tabel132[[#This Row],[Wegings- 
factor]]</f>
        <v>0</v>
      </c>
      <c r="E32" s="2"/>
    </row>
    <row r="33" spans="1:5" x14ac:dyDescent="0.2">
      <c r="A33" s="2" t="s">
        <v>30</v>
      </c>
      <c r="B33" s="5">
        <v>0</v>
      </c>
      <c r="C33" s="2">
        <v>20</v>
      </c>
      <c r="D33" s="6">
        <f>Tabel132[[#This Row],[Standaaard tarief
'[euro']]]*Tabel132[[#This Row],[Wegings- 
factor]]</f>
        <v>0</v>
      </c>
      <c r="E33" s="2"/>
    </row>
    <row r="34" spans="1:5" x14ac:dyDescent="0.2">
      <c r="A34" s="2" t="s">
        <v>31</v>
      </c>
      <c r="B34" s="5">
        <v>0</v>
      </c>
      <c r="C34" s="2">
        <v>20</v>
      </c>
      <c r="D34" s="6">
        <f>Tabel132[[#This Row],[Standaaard tarief
'[euro']]]*Tabel132[[#This Row],[Wegings- 
factor]]</f>
        <v>0</v>
      </c>
      <c r="E34" s="2"/>
    </row>
    <row r="35" spans="1:5" ht="22.8" x14ac:dyDescent="0.2">
      <c r="A35" s="2" t="s">
        <v>32</v>
      </c>
      <c r="B35" s="5">
        <v>0</v>
      </c>
      <c r="C35" s="2">
        <v>20</v>
      </c>
      <c r="D35" s="6">
        <f>Tabel132[[#This Row],[Standaaard tarief
'[euro']]]*Tabel132[[#This Row],[Wegings- 
factor]]</f>
        <v>0</v>
      </c>
      <c r="E35" s="2"/>
    </row>
    <row r="36" spans="1:5" x14ac:dyDescent="0.2">
      <c r="A36" s="2" t="s">
        <v>33</v>
      </c>
      <c r="B36" s="5">
        <v>0</v>
      </c>
      <c r="C36" s="2">
        <v>20</v>
      </c>
      <c r="D36" s="6">
        <f>Tabel132[[#This Row],[Standaaard tarief
'[euro']]]*Tabel132[[#This Row],[Wegings- 
factor]]</f>
        <v>0</v>
      </c>
      <c r="E36" s="2"/>
    </row>
    <row r="37" spans="1:5" x14ac:dyDescent="0.2">
      <c r="A37" s="2" t="s">
        <v>34</v>
      </c>
      <c r="B37" s="5">
        <v>0</v>
      </c>
      <c r="C37" s="2">
        <v>20</v>
      </c>
      <c r="D37" s="6">
        <f>Tabel132[[#This Row],[Standaaard tarief
'[euro']]]*Tabel132[[#This Row],[Wegings- 
factor]]</f>
        <v>0</v>
      </c>
      <c r="E37" s="2"/>
    </row>
    <row r="38" spans="1:5" x14ac:dyDescent="0.2">
      <c r="A38" s="2" t="s">
        <v>35</v>
      </c>
      <c r="B38" s="5">
        <v>0</v>
      </c>
      <c r="C38" s="2">
        <v>20</v>
      </c>
      <c r="D38" s="6">
        <f>Tabel132[[#This Row],[Standaaard tarief
'[euro']]]*Tabel132[[#This Row],[Wegings- 
factor]]</f>
        <v>0</v>
      </c>
      <c r="E38" s="2"/>
    </row>
    <row r="39" spans="1:5" ht="22.8" x14ac:dyDescent="0.2">
      <c r="A39" s="2" t="s">
        <v>36</v>
      </c>
      <c r="B39" s="5">
        <v>0</v>
      </c>
      <c r="C39" s="2">
        <v>20</v>
      </c>
      <c r="D39" s="6">
        <f>Tabel132[[#This Row],[Standaaard tarief
'[euro']]]*Tabel132[[#This Row],[Wegings- 
factor]]</f>
        <v>0</v>
      </c>
      <c r="E39" s="2"/>
    </row>
    <row r="40" spans="1:5" x14ac:dyDescent="0.2">
      <c r="D40" s="6"/>
      <c r="E40" s="2"/>
    </row>
    <row r="41" spans="1:5" x14ac:dyDescent="0.2">
      <c r="A41" s="7" t="s">
        <v>149</v>
      </c>
      <c r="D41" s="6"/>
      <c r="E41" s="2"/>
    </row>
    <row r="42" spans="1:5" ht="22.8" x14ac:dyDescent="0.2">
      <c r="A42" s="2" t="s">
        <v>37</v>
      </c>
      <c r="B42" s="5">
        <v>0</v>
      </c>
      <c r="C42" s="2">
        <v>50</v>
      </c>
      <c r="D42" s="6">
        <f>Tabel132[[#This Row],[Standaaard tarief
'[euro']]]*Tabel132[[#This Row],[Wegings- 
factor]]</f>
        <v>0</v>
      </c>
      <c r="E42" s="2"/>
    </row>
    <row r="43" spans="1:5" x14ac:dyDescent="0.2">
      <c r="D43" s="6"/>
      <c r="E43" s="2"/>
    </row>
    <row r="44" spans="1:5" x14ac:dyDescent="0.2">
      <c r="D44" s="6"/>
      <c r="E44" s="2"/>
    </row>
    <row r="45" spans="1:5" x14ac:dyDescent="0.2">
      <c r="D45" s="6"/>
      <c r="E45" s="2"/>
    </row>
    <row r="46" spans="1:5" x14ac:dyDescent="0.2">
      <c r="B46" s="6"/>
      <c r="D46" s="6"/>
      <c r="E46" s="2"/>
    </row>
    <row r="47" spans="1:5" ht="15" x14ac:dyDescent="0.2">
      <c r="A47" s="7" t="s">
        <v>45</v>
      </c>
      <c r="B47" s="6"/>
      <c r="D47" s="8">
        <f>SUM(D5:D44)</f>
        <v>0</v>
      </c>
      <c r="E47" s="2"/>
    </row>
    <row r="48" spans="1:5" ht="15" x14ac:dyDescent="0.2">
      <c r="A48" s="7"/>
      <c r="B48" s="6"/>
      <c r="D48" s="8"/>
      <c r="E48" s="2"/>
    </row>
    <row r="49" spans="1:6" x14ac:dyDescent="0.2">
      <c r="A49" s="9" t="s">
        <v>46</v>
      </c>
      <c r="B49" s="9"/>
      <c r="C49" s="9"/>
      <c r="D49" s="9"/>
      <c r="E49" s="9"/>
      <c r="F49" s="4"/>
    </row>
    <row r="50" spans="1:6" x14ac:dyDescent="0.2">
      <c r="A50" s="2" t="s">
        <v>47</v>
      </c>
      <c r="B50" s="5">
        <v>0</v>
      </c>
      <c r="C50" s="2">
        <v>60</v>
      </c>
      <c r="D50" s="6">
        <f>Tabel132[[#This Row],[Standaaard tarief
'[euro']]]*Tabel132[[#This Row],[Wegings- 
factor]]</f>
        <v>0</v>
      </c>
      <c r="E50" s="2"/>
    </row>
    <row r="51" spans="1:6" ht="57" x14ac:dyDescent="0.2">
      <c r="A51" s="2" t="s">
        <v>48</v>
      </c>
      <c r="B51" s="5">
        <v>0</v>
      </c>
      <c r="C51" s="2">
        <v>60</v>
      </c>
      <c r="D51" s="6">
        <f>Tabel132[[#This Row],[Standaaard tarief
'[euro']]]*Tabel132[[#This Row],[Wegings- 
factor]]</f>
        <v>0</v>
      </c>
      <c r="E51" s="2"/>
    </row>
    <row r="52" spans="1:6" ht="22.8" x14ac:dyDescent="0.2">
      <c r="A52" s="2" t="s">
        <v>49</v>
      </c>
      <c r="B52" s="5">
        <v>0</v>
      </c>
      <c r="C52" s="2">
        <v>5</v>
      </c>
      <c r="D52" s="6">
        <f>Tabel132[[#This Row],[Standaaard tarief
'[euro']]]*Tabel132[[#This Row],[Wegings- 
factor]]</f>
        <v>0</v>
      </c>
      <c r="E52" s="2" t="s">
        <v>50</v>
      </c>
    </row>
    <row r="53" spans="1:6" x14ac:dyDescent="0.2">
      <c r="B53" s="6"/>
      <c r="D53" s="6"/>
      <c r="E53" s="2"/>
    </row>
    <row r="54" spans="1:6" ht="15" x14ac:dyDescent="0.2">
      <c r="A54" s="7" t="s">
        <v>51</v>
      </c>
      <c r="B54" s="6"/>
      <c r="D54" s="8">
        <f>SUM(D50:D52)</f>
        <v>0</v>
      </c>
      <c r="E54" s="2"/>
    </row>
    <row r="55" spans="1:6" x14ac:dyDescent="0.2">
      <c r="B55" s="6"/>
      <c r="D55" s="6"/>
      <c r="E55" s="2"/>
    </row>
    <row r="56" spans="1:6" ht="22.8" x14ac:dyDescent="0.2">
      <c r="A56" s="9" t="s">
        <v>52</v>
      </c>
      <c r="B56" s="9"/>
      <c r="C56" s="9"/>
      <c r="D56" s="9"/>
      <c r="E56" s="18" t="s">
        <v>53</v>
      </c>
    </row>
    <row r="57" spans="1:6" x14ac:dyDescent="0.2">
      <c r="A57" s="2" t="s">
        <v>54</v>
      </c>
      <c r="B57" s="5">
        <v>0</v>
      </c>
      <c r="C57" s="2">
        <v>100</v>
      </c>
      <c r="D57" s="6">
        <f>Tabel132[[#This Row],[Standaaard tarief
'[euro']]]*Tabel132[[#This Row],[Wegings- 
factor]]</f>
        <v>0</v>
      </c>
      <c r="E57" s="2"/>
    </row>
    <row r="58" spans="1:6" x14ac:dyDescent="0.2">
      <c r="A58" s="2" t="s">
        <v>55</v>
      </c>
      <c r="B58" s="5">
        <v>0</v>
      </c>
      <c r="C58" s="2">
        <v>100</v>
      </c>
      <c r="D58" s="6">
        <f>Tabel132[[#This Row],[Standaaard tarief
'[euro']]]*Tabel132[[#This Row],[Wegings- 
factor]]</f>
        <v>0</v>
      </c>
      <c r="E58" s="2"/>
    </row>
    <row r="59" spans="1:6" x14ac:dyDescent="0.2">
      <c r="A59" s="2" t="s">
        <v>56</v>
      </c>
      <c r="B59" s="5">
        <v>0</v>
      </c>
      <c r="C59" s="2">
        <v>100</v>
      </c>
      <c r="D59" s="6">
        <f>Tabel132[[#This Row],[Standaaard tarief
'[euro']]]*Tabel132[[#This Row],[Wegings- 
factor]]</f>
        <v>0</v>
      </c>
      <c r="E59" s="2"/>
    </row>
    <row r="60" spans="1:6" x14ac:dyDescent="0.2">
      <c r="A60" s="2" t="s">
        <v>57</v>
      </c>
      <c r="B60" s="5">
        <v>0</v>
      </c>
      <c r="C60" s="2">
        <v>30</v>
      </c>
      <c r="D60" s="6">
        <f>Tabel132[[#This Row],[Standaaard tarief
'[euro']]]*Tabel132[[#This Row],[Wegings- 
factor]]</f>
        <v>0</v>
      </c>
      <c r="E60" s="2"/>
    </row>
    <row r="61" spans="1:6" x14ac:dyDescent="0.2">
      <c r="A61" s="2" t="s">
        <v>58</v>
      </c>
      <c r="B61" s="5">
        <v>0</v>
      </c>
      <c r="C61" s="2">
        <v>20</v>
      </c>
      <c r="D61" s="6">
        <f>Tabel132[[#This Row],[Standaaard tarief
'[euro']]]*Tabel132[[#This Row],[Wegings- 
factor]]</f>
        <v>0</v>
      </c>
      <c r="E61" s="2"/>
    </row>
    <row r="62" spans="1:6" x14ac:dyDescent="0.2">
      <c r="A62" s="2" t="s">
        <v>59</v>
      </c>
      <c r="B62" s="5">
        <v>0</v>
      </c>
      <c r="C62" s="2">
        <v>15</v>
      </c>
      <c r="D62" s="6">
        <f>Tabel132[[#This Row],[Standaaard tarief
'[euro']]]*Tabel132[[#This Row],[Wegings- 
factor]]</f>
        <v>0</v>
      </c>
      <c r="E62" s="2"/>
    </row>
    <row r="63" spans="1:6" x14ac:dyDescent="0.2">
      <c r="A63" s="2" t="s">
        <v>60</v>
      </c>
      <c r="B63" s="5">
        <v>0</v>
      </c>
      <c r="C63" s="2">
        <v>30</v>
      </c>
      <c r="D63" s="6">
        <f>Tabel132[[#This Row],[Standaaard tarief
'[euro']]]*Tabel132[[#This Row],[Wegings- 
factor]]</f>
        <v>0</v>
      </c>
      <c r="E63" s="2"/>
    </row>
    <row r="64" spans="1:6" x14ac:dyDescent="0.2">
      <c r="A64" s="2" t="s">
        <v>61</v>
      </c>
      <c r="B64" s="5">
        <v>0</v>
      </c>
      <c r="C64" s="2">
        <v>40</v>
      </c>
      <c r="D64" s="6">
        <f>Tabel132[[#This Row],[Standaaard tarief
'[euro']]]*Tabel132[[#This Row],[Wegings- 
factor]]</f>
        <v>0</v>
      </c>
      <c r="E64" s="2"/>
    </row>
    <row r="65" spans="1:5" x14ac:dyDescent="0.2">
      <c r="A65" s="2" t="s">
        <v>62</v>
      </c>
      <c r="B65" s="5">
        <v>0</v>
      </c>
      <c r="C65" s="2">
        <v>20</v>
      </c>
      <c r="D65" s="6">
        <f>Tabel132[[#This Row],[Standaaard tarief
'[euro']]]*Tabel132[[#This Row],[Wegings- 
factor]]</f>
        <v>0</v>
      </c>
      <c r="E65" s="2"/>
    </row>
    <row r="66" spans="1:5" x14ac:dyDescent="0.2">
      <c r="A66" s="2" t="s">
        <v>63</v>
      </c>
      <c r="B66" s="5">
        <v>0</v>
      </c>
      <c r="C66" s="2">
        <v>50</v>
      </c>
      <c r="D66" s="6">
        <f>Tabel132[[#This Row],[Standaaard tarief
'[euro']]]*Tabel132[[#This Row],[Wegings- 
factor]]</f>
        <v>0</v>
      </c>
      <c r="E66" s="2"/>
    </row>
    <row r="67" spans="1:5" x14ac:dyDescent="0.2">
      <c r="A67" s="2" t="s">
        <v>64</v>
      </c>
      <c r="B67" s="5">
        <v>0</v>
      </c>
      <c r="C67" s="2">
        <v>50</v>
      </c>
      <c r="D67" s="6">
        <f>Tabel132[[#This Row],[Standaaard tarief
'[euro']]]*Tabel132[[#This Row],[Wegings- 
factor]]</f>
        <v>0</v>
      </c>
      <c r="E67" s="2"/>
    </row>
    <row r="68" spans="1:5" x14ac:dyDescent="0.2">
      <c r="A68" s="2" t="s">
        <v>65</v>
      </c>
      <c r="B68" s="5">
        <v>0</v>
      </c>
      <c r="C68" s="2">
        <v>10</v>
      </c>
      <c r="D68" s="6">
        <f>Tabel132[[#This Row],[Standaaard tarief
'[euro']]]*Tabel132[[#This Row],[Wegings- 
factor]]</f>
        <v>0</v>
      </c>
      <c r="E68" s="2"/>
    </row>
    <row r="69" spans="1:5" x14ac:dyDescent="0.2">
      <c r="A69" s="2" t="s">
        <v>66</v>
      </c>
      <c r="B69" s="5">
        <v>0</v>
      </c>
      <c r="C69" s="2">
        <v>20</v>
      </c>
      <c r="D69" s="6">
        <f>Tabel132[[#This Row],[Standaaard tarief
'[euro']]]*Tabel132[[#This Row],[Wegings- 
factor]]</f>
        <v>0</v>
      </c>
      <c r="E69" s="2"/>
    </row>
    <row r="70" spans="1:5" x14ac:dyDescent="0.2">
      <c r="A70" s="2" t="s">
        <v>67</v>
      </c>
      <c r="B70" s="5">
        <v>0</v>
      </c>
      <c r="C70" s="2">
        <v>15</v>
      </c>
      <c r="D70" s="6">
        <f>Tabel132[[#This Row],[Standaaard tarief
'[euro']]]*Tabel132[[#This Row],[Wegings- 
factor]]</f>
        <v>0</v>
      </c>
      <c r="E70" s="2"/>
    </row>
    <row r="71" spans="1:5" x14ac:dyDescent="0.2">
      <c r="A71" s="2" t="s">
        <v>68</v>
      </c>
      <c r="B71" s="5">
        <v>0</v>
      </c>
      <c r="C71" s="2">
        <v>50</v>
      </c>
      <c r="D71" s="6">
        <f>Tabel132[[#This Row],[Standaaard tarief
'[euro']]]*Tabel132[[#This Row],[Wegings- 
factor]]</f>
        <v>0</v>
      </c>
      <c r="E71" s="2"/>
    </row>
    <row r="72" spans="1:5" x14ac:dyDescent="0.2">
      <c r="A72" s="2" t="s">
        <v>69</v>
      </c>
      <c r="B72" s="5">
        <v>0</v>
      </c>
      <c r="C72" s="2">
        <v>50</v>
      </c>
      <c r="D72" s="6">
        <f>Tabel132[[#This Row],[Standaaard tarief
'[euro']]]*Tabel132[[#This Row],[Wegings- 
factor]]</f>
        <v>0</v>
      </c>
      <c r="E72" s="2"/>
    </row>
    <row r="73" spans="1:5" x14ac:dyDescent="0.2">
      <c r="A73" s="2" t="s">
        <v>70</v>
      </c>
      <c r="B73" s="5">
        <v>0</v>
      </c>
      <c r="C73" s="2">
        <v>15</v>
      </c>
      <c r="D73" s="6">
        <f>Tabel132[[#This Row],[Standaaard tarief
'[euro']]]*Tabel132[[#This Row],[Wegings- 
factor]]</f>
        <v>0</v>
      </c>
      <c r="E73" s="2"/>
    </row>
    <row r="74" spans="1:5" x14ac:dyDescent="0.2">
      <c r="A74" s="3" t="s">
        <v>71</v>
      </c>
      <c r="B74" s="5">
        <v>0</v>
      </c>
      <c r="C74" s="2">
        <v>100</v>
      </c>
      <c r="D74" s="6">
        <f>Tabel132[[#This Row],[Standaaard tarief
'[euro']]]*Tabel132[[#This Row],[Wegings- 
factor]]</f>
        <v>0</v>
      </c>
      <c r="E74" s="2"/>
    </row>
    <row r="75" spans="1:5" x14ac:dyDescent="0.2">
      <c r="A75" s="2" t="s">
        <v>72</v>
      </c>
      <c r="B75" s="5">
        <v>0</v>
      </c>
      <c r="C75" s="2">
        <v>100</v>
      </c>
      <c r="D75" s="6">
        <f>Tabel132[[#This Row],[Standaaard tarief
'[euro']]]*Tabel132[[#This Row],[Wegings- 
factor]]</f>
        <v>0</v>
      </c>
      <c r="E75" s="2"/>
    </row>
    <row r="76" spans="1:5" x14ac:dyDescent="0.2">
      <c r="A76" s="2" t="s">
        <v>73</v>
      </c>
      <c r="B76" s="5">
        <v>0</v>
      </c>
      <c r="C76" s="2">
        <v>50</v>
      </c>
      <c r="D76" s="6">
        <f>Tabel132[[#This Row],[Standaaard tarief
'[euro']]]*Tabel132[[#This Row],[Wegings- 
factor]]</f>
        <v>0</v>
      </c>
      <c r="E76" s="2"/>
    </row>
    <row r="77" spans="1:5" x14ac:dyDescent="0.2">
      <c r="A77" s="2" t="s">
        <v>74</v>
      </c>
      <c r="B77" s="5">
        <v>0</v>
      </c>
      <c r="C77" s="2">
        <v>50</v>
      </c>
      <c r="D77" s="6">
        <f>Tabel132[[#This Row],[Standaaard tarief
'[euro']]]*Tabel132[[#This Row],[Wegings- 
factor]]</f>
        <v>0</v>
      </c>
      <c r="E77" s="2"/>
    </row>
    <row r="78" spans="1:5" x14ac:dyDescent="0.2">
      <c r="A78" s="2" t="s">
        <v>75</v>
      </c>
      <c r="B78" s="5">
        <v>0</v>
      </c>
      <c r="C78" s="2">
        <v>10</v>
      </c>
      <c r="D78" s="6">
        <f>Tabel132[[#This Row],[Standaaard tarief
'[euro']]]*Tabel132[[#This Row],[Wegings- 
factor]]</f>
        <v>0</v>
      </c>
      <c r="E78" s="2"/>
    </row>
    <row r="79" spans="1:5" x14ac:dyDescent="0.2">
      <c r="A79" s="2" t="s">
        <v>76</v>
      </c>
      <c r="B79" s="5">
        <v>0</v>
      </c>
      <c r="C79" s="2">
        <v>30</v>
      </c>
      <c r="D79" s="6">
        <f>Tabel132[[#This Row],[Standaaard tarief
'[euro']]]*Tabel132[[#This Row],[Wegings- 
factor]]</f>
        <v>0</v>
      </c>
      <c r="E79" s="2"/>
    </row>
    <row r="80" spans="1:5" x14ac:dyDescent="0.2">
      <c r="A80" s="3" t="s">
        <v>77</v>
      </c>
      <c r="B80" s="5">
        <v>0</v>
      </c>
      <c r="C80" s="2">
        <v>30</v>
      </c>
      <c r="D80" s="6">
        <f>Tabel132[[#This Row],[Standaaard tarief
'[euro']]]*Tabel132[[#This Row],[Wegings- 
factor]]</f>
        <v>0</v>
      </c>
      <c r="E80" s="2"/>
    </row>
    <row r="81" spans="1:5" x14ac:dyDescent="0.2">
      <c r="A81" s="2" t="s">
        <v>78</v>
      </c>
      <c r="B81" s="5">
        <v>0</v>
      </c>
      <c r="C81" s="2">
        <v>30</v>
      </c>
      <c r="D81" s="6">
        <f>Tabel132[[#This Row],[Standaaard tarief
'[euro']]]*Tabel132[[#This Row],[Wegings- 
factor]]</f>
        <v>0</v>
      </c>
      <c r="E81" s="2"/>
    </row>
    <row r="82" spans="1:5" x14ac:dyDescent="0.2">
      <c r="A82" s="2" t="s">
        <v>79</v>
      </c>
      <c r="B82" s="5">
        <v>0</v>
      </c>
      <c r="C82" s="2">
        <v>30</v>
      </c>
      <c r="D82" s="6">
        <f>Tabel132[[#This Row],[Standaaard tarief
'[euro']]]*Tabel132[[#This Row],[Wegings- 
factor]]</f>
        <v>0</v>
      </c>
      <c r="E82" s="2"/>
    </row>
    <row r="83" spans="1:5" x14ac:dyDescent="0.2">
      <c r="A83" s="2" t="s">
        <v>80</v>
      </c>
      <c r="B83" s="5">
        <v>0</v>
      </c>
      <c r="C83" s="2">
        <v>30</v>
      </c>
      <c r="D83" s="6">
        <f>Tabel132[[#This Row],[Standaaard tarief
'[euro']]]*Tabel132[[#This Row],[Wegings- 
factor]]</f>
        <v>0</v>
      </c>
      <c r="E83" s="2"/>
    </row>
    <row r="84" spans="1:5" x14ac:dyDescent="0.2">
      <c r="A84" s="3" t="s">
        <v>81</v>
      </c>
      <c r="B84" s="5">
        <v>0</v>
      </c>
      <c r="C84" s="2">
        <v>30</v>
      </c>
      <c r="D84" s="6">
        <f>Tabel132[[#This Row],[Standaaard tarief
'[euro']]]*Tabel132[[#This Row],[Wegings- 
factor]]</f>
        <v>0</v>
      </c>
      <c r="E84" s="2"/>
    </row>
    <row r="85" spans="1:5" x14ac:dyDescent="0.2">
      <c r="A85" s="2" t="s">
        <v>82</v>
      </c>
      <c r="B85" s="5">
        <v>0</v>
      </c>
      <c r="C85" s="2">
        <v>20</v>
      </c>
      <c r="D85" s="6">
        <f>Tabel132[[#This Row],[Standaaard tarief
'[euro']]]*Tabel132[[#This Row],[Wegings- 
factor]]</f>
        <v>0</v>
      </c>
      <c r="E85" s="2"/>
    </row>
    <row r="86" spans="1:5" x14ac:dyDescent="0.2">
      <c r="A86" s="2" t="s">
        <v>83</v>
      </c>
      <c r="B86" s="5">
        <v>0</v>
      </c>
      <c r="C86" s="2">
        <v>20</v>
      </c>
      <c r="D86" s="6">
        <f>Tabel132[[#This Row],[Standaaard tarief
'[euro']]]*Tabel132[[#This Row],[Wegings- 
factor]]</f>
        <v>0</v>
      </c>
      <c r="E86" s="2"/>
    </row>
    <row r="87" spans="1:5" x14ac:dyDescent="0.2">
      <c r="B87" s="6"/>
      <c r="D87" s="6"/>
      <c r="E87" s="2"/>
    </row>
    <row r="88" spans="1:5" ht="15" x14ac:dyDescent="0.2">
      <c r="A88" s="7" t="s">
        <v>84</v>
      </c>
      <c r="B88" s="6"/>
      <c r="D88" s="8">
        <f>SUM(D57:D86)</f>
        <v>0</v>
      </c>
      <c r="E88" s="2"/>
    </row>
    <row r="89" spans="1:5" x14ac:dyDescent="0.2">
      <c r="B89" s="6"/>
      <c r="D89" s="6"/>
      <c r="E89" s="2"/>
    </row>
    <row r="90" spans="1:5" ht="34.200000000000003" x14ac:dyDescent="0.2">
      <c r="A90" s="9" t="s">
        <v>85</v>
      </c>
      <c r="B90" s="10"/>
      <c r="C90" s="10"/>
      <c r="D90" s="10"/>
      <c r="E90" s="10" t="s">
        <v>86</v>
      </c>
    </row>
    <row r="91" spans="1:5" ht="22.8" x14ac:dyDescent="0.2">
      <c r="A91" s="2" t="s">
        <v>87</v>
      </c>
      <c r="B91" s="5">
        <v>0</v>
      </c>
      <c r="C91" s="2">
        <v>10</v>
      </c>
      <c r="D91" s="6">
        <f>Tabel132[[#This Row],[Standaaard tarief
'[euro']]]*Tabel132[[#This Row],[Wegings- 
factor]]</f>
        <v>0</v>
      </c>
      <c r="E91" s="2" t="s">
        <v>88</v>
      </c>
    </row>
    <row r="92" spans="1:5" ht="22.8" x14ac:dyDescent="0.2">
      <c r="A92" s="2" t="s">
        <v>89</v>
      </c>
      <c r="B92" s="11">
        <v>0</v>
      </c>
      <c r="C92" s="2">
        <v>10</v>
      </c>
      <c r="D92" s="6">
        <f>Tabel132[[#This Row],[Standaaard tarief
'[euro']]]*Tabel132[[#This Row],[Wegings- 
factor]]</f>
        <v>0</v>
      </c>
      <c r="E92" s="2" t="s">
        <v>88</v>
      </c>
    </row>
    <row r="93" spans="1:5" ht="22.8" x14ac:dyDescent="0.2">
      <c r="A93" s="2" t="s">
        <v>90</v>
      </c>
      <c r="B93" s="5">
        <v>0</v>
      </c>
      <c r="C93" s="2">
        <v>20</v>
      </c>
      <c r="D93" s="6">
        <f>Tabel132[[#This Row],[Standaaard tarief
'[euro']]]*Tabel132[[#This Row],[Wegings- 
factor]]</f>
        <v>0</v>
      </c>
      <c r="E93" s="2" t="s">
        <v>88</v>
      </c>
    </row>
    <row r="94" spans="1:5" ht="22.8" x14ac:dyDescent="0.2">
      <c r="A94" s="2" t="s">
        <v>91</v>
      </c>
      <c r="B94" s="5">
        <v>0</v>
      </c>
      <c r="C94" s="2">
        <v>30</v>
      </c>
      <c r="D94" s="6">
        <f>Tabel132[[#This Row],[Standaaard tarief
'[euro']]]*Tabel132[[#This Row],[Wegings- 
factor]]</f>
        <v>0</v>
      </c>
      <c r="E94" s="2" t="s">
        <v>88</v>
      </c>
    </row>
    <row r="95" spans="1:5" ht="22.8" x14ac:dyDescent="0.2">
      <c r="A95" s="2" t="s">
        <v>92</v>
      </c>
      <c r="B95" s="5">
        <v>0</v>
      </c>
      <c r="C95" s="2">
        <v>50</v>
      </c>
      <c r="D95" s="6">
        <f>Tabel132[[#This Row],[Standaaard tarief
'[euro']]]*Tabel132[[#This Row],[Wegings- 
factor]]</f>
        <v>0</v>
      </c>
      <c r="E95" s="2" t="s">
        <v>88</v>
      </c>
    </row>
    <row r="96" spans="1:5" ht="22.8" x14ac:dyDescent="0.2">
      <c r="A96" s="2" t="s">
        <v>93</v>
      </c>
      <c r="B96" s="5">
        <v>0</v>
      </c>
      <c r="C96" s="2">
        <v>35</v>
      </c>
      <c r="D96" s="6">
        <f>Tabel132[[#This Row],[Standaaard tarief
'[euro']]]*Tabel132[[#This Row],[Wegings- 
factor]]</f>
        <v>0</v>
      </c>
      <c r="E96" s="2" t="s">
        <v>88</v>
      </c>
    </row>
    <row r="97" spans="1:5" ht="22.8" x14ac:dyDescent="0.2">
      <c r="A97" s="2" t="s">
        <v>94</v>
      </c>
      <c r="B97" s="5">
        <v>0</v>
      </c>
      <c r="C97" s="2">
        <v>15</v>
      </c>
      <c r="D97" s="6">
        <f>Tabel132[[#This Row],[Standaaard tarief
'[euro']]]*Tabel132[[#This Row],[Wegings- 
factor]]</f>
        <v>0</v>
      </c>
      <c r="E97" s="2" t="s">
        <v>88</v>
      </c>
    </row>
    <row r="98" spans="1:5" ht="22.8" x14ac:dyDescent="0.2">
      <c r="A98" s="2" t="s">
        <v>95</v>
      </c>
      <c r="B98" s="5">
        <v>0</v>
      </c>
      <c r="C98" s="2">
        <v>15</v>
      </c>
      <c r="D98" s="6">
        <f>Tabel132[[#This Row],[Standaaard tarief
'[euro']]]*Tabel132[[#This Row],[Wegings- 
factor]]</f>
        <v>0</v>
      </c>
      <c r="E98" s="2" t="s">
        <v>88</v>
      </c>
    </row>
    <row r="99" spans="1:5" ht="22.8" x14ac:dyDescent="0.2">
      <c r="A99" s="2" t="s">
        <v>96</v>
      </c>
      <c r="B99" s="5">
        <v>0</v>
      </c>
      <c r="C99" s="2">
        <v>25</v>
      </c>
      <c r="D99" s="6">
        <f>Tabel132[[#This Row],[Standaaard tarief
'[euro']]]*Tabel132[[#This Row],[Wegings- 
factor]]</f>
        <v>0</v>
      </c>
      <c r="E99" s="2" t="s">
        <v>88</v>
      </c>
    </row>
    <row r="100" spans="1:5" ht="22.8" x14ac:dyDescent="0.2">
      <c r="A100" s="2" t="s">
        <v>97</v>
      </c>
      <c r="B100" s="5">
        <v>0</v>
      </c>
      <c r="C100" s="2">
        <v>40</v>
      </c>
      <c r="D100" s="6">
        <f>Tabel132[[#This Row],[Standaaard tarief
'[euro']]]*Tabel132[[#This Row],[Wegings- 
factor]]</f>
        <v>0</v>
      </c>
      <c r="E100" s="2" t="s">
        <v>88</v>
      </c>
    </row>
    <row r="101" spans="1:5" x14ac:dyDescent="0.2">
      <c r="B101" s="6"/>
      <c r="D101" s="6"/>
      <c r="E101" s="2"/>
    </row>
    <row r="102" spans="1:5" x14ac:dyDescent="0.2">
      <c r="A102" s="7" t="s">
        <v>98</v>
      </c>
      <c r="D102" s="12">
        <f>SUM(D91:D100)</f>
        <v>0</v>
      </c>
      <c r="E102" s="2"/>
    </row>
    <row r="103" spans="1:5" ht="15" x14ac:dyDescent="0.2">
      <c r="A103" s="7"/>
      <c r="D103" s="13"/>
      <c r="E103" s="2"/>
    </row>
    <row r="104" spans="1:5" x14ac:dyDescent="0.2">
      <c r="A104" s="9" t="s">
        <v>99</v>
      </c>
      <c r="B104" s="9"/>
      <c r="C104" s="9"/>
      <c r="D104" s="9"/>
      <c r="E104" s="9"/>
    </row>
    <row r="105" spans="1:5" x14ac:dyDescent="0.2">
      <c r="A105" s="2" t="s">
        <v>100</v>
      </c>
      <c r="B105" s="5">
        <v>0</v>
      </c>
      <c r="C105" s="2">
        <v>10</v>
      </c>
      <c r="D105" s="6">
        <f>Tabel132[[#This Row],[Standaaard tarief
'[euro']]]*Tabel132[[#This Row],[Wegings- 
factor]]</f>
        <v>0</v>
      </c>
      <c r="E105" s="2" t="s">
        <v>101</v>
      </c>
    </row>
    <row r="106" spans="1:5" ht="22.8" x14ac:dyDescent="0.2">
      <c r="A106" s="2" t="s">
        <v>102</v>
      </c>
      <c r="B106" s="5">
        <v>0</v>
      </c>
      <c r="C106" s="2">
        <v>100</v>
      </c>
      <c r="D106" s="6">
        <f>Tabel132[[#This Row],[Standaaard tarief
'[euro']]]*Tabel132[[#This Row],[Wegings- 
factor]]</f>
        <v>0</v>
      </c>
      <c r="E106" s="2" t="s">
        <v>103</v>
      </c>
    </row>
    <row r="107" spans="1:5" x14ac:dyDescent="0.2">
      <c r="A107" s="2" t="s">
        <v>132</v>
      </c>
      <c r="B107" s="5">
        <v>0</v>
      </c>
      <c r="C107" s="2">
        <v>20</v>
      </c>
      <c r="D107" s="6">
        <f>Tabel132[[#This Row],[Standaaard tarief
'[euro']]]*Tabel132[[#This Row],[Wegings- 
factor]]</f>
        <v>0</v>
      </c>
      <c r="E107" s="2" t="s">
        <v>104</v>
      </c>
    </row>
    <row r="108" spans="1:5" x14ac:dyDescent="0.2">
      <c r="B108" s="6"/>
      <c r="D108" s="6"/>
      <c r="E108" s="2"/>
    </row>
    <row r="109" spans="1:5" ht="15" x14ac:dyDescent="0.2">
      <c r="A109" s="7" t="s">
        <v>105</v>
      </c>
      <c r="D109" s="8">
        <f>SUM(D105:D107)</f>
        <v>0</v>
      </c>
      <c r="E109" s="2"/>
    </row>
    <row r="110" spans="1:5" ht="15" x14ac:dyDescent="0.2">
      <c r="A110" s="7"/>
      <c r="D110" s="8"/>
      <c r="E110" s="2"/>
    </row>
    <row r="111" spans="1:5" x14ac:dyDescent="0.2">
      <c r="A111" s="9" t="s">
        <v>106</v>
      </c>
      <c r="B111" s="9"/>
      <c r="C111" s="9"/>
      <c r="D111" s="9"/>
      <c r="E111" s="9"/>
    </row>
    <row r="112" spans="1:5" x14ac:dyDescent="0.2">
      <c r="A112" s="2" t="s">
        <v>107</v>
      </c>
      <c r="B112" s="19">
        <v>0</v>
      </c>
      <c r="C112" s="2">
        <v>50</v>
      </c>
      <c r="D112" s="6">
        <f>Tabel132[[#This Row],[Standaaard tarief
'[euro']]]*Tabel132[[#This Row],[Wegings- 
factor]]</f>
        <v>0</v>
      </c>
      <c r="E112" s="2" t="s">
        <v>108</v>
      </c>
    </row>
    <row r="113" spans="1:5" x14ac:dyDescent="0.2">
      <c r="A113" s="2" t="s">
        <v>109</v>
      </c>
      <c r="B113" s="19">
        <v>0</v>
      </c>
      <c r="C113" s="2">
        <v>80</v>
      </c>
      <c r="D113" s="6">
        <f>Tabel132[[#This Row],[Standaaard tarief
'[euro']]]*Tabel132[[#This Row],[Wegings- 
factor]]</f>
        <v>0</v>
      </c>
      <c r="E113" s="2" t="s">
        <v>108</v>
      </c>
    </row>
    <row r="114" spans="1:5" x14ac:dyDescent="0.2">
      <c r="A114" s="2" t="s">
        <v>110</v>
      </c>
      <c r="B114" s="19">
        <v>0</v>
      </c>
      <c r="C114" s="2">
        <v>1</v>
      </c>
      <c r="D114" s="6">
        <f>Tabel132[[#This Row],[Standaaard tarief
'[euro']]]*Tabel132[[#This Row],[Wegings- 
factor]]</f>
        <v>0</v>
      </c>
      <c r="E114" s="2" t="s">
        <v>111</v>
      </c>
    </row>
    <row r="115" spans="1:5" x14ac:dyDescent="0.2">
      <c r="A115" s="2" t="s">
        <v>112</v>
      </c>
      <c r="B115" s="19">
        <v>0</v>
      </c>
      <c r="D115" s="6"/>
      <c r="E115" s="2" t="s">
        <v>111</v>
      </c>
    </row>
    <row r="116" spans="1:5" x14ac:dyDescent="0.2">
      <c r="B116" s="6"/>
      <c r="D116" s="6"/>
      <c r="E116" s="2"/>
    </row>
    <row r="117" spans="1:5" ht="15" x14ac:dyDescent="0.2">
      <c r="A117" s="7" t="s">
        <v>113</v>
      </c>
      <c r="D117" s="8">
        <f>SUM(D112:D115)</f>
        <v>0</v>
      </c>
      <c r="E117" s="2"/>
    </row>
    <row r="118" spans="1:5" ht="15" x14ac:dyDescent="0.2">
      <c r="A118" s="7"/>
      <c r="D118" s="8"/>
      <c r="E118" s="2"/>
    </row>
    <row r="119" spans="1:5" x14ac:dyDescent="0.2">
      <c r="A119" s="9" t="s">
        <v>114</v>
      </c>
      <c r="B119" s="9"/>
      <c r="C119" s="9"/>
      <c r="D119" s="9"/>
      <c r="E119" s="9"/>
    </row>
    <row r="120" spans="1:5" x14ac:dyDescent="0.2">
      <c r="A120" s="2" t="s">
        <v>115</v>
      </c>
      <c r="B120" s="19">
        <v>0</v>
      </c>
      <c r="C120" s="2">
        <v>25</v>
      </c>
      <c r="D120" s="6">
        <f>Tabel132[[#This Row],[Standaaard tarief
'[euro']]]*Tabel132[[#This Row],[Wegings- 
factor]]</f>
        <v>0</v>
      </c>
      <c r="E120" s="2" t="s">
        <v>116</v>
      </c>
    </row>
    <row r="121" spans="1:5" x14ac:dyDescent="0.2">
      <c r="A121" s="2" t="s">
        <v>117</v>
      </c>
      <c r="B121" s="19">
        <v>0</v>
      </c>
      <c r="C121" s="2">
        <v>25</v>
      </c>
      <c r="D121" s="6">
        <f>Tabel132[[#This Row],[Standaaard tarief
'[euro']]]*Tabel132[[#This Row],[Wegings- 
factor]]</f>
        <v>0</v>
      </c>
      <c r="E121" s="2" t="s">
        <v>116</v>
      </c>
    </row>
    <row r="122" spans="1:5" x14ac:dyDescent="0.2">
      <c r="A122" s="2" t="s">
        <v>118</v>
      </c>
      <c r="B122" s="19">
        <v>0</v>
      </c>
      <c r="C122" s="2">
        <v>25</v>
      </c>
      <c r="D122" s="6">
        <f>Tabel132[[#This Row],[Standaaard tarief
'[euro']]]*Tabel132[[#This Row],[Wegings- 
factor]]</f>
        <v>0</v>
      </c>
      <c r="E122" s="2" t="s">
        <v>116</v>
      </c>
    </row>
    <row r="123" spans="1:5" x14ac:dyDescent="0.2">
      <c r="A123" s="2" t="s">
        <v>119</v>
      </c>
      <c r="B123" s="19">
        <v>0</v>
      </c>
      <c r="C123" s="2">
        <v>25</v>
      </c>
      <c r="D123" s="6">
        <f>Tabel132[[#This Row],[Standaaard tarief
'[euro']]]*Tabel132[[#This Row],[Wegings- 
factor]]</f>
        <v>0</v>
      </c>
      <c r="E123" s="2" t="s">
        <v>116</v>
      </c>
    </row>
    <row r="124" spans="1:5" x14ac:dyDescent="0.2">
      <c r="A124" s="2" t="s">
        <v>120</v>
      </c>
      <c r="B124" s="19">
        <v>0</v>
      </c>
      <c r="C124" s="2">
        <v>25</v>
      </c>
      <c r="D124" s="6">
        <f>Tabel132[[#This Row],[Standaaard tarief
'[euro']]]*Tabel132[[#This Row],[Wegings- 
factor]]</f>
        <v>0</v>
      </c>
      <c r="E124" s="2" t="s">
        <v>116</v>
      </c>
    </row>
    <row r="125" spans="1:5" x14ac:dyDescent="0.2">
      <c r="A125" s="2" t="s">
        <v>121</v>
      </c>
      <c r="B125" s="19">
        <v>0</v>
      </c>
      <c r="C125" s="2">
        <v>25</v>
      </c>
      <c r="D125" s="6">
        <f>Tabel132[[#This Row],[Standaaard tarief
'[euro']]]*Tabel132[[#This Row],[Wegings- 
factor]]</f>
        <v>0</v>
      </c>
      <c r="E125" s="2" t="s">
        <v>116</v>
      </c>
    </row>
    <row r="126" spans="1:5" x14ac:dyDescent="0.2">
      <c r="A126" s="2" t="s">
        <v>122</v>
      </c>
      <c r="B126" s="19">
        <v>0</v>
      </c>
      <c r="C126" s="2">
        <v>25</v>
      </c>
      <c r="D126" s="6">
        <f>Tabel132[[#This Row],[Standaaard tarief
'[euro']]]*Tabel132[[#This Row],[Wegings- 
factor]]</f>
        <v>0</v>
      </c>
      <c r="E126" s="2" t="s">
        <v>116</v>
      </c>
    </row>
    <row r="127" spans="1:5" x14ac:dyDescent="0.2">
      <c r="A127" s="2" t="s">
        <v>123</v>
      </c>
      <c r="B127" s="19">
        <v>0</v>
      </c>
      <c r="C127" s="2">
        <v>25</v>
      </c>
      <c r="D127" s="6">
        <f>Tabel132[[#This Row],[Standaaard tarief
'[euro']]]*Tabel132[[#This Row],[Wegings- 
factor]]</f>
        <v>0</v>
      </c>
      <c r="E127" s="2" t="s">
        <v>116</v>
      </c>
    </row>
    <row r="128" spans="1:5" x14ac:dyDescent="0.2">
      <c r="B128" s="6"/>
      <c r="D128" s="6"/>
      <c r="E128" s="2"/>
    </row>
    <row r="129" spans="1:5" ht="15" x14ac:dyDescent="0.2">
      <c r="A129" s="7" t="s">
        <v>124</v>
      </c>
      <c r="D129" s="8">
        <f>SUM(D120:D127)</f>
        <v>0</v>
      </c>
      <c r="E129" s="2"/>
    </row>
    <row r="130" spans="1:5" x14ac:dyDescent="0.2">
      <c r="B130" s="6"/>
      <c r="D130" s="6"/>
      <c r="E130" s="2"/>
    </row>
    <row r="131" spans="1:5" x14ac:dyDescent="0.2">
      <c r="A131" s="9" t="s">
        <v>125</v>
      </c>
      <c r="B131" s="6"/>
      <c r="D131" s="6"/>
      <c r="E131" s="2"/>
    </row>
    <row r="132" spans="1:5" ht="68.400000000000006" x14ac:dyDescent="0.2">
      <c r="A132" s="2" t="s">
        <v>126</v>
      </c>
      <c r="B132" s="20"/>
      <c r="C132" s="2" t="s">
        <v>127</v>
      </c>
      <c r="D132" s="26">
        <f>Tabel132[[#This Row],[Standaaard tarief
'[euro']]]*D129</f>
        <v>0</v>
      </c>
      <c r="E132" s="2" t="s">
        <v>128</v>
      </c>
    </row>
    <row r="133" spans="1:5" ht="68.400000000000006" x14ac:dyDescent="0.2">
      <c r="A133" s="2" t="s">
        <v>129</v>
      </c>
      <c r="B133" s="20"/>
      <c r="C133" s="2" t="s">
        <v>127</v>
      </c>
      <c r="D133" s="26">
        <f>Tabel132[[#This Row],[Standaaard tarief
'[euro']]]*D129</f>
        <v>0</v>
      </c>
      <c r="E133" s="2" t="s">
        <v>130</v>
      </c>
    </row>
    <row r="134" spans="1:5" x14ac:dyDescent="0.2">
      <c r="B134" s="14"/>
      <c r="C134" s="14"/>
      <c r="D134" s="14"/>
      <c r="E134" s="2"/>
    </row>
    <row r="136" spans="1:5" ht="12" thickBot="1" x14ac:dyDescent="0.25"/>
    <row r="137" spans="1:5" ht="12" thickBot="1" x14ac:dyDescent="0.25">
      <c r="A137" s="15" t="s">
        <v>131</v>
      </c>
      <c r="B137" s="16"/>
      <c r="C137" s="16"/>
      <c r="D137" s="17">
        <f>SUM(D47,D54,D88,D102,D109,D117,D129,D132,D133)</f>
        <v>0</v>
      </c>
    </row>
  </sheetData>
  <pageMargins left="0.7" right="0.7" top="0.75" bottom="0.75" header="0.3" footer="0.3"/>
  <pageSetup paperSize="8" orientation="landscape" r:id="rId1"/>
  <headerFooter>
    <oddHeader>&amp;LZaaknummer: 31187297&amp;CBijlage A1.8 Staat van prijzen per eenheid
Project Zeker zichtbaar&amp;RVersie xxx</oddHeader>
    <oddFooter>&amp;C&amp;P/&amp;N</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F138"/>
  <sheetViews>
    <sheetView topLeftCell="A21" zoomScaleNormal="100" workbookViewId="0">
      <selection activeCell="A18" sqref="A18:XFD21"/>
    </sheetView>
  </sheetViews>
  <sheetFormatPr defaultColWidth="0" defaultRowHeight="11.4" x14ac:dyDescent="0.2"/>
  <cols>
    <col min="1" max="1" width="78.8984375" style="2" customWidth="1"/>
    <col min="2" max="2" width="17.8984375" style="2" customWidth="1"/>
    <col min="3" max="3" width="14.09765625" style="2" customWidth="1"/>
    <col min="4" max="4" width="22.8984375" style="2" customWidth="1"/>
    <col min="5" max="5" width="68.59765625" style="3" customWidth="1"/>
    <col min="6" max="6" width="30.69921875" style="3" hidden="1" customWidth="1"/>
    <col min="7" max="16384" width="8.69921875" style="3" hidden="1"/>
  </cols>
  <sheetData>
    <row r="2" spans="1:5" s="4" customFormat="1" ht="34.200000000000003" x14ac:dyDescent="0.2">
      <c r="A2" s="2" t="s">
        <v>14</v>
      </c>
      <c r="B2" s="2" t="s">
        <v>15</v>
      </c>
      <c r="C2" s="2" t="s">
        <v>16</v>
      </c>
      <c r="D2" s="2" t="s">
        <v>17</v>
      </c>
      <c r="E2" s="2" t="s">
        <v>18</v>
      </c>
    </row>
    <row r="3" spans="1:5" x14ac:dyDescent="0.2">
      <c r="A3" s="9" t="s">
        <v>19</v>
      </c>
      <c r="B3" s="9"/>
      <c r="C3" s="9"/>
      <c r="D3" s="9"/>
      <c r="E3" s="9"/>
    </row>
    <row r="4" spans="1:5" x14ac:dyDescent="0.2">
      <c r="D4" s="6"/>
      <c r="E4" s="2"/>
    </row>
    <row r="5" spans="1:5" x14ac:dyDescent="0.2">
      <c r="A5" s="7" t="s">
        <v>143</v>
      </c>
      <c r="D5" s="6"/>
      <c r="E5" s="2"/>
    </row>
    <row r="6" spans="1:5" x14ac:dyDescent="0.2">
      <c r="A6" s="2" t="s">
        <v>20</v>
      </c>
      <c r="B6" s="5">
        <v>0</v>
      </c>
      <c r="C6" s="2">
        <v>150</v>
      </c>
      <c r="D6" s="6">
        <f>Tabel13[[#This Row],[Standaaard tarief
'[euro']]]*Tabel13[[#This Row],[Wegings- 
factor]]</f>
        <v>0</v>
      </c>
      <c r="E6" s="2" t="s">
        <v>21</v>
      </c>
    </row>
    <row r="7" spans="1:5" x14ac:dyDescent="0.2">
      <c r="A7" s="2" t="s">
        <v>22</v>
      </c>
      <c r="B7" s="5">
        <v>0</v>
      </c>
      <c r="C7" s="2">
        <v>20</v>
      </c>
      <c r="D7" s="6">
        <f>Tabel13[[#This Row],[Standaaard tarief
'[euro']]]*Tabel13[[#This Row],[Wegings- 
factor]]</f>
        <v>0</v>
      </c>
      <c r="E7" s="2" t="s">
        <v>21</v>
      </c>
    </row>
    <row r="8" spans="1:5" x14ac:dyDescent="0.2">
      <c r="A8" s="2" t="s">
        <v>23</v>
      </c>
      <c r="B8" s="5">
        <v>0</v>
      </c>
      <c r="C8" s="2">
        <v>20</v>
      </c>
      <c r="D8" s="6">
        <f>Tabel13[[#This Row],[Standaaard tarief
'[euro']]]*Tabel13[[#This Row],[Wegings- 
factor]]</f>
        <v>0</v>
      </c>
      <c r="E8" s="2" t="s">
        <v>21</v>
      </c>
    </row>
    <row r="9" spans="1:5" x14ac:dyDescent="0.2">
      <c r="A9" s="2" t="s">
        <v>24</v>
      </c>
      <c r="B9" s="5">
        <v>0</v>
      </c>
      <c r="C9" s="2">
        <v>20</v>
      </c>
      <c r="D9" s="6">
        <f>Tabel13[[#This Row],[Standaaard tarief
'[euro']]]*Tabel13[[#This Row],[Wegings- 
factor]]</f>
        <v>0</v>
      </c>
      <c r="E9" s="2" t="s">
        <v>21</v>
      </c>
    </row>
    <row r="10" spans="1:5" ht="27.75" customHeight="1" x14ac:dyDescent="0.2">
      <c r="A10" s="2" t="s">
        <v>42</v>
      </c>
      <c r="B10" s="5">
        <v>0</v>
      </c>
      <c r="C10" s="2">
        <v>100</v>
      </c>
      <c r="D10" s="6">
        <f>Tabel13[[#This Row],[Standaaard tarief
'[euro']]]*Tabel13[[#This Row],[Wegings- 
factor]]</f>
        <v>0</v>
      </c>
      <c r="E10" s="2" t="s">
        <v>135</v>
      </c>
    </row>
    <row r="11" spans="1:5" ht="26.25" customHeight="1" x14ac:dyDescent="0.2">
      <c r="A11" s="2" t="s">
        <v>43</v>
      </c>
      <c r="B11" s="5">
        <v>0</v>
      </c>
      <c r="C11" s="2">
        <v>100</v>
      </c>
      <c r="D11" s="6">
        <f>Tabel13[[#This Row],[Standaaard tarief
'[euro']]]*Tabel13[[#This Row],[Wegings- 
factor]]</f>
        <v>0</v>
      </c>
      <c r="E11" s="2" t="s">
        <v>135</v>
      </c>
    </row>
    <row r="12" spans="1:5" ht="22.8" x14ac:dyDescent="0.2">
      <c r="A12" s="2" t="s">
        <v>44</v>
      </c>
      <c r="B12" s="5">
        <v>0</v>
      </c>
      <c r="C12" s="2">
        <v>100</v>
      </c>
      <c r="D12" s="6">
        <f>Tabel13[[#This Row],[Standaaard tarief
'[euro']]]*Tabel13[[#This Row],[Wegings- 
factor]]</f>
        <v>0</v>
      </c>
      <c r="E12" s="2" t="s">
        <v>135</v>
      </c>
    </row>
    <row r="13" spans="1:5" x14ac:dyDescent="0.2">
      <c r="A13" s="9"/>
      <c r="B13" s="9"/>
      <c r="C13" s="9"/>
      <c r="D13" s="9"/>
      <c r="E13" s="9"/>
    </row>
    <row r="14" spans="1:5" x14ac:dyDescent="0.2">
      <c r="A14" s="27" t="s">
        <v>144</v>
      </c>
      <c r="B14" s="9"/>
      <c r="C14" s="9"/>
      <c r="D14" s="9"/>
      <c r="E14" s="9"/>
    </row>
    <row r="15" spans="1:5" ht="22.8" x14ac:dyDescent="0.2">
      <c r="A15" s="2" t="s">
        <v>146</v>
      </c>
      <c r="B15" s="5">
        <v>0</v>
      </c>
      <c r="C15" s="2">
        <v>50</v>
      </c>
      <c r="D15" s="6">
        <f>Tabel13[[#This Row],[Standaaard tarief
'[euro']]]*Tabel13[[#This Row],[Wegings- 
factor]]</f>
        <v>0</v>
      </c>
      <c r="E15" s="2" t="s">
        <v>134</v>
      </c>
    </row>
    <row r="16" spans="1:5" x14ac:dyDescent="0.2">
      <c r="A16" s="2" t="s">
        <v>145</v>
      </c>
      <c r="B16" s="5">
        <v>0</v>
      </c>
      <c r="C16" s="2">
        <v>50</v>
      </c>
      <c r="D16" s="6">
        <f>Tabel13[[#This Row],[Standaaard tarief
'[euro']]]*Tabel13[[#This Row],[Wegings- 
factor]]</f>
        <v>0</v>
      </c>
      <c r="E16" s="2" t="s">
        <v>134</v>
      </c>
    </row>
    <row r="17" spans="1:6" x14ac:dyDescent="0.2">
      <c r="A17" s="2" t="s">
        <v>136</v>
      </c>
      <c r="B17" s="5">
        <v>0</v>
      </c>
      <c r="C17" s="2">
        <v>50</v>
      </c>
      <c r="D17" s="6">
        <f>Tabel13[[#This Row],[Standaaard tarief
'[euro']]]*Tabel13[[#This Row],[Wegings- 
factor]]</f>
        <v>0</v>
      </c>
      <c r="E17" s="2"/>
    </row>
    <row r="18" spans="1:6" ht="34.200000000000003" x14ac:dyDescent="0.2">
      <c r="A18" s="2" t="s">
        <v>153</v>
      </c>
      <c r="B18" s="5">
        <v>0</v>
      </c>
      <c r="C18" s="2">
        <v>100</v>
      </c>
      <c r="D18" s="6">
        <f>Tabel13[[#This Row],[Standaaard tarief
'[euro']]]*Tabel13[[#This Row],[Wegings- 
factor]]</f>
        <v>0</v>
      </c>
      <c r="E18" s="2" t="s">
        <v>137</v>
      </c>
      <c r="F18" s="4"/>
    </row>
    <row r="19" spans="1:6" ht="34.200000000000003" x14ac:dyDescent="0.2">
      <c r="A19" s="2" t="s">
        <v>154</v>
      </c>
      <c r="B19" s="5">
        <v>0</v>
      </c>
      <c r="C19" s="2">
        <v>100</v>
      </c>
      <c r="D19" s="6">
        <f>Tabel13[[#This Row],[Standaaard tarief
'[euro']]]*Tabel13[[#This Row],[Wegings- 
factor]]</f>
        <v>0</v>
      </c>
      <c r="E19" s="2" t="s">
        <v>137</v>
      </c>
    </row>
    <row r="20" spans="1:6" ht="34.200000000000003" x14ac:dyDescent="0.2">
      <c r="A20" s="2" t="s">
        <v>155</v>
      </c>
      <c r="B20" s="5">
        <v>0</v>
      </c>
      <c r="C20" s="2">
        <v>100</v>
      </c>
      <c r="D20" s="6">
        <f>Tabel13[[#This Row],[Standaaard tarief
'[euro']]]*Tabel13[[#This Row],[Wegings- 
factor]]</f>
        <v>0</v>
      </c>
      <c r="E20" s="2" t="s">
        <v>137</v>
      </c>
    </row>
    <row r="21" spans="1:6" x14ac:dyDescent="0.2">
      <c r="D21" s="6"/>
      <c r="E21" s="2"/>
    </row>
    <row r="22" spans="1:6" x14ac:dyDescent="0.2">
      <c r="A22" s="7" t="s">
        <v>140</v>
      </c>
      <c r="D22" s="6"/>
      <c r="E22" s="2"/>
    </row>
    <row r="23" spans="1:6" ht="34.200000000000003" x14ac:dyDescent="0.2">
      <c r="A23" s="2" t="s">
        <v>147</v>
      </c>
      <c r="B23" s="5">
        <v>0</v>
      </c>
      <c r="C23" s="2">
        <v>2</v>
      </c>
      <c r="D23" s="6">
        <f>Tabel13[[#This Row],[Standaaard tarief
'[euro']]]*Tabel13[[#This Row],[Wegings- 
factor]]</f>
        <v>0</v>
      </c>
      <c r="E23" s="2" t="s">
        <v>139</v>
      </c>
    </row>
    <row r="24" spans="1:6" ht="34.200000000000003" x14ac:dyDescent="0.2">
      <c r="A24" s="2" t="s">
        <v>148</v>
      </c>
      <c r="B24" s="5">
        <v>0</v>
      </c>
      <c r="C24" s="2">
        <v>2</v>
      </c>
      <c r="D24" s="6">
        <f>Tabel13[[#This Row],[Wegings- 
factor]]*Tabel13[[#This Row],[Standaaard tarief
'[euro']]]</f>
        <v>0</v>
      </c>
      <c r="E24" s="2" t="s">
        <v>138</v>
      </c>
    </row>
    <row r="25" spans="1:6" x14ac:dyDescent="0.2">
      <c r="D25" s="6"/>
      <c r="E25" s="2"/>
    </row>
    <row r="26" spans="1:6" x14ac:dyDescent="0.2">
      <c r="A26" s="7" t="s">
        <v>141</v>
      </c>
      <c r="D26" s="6"/>
      <c r="E26" s="2"/>
    </row>
    <row r="27" spans="1:6" x14ac:dyDescent="0.2">
      <c r="A27" s="2" t="s">
        <v>25</v>
      </c>
      <c r="B27" s="5">
        <v>0</v>
      </c>
      <c r="C27" s="2">
        <v>20</v>
      </c>
      <c r="D27" s="6">
        <f>Tabel13[[#This Row],[Standaaard tarief
'[euro']]]*Tabel13[[#This Row],[Wegings- 
factor]]</f>
        <v>0</v>
      </c>
      <c r="E27" s="2"/>
    </row>
    <row r="28" spans="1:6" x14ac:dyDescent="0.2">
      <c r="A28" s="2" t="s">
        <v>26</v>
      </c>
      <c r="B28" s="5">
        <v>0</v>
      </c>
      <c r="C28" s="2">
        <v>20</v>
      </c>
      <c r="D28" s="6">
        <f>Tabel13[[#This Row],[Standaaard tarief
'[euro']]]*Tabel13[[#This Row],[Wegings- 
factor]]</f>
        <v>0</v>
      </c>
      <c r="E28" s="2"/>
    </row>
    <row r="29" spans="1:6" x14ac:dyDescent="0.2">
      <c r="A29" s="2" t="s">
        <v>27</v>
      </c>
      <c r="B29" s="5">
        <v>0</v>
      </c>
      <c r="C29" s="2">
        <v>20</v>
      </c>
      <c r="D29" s="6">
        <f>Tabel13[[#This Row],[Standaaard tarief
'[euro']]]*Tabel13[[#This Row],[Wegings- 
factor]]</f>
        <v>0</v>
      </c>
      <c r="E29" s="2"/>
    </row>
    <row r="30" spans="1:6" x14ac:dyDescent="0.2">
      <c r="A30" s="2" t="s">
        <v>28</v>
      </c>
      <c r="B30" s="5">
        <v>0</v>
      </c>
      <c r="C30" s="2">
        <v>20</v>
      </c>
      <c r="D30" s="6">
        <f>Tabel13[[#This Row],[Standaaard tarief
'[euro']]]*Tabel13[[#This Row],[Wegings- 
factor]]</f>
        <v>0</v>
      </c>
      <c r="E30" s="2"/>
    </row>
    <row r="31" spans="1:6" x14ac:dyDescent="0.2">
      <c r="D31" s="6"/>
      <c r="E31" s="2"/>
    </row>
    <row r="32" spans="1:6" x14ac:dyDescent="0.2">
      <c r="A32" s="7" t="s">
        <v>142</v>
      </c>
      <c r="D32" s="6"/>
      <c r="E32" s="2"/>
    </row>
    <row r="33" spans="1:5" x14ac:dyDescent="0.2">
      <c r="A33" s="2" t="s">
        <v>29</v>
      </c>
      <c r="B33" s="5">
        <v>0</v>
      </c>
      <c r="C33" s="2">
        <v>20</v>
      </c>
      <c r="D33" s="6">
        <f>Tabel13[[#This Row],[Standaaard tarief
'[euro']]]*Tabel13[[#This Row],[Wegings- 
factor]]</f>
        <v>0</v>
      </c>
      <c r="E33" s="2"/>
    </row>
    <row r="34" spans="1:5" x14ac:dyDescent="0.2">
      <c r="A34" s="2" t="s">
        <v>30</v>
      </c>
      <c r="B34" s="5">
        <v>0</v>
      </c>
      <c r="C34" s="2">
        <v>20</v>
      </c>
      <c r="D34" s="6">
        <f>Tabel13[[#This Row],[Standaaard tarief
'[euro']]]*Tabel13[[#This Row],[Wegings- 
factor]]</f>
        <v>0</v>
      </c>
      <c r="E34" s="2"/>
    </row>
    <row r="35" spans="1:5" x14ac:dyDescent="0.2">
      <c r="A35" s="2" t="s">
        <v>31</v>
      </c>
      <c r="B35" s="5">
        <v>0</v>
      </c>
      <c r="C35" s="2">
        <v>20</v>
      </c>
      <c r="D35" s="6">
        <f>Tabel13[[#This Row],[Standaaard tarief
'[euro']]]*Tabel13[[#This Row],[Wegings- 
factor]]</f>
        <v>0</v>
      </c>
      <c r="E35" s="2"/>
    </row>
    <row r="36" spans="1:5" ht="22.8" x14ac:dyDescent="0.2">
      <c r="A36" s="2" t="s">
        <v>32</v>
      </c>
      <c r="B36" s="5">
        <v>0</v>
      </c>
      <c r="C36" s="2">
        <v>20</v>
      </c>
      <c r="D36" s="6">
        <f>Tabel13[[#This Row],[Standaaard tarief
'[euro']]]*Tabel13[[#This Row],[Wegings- 
factor]]</f>
        <v>0</v>
      </c>
      <c r="E36" s="2"/>
    </row>
    <row r="37" spans="1:5" x14ac:dyDescent="0.2">
      <c r="A37" s="2" t="s">
        <v>33</v>
      </c>
      <c r="B37" s="5">
        <v>0</v>
      </c>
      <c r="C37" s="2">
        <v>20</v>
      </c>
      <c r="D37" s="6">
        <f>Tabel13[[#This Row],[Standaaard tarief
'[euro']]]*Tabel13[[#This Row],[Wegings- 
factor]]</f>
        <v>0</v>
      </c>
      <c r="E37" s="2"/>
    </row>
    <row r="38" spans="1:5" x14ac:dyDescent="0.2">
      <c r="A38" s="2" t="s">
        <v>34</v>
      </c>
      <c r="B38" s="5">
        <v>0</v>
      </c>
      <c r="C38" s="2">
        <v>20</v>
      </c>
      <c r="D38" s="6">
        <f>Tabel13[[#This Row],[Standaaard tarief
'[euro']]]*Tabel13[[#This Row],[Wegings- 
factor]]</f>
        <v>0</v>
      </c>
      <c r="E38" s="2"/>
    </row>
    <row r="39" spans="1:5" x14ac:dyDescent="0.2">
      <c r="A39" s="2" t="s">
        <v>35</v>
      </c>
      <c r="B39" s="5">
        <v>0</v>
      </c>
      <c r="C39" s="2">
        <v>20</v>
      </c>
      <c r="D39" s="6">
        <f>Tabel13[[#This Row],[Standaaard tarief
'[euro']]]*Tabel13[[#This Row],[Wegings- 
factor]]</f>
        <v>0</v>
      </c>
      <c r="E39" s="2"/>
    </row>
    <row r="40" spans="1:5" ht="22.8" x14ac:dyDescent="0.2">
      <c r="A40" s="2" t="s">
        <v>36</v>
      </c>
      <c r="B40" s="5">
        <v>0</v>
      </c>
      <c r="C40" s="2">
        <v>20</v>
      </c>
      <c r="D40" s="6">
        <f>Tabel13[[#This Row],[Standaaard tarief
'[euro']]]*Tabel13[[#This Row],[Wegings- 
factor]]</f>
        <v>0</v>
      </c>
      <c r="E40" s="2"/>
    </row>
    <row r="41" spans="1:5" x14ac:dyDescent="0.2">
      <c r="D41" s="6"/>
      <c r="E41" s="2"/>
    </row>
    <row r="42" spans="1:5" x14ac:dyDescent="0.2">
      <c r="A42" s="7" t="s">
        <v>149</v>
      </c>
      <c r="D42" s="6"/>
      <c r="E42" s="2"/>
    </row>
    <row r="43" spans="1:5" ht="22.8" x14ac:dyDescent="0.2">
      <c r="A43" s="2" t="s">
        <v>37</v>
      </c>
      <c r="B43" s="5">
        <v>0</v>
      </c>
      <c r="C43" s="2">
        <v>50</v>
      </c>
      <c r="D43" s="6">
        <f>Tabel13[[#This Row],[Standaaard tarief
'[euro']]]*Tabel13[[#This Row],[Wegings- 
factor]]</f>
        <v>0</v>
      </c>
      <c r="E43" s="2"/>
    </row>
    <row r="44" spans="1:5" x14ac:dyDescent="0.2">
      <c r="D44" s="6"/>
      <c r="E44" s="2"/>
    </row>
    <row r="45" spans="1:5" x14ac:dyDescent="0.2">
      <c r="D45" s="6"/>
      <c r="E45" s="2"/>
    </row>
    <row r="46" spans="1:5" x14ac:dyDescent="0.2">
      <c r="D46" s="6"/>
      <c r="E46" s="2"/>
    </row>
    <row r="47" spans="1:5" x14ac:dyDescent="0.2">
      <c r="B47" s="6"/>
      <c r="D47" s="6"/>
      <c r="E47" s="2"/>
    </row>
    <row r="48" spans="1:5" ht="15" x14ac:dyDescent="0.2">
      <c r="A48" s="7" t="s">
        <v>45</v>
      </c>
      <c r="B48" s="6"/>
      <c r="D48" s="8">
        <f>SUM(D5:D45)</f>
        <v>0</v>
      </c>
      <c r="E48" s="2"/>
    </row>
    <row r="49" spans="1:6" ht="15" x14ac:dyDescent="0.2">
      <c r="A49" s="7"/>
      <c r="B49" s="6"/>
      <c r="D49" s="8"/>
      <c r="E49" s="2"/>
    </row>
    <row r="50" spans="1:6" x14ac:dyDescent="0.2">
      <c r="A50" s="9" t="s">
        <v>46</v>
      </c>
      <c r="B50" s="9"/>
      <c r="C50" s="9"/>
      <c r="D50" s="9"/>
      <c r="E50" s="9"/>
      <c r="F50" s="4"/>
    </row>
    <row r="51" spans="1:6" x14ac:dyDescent="0.2">
      <c r="A51" s="2" t="s">
        <v>47</v>
      </c>
      <c r="B51" s="5">
        <v>0</v>
      </c>
      <c r="C51" s="2">
        <v>60</v>
      </c>
      <c r="D51" s="6">
        <f>Tabel13[[#This Row],[Standaaard tarief
'[euro']]]*Tabel13[[#This Row],[Wegings- 
factor]]</f>
        <v>0</v>
      </c>
      <c r="E51" s="2"/>
    </row>
    <row r="52" spans="1:6" ht="57" x14ac:dyDescent="0.2">
      <c r="A52" s="2" t="s">
        <v>48</v>
      </c>
      <c r="B52" s="5">
        <v>0</v>
      </c>
      <c r="C52" s="2">
        <v>60</v>
      </c>
      <c r="D52" s="6">
        <f>Tabel13[[#This Row],[Standaaard tarief
'[euro']]]*Tabel13[[#This Row],[Wegings- 
factor]]</f>
        <v>0</v>
      </c>
      <c r="E52" s="2"/>
    </row>
    <row r="53" spans="1:6" ht="22.8" x14ac:dyDescent="0.2">
      <c r="A53" s="2" t="s">
        <v>49</v>
      </c>
      <c r="B53" s="5">
        <v>0</v>
      </c>
      <c r="C53" s="2">
        <v>5</v>
      </c>
      <c r="D53" s="6">
        <f>Tabel13[[#This Row],[Standaaard tarief
'[euro']]]*Tabel13[[#This Row],[Wegings- 
factor]]</f>
        <v>0</v>
      </c>
      <c r="E53" s="2" t="s">
        <v>50</v>
      </c>
    </row>
    <row r="54" spans="1:6" x14ac:dyDescent="0.2">
      <c r="B54" s="6"/>
      <c r="D54" s="6"/>
      <c r="E54" s="2"/>
    </row>
    <row r="55" spans="1:6" ht="15" x14ac:dyDescent="0.2">
      <c r="A55" s="7" t="s">
        <v>51</v>
      </c>
      <c r="B55" s="6"/>
      <c r="D55" s="8">
        <f>SUM(D51:D53)</f>
        <v>0</v>
      </c>
      <c r="E55" s="2"/>
    </row>
    <row r="56" spans="1:6" x14ac:dyDescent="0.2">
      <c r="B56" s="6"/>
      <c r="D56" s="6"/>
      <c r="E56" s="2"/>
    </row>
    <row r="57" spans="1:6" ht="22.8" x14ac:dyDescent="0.2">
      <c r="A57" s="9" t="s">
        <v>52</v>
      </c>
      <c r="B57" s="9"/>
      <c r="C57" s="9"/>
      <c r="D57" s="9"/>
      <c r="E57" s="18" t="s">
        <v>53</v>
      </c>
    </row>
    <row r="58" spans="1:6" x14ac:dyDescent="0.2">
      <c r="A58" s="2" t="s">
        <v>54</v>
      </c>
      <c r="B58" s="5">
        <v>0</v>
      </c>
      <c r="C58" s="2">
        <v>100</v>
      </c>
      <c r="D58" s="6">
        <f>Tabel13[[#This Row],[Standaaard tarief
'[euro']]]*Tabel13[[#This Row],[Wegings- 
factor]]</f>
        <v>0</v>
      </c>
      <c r="E58" s="2"/>
    </row>
    <row r="59" spans="1:6" x14ac:dyDescent="0.2">
      <c r="A59" s="2" t="s">
        <v>55</v>
      </c>
      <c r="B59" s="5">
        <v>0</v>
      </c>
      <c r="C59" s="2">
        <v>100</v>
      </c>
      <c r="D59" s="6">
        <f>Tabel13[[#This Row],[Standaaard tarief
'[euro']]]*Tabel13[[#This Row],[Wegings- 
factor]]</f>
        <v>0</v>
      </c>
      <c r="E59" s="2"/>
    </row>
    <row r="60" spans="1:6" x14ac:dyDescent="0.2">
      <c r="A60" s="2" t="s">
        <v>56</v>
      </c>
      <c r="B60" s="5">
        <v>0</v>
      </c>
      <c r="C60" s="2">
        <v>100</v>
      </c>
      <c r="D60" s="6">
        <f>Tabel13[[#This Row],[Standaaard tarief
'[euro']]]*Tabel13[[#This Row],[Wegings- 
factor]]</f>
        <v>0</v>
      </c>
      <c r="E60" s="2"/>
    </row>
    <row r="61" spans="1:6" x14ac:dyDescent="0.2">
      <c r="A61" s="2" t="s">
        <v>57</v>
      </c>
      <c r="B61" s="5">
        <v>0</v>
      </c>
      <c r="C61" s="2">
        <v>30</v>
      </c>
      <c r="D61" s="6">
        <f>Tabel13[[#This Row],[Standaaard tarief
'[euro']]]*Tabel13[[#This Row],[Wegings- 
factor]]</f>
        <v>0</v>
      </c>
      <c r="E61" s="2"/>
    </row>
    <row r="62" spans="1:6" x14ac:dyDescent="0.2">
      <c r="A62" s="2" t="s">
        <v>58</v>
      </c>
      <c r="B62" s="5">
        <v>0</v>
      </c>
      <c r="C62" s="2">
        <v>20</v>
      </c>
      <c r="D62" s="6">
        <f>Tabel13[[#This Row],[Standaaard tarief
'[euro']]]*Tabel13[[#This Row],[Wegings- 
factor]]</f>
        <v>0</v>
      </c>
      <c r="E62" s="2"/>
    </row>
    <row r="63" spans="1:6" x14ac:dyDescent="0.2">
      <c r="A63" s="2" t="s">
        <v>59</v>
      </c>
      <c r="B63" s="5">
        <v>0</v>
      </c>
      <c r="C63" s="2">
        <v>15</v>
      </c>
      <c r="D63" s="6">
        <f>Tabel13[[#This Row],[Standaaard tarief
'[euro']]]*Tabel13[[#This Row],[Wegings- 
factor]]</f>
        <v>0</v>
      </c>
      <c r="E63" s="2"/>
    </row>
    <row r="64" spans="1:6" x14ac:dyDescent="0.2">
      <c r="A64" s="2" t="s">
        <v>60</v>
      </c>
      <c r="B64" s="5">
        <v>0</v>
      </c>
      <c r="C64" s="2">
        <v>30</v>
      </c>
      <c r="D64" s="6">
        <f>Tabel13[[#This Row],[Standaaard tarief
'[euro']]]*Tabel13[[#This Row],[Wegings- 
factor]]</f>
        <v>0</v>
      </c>
      <c r="E64" s="2"/>
    </row>
    <row r="65" spans="1:5" x14ac:dyDescent="0.2">
      <c r="A65" s="2" t="s">
        <v>61</v>
      </c>
      <c r="B65" s="5">
        <v>0</v>
      </c>
      <c r="C65" s="2">
        <v>40</v>
      </c>
      <c r="D65" s="6">
        <f>Tabel13[[#This Row],[Standaaard tarief
'[euro']]]*Tabel13[[#This Row],[Wegings- 
factor]]</f>
        <v>0</v>
      </c>
      <c r="E65" s="2"/>
    </row>
    <row r="66" spans="1:5" x14ac:dyDescent="0.2">
      <c r="A66" s="2" t="s">
        <v>62</v>
      </c>
      <c r="B66" s="5">
        <v>0</v>
      </c>
      <c r="C66" s="2">
        <v>20</v>
      </c>
      <c r="D66" s="6">
        <f>Tabel13[[#This Row],[Standaaard tarief
'[euro']]]*Tabel13[[#This Row],[Wegings- 
factor]]</f>
        <v>0</v>
      </c>
      <c r="E66" s="2"/>
    </row>
    <row r="67" spans="1:5" x14ac:dyDescent="0.2">
      <c r="A67" s="2" t="s">
        <v>63</v>
      </c>
      <c r="B67" s="5">
        <v>0</v>
      </c>
      <c r="C67" s="2">
        <v>50</v>
      </c>
      <c r="D67" s="6">
        <f>Tabel13[[#This Row],[Standaaard tarief
'[euro']]]*Tabel13[[#This Row],[Wegings- 
factor]]</f>
        <v>0</v>
      </c>
      <c r="E67" s="2"/>
    </row>
    <row r="68" spans="1:5" x14ac:dyDescent="0.2">
      <c r="A68" s="2" t="s">
        <v>64</v>
      </c>
      <c r="B68" s="5">
        <v>0</v>
      </c>
      <c r="C68" s="2">
        <v>50</v>
      </c>
      <c r="D68" s="6">
        <f>Tabel13[[#This Row],[Standaaard tarief
'[euro']]]*Tabel13[[#This Row],[Wegings- 
factor]]</f>
        <v>0</v>
      </c>
      <c r="E68" s="2"/>
    </row>
    <row r="69" spans="1:5" x14ac:dyDescent="0.2">
      <c r="A69" s="2" t="s">
        <v>65</v>
      </c>
      <c r="B69" s="5">
        <v>0</v>
      </c>
      <c r="C69" s="2">
        <v>10</v>
      </c>
      <c r="D69" s="6">
        <f>Tabel13[[#This Row],[Standaaard tarief
'[euro']]]*Tabel13[[#This Row],[Wegings- 
factor]]</f>
        <v>0</v>
      </c>
      <c r="E69" s="2"/>
    </row>
    <row r="70" spans="1:5" x14ac:dyDescent="0.2">
      <c r="A70" s="2" t="s">
        <v>66</v>
      </c>
      <c r="B70" s="5">
        <v>0</v>
      </c>
      <c r="C70" s="2">
        <v>20</v>
      </c>
      <c r="D70" s="6">
        <f>Tabel13[[#This Row],[Standaaard tarief
'[euro']]]*Tabel13[[#This Row],[Wegings- 
factor]]</f>
        <v>0</v>
      </c>
      <c r="E70" s="2"/>
    </row>
    <row r="71" spans="1:5" x14ac:dyDescent="0.2">
      <c r="A71" s="2" t="s">
        <v>67</v>
      </c>
      <c r="B71" s="5">
        <v>0</v>
      </c>
      <c r="C71" s="2">
        <v>15</v>
      </c>
      <c r="D71" s="6">
        <f>Tabel13[[#This Row],[Standaaard tarief
'[euro']]]*Tabel13[[#This Row],[Wegings- 
factor]]</f>
        <v>0</v>
      </c>
      <c r="E71" s="2"/>
    </row>
    <row r="72" spans="1:5" x14ac:dyDescent="0.2">
      <c r="A72" s="2" t="s">
        <v>68</v>
      </c>
      <c r="B72" s="5">
        <v>0</v>
      </c>
      <c r="C72" s="2">
        <v>50</v>
      </c>
      <c r="D72" s="6">
        <f>Tabel13[[#This Row],[Standaaard tarief
'[euro']]]*Tabel13[[#This Row],[Wegings- 
factor]]</f>
        <v>0</v>
      </c>
      <c r="E72" s="2"/>
    </row>
    <row r="73" spans="1:5" x14ac:dyDescent="0.2">
      <c r="A73" s="2" t="s">
        <v>69</v>
      </c>
      <c r="B73" s="5">
        <v>0</v>
      </c>
      <c r="C73" s="2">
        <v>50</v>
      </c>
      <c r="D73" s="6">
        <f>Tabel13[[#This Row],[Standaaard tarief
'[euro']]]*Tabel13[[#This Row],[Wegings- 
factor]]</f>
        <v>0</v>
      </c>
      <c r="E73" s="2"/>
    </row>
    <row r="74" spans="1:5" x14ac:dyDescent="0.2">
      <c r="A74" s="2" t="s">
        <v>70</v>
      </c>
      <c r="B74" s="5">
        <v>0</v>
      </c>
      <c r="C74" s="2">
        <v>15</v>
      </c>
      <c r="D74" s="6">
        <f>Tabel13[[#This Row],[Standaaard tarief
'[euro']]]*Tabel13[[#This Row],[Wegings- 
factor]]</f>
        <v>0</v>
      </c>
      <c r="E74" s="2"/>
    </row>
    <row r="75" spans="1:5" x14ac:dyDescent="0.2">
      <c r="A75" s="3" t="s">
        <v>71</v>
      </c>
      <c r="B75" s="5">
        <v>0</v>
      </c>
      <c r="C75" s="2">
        <v>100</v>
      </c>
      <c r="D75" s="6">
        <f>Tabel13[[#This Row],[Standaaard tarief
'[euro']]]*Tabel13[[#This Row],[Wegings- 
factor]]</f>
        <v>0</v>
      </c>
      <c r="E75" s="2"/>
    </row>
    <row r="76" spans="1:5" x14ac:dyDescent="0.2">
      <c r="A76" s="2" t="s">
        <v>72</v>
      </c>
      <c r="B76" s="5">
        <v>0</v>
      </c>
      <c r="C76" s="2">
        <v>100</v>
      </c>
      <c r="D76" s="6">
        <f>Tabel13[[#This Row],[Standaaard tarief
'[euro']]]*Tabel13[[#This Row],[Wegings- 
factor]]</f>
        <v>0</v>
      </c>
      <c r="E76" s="2"/>
    </row>
    <row r="77" spans="1:5" x14ac:dyDescent="0.2">
      <c r="A77" s="2" t="s">
        <v>73</v>
      </c>
      <c r="B77" s="5">
        <v>0</v>
      </c>
      <c r="C77" s="2">
        <v>50</v>
      </c>
      <c r="D77" s="6">
        <f>Tabel13[[#This Row],[Standaaard tarief
'[euro']]]*Tabel13[[#This Row],[Wegings- 
factor]]</f>
        <v>0</v>
      </c>
      <c r="E77" s="2"/>
    </row>
    <row r="78" spans="1:5" x14ac:dyDescent="0.2">
      <c r="A78" s="2" t="s">
        <v>74</v>
      </c>
      <c r="B78" s="5">
        <v>0</v>
      </c>
      <c r="C78" s="2">
        <v>50</v>
      </c>
      <c r="D78" s="6">
        <f>Tabel13[[#This Row],[Standaaard tarief
'[euro']]]*Tabel13[[#This Row],[Wegings- 
factor]]</f>
        <v>0</v>
      </c>
      <c r="E78" s="2"/>
    </row>
    <row r="79" spans="1:5" x14ac:dyDescent="0.2">
      <c r="A79" s="2" t="s">
        <v>75</v>
      </c>
      <c r="B79" s="5">
        <v>0</v>
      </c>
      <c r="C79" s="2">
        <v>10</v>
      </c>
      <c r="D79" s="6">
        <f>Tabel13[[#This Row],[Standaaard tarief
'[euro']]]*Tabel13[[#This Row],[Wegings- 
factor]]</f>
        <v>0</v>
      </c>
      <c r="E79" s="2"/>
    </row>
    <row r="80" spans="1:5" x14ac:dyDescent="0.2">
      <c r="A80" s="2" t="s">
        <v>76</v>
      </c>
      <c r="B80" s="5">
        <v>0</v>
      </c>
      <c r="C80" s="2">
        <v>30</v>
      </c>
      <c r="D80" s="6">
        <f>Tabel13[[#This Row],[Standaaard tarief
'[euro']]]*Tabel13[[#This Row],[Wegings- 
factor]]</f>
        <v>0</v>
      </c>
      <c r="E80" s="2"/>
    </row>
    <row r="81" spans="1:5" x14ac:dyDescent="0.2">
      <c r="A81" s="3" t="s">
        <v>77</v>
      </c>
      <c r="B81" s="5">
        <v>0</v>
      </c>
      <c r="C81" s="2">
        <v>30</v>
      </c>
      <c r="D81" s="6">
        <f>Tabel13[[#This Row],[Standaaard tarief
'[euro']]]*Tabel13[[#This Row],[Wegings- 
factor]]</f>
        <v>0</v>
      </c>
      <c r="E81" s="2"/>
    </row>
    <row r="82" spans="1:5" x14ac:dyDescent="0.2">
      <c r="A82" s="2" t="s">
        <v>78</v>
      </c>
      <c r="B82" s="5">
        <v>0</v>
      </c>
      <c r="C82" s="2">
        <v>30</v>
      </c>
      <c r="D82" s="6">
        <f>Tabel13[[#This Row],[Standaaard tarief
'[euro']]]*Tabel13[[#This Row],[Wegings- 
factor]]</f>
        <v>0</v>
      </c>
      <c r="E82" s="2"/>
    </row>
    <row r="83" spans="1:5" x14ac:dyDescent="0.2">
      <c r="A83" s="2" t="s">
        <v>79</v>
      </c>
      <c r="B83" s="5">
        <v>0</v>
      </c>
      <c r="C83" s="2">
        <v>30</v>
      </c>
      <c r="D83" s="6">
        <f>Tabel13[[#This Row],[Standaaard tarief
'[euro']]]*Tabel13[[#This Row],[Wegings- 
factor]]</f>
        <v>0</v>
      </c>
      <c r="E83" s="2"/>
    </row>
    <row r="84" spans="1:5" x14ac:dyDescent="0.2">
      <c r="A84" s="2" t="s">
        <v>80</v>
      </c>
      <c r="B84" s="5">
        <v>0</v>
      </c>
      <c r="C84" s="2">
        <v>30</v>
      </c>
      <c r="D84" s="6">
        <f>Tabel13[[#This Row],[Standaaard tarief
'[euro']]]*Tabel13[[#This Row],[Wegings- 
factor]]</f>
        <v>0</v>
      </c>
      <c r="E84" s="2"/>
    </row>
    <row r="85" spans="1:5" x14ac:dyDescent="0.2">
      <c r="A85" s="3" t="s">
        <v>81</v>
      </c>
      <c r="B85" s="5">
        <v>0</v>
      </c>
      <c r="C85" s="2">
        <v>30</v>
      </c>
      <c r="D85" s="6">
        <f>Tabel13[[#This Row],[Standaaard tarief
'[euro']]]*Tabel13[[#This Row],[Wegings- 
factor]]</f>
        <v>0</v>
      </c>
      <c r="E85" s="2"/>
    </row>
    <row r="86" spans="1:5" x14ac:dyDescent="0.2">
      <c r="A86" s="2" t="s">
        <v>82</v>
      </c>
      <c r="B86" s="5">
        <v>0</v>
      </c>
      <c r="C86" s="2">
        <v>20</v>
      </c>
      <c r="D86" s="6">
        <f>Tabel13[[#This Row],[Standaaard tarief
'[euro']]]*Tabel13[[#This Row],[Wegings- 
factor]]</f>
        <v>0</v>
      </c>
      <c r="E86" s="2"/>
    </row>
    <row r="87" spans="1:5" x14ac:dyDescent="0.2">
      <c r="A87" s="2" t="s">
        <v>83</v>
      </c>
      <c r="B87" s="5">
        <v>0</v>
      </c>
      <c r="C87" s="2">
        <v>20</v>
      </c>
      <c r="D87" s="6">
        <f>Tabel13[[#This Row],[Standaaard tarief
'[euro']]]*Tabel13[[#This Row],[Wegings- 
factor]]</f>
        <v>0</v>
      </c>
      <c r="E87" s="2"/>
    </row>
    <row r="88" spans="1:5" x14ac:dyDescent="0.2">
      <c r="B88" s="6"/>
      <c r="D88" s="6"/>
      <c r="E88" s="2"/>
    </row>
    <row r="89" spans="1:5" ht="15" x14ac:dyDescent="0.2">
      <c r="A89" s="7" t="s">
        <v>84</v>
      </c>
      <c r="B89" s="6"/>
      <c r="D89" s="8">
        <f>SUM(D58:D87)</f>
        <v>0</v>
      </c>
      <c r="E89" s="2"/>
    </row>
    <row r="90" spans="1:5" x14ac:dyDescent="0.2">
      <c r="B90" s="6"/>
      <c r="D90" s="6"/>
      <c r="E90" s="2"/>
    </row>
    <row r="91" spans="1:5" ht="34.200000000000003" x14ac:dyDescent="0.2">
      <c r="A91" s="9" t="s">
        <v>85</v>
      </c>
      <c r="B91" s="10"/>
      <c r="C91" s="10"/>
      <c r="D91" s="10"/>
      <c r="E91" s="10" t="s">
        <v>86</v>
      </c>
    </row>
    <row r="92" spans="1:5" ht="22.8" x14ac:dyDescent="0.2">
      <c r="A92" s="2" t="s">
        <v>87</v>
      </c>
      <c r="B92" s="5">
        <v>0</v>
      </c>
      <c r="C92" s="2">
        <v>10</v>
      </c>
      <c r="D92" s="6">
        <f>Tabel13[[#This Row],[Standaaard tarief
'[euro']]]*Tabel13[[#This Row],[Wegings- 
factor]]</f>
        <v>0</v>
      </c>
      <c r="E92" s="2" t="s">
        <v>88</v>
      </c>
    </row>
    <row r="93" spans="1:5" ht="22.8" x14ac:dyDescent="0.2">
      <c r="A93" s="2" t="s">
        <v>89</v>
      </c>
      <c r="B93" s="11">
        <v>0</v>
      </c>
      <c r="C93" s="2">
        <v>10</v>
      </c>
      <c r="D93" s="6">
        <f>Tabel13[[#This Row],[Standaaard tarief
'[euro']]]*Tabel13[[#This Row],[Wegings- 
factor]]</f>
        <v>0</v>
      </c>
      <c r="E93" s="2" t="s">
        <v>88</v>
      </c>
    </row>
    <row r="94" spans="1:5" ht="22.8" x14ac:dyDescent="0.2">
      <c r="A94" s="2" t="s">
        <v>90</v>
      </c>
      <c r="B94" s="5">
        <v>0</v>
      </c>
      <c r="C94" s="2">
        <v>20</v>
      </c>
      <c r="D94" s="6">
        <f>Tabel13[[#This Row],[Standaaard tarief
'[euro']]]*Tabel13[[#This Row],[Wegings- 
factor]]</f>
        <v>0</v>
      </c>
      <c r="E94" s="2" t="s">
        <v>88</v>
      </c>
    </row>
    <row r="95" spans="1:5" ht="22.8" x14ac:dyDescent="0.2">
      <c r="A95" s="2" t="s">
        <v>91</v>
      </c>
      <c r="B95" s="5">
        <v>0</v>
      </c>
      <c r="C95" s="2">
        <v>30</v>
      </c>
      <c r="D95" s="6">
        <f>Tabel13[[#This Row],[Standaaard tarief
'[euro']]]*Tabel13[[#This Row],[Wegings- 
factor]]</f>
        <v>0</v>
      </c>
      <c r="E95" s="2" t="s">
        <v>88</v>
      </c>
    </row>
    <row r="96" spans="1:5" ht="22.8" x14ac:dyDescent="0.2">
      <c r="A96" s="2" t="s">
        <v>92</v>
      </c>
      <c r="B96" s="5">
        <v>0</v>
      </c>
      <c r="C96" s="2">
        <v>50</v>
      </c>
      <c r="D96" s="6">
        <f>Tabel13[[#This Row],[Standaaard tarief
'[euro']]]*Tabel13[[#This Row],[Wegings- 
factor]]</f>
        <v>0</v>
      </c>
      <c r="E96" s="2" t="s">
        <v>88</v>
      </c>
    </row>
    <row r="97" spans="1:5" ht="22.8" x14ac:dyDescent="0.2">
      <c r="A97" s="2" t="s">
        <v>93</v>
      </c>
      <c r="B97" s="5">
        <v>0</v>
      </c>
      <c r="C97" s="2">
        <v>35</v>
      </c>
      <c r="D97" s="6">
        <f>Tabel13[[#This Row],[Standaaard tarief
'[euro']]]*Tabel13[[#This Row],[Wegings- 
factor]]</f>
        <v>0</v>
      </c>
      <c r="E97" s="2" t="s">
        <v>88</v>
      </c>
    </row>
    <row r="98" spans="1:5" ht="22.8" x14ac:dyDescent="0.2">
      <c r="A98" s="2" t="s">
        <v>94</v>
      </c>
      <c r="B98" s="5">
        <v>0</v>
      </c>
      <c r="C98" s="2">
        <v>15</v>
      </c>
      <c r="D98" s="6">
        <f>Tabel13[[#This Row],[Standaaard tarief
'[euro']]]*Tabel13[[#This Row],[Wegings- 
factor]]</f>
        <v>0</v>
      </c>
      <c r="E98" s="2" t="s">
        <v>88</v>
      </c>
    </row>
    <row r="99" spans="1:5" ht="22.8" x14ac:dyDescent="0.2">
      <c r="A99" s="2" t="s">
        <v>95</v>
      </c>
      <c r="B99" s="5">
        <v>0</v>
      </c>
      <c r="C99" s="2">
        <v>15</v>
      </c>
      <c r="D99" s="6">
        <f>Tabel13[[#This Row],[Standaaard tarief
'[euro']]]*Tabel13[[#This Row],[Wegings- 
factor]]</f>
        <v>0</v>
      </c>
      <c r="E99" s="2" t="s">
        <v>88</v>
      </c>
    </row>
    <row r="100" spans="1:5" ht="22.8" x14ac:dyDescent="0.2">
      <c r="A100" s="2" t="s">
        <v>96</v>
      </c>
      <c r="B100" s="5">
        <v>0</v>
      </c>
      <c r="C100" s="2">
        <v>25</v>
      </c>
      <c r="D100" s="6">
        <f>Tabel13[[#This Row],[Standaaard tarief
'[euro']]]*Tabel13[[#This Row],[Wegings- 
factor]]</f>
        <v>0</v>
      </c>
      <c r="E100" s="2" t="s">
        <v>88</v>
      </c>
    </row>
    <row r="101" spans="1:5" ht="22.8" x14ac:dyDescent="0.2">
      <c r="A101" s="2" t="s">
        <v>97</v>
      </c>
      <c r="B101" s="5">
        <v>0</v>
      </c>
      <c r="C101" s="2">
        <v>40</v>
      </c>
      <c r="D101" s="6">
        <f>Tabel13[[#This Row],[Standaaard tarief
'[euro']]]*Tabel13[[#This Row],[Wegings- 
factor]]</f>
        <v>0</v>
      </c>
      <c r="E101" s="2" t="s">
        <v>88</v>
      </c>
    </row>
    <row r="102" spans="1:5" x14ac:dyDescent="0.2">
      <c r="B102" s="6"/>
      <c r="D102" s="6"/>
      <c r="E102" s="2"/>
    </row>
    <row r="103" spans="1:5" x14ac:dyDescent="0.2">
      <c r="A103" s="7" t="s">
        <v>98</v>
      </c>
      <c r="D103" s="12">
        <f>SUM(D92:D101)</f>
        <v>0</v>
      </c>
      <c r="E103" s="2"/>
    </row>
    <row r="104" spans="1:5" ht="15" x14ac:dyDescent="0.2">
      <c r="A104" s="7"/>
      <c r="D104" s="13"/>
      <c r="E104" s="2"/>
    </row>
    <row r="105" spans="1:5" x14ac:dyDescent="0.2">
      <c r="A105" s="9" t="s">
        <v>99</v>
      </c>
      <c r="B105" s="9"/>
      <c r="C105" s="9"/>
      <c r="D105" s="9"/>
      <c r="E105" s="9"/>
    </row>
    <row r="106" spans="1:5" x14ac:dyDescent="0.2">
      <c r="A106" s="2" t="s">
        <v>100</v>
      </c>
      <c r="B106" s="5">
        <v>0</v>
      </c>
      <c r="C106" s="2">
        <v>10</v>
      </c>
      <c r="D106" s="6">
        <f>Tabel13[[#This Row],[Standaaard tarief
'[euro']]]*Tabel13[[#This Row],[Wegings- 
factor]]</f>
        <v>0</v>
      </c>
      <c r="E106" s="2" t="s">
        <v>101</v>
      </c>
    </row>
    <row r="107" spans="1:5" ht="22.8" x14ac:dyDescent="0.2">
      <c r="A107" s="2" t="s">
        <v>102</v>
      </c>
      <c r="B107" s="5">
        <v>0</v>
      </c>
      <c r="C107" s="2">
        <v>100</v>
      </c>
      <c r="D107" s="6">
        <f>Tabel13[[#This Row],[Standaaard tarief
'[euro']]]*Tabel13[[#This Row],[Wegings- 
factor]]</f>
        <v>0</v>
      </c>
      <c r="E107" s="2" t="s">
        <v>103</v>
      </c>
    </row>
    <row r="108" spans="1:5" x14ac:dyDescent="0.2">
      <c r="A108" s="2" t="s">
        <v>132</v>
      </c>
      <c r="B108" s="5">
        <v>0</v>
      </c>
      <c r="C108" s="2">
        <v>20</v>
      </c>
      <c r="D108" s="6">
        <f>Tabel13[[#This Row],[Standaaard tarief
'[euro']]]*Tabel13[[#This Row],[Wegings- 
factor]]</f>
        <v>0</v>
      </c>
      <c r="E108" s="2" t="s">
        <v>104</v>
      </c>
    </row>
    <row r="109" spans="1:5" x14ac:dyDescent="0.2">
      <c r="B109" s="6"/>
      <c r="D109" s="6"/>
      <c r="E109" s="2"/>
    </row>
    <row r="110" spans="1:5" ht="15" x14ac:dyDescent="0.2">
      <c r="A110" s="7" t="s">
        <v>105</v>
      </c>
      <c r="D110" s="8">
        <f>SUM(D106:D108)</f>
        <v>0</v>
      </c>
      <c r="E110" s="2"/>
    </row>
    <row r="111" spans="1:5" ht="15" x14ac:dyDescent="0.2">
      <c r="A111" s="7"/>
      <c r="D111" s="8"/>
      <c r="E111" s="2"/>
    </row>
    <row r="112" spans="1:5" x14ac:dyDescent="0.2">
      <c r="A112" s="9" t="s">
        <v>106</v>
      </c>
      <c r="B112" s="9"/>
      <c r="C112" s="9"/>
      <c r="D112" s="9"/>
      <c r="E112" s="9"/>
    </row>
    <row r="113" spans="1:5" x14ac:dyDescent="0.2">
      <c r="A113" s="2" t="s">
        <v>107</v>
      </c>
      <c r="B113" s="19">
        <v>0</v>
      </c>
      <c r="C113" s="2">
        <v>50</v>
      </c>
      <c r="D113" s="6">
        <f>Tabel13[[#This Row],[Standaaard tarief
'[euro']]]*Tabel13[[#This Row],[Wegings- 
factor]]</f>
        <v>0</v>
      </c>
      <c r="E113" s="2" t="s">
        <v>108</v>
      </c>
    </row>
    <row r="114" spans="1:5" x14ac:dyDescent="0.2">
      <c r="A114" s="2" t="s">
        <v>109</v>
      </c>
      <c r="B114" s="19">
        <v>0</v>
      </c>
      <c r="C114" s="2">
        <v>80</v>
      </c>
      <c r="D114" s="6">
        <f>Tabel13[[#This Row],[Standaaard tarief
'[euro']]]*Tabel13[[#This Row],[Wegings- 
factor]]</f>
        <v>0</v>
      </c>
      <c r="E114" s="2" t="s">
        <v>108</v>
      </c>
    </row>
    <row r="115" spans="1:5" x14ac:dyDescent="0.2">
      <c r="A115" s="2" t="s">
        <v>110</v>
      </c>
      <c r="B115" s="19">
        <v>0</v>
      </c>
      <c r="C115" s="2">
        <v>1</v>
      </c>
      <c r="D115" s="6">
        <f>Tabel13[[#This Row],[Standaaard tarief
'[euro']]]*Tabel13[[#This Row],[Wegings- 
factor]]</f>
        <v>0</v>
      </c>
      <c r="E115" s="2" t="s">
        <v>111</v>
      </c>
    </row>
    <row r="116" spans="1:5" x14ac:dyDescent="0.2">
      <c r="A116" s="2" t="s">
        <v>112</v>
      </c>
      <c r="B116" s="19">
        <v>0</v>
      </c>
      <c r="D116" s="6"/>
      <c r="E116" s="2" t="s">
        <v>111</v>
      </c>
    </row>
    <row r="117" spans="1:5" x14ac:dyDescent="0.2">
      <c r="B117" s="6"/>
      <c r="D117" s="6"/>
      <c r="E117" s="2"/>
    </row>
    <row r="118" spans="1:5" ht="15" x14ac:dyDescent="0.2">
      <c r="A118" s="7" t="s">
        <v>113</v>
      </c>
      <c r="D118" s="8">
        <f>SUM(D113:D116)</f>
        <v>0</v>
      </c>
      <c r="E118" s="2"/>
    </row>
    <row r="119" spans="1:5" ht="15" x14ac:dyDescent="0.2">
      <c r="A119" s="7"/>
      <c r="D119" s="8"/>
      <c r="E119" s="2"/>
    </row>
    <row r="120" spans="1:5" x14ac:dyDescent="0.2">
      <c r="A120" s="9" t="s">
        <v>114</v>
      </c>
      <c r="B120" s="9"/>
      <c r="C120" s="9"/>
      <c r="D120" s="9"/>
      <c r="E120" s="9"/>
    </row>
    <row r="121" spans="1:5" x14ac:dyDescent="0.2">
      <c r="A121" s="2" t="s">
        <v>115</v>
      </c>
      <c r="B121" s="19">
        <v>0</v>
      </c>
      <c r="C121" s="2">
        <v>25</v>
      </c>
      <c r="D121" s="6">
        <f>Tabel13[[#This Row],[Standaaard tarief
'[euro']]]*Tabel13[[#This Row],[Wegings- 
factor]]</f>
        <v>0</v>
      </c>
      <c r="E121" s="2" t="s">
        <v>116</v>
      </c>
    </row>
    <row r="122" spans="1:5" x14ac:dyDescent="0.2">
      <c r="A122" s="2" t="s">
        <v>117</v>
      </c>
      <c r="B122" s="19">
        <v>0</v>
      </c>
      <c r="C122" s="2">
        <v>25</v>
      </c>
      <c r="D122" s="6">
        <f>Tabel13[[#This Row],[Standaaard tarief
'[euro']]]*Tabel13[[#This Row],[Wegings- 
factor]]</f>
        <v>0</v>
      </c>
      <c r="E122" s="2" t="s">
        <v>116</v>
      </c>
    </row>
    <row r="123" spans="1:5" x14ac:dyDescent="0.2">
      <c r="A123" s="2" t="s">
        <v>118</v>
      </c>
      <c r="B123" s="19">
        <v>0</v>
      </c>
      <c r="C123" s="2">
        <v>25</v>
      </c>
      <c r="D123" s="6">
        <f>Tabel13[[#This Row],[Standaaard tarief
'[euro']]]*Tabel13[[#This Row],[Wegings- 
factor]]</f>
        <v>0</v>
      </c>
      <c r="E123" s="2" t="s">
        <v>116</v>
      </c>
    </row>
    <row r="124" spans="1:5" x14ac:dyDescent="0.2">
      <c r="A124" s="2" t="s">
        <v>119</v>
      </c>
      <c r="B124" s="19">
        <v>0</v>
      </c>
      <c r="C124" s="2">
        <v>25</v>
      </c>
      <c r="D124" s="6">
        <f>Tabel13[[#This Row],[Standaaard tarief
'[euro']]]*Tabel13[[#This Row],[Wegings- 
factor]]</f>
        <v>0</v>
      </c>
      <c r="E124" s="2" t="s">
        <v>116</v>
      </c>
    </row>
    <row r="125" spans="1:5" x14ac:dyDescent="0.2">
      <c r="A125" s="2" t="s">
        <v>120</v>
      </c>
      <c r="B125" s="19">
        <v>0</v>
      </c>
      <c r="C125" s="2">
        <v>25</v>
      </c>
      <c r="D125" s="6">
        <f>Tabel13[[#This Row],[Standaaard tarief
'[euro']]]*Tabel13[[#This Row],[Wegings- 
factor]]</f>
        <v>0</v>
      </c>
      <c r="E125" s="2" t="s">
        <v>116</v>
      </c>
    </row>
    <row r="126" spans="1:5" x14ac:dyDescent="0.2">
      <c r="A126" s="2" t="s">
        <v>121</v>
      </c>
      <c r="B126" s="19">
        <v>0</v>
      </c>
      <c r="C126" s="2">
        <v>25</v>
      </c>
      <c r="D126" s="6">
        <f>Tabel13[[#This Row],[Standaaard tarief
'[euro']]]*Tabel13[[#This Row],[Wegings- 
factor]]</f>
        <v>0</v>
      </c>
      <c r="E126" s="2" t="s">
        <v>116</v>
      </c>
    </row>
    <row r="127" spans="1:5" x14ac:dyDescent="0.2">
      <c r="A127" s="2" t="s">
        <v>122</v>
      </c>
      <c r="B127" s="19">
        <v>0</v>
      </c>
      <c r="C127" s="2">
        <v>25</v>
      </c>
      <c r="D127" s="6">
        <f>Tabel13[[#This Row],[Standaaard tarief
'[euro']]]*Tabel13[[#This Row],[Wegings- 
factor]]</f>
        <v>0</v>
      </c>
      <c r="E127" s="2" t="s">
        <v>116</v>
      </c>
    </row>
    <row r="128" spans="1:5" x14ac:dyDescent="0.2">
      <c r="A128" s="2" t="s">
        <v>123</v>
      </c>
      <c r="B128" s="19">
        <v>0</v>
      </c>
      <c r="C128" s="2">
        <v>25</v>
      </c>
      <c r="D128" s="6">
        <f>Tabel13[[#This Row],[Standaaard tarief
'[euro']]]*Tabel13[[#This Row],[Wegings- 
factor]]</f>
        <v>0</v>
      </c>
      <c r="E128" s="2" t="s">
        <v>116</v>
      </c>
    </row>
    <row r="129" spans="1:5" x14ac:dyDescent="0.2">
      <c r="B129" s="6"/>
      <c r="D129" s="6"/>
      <c r="E129" s="2"/>
    </row>
    <row r="130" spans="1:5" ht="15" x14ac:dyDescent="0.2">
      <c r="A130" s="7" t="s">
        <v>124</v>
      </c>
      <c r="D130" s="8">
        <f>SUM(D121:D128)</f>
        <v>0</v>
      </c>
      <c r="E130" s="2"/>
    </row>
    <row r="131" spans="1:5" x14ac:dyDescent="0.2">
      <c r="B131" s="6"/>
      <c r="D131" s="6"/>
      <c r="E131" s="2"/>
    </row>
    <row r="132" spans="1:5" x14ac:dyDescent="0.2">
      <c r="A132" s="9" t="s">
        <v>125</v>
      </c>
      <c r="B132" s="6"/>
      <c r="D132" s="6"/>
      <c r="E132" s="2"/>
    </row>
    <row r="133" spans="1:5" ht="68.400000000000006" x14ac:dyDescent="0.2">
      <c r="A133" s="2" t="s">
        <v>126</v>
      </c>
      <c r="B133" s="20"/>
      <c r="C133" s="2" t="s">
        <v>127</v>
      </c>
      <c r="D133" s="26">
        <f>Tabel13[[#This Row],[Standaaard tarief
'[euro']]]*D130</f>
        <v>0</v>
      </c>
      <c r="E133" s="2" t="s">
        <v>128</v>
      </c>
    </row>
    <row r="134" spans="1:5" ht="68.400000000000006" x14ac:dyDescent="0.2">
      <c r="A134" s="2" t="s">
        <v>129</v>
      </c>
      <c r="B134" s="20"/>
      <c r="C134" s="2" t="s">
        <v>127</v>
      </c>
      <c r="D134" s="26">
        <f>Tabel13[[#This Row],[Standaaard tarief
'[euro']]]*D130</f>
        <v>0</v>
      </c>
      <c r="E134" s="2" t="s">
        <v>130</v>
      </c>
    </row>
    <row r="135" spans="1:5" x14ac:dyDescent="0.2">
      <c r="B135" s="14"/>
      <c r="C135" s="14"/>
      <c r="D135" s="14"/>
      <c r="E135" s="2"/>
    </row>
    <row r="137" spans="1:5" ht="12" thickBot="1" x14ac:dyDescent="0.25"/>
    <row r="138" spans="1:5" ht="12" thickBot="1" x14ac:dyDescent="0.25">
      <c r="A138" s="15" t="s">
        <v>131</v>
      </c>
      <c r="B138" s="16"/>
      <c r="C138" s="16"/>
      <c r="D138" s="17">
        <f>SUM(D48,D55,D89,D103,D110,D118,D130,D133,D134)</f>
        <v>0</v>
      </c>
    </row>
  </sheetData>
  <pageMargins left="0.7" right="0.7" top="0.75" bottom="0.75" header="0.3" footer="0.3"/>
  <pageSetup paperSize="8" orientation="landscape" r:id="rId1"/>
  <headerFooter>
    <oddHeader>&amp;LZaaknummer: 31187297&amp;CBijlage A1.8 Staat van prijzen per eenheid
Project Zeker zichtbaar&amp;RVersie xxx</oddHeader>
    <oddFooter>&amp;C&amp;P/&amp;N</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6"/>
  <sheetViews>
    <sheetView view="pageLayout" zoomScaleNormal="100" workbookViewId="0">
      <selection activeCell="A26" sqref="A26"/>
    </sheetView>
  </sheetViews>
  <sheetFormatPr defaultRowHeight="11.4" x14ac:dyDescent="0.2"/>
  <cols>
    <col min="1" max="1" width="12.69921875" customWidth="1"/>
    <col min="2" max="2" width="6.59765625" customWidth="1"/>
    <col min="3" max="3" width="9.8984375" customWidth="1"/>
    <col min="4" max="4" width="12.5" customWidth="1"/>
    <col min="5" max="5" width="8.19921875" customWidth="1"/>
    <col min="6" max="6" width="26.09765625" customWidth="1"/>
  </cols>
  <sheetData>
    <row r="1" spans="1:7" x14ac:dyDescent="0.2">
      <c r="A1" s="28" t="s">
        <v>157</v>
      </c>
      <c r="B1" s="29" t="s">
        <v>158</v>
      </c>
      <c r="C1" s="28" t="s">
        <v>159</v>
      </c>
      <c r="D1" s="28" t="s">
        <v>160</v>
      </c>
      <c r="E1" s="28" t="s">
        <v>161</v>
      </c>
      <c r="F1" s="28" t="s">
        <v>162</v>
      </c>
      <c r="G1" s="28" t="s">
        <v>163</v>
      </c>
    </row>
    <row r="2" spans="1:7" x14ac:dyDescent="0.2">
      <c r="A2" s="28"/>
      <c r="B2" s="29"/>
      <c r="C2" s="28"/>
      <c r="D2" s="28"/>
      <c r="E2" s="28"/>
      <c r="F2" s="28"/>
      <c r="G2" s="28"/>
    </row>
    <row r="3" spans="1:7" ht="22.8" x14ac:dyDescent="0.2">
      <c r="A3" s="33" t="s">
        <v>164</v>
      </c>
      <c r="B3" s="36" t="s">
        <v>165</v>
      </c>
      <c r="C3" s="33" t="s">
        <v>166</v>
      </c>
      <c r="D3" s="33" t="s">
        <v>167</v>
      </c>
      <c r="E3" s="33" t="s">
        <v>168</v>
      </c>
      <c r="F3" s="35" t="s">
        <v>222</v>
      </c>
      <c r="G3" s="33"/>
    </row>
    <row r="4" spans="1:7" ht="22.8" x14ac:dyDescent="0.2">
      <c r="A4" s="30" t="s">
        <v>169</v>
      </c>
      <c r="B4" s="37" t="s">
        <v>165</v>
      </c>
      <c r="C4" s="30" t="s">
        <v>170</v>
      </c>
      <c r="D4" s="32" t="s">
        <v>234</v>
      </c>
      <c r="E4" s="30" t="s">
        <v>171</v>
      </c>
      <c r="F4" s="30" t="s">
        <v>172</v>
      </c>
      <c r="G4" s="30"/>
    </row>
    <row r="5" spans="1:7" x14ac:dyDescent="0.2">
      <c r="A5" s="33" t="s">
        <v>173</v>
      </c>
      <c r="B5" s="36" t="s">
        <v>165</v>
      </c>
      <c r="C5" s="33" t="s">
        <v>174</v>
      </c>
      <c r="D5" s="33" t="s">
        <v>175</v>
      </c>
      <c r="E5" s="33" t="s">
        <v>176</v>
      </c>
      <c r="F5" s="33" t="s">
        <v>177</v>
      </c>
      <c r="G5" s="33"/>
    </row>
    <row r="6" spans="1:7" ht="34.200000000000003" x14ac:dyDescent="0.2">
      <c r="A6" s="30" t="s">
        <v>178</v>
      </c>
      <c r="B6" s="37" t="s">
        <v>179</v>
      </c>
      <c r="C6" s="30" t="s">
        <v>180</v>
      </c>
      <c r="D6" s="30" t="s">
        <v>167</v>
      </c>
      <c r="E6" s="30" t="s">
        <v>171</v>
      </c>
      <c r="F6" s="32" t="s">
        <v>221</v>
      </c>
      <c r="G6" s="30"/>
    </row>
    <row r="7" spans="1:7" x14ac:dyDescent="0.2">
      <c r="A7" s="33" t="s">
        <v>181</v>
      </c>
      <c r="B7" s="36" t="s">
        <v>165</v>
      </c>
      <c r="C7" s="33" t="s">
        <v>182</v>
      </c>
      <c r="D7" s="33" t="s">
        <v>167</v>
      </c>
      <c r="E7" s="33" t="s">
        <v>171</v>
      </c>
      <c r="F7" s="33"/>
      <c r="G7" s="33"/>
    </row>
    <row r="8" spans="1:7" x14ac:dyDescent="0.2">
      <c r="A8" s="30" t="s">
        <v>183</v>
      </c>
      <c r="B8" s="37" t="s">
        <v>179</v>
      </c>
      <c r="C8" s="30" t="s">
        <v>170</v>
      </c>
      <c r="D8" s="30" t="s">
        <v>167</v>
      </c>
      <c r="E8" s="30" t="s">
        <v>168</v>
      </c>
      <c r="F8" s="30" t="s">
        <v>184</v>
      </c>
      <c r="G8" s="30"/>
    </row>
    <row r="9" spans="1:7" x14ac:dyDescent="0.2">
      <c r="A9" s="33" t="s">
        <v>185</v>
      </c>
      <c r="B9" s="36" t="s">
        <v>179</v>
      </c>
      <c r="C9" s="33" t="s">
        <v>170</v>
      </c>
      <c r="D9" s="33" t="s">
        <v>186</v>
      </c>
      <c r="E9" s="33" t="s">
        <v>171</v>
      </c>
      <c r="F9" s="33" t="s">
        <v>187</v>
      </c>
      <c r="G9" s="33"/>
    </row>
    <row r="10" spans="1:7" x14ac:dyDescent="0.2">
      <c r="A10" s="30" t="s">
        <v>188</v>
      </c>
      <c r="B10" s="37" t="s">
        <v>165</v>
      </c>
      <c r="C10" s="30" t="s">
        <v>189</v>
      </c>
      <c r="D10" s="30" t="s">
        <v>190</v>
      </c>
      <c r="E10" s="30" t="s">
        <v>191</v>
      </c>
      <c r="F10" s="30" t="s">
        <v>192</v>
      </c>
      <c r="G10" s="30"/>
    </row>
    <row r="11" spans="1:7" x14ac:dyDescent="0.2">
      <c r="A11" s="33" t="s">
        <v>193</v>
      </c>
      <c r="B11" s="36" t="s">
        <v>165</v>
      </c>
      <c r="C11" s="33" t="s">
        <v>180</v>
      </c>
      <c r="D11" s="33" t="s">
        <v>194</v>
      </c>
      <c r="E11" s="33" t="s">
        <v>168</v>
      </c>
      <c r="F11" s="33" t="s">
        <v>195</v>
      </c>
      <c r="G11" s="33"/>
    </row>
    <row r="12" spans="1:7" ht="22.8" x14ac:dyDescent="0.2">
      <c r="A12" s="30" t="s">
        <v>196</v>
      </c>
      <c r="B12" s="37" t="s">
        <v>179</v>
      </c>
      <c r="C12" s="30" t="s">
        <v>170</v>
      </c>
      <c r="D12" s="30" t="s">
        <v>197</v>
      </c>
      <c r="E12" s="30" t="s">
        <v>191</v>
      </c>
      <c r="F12" s="32" t="s">
        <v>223</v>
      </c>
      <c r="G12" s="30"/>
    </row>
    <row r="13" spans="1:7" x14ac:dyDescent="0.2">
      <c r="A13" s="33" t="s">
        <v>198</v>
      </c>
      <c r="B13" s="36" t="s">
        <v>179</v>
      </c>
      <c r="C13" s="33" t="s">
        <v>180</v>
      </c>
      <c r="D13" s="33" t="s">
        <v>167</v>
      </c>
      <c r="E13" s="33" t="s">
        <v>168</v>
      </c>
      <c r="F13" s="33" t="s">
        <v>199</v>
      </c>
      <c r="G13" s="33"/>
    </row>
    <row r="14" spans="1:7" x14ac:dyDescent="0.2">
      <c r="A14" s="30" t="s">
        <v>200</v>
      </c>
      <c r="B14" s="37" t="s">
        <v>179</v>
      </c>
      <c r="C14" s="30" t="s">
        <v>201</v>
      </c>
      <c r="D14" s="30" t="s">
        <v>167</v>
      </c>
      <c r="E14" s="30" t="s">
        <v>171</v>
      </c>
      <c r="F14" s="30" t="s">
        <v>202</v>
      </c>
      <c r="G14" s="30"/>
    </row>
    <row r="15" spans="1:7" ht="22.8" x14ac:dyDescent="0.2">
      <c r="A15" s="33" t="s">
        <v>203</v>
      </c>
      <c r="B15" s="36" t="s">
        <v>179</v>
      </c>
      <c r="C15" s="33" t="s">
        <v>201</v>
      </c>
      <c r="D15" s="33" t="s">
        <v>167</v>
      </c>
      <c r="E15" s="33" t="s">
        <v>171</v>
      </c>
      <c r="F15" s="35" t="s">
        <v>232</v>
      </c>
      <c r="G15" s="33"/>
    </row>
    <row r="16" spans="1:7" ht="22.8" x14ac:dyDescent="0.2">
      <c r="A16" s="30" t="s">
        <v>204</v>
      </c>
      <c r="B16" s="37" t="s">
        <v>165</v>
      </c>
      <c r="C16" s="30" t="s">
        <v>189</v>
      </c>
      <c r="D16" s="30" t="s">
        <v>167</v>
      </c>
      <c r="E16" s="30" t="s">
        <v>168</v>
      </c>
      <c r="F16" s="32" t="s">
        <v>233</v>
      </c>
      <c r="G16" s="30"/>
    </row>
    <row r="17" spans="1:7" x14ac:dyDescent="0.2">
      <c r="A17" s="33" t="s">
        <v>205</v>
      </c>
      <c r="B17" s="36" t="s">
        <v>179</v>
      </c>
      <c r="C17" s="33" t="s">
        <v>170</v>
      </c>
      <c r="D17" s="33" t="s">
        <v>167</v>
      </c>
      <c r="E17" s="33" t="s">
        <v>168</v>
      </c>
      <c r="F17" s="33"/>
      <c r="G17" s="33"/>
    </row>
    <row r="18" spans="1:7" ht="22.8" x14ac:dyDescent="0.2">
      <c r="A18" s="30" t="s">
        <v>206</v>
      </c>
      <c r="B18" s="37" t="s">
        <v>179</v>
      </c>
      <c r="C18" s="30" t="s">
        <v>170</v>
      </c>
      <c r="D18" s="32" t="s">
        <v>235</v>
      </c>
      <c r="E18" s="30" t="s">
        <v>168</v>
      </c>
      <c r="F18" s="30" t="s">
        <v>207</v>
      </c>
      <c r="G18" s="30"/>
    </row>
    <row r="19" spans="1:7" x14ac:dyDescent="0.2">
      <c r="A19" s="33" t="s">
        <v>208</v>
      </c>
      <c r="B19" s="36" t="s">
        <v>165</v>
      </c>
      <c r="C19" s="33" t="s">
        <v>189</v>
      </c>
      <c r="D19" s="33" t="s">
        <v>167</v>
      </c>
      <c r="E19" s="33" t="s">
        <v>168</v>
      </c>
      <c r="F19" s="33" t="s">
        <v>209</v>
      </c>
      <c r="G19" s="33"/>
    </row>
    <row r="20" spans="1:7" x14ac:dyDescent="0.2">
      <c r="A20" s="30" t="s">
        <v>210</v>
      </c>
      <c r="B20" s="37" t="s">
        <v>165</v>
      </c>
      <c r="C20" s="30" t="s">
        <v>180</v>
      </c>
      <c r="D20" s="30" t="s">
        <v>167</v>
      </c>
      <c r="E20" s="30" t="s">
        <v>171</v>
      </c>
      <c r="F20" s="30"/>
      <c r="G20" s="30"/>
    </row>
    <row r="21" spans="1:7" x14ac:dyDescent="0.2">
      <c r="A21" s="33" t="s">
        <v>211</v>
      </c>
      <c r="B21" s="36" t="s">
        <v>179</v>
      </c>
      <c r="C21" s="33" t="s">
        <v>180</v>
      </c>
      <c r="D21" s="33" t="s">
        <v>167</v>
      </c>
      <c r="E21" s="33" t="s">
        <v>168</v>
      </c>
      <c r="F21" s="33" t="s">
        <v>212</v>
      </c>
      <c r="G21" s="33"/>
    </row>
    <row r="22" spans="1:7" ht="34.200000000000003" x14ac:dyDescent="0.2">
      <c r="A22" s="30" t="s">
        <v>213</v>
      </c>
      <c r="B22" s="37" t="s">
        <v>165</v>
      </c>
      <c r="C22" s="30" t="s">
        <v>180</v>
      </c>
      <c r="D22" s="30" t="s">
        <v>167</v>
      </c>
      <c r="E22" s="30" t="s">
        <v>171</v>
      </c>
      <c r="F22" s="32" t="s">
        <v>230</v>
      </c>
      <c r="G22" s="30"/>
    </row>
    <row r="23" spans="1:7" ht="22.8" x14ac:dyDescent="0.2">
      <c r="A23" s="33" t="s">
        <v>214</v>
      </c>
      <c r="B23" s="36" t="s">
        <v>179</v>
      </c>
      <c r="C23" s="33" t="s">
        <v>170</v>
      </c>
      <c r="D23" s="33" t="s">
        <v>167</v>
      </c>
      <c r="E23" s="33" t="s">
        <v>171</v>
      </c>
      <c r="F23" s="35" t="s">
        <v>231</v>
      </c>
      <c r="G23" s="33"/>
    </row>
    <row r="24" spans="1:7" x14ac:dyDescent="0.2">
      <c r="A24" s="30" t="s">
        <v>215</v>
      </c>
      <c r="B24" s="37" t="s">
        <v>165</v>
      </c>
      <c r="C24" s="30" t="s">
        <v>216</v>
      </c>
      <c r="D24" s="30" t="s">
        <v>167</v>
      </c>
      <c r="E24" s="30" t="s">
        <v>168</v>
      </c>
      <c r="F24" s="30" t="s">
        <v>217</v>
      </c>
      <c r="G24" s="30"/>
    </row>
    <row r="25" spans="1:7" x14ac:dyDescent="0.2">
      <c r="A25" s="33" t="s">
        <v>218</v>
      </c>
      <c r="B25" s="36" t="s">
        <v>165</v>
      </c>
      <c r="C25" s="33" t="s">
        <v>189</v>
      </c>
      <c r="D25" s="33" t="s">
        <v>167</v>
      </c>
      <c r="E25" s="33" t="s">
        <v>168</v>
      </c>
      <c r="F25" s="33" t="s">
        <v>219</v>
      </c>
      <c r="G25" s="33"/>
    </row>
    <row r="26" spans="1:7" x14ac:dyDescent="0.2">
      <c r="A26" s="30" t="s">
        <v>220</v>
      </c>
      <c r="B26" s="37" t="s">
        <v>179</v>
      </c>
      <c r="C26" s="30" t="s">
        <v>170</v>
      </c>
      <c r="D26" s="30" t="s">
        <v>167</v>
      </c>
      <c r="E26" s="30" t="s">
        <v>171</v>
      </c>
      <c r="F26" s="30" t="s">
        <v>219</v>
      </c>
      <c r="G26" s="30"/>
    </row>
  </sheetData>
  <pageMargins left="0.7" right="0.7" top="0.75" bottom="0.75" header="0.3" footer="0.3"/>
  <pageSetup paperSize="9" orientation="portrait" r:id="rId1"/>
  <headerFooter>
    <oddFooter>&amp;C&amp;P/&amp;N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6"/>
  <sheetViews>
    <sheetView zoomScaleNormal="100" workbookViewId="0">
      <selection activeCell="A7" sqref="A7"/>
    </sheetView>
  </sheetViews>
  <sheetFormatPr defaultRowHeight="11.4" x14ac:dyDescent="0.2"/>
  <cols>
    <col min="2" max="2" width="136.5" customWidth="1"/>
  </cols>
  <sheetData>
    <row r="1" spans="1:2" s="30" customFormat="1" x14ac:dyDescent="0.2">
      <c r="A1" s="30">
        <v>1</v>
      </c>
      <c r="B1" s="30" t="s">
        <v>224</v>
      </c>
    </row>
    <row r="2" spans="1:2" s="33" customFormat="1" x14ac:dyDescent="0.2">
      <c r="A2" s="33">
        <v>2</v>
      </c>
      <c r="B2" s="33" t="s">
        <v>225</v>
      </c>
    </row>
    <row r="3" spans="1:2" s="30" customFormat="1" ht="22.8" x14ac:dyDescent="0.2">
      <c r="A3" s="30">
        <v>3</v>
      </c>
      <c r="B3" s="31" t="s">
        <v>226</v>
      </c>
    </row>
    <row r="4" spans="1:2" s="33" customFormat="1" ht="22.8" x14ac:dyDescent="0.2">
      <c r="A4" s="33">
        <v>4</v>
      </c>
      <c r="B4" s="34" t="s">
        <v>227</v>
      </c>
    </row>
    <row r="5" spans="1:2" s="30" customFormat="1" x14ac:dyDescent="0.2">
      <c r="A5" s="30">
        <v>5</v>
      </c>
      <c r="B5" s="32" t="s">
        <v>228</v>
      </c>
    </row>
    <row r="6" spans="1:2" s="33" customFormat="1" x14ac:dyDescent="0.2">
      <c r="A6" s="33">
        <v>6</v>
      </c>
      <c r="B6" s="35" t="s">
        <v>229</v>
      </c>
    </row>
  </sheetData>
  <pageMargins left="0.7" right="0.7" top="0.75" bottom="0.75" header="0.3" footer="0.3"/>
  <pageSetup paperSize="9" orientation="portrait" r:id="rId1"/>
  <headerFooter>
    <oddHeader>&amp;LZaaknummer: 31187297&amp;CBijlage A1.8 Staat van prijzen per eenheid
Project Zeker zichtbaar&amp;RVersie xxx</oddHeader>
    <oddFooter>&amp;C&amp;P/&amp;N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9"/>
  <sheetViews>
    <sheetView workbookViewId="0">
      <selection activeCell="D2" sqref="D2"/>
    </sheetView>
  </sheetViews>
  <sheetFormatPr defaultRowHeight="11.4" x14ac:dyDescent="0.2"/>
  <cols>
    <col min="1" max="1" width="27.8984375" customWidth="1"/>
    <col min="3" max="3" width="27.09765625" customWidth="1"/>
    <col min="4" max="4" width="18.09765625" customWidth="1"/>
    <col min="5" max="5" width="18.59765625" customWidth="1"/>
  </cols>
  <sheetData>
    <row r="1" spans="1:5" x14ac:dyDescent="0.2">
      <c r="A1" t="s">
        <v>238</v>
      </c>
      <c r="B1" t="s">
        <v>237</v>
      </c>
      <c r="C1" t="s">
        <v>239</v>
      </c>
      <c r="D1" t="s">
        <v>236</v>
      </c>
    </row>
    <row r="2" spans="1:5" x14ac:dyDescent="0.2">
      <c r="A2" s="38" t="s">
        <v>115</v>
      </c>
      <c r="B2" s="39">
        <v>0</v>
      </c>
      <c r="C2" s="40">
        <v>10</v>
      </c>
      <c r="D2" s="41" t="e">
        <f>Tabel13[[#This Row],[Standaaard tarief
'[euro']]]*Tabel13[[#This Row],[Wegings- 
factor]]</f>
        <v>#VALUE!</v>
      </c>
      <c r="E2" s="42"/>
    </row>
    <row r="3" spans="1:5" x14ac:dyDescent="0.2">
      <c r="A3" s="43" t="s">
        <v>117</v>
      </c>
      <c r="B3" s="39">
        <v>0</v>
      </c>
      <c r="C3" s="44">
        <v>4</v>
      </c>
      <c r="D3" s="45">
        <f>Tabel13[[#This Row],[Standaaard tarief
'[euro']]]*Tabel13[[#This Row],[Wegings- 
factor]]</f>
        <v>0</v>
      </c>
      <c r="E3" s="46"/>
    </row>
    <row r="4" spans="1:5" x14ac:dyDescent="0.2">
      <c r="A4" s="38" t="s">
        <v>118</v>
      </c>
      <c r="B4" s="39">
        <v>0</v>
      </c>
      <c r="C4" s="40">
        <v>10</v>
      </c>
      <c r="D4" s="41">
        <f>Tabel13[[#This Row],[Standaaard tarief
'[euro']]]*Tabel13[[#This Row],[Wegings- 
factor]]</f>
        <v>0</v>
      </c>
      <c r="E4" s="42"/>
    </row>
    <row r="5" spans="1:5" x14ac:dyDescent="0.2">
      <c r="A5" s="43" t="s">
        <v>119</v>
      </c>
      <c r="B5" s="39">
        <v>0</v>
      </c>
      <c r="C5" s="44">
        <v>4</v>
      </c>
      <c r="D5" s="45">
        <f>Tabel13[[#This Row],[Standaaard tarief
'[euro']]]*Tabel13[[#This Row],[Wegings- 
factor]]</f>
        <v>0</v>
      </c>
      <c r="E5" s="46"/>
    </row>
    <row r="6" spans="1:5" x14ac:dyDescent="0.2">
      <c r="A6" s="38" t="s">
        <v>120</v>
      </c>
      <c r="B6" s="39">
        <v>0</v>
      </c>
      <c r="C6" s="40">
        <v>0</v>
      </c>
      <c r="D6" s="41">
        <f>Tabel13[[#This Row],[Standaaard tarief
'[euro']]]*Tabel13[[#This Row],[Wegings- 
factor]]</f>
        <v>0</v>
      </c>
      <c r="E6" s="42"/>
    </row>
    <row r="7" spans="1:5" x14ac:dyDescent="0.2">
      <c r="A7" s="43" t="s">
        <v>121</v>
      </c>
      <c r="B7" s="39">
        <v>0</v>
      </c>
      <c r="C7" s="44">
        <v>10</v>
      </c>
      <c r="D7" s="45">
        <f>Tabel13[[#This Row],[Standaaard tarief
'[euro']]]*Tabel13[[#This Row],[Wegings- 
factor]]</f>
        <v>0</v>
      </c>
      <c r="E7" s="46"/>
    </row>
    <row r="8" spans="1:5" x14ac:dyDescent="0.2">
      <c r="A8" s="38" t="s">
        <v>122</v>
      </c>
      <c r="B8" s="39">
        <v>0</v>
      </c>
      <c r="C8" s="40">
        <v>4</v>
      </c>
      <c r="D8" s="41">
        <f>Tabel13[[#This Row],[Standaaard tarief
'[euro']]]*Tabel13[[#This Row],[Wegings- 
factor]]</f>
        <v>0</v>
      </c>
      <c r="E8" s="42"/>
    </row>
    <row r="9" spans="1:5" x14ac:dyDescent="0.2">
      <c r="A9" s="43" t="s">
        <v>123</v>
      </c>
      <c r="B9" s="39">
        <v>0</v>
      </c>
      <c r="C9" s="44">
        <v>10</v>
      </c>
      <c r="D9" s="45">
        <f>Tabel13[[#This Row],[Standaaard tarief
'[euro']]]*Tabel13[[#This Row],[Wegings- 
factor]]</f>
        <v>0</v>
      </c>
      <c r="E9" s="46"/>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A5"/>
  <sheetViews>
    <sheetView workbookViewId="0">
      <selection activeCell="A5" sqref="A5"/>
    </sheetView>
  </sheetViews>
  <sheetFormatPr defaultRowHeight="11.4" x14ac:dyDescent="0.2"/>
  <cols>
    <col min="1" max="1" width="135.09765625" customWidth="1"/>
  </cols>
  <sheetData>
    <row r="2" spans="1:1" ht="22.8" x14ac:dyDescent="0.2">
      <c r="A2" s="32" t="s">
        <v>242</v>
      </c>
    </row>
    <row r="3" spans="1:1" x14ac:dyDescent="0.2">
      <c r="A3" s="33" t="s">
        <v>241</v>
      </c>
    </row>
    <row r="4" spans="1:1" ht="22.8" x14ac:dyDescent="0.2">
      <c r="A4" s="31" t="s">
        <v>243</v>
      </c>
    </row>
    <row r="5" spans="1:1" x14ac:dyDescent="0.2">
      <c r="A5" s="33" t="s">
        <v>240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e5bbabaa558347c9a785183771c230c4 xmlns="cb665cb2-4c1b-4338-95f1-4dd7cd771ce0">
      <Terms xmlns="http://schemas.microsoft.com/office/infopath/2007/PartnerControls">
        <TermInfo xmlns="http://schemas.microsoft.com/office/infopath/2007/PartnerControls">
          <TermName xmlns="http://schemas.microsoft.com/office/infopath/2007/PartnerControls">Geen</TermName>
          <TermId xmlns="http://schemas.microsoft.com/office/infopath/2007/PartnerControls">a0814100-4302-49f4-9f40-b7d42012644c</TermId>
        </TermInfo>
      </Terms>
    </e5bbabaa558347c9a785183771c230c4>
    <_dlc_DocId xmlns="8e1a1ae5-caf9-48bf-88e1-cb4a02c5a5e1">CON00-2090784394-334</_dlc_DocId>
    <TaxCatchAll xmlns="cb665cb2-4c1b-4338-95f1-4dd7cd771ce0">
      <Value>2</Value>
      <Value>1</Value>
    </TaxCatchAll>
    <_dlc_DocIdUrl xmlns="8e1a1ae5-caf9-48bf-88e1-cb4a02c5a5e1">
      <Url>https://connect.sp02.rws.nl/sites/M230309884/_layouts/15/DocIdRedir.aspx?ID=CON00-2090784394-334</Url>
      <Description>CON00-2090784394-334</Description>
    </_dlc_DocIdUrl>
    <f8a19592d410488a963c18d6cfe9bdaa xmlns="cb665cb2-4c1b-4338-95f1-4dd7cd771ce0">
      <Terms xmlns="http://schemas.microsoft.com/office/infopath/2007/PartnerControls">
        <TermInfo xmlns="http://schemas.microsoft.com/office/infopath/2007/PartnerControls">
          <TermName xmlns="http://schemas.microsoft.com/office/infopath/2007/PartnerControls">RWS Bedrijfsvertrouwelijk</TermName>
          <TermId xmlns="http://schemas.microsoft.com/office/infopath/2007/PartnerControls">d5fcfbac-659d-41b3-b161-4048848dd05a</TermId>
        </TermInfo>
      </Terms>
    </f8a19592d410488a963c18d6cfe9bdaa>
    <Connect-Status xmlns="cb665cb2-4c1b-4338-95f1-4dd7cd771ce0">Concept</Connect-Status>
    <j4385b9e35ef42c5bc2f4b49e945d3d0 xmlns="cb665cb2-4c1b-4338-95f1-4dd7cd771ce0">
      <Terms xmlns="http://schemas.microsoft.com/office/infopath/2007/PartnerControls"/>
    </j4385b9e35ef42c5bc2f4b49e945d3d0>
    <TaxKeywordTaxHTField xmlns="cb665cb2-4c1b-4338-95f1-4dd7cd771ce0">
      <Terms xmlns="http://schemas.microsoft.com/office/infopath/2007/PartnerControls"/>
    </TaxKeywordTaxHTField>
    <e28f84c711554a75a94a2dfe3a3bea15 xmlns="cb665cb2-4c1b-4338-95f1-4dd7cd771ce0">
      <Terms xmlns="http://schemas.microsoft.com/office/infopath/2007/PartnerControls"/>
    </e28f84c711554a75a94a2dfe3a3bea15>
    <md4a5e6ab761404298864f0be17ffc0c xmlns="cb665cb2-4c1b-4338-95f1-4dd7cd771ce0">
      <Terms xmlns="http://schemas.microsoft.com/office/infopath/2007/PartnerControls"/>
    </md4a5e6ab761404298864f0be17ffc0c>
    <d38b446f7b294aa48a544e5738eab49c xmlns="cb665cb2-4c1b-4338-95f1-4dd7cd771ce0">
      <Terms xmlns="http://schemas.microsoft.com/office/infopath/2007/PartnerControls"/>
    </d38b446f7b294aa48a544e5738eab49c>
    <ka142704ec404179bc6dc96ce8d3373c xmlns="cb665cb2-4c1b-4338-95f1-4dd7cd771ce0">
      <Terms xmlns="http://schemas.microsoft.com/office/infopath/2007/PartnerControls"/>
    </ka142704ec404179bc6dc96ce8d3373c>
    <Connect-Archiefwaardig xmlns="cb665cb2-4c1b-4338-95f1-4dd7cd771ce0">Ja</Connect-Archiefwaardig>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Project Excel doc" ma:contentTypeID="0x01010038BEFAC7D94B314F8B0C5C561B2BF5080200E7B88845D2FC0E4C880E512EA8B9298B" ma:contentTypeVersion="17" ma:contentTypeDescription="Create a new document." ma:contentTypeScope="" ma:versionID="864c05131999fb40e8653ec9d2b131b3">
  <xsd:schema xmlns:xsd="http://www.w3.org/2001/XMLSchema" xmlns:xs="http://www.w3.org/2001/XMLSchema" xmlns:p="http://schemas.microsoft.com/office/2006/metadata/properties" xmlns:ns2="cb665cb2-4c1b-4338-95f1-4dd7cd771ce0" xmlns:ns3="8e1a1ae5-caf9-48bf-88e1-cb4a02c5a5e1" targetNamespace="http://schemas.microsoft.com/office/2006/metadata/properties" ma:root="true" ma:fieldsID="4d052b3e8dae7bb264fb74e92a9c2bd2" ns2:_="" ns3:_="">
    <xsd:import namespace="cb665cb2-4c1b-4338-95f1-4dd7cd771ce0"/>
    <xsd:import namespace="8e1a1ae5-caf9-48bf-88e1-cb4a02c5a5e1"/>
    <xsd:element name="properties">
      <xsd:complexType>
        <xsd:sequence>
          <xsd:element name="documentManagement">
            <xsd:complexType>
              <xsd:all>
                <xsd:element ref="ns2:Connect-Status"/>
                <xsd:element ref="ns2:Connect-Archiefwaardig"/>
                <xsd:element ref="ns2:TaxKeywordTaxHTField" minOccurs="0"/>
                <xsd:element ref="ns2:f8a19592d410488a963c18d6cfe9bdaa" minOccurs="0"/>
                <xsd:element ref="ns2:e5bbabaa558347c9a785183771c230c4" minOccurs="0"/>
                <xsd:element ref="ns2:md4a5e6ab761404298864f0be17ffc0c" minOccurs="0"/>
                <xsd:element ref="ns2:ka142704ec404179bc6dc96ce8d3373c" minOccurs="0"/>
                <xsd:element ref="ns2:j4385b9e35ef42c5bc2f4b49e945d3d0" minOccurs="0"/>
                <xsd:element ref="ns2:TaxCatchAll" minOccurs="0"/>
                <xsd:element ref="ns2:d38b446f7b294aa48a544e5738eab49c" minOccurs="0"/>
                <xsd:element ref="ns2:TaxCatchAllLabel" minOccurs="0"/>
                <xsd:element ref="ns2:e28f84c711554a75a94a2dfe3a3bea15"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665cb2-4c1b-4338-95f1-4dd7cd771ce0" elementFormDefault="qualified">
    <xsd:import namespace="http://schemas.microsoft.com/office/2006/documentManagement/types"/>
    <xsd:import namespace="http://schemas.microsoft.com/office/infopath/2007/PartnerControls"/>
    <xsd:element name="Connect-Status" ma:index="4" ma:displayName="Status" ma:default="Concept" ma:format="Dropdown" ma:internalName="Connect_x002d_Status" ma:readOnly="false">
      <xsd:simpleType>
        <xsd:restriction base="dms:Choice">
          <xsd:enumeration value="Niet gestart"/>
          <xsd:enumeration value="Concept"/>
          <xsd:enumeration value="Herzien"/>
          <xsd:enumeration value="Gepland"/>
          <xsd:enumeration value="Gepubliceerd"/>
          <xsd:enumeration value="Definitief"/>
          <xsd:enumeration value="Verlopen"/>
        </xsd:restriction>
      </xsd:simpleType>
    </xsd:element>
    <xsd:element name="Connect-Archiefwaardig" ma:index="8" ma:displayName="Archiefwaardig" ma:default="Ja" ma:format="Dropdown" ma:internalName="Connect_x002d_Archiefwaardig" ma:readOnly="false">
      <xsd:simpleType>
        <xsd:restriction base="dms:Choice">
          <xsd:enumeration value="Ja"/>
          <xsd:enumeration value="Nee"/>
        </xsd:restriction>
      </xsd:simpleType>
    </xsd:element>
    <xsd:element name="TaxKeywordTaxHTField" ma:index="12" nillable="true" ma:taxonomy="true" ma:internalName="TaxKeywordTaxHTField" ma:taxonomyFieldName="TaxKeyword" ma:displayName="Ondernemingstrefwoorden" ma:fieldId="{23f27201-bee3-471e-b2e7-b64fd8b7ca38}" ma:taxonomyMulti="true" ma:sspId="ae033921-439f-46ba-b586-0b8c8775f769" ma:termSetId="00000000-0000-0000-0000-000000000000" ma:anchorId="00000000-0000-0000-0000-000000000000" ma:open="true" ma:isKeyword="true">
      <xsd:complexType>
        <xsd:sequence>
          <xsd:element ref="pc:Terms" minOccurs="0" maxOccurs="1"/>
        </xsd:sequence>
      </xsd:complexType>
    </xsd:element>
    <xsd:element name="f8a19592d410488a963c18d6cfe9bdaa" ma:index="15" ma:taxonomy="true" ma:internalName="f8a19592d410488a963c18d6cfe9bdaa" ma:taxonomyFieldName="Connect_x002d_Bedrijfsvertrouwelijkheid" ma:displayName="Bedrijfsvertrouwelijkheid" ma:readOnly="false" ma:default="1;#RWS Bedrijfsvertrouwelijk|d5fcfbac-659d-41b3-b161-4048848dd05a" ma:fieldId="{f8a19592-d410-488a-963c-18d6cfe9bdaa}" ma:sspId="ae033921-439f-46ba-b586-0b8c8775f769" ma:termSetId="564eeb7c-6f8c-4989-b5c7-d847099ab158" ma:anchorId="00000000-0000-0000-0000-000000000000" ma:open="false" ma:isKeyword="false">
      <xsd:complexType>
        <xsd:sequence>
          <xsd:element ref="pc:Terms" minOccurs="0" maxOccurs="1"/>
        </xsd:sequence>
      </xsd:complexType>
    </xsd:element>
    <xsd:element name="e5bbabaa558347c9a785183771c230c4" ma:index="17" ma:taxonomy="true" ma:internalName="e5bbabaa558347c9a785183771c230c4" ma:taxonomyFieldName="Connect_x002d_Persoonsvertrouwelijkheid" ma:displayName="Persoonsvertrouwelijkheid" ma:readOnly="false" ma:default="2;#Geen|a0814100-4302-49f4-9f40-b7d42012644c" ma:fieldId="{e5bbabaa-5583-47c9-a785-183771c230c4}" ma:sspId="ae033921-439f-46ba-b586-0b8c8775f769" ma:termSetId="667043a5-4ee3-4c98-90a3-010dfffaf604" ma:anchorId="00000000-0000-0000-0000-000000000000" ma:open="false" ma:isKeyword="false">
      <xsd:complexType>
        <xsd:sequence>
          <xsd:element ref="pc:Terms" minOccurs="0" maxOccurs="1"/>
        </xsd:sequence>
      </xsd:complexType>
    </xsd:element>
    <xsd:element name="md4a5e6ab761404298864f0be17ffc0c" ma:index="19" nillable="true" ma:taxonomy="true" ma:internalName="md4a5e6ab761404298864f0be17ffc0c" ma:taxonomyFieldName="Connect_x002d_Organisatieonderdeel" ma:displayName="Organisatieonderdeel" ma:readOnly="false" ma:fieldId="{6d4a5e6a-b761-4042-9886-4f0be17ffc0c}" ma:sspId="ae033921-439f-46ba-b586-0b8c8775f769" ma:termSetId="c2b43861-9788-46fe-987a-73aa67229d97" ma:anchorId="00000000-0000-0000-0000-000000000000" ma:open="false" ma:isKeyword="false">
      <xsd:complexType>
        <xsd:sequence>
          <xsd:element ref="pc:Terms" minOccurs="0" maxOccurs="1"/>
        </xsd:sequence>
      </xsd:complexType>
    </xsd:element>
    <xsd:element name="ka142704ec404179bc6dc96ce8d3373c" ma:index="21" nillable="true" ma:taxonomy="true" ma:internalName="ka142704ec404179bc6dc96ce8d3373c" ma:taxonomyFieldName="Connect_x002d_Documenttype" ma:displayName="Documenttype" ma:readOnly="false" ma:fieldId="{4a142704-ec40-4179-bc6d-c96ce8d3373c}" ma:sspId="ae033921-439f-46ba-b586-0b8c8775f769" ma:termSetId="b32830c9-2f01-41a4-9584-76856be50447" ma:anchorId="00000000-0000-0000-0000-000000000000" ma:open="false" ma:isKeyword="false">
      <xsd:complexType>
        <xsd:sequence>
          <xsd:element ref="pc:Terms" minOccurs="0" maxOccurs="1"/>
        </xsd:sequence>
      </xsd:complexType>
    </xsd:element>
    <xsd:element name="j4385b9e35ef42c5bc2f4b49e945d3d0" ma:index="22" nillable="true" ma:taxonomy="true" ma:internalName="j4385b9e35ef42c5bc2f4b49e945d3d0" ma:taxonomyFieldName="Connect_x002d_SEfase" ma:displayName="SE-fase" ma:readOnly="false" ma:fieldId="{34385b9e-35ef-42c5-bc2f-4b49e945d3d0}" ma:sspId="ae033921-439f-46ba-b586-0b8c8775f769" ma:termSetId="f716fce9-825f-4685-8b2f-3ec3c4f171e1" ma:anchorId="00000000-0000-0000-0000-000000000000" ma:open="false" ma:isKeyword="false">
      <xsd:complexType>
        <xsd:sequence>
          <xsd:element ref="pc:Terms" minOccurs="0" maxOccurs="1"/>
        </xsd:sequence>
      </xsd:complexType>
    </xsd:element>
    <xsd:element name="TaxCatchAll" ma:index="23" nillable="true" ma:displayName="Taxonomy Catch All Column" ma:hidden="true" ma:list="{8fcd2aa2-9364-4de2-937a-08c51b315832}" ma:internalName="TaxCatchAll" ma:showField="CatchAllData" ma:web="8e1a1ae5-caf9-48bf-88e1-cb4a02c5a5e1">
      <xsd:complexType>
        <xsd:complexContent>
          <xsd:extension base="dms:MultiChoiceLookup">
            <xsd:sequence>
              <xsd:element name="Value" type="dms:Lookup" maxOccurs="unbounded" minOccurs="0" nillable="true"/>
            </xsd:sequence>
          </xsd:extension>
        </xsd:complexContent>
      </xsd:complexType>
    </xsd:element>
    <xsd:element name="d38b446f7b294aa48a544e5738eab49c" ma:index="24" nillable="true" ma:taxonomy="true" ma:internalName="d38b446f7b294aa48a544e5738eab49c" ma:taxonomyFieldName="Connect_x002d_IPMrol" ma:displayName="IPM-rol" ma:readOnly="false" ma:fieldId="{d38b446f-7b29-4aa4-8a54-4e5738eab49c}" ma:sspId="ae033921-439f-46ba-b586-0b8c8775f769" ma:termSetId="24bd5b06-8015-4365-ba06-edb9d679cf54" ma:anchorId="00000000-0000-0000-0000-000000000000" ma:open="false" ma:isKeyword="false">
      <xsd:complexType>
        <xsd:sequence>
          <xsd:element ref="pc:Terms" minOccurs="0" maxOccurs="1"/>
        </xsd:sequence>
      </xsd:complexType>
    </xsd:element>
    <xsd:element name="TaxCatchAllLabel" ma:index="25" nillable="true" ma:displayName="Taxonomy Catch All Column1" ma:hidden="true" ma:list="{8fcd2aa2-9364-4de2-937a-08c51b315832}" ma:internalName="TaxCatchAllLabel" ma:readOnly="true" ma:showField="CatchAllDataLabel" ma:web="8e1a1ae5-caf9-48bf-88e1-cb4a02c5a5e1">
      <xsd:complexType>
        <xsd:complexContent>
          <xsd:extension base="dms:MultiChoiceLookup">
            <xsd:sequence>
              <xsd:element name="Value" type="dms:Lookup" maxOccurs="unbounded" minOccurs="0" nillable="true"/>
            </xsd:sequence>
          </xsd:extension>
        </xsd:complexContent>
      </xsd:complexType>
    </xsd:element>
    <xsd:element name="e28f84c711554a75a94a2dfe3a3bea15" ma:index="26" nillable="true" ma:taxonomy="true" ma:internalName="e28f84c711554a75a94a2dfe3a3bea15" ma:taxonomyFieldName="Connect_x002d_Activiteit" ma:displayName="Activiteit" ma:readOnly="false" ma:fieldId="{e28f84c7-1155-4a75-a94a-2dfe3a3bea15}" ma:sspId="ae033921-439f-46ba-b586-0b8c8775f769" ma:termSetId="5ff294b5-fca9-4a8b-85d9-95c35ac3f54d"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e1a1ae5-caf9-48bf-88e1-cb4a02c5a5e1" elementFormDefault="qualified">
    <xsd:import namespace="http://schemas.microsoft.com/office/2006/documentManagement/types"/>
    <xsd:import namespace="http://schemas.microsoft.com/office/infopath/2007/PartnerControls"/>
    <xsd:element name="_dlc_DocId" ma:index="28" nillable="true" ma:displayName="Waarde van de document-id" ma:description="De waarde van de document-id die aan dit item is toegewezen." ma:internalName="_dlc_DocId" ma:readOnly="true">
      <xsd:simpleType>
        <xsd:restriction base="dms:Text"/>
      </xsd:simpleType>
    </xsd:element>
    <xsd:element name="_dlc_DocIdUrl" ma:index="2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0" nillable="true" ma:displayName="Id blijven behouden" ma:description="Id behouden tijdens toevoegen."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4" ma:displayName="Inhoudstype"/>
        <xsd:element ref="dc:title" minOccurs="0" maxOccurs="1" ma:index="2"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ae033921-439f-46ba-b586-0b8c8775f769" ContentTypeId="0x01010038BEFAC7D94B314F8B0C5C561B2BF50802" PreviousValue="false"/>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428C349A-F5FB-43F3-9C8A-99FB141AE9C6}">
  <ds:schemaRefs>
    <ds:schemaRef ds:uri="8e1a1ae5-caf9-48bf-88e1-cb4a02c5a5e1"/>
    <ds:schemaRef ds:uri="http://www.w3.org/XML/1998/namespace"/>
    <ds:schemaRef ds:uri="http://schemas.microsoft.com/office/2006/documentManagement/types"/>
    <ds:schemaRef ds:uri="http://purl.org/dc/elements/1.1/"/>
    <ds:schemaRef ds:uri="http://purl.org/dc/dcmitype/"/>
    <ds:schemaRef ds:uri="http://schemas.microsoft.com/office/infopath/2007/PartnerControls"/>
    <ds:schemaRef ds:uri="http://purl.org/dc/terms/"/>
    <ds:schemaRef ds:uri="http://schemas.microsoft.com/office/2006/metadata/properties"/>
    <ds:schemaRef ds:uri="cb665cb2-4c1b-4338-95f1-4dd7cd771ce0"/>
    <ds:schemaRef ds:uri="http://schemas.openxmlformats.org/package/2006/metadata/core-properties"/>
  </ds:schemaRefs>
</ds:datastoreItem>
</file>

<file path=customXml/itemProps2.xml><?xml version="1.0" encoding="utf-8"?>
<ds:datastoreItem xmlns:ds="http://schemas.openxmlformats.org/officeDocument/2006/customXml" ds:itemID="{7A1B6682-22F8-47EA-9C4E-2F8F4E1BBA28}">
  <ds:schemaRefs>
    <ds:schemaRef ds:uri="http://schemas.microsoft.com/sharepoint/v3/contenttype/forms"/>
  </ds:schemaRefs>
</ds:datastoreItem>
</file>

<file path=customXml/itemProps3.xml><?xml version="1.0" encoding="utf-8"?>
<ds:datastoreItem xmlns:ds="http://schemas.openxmlformats.org/officeDocument/2006/customXml" ds:itemID="{B308FB77-E01C-47BE-8FC4-CA8C507FAB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b665cb2-4c1b-4338-95f1-4dd7cd771ce0"/>
    <ds:schemaRef ds:uri="8e1a1ae5-caf9-48bf-88e1-cb4a02c5a5e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AC00804F-06BE-4395-A4B7-FC8276840069}">
  <ds:schemaRefs>
    <ds:schemaRef ds:uri="Microsoft.SharePoint.Taxonomy.ContentTypeSync"/>
  </ds:schemaRefs>
</ds:datastoreItem>
</file>

<file path=customXml/itemProps5.xml><?xml version="1.0" encoding="utf-8"?>
<ds:datastoreItem xmlns:ds="http://schemas.openxmlformats.org/officeDocument/2006/customXml" ds:itemID="{855EBEDA-85DD-4C92-A463-D843364485FA}">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7</vt:i4>
      </vt:variant>
    </vt:vector>
  </HeadingPairs>
  <TitlesOfParts>
    <vt:vector size="7" baseType="lpstr">
      <vt:lpstr>Toelichting</vt:lpstr>
      <vt:lpstr>EHP-Noord</vt:lpstr>
      <vt:lpstr>EHP-Zuid</vt:lpstr>
      <vt:lpstr>Fictieve maand</vt:lpstr>
      <vt:lpstr>Fictieve maand Toelichting</vt:lpstr>
      <vt:lpstr>Transitieperiode kosten</vt:lpstr>
      <vt:lpstr>Transitieperiode toelichting</vt:lpstr>
    </vt:vector>
  </TitlesOfParts>
  <Manager/>
  <Company>Rijkswaterstaat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Dooren, Arjan van (VWM)</dc:creator>
  <cp:keywords/>
  <dc:description/>
  <cp:lastModifiedBy>Dooren, Arjan van (VWM)</cp:lastModifiedBy>
  <cp:revision/>
  <dcterms:created xsi:type="dcterms:W3CDTF">2023-10-12T08:35:39Z</dcterms:created>
  <dcterms:modified xsi:type="dcterms:W3CDTF">2024-07-15T13:51:39Z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0x01010038BEFAC7D94B314F8B0C5C561B2BF5080200E7B88845D2FC0E4C880E512EA8B9298B</vt:lpwstr>
  </property>
  <property fmtid="{D5CDD505-2E9C-101B-9397-08002B2CF9AE}" pid="3" name="_dlc_DocIdItemGuid">
    <vt:lpwstr>49945189-6a59-42ba-b77c-4f0bfb9c2a47</vt:lpwstr>
  </property>
  <property fmtid="{D5CDD505-2E9C-101B-9397-08002B2CF9AE}" pid="4" name="TaxKeyword">
    <vt:lpwstr/>
  </property>
  <property fmtid="{D5CDD505-2E9C-101B-9397-08002B2CF9AE}" pid="5" name="Connect-Bedrijfsvertrouwelijkheid">
    <vt:lpwstr>1;#RWS Bedrijfsvertrouwelijk|d5fcfbac-659d-41b3-b161-4048848dd05a</vt:lpwstr>
  </property>
  <property fmtid="{D5CDD505-2E9C-101B-9397-08002B2CF9AE}" pid="6" name="Connect-Persoonsvertrouwelijkheid">
    <vt:lpwstr>2;#Geen|a0814100-4302-49f4-9f40-b7d42012644c</vt:lpwstr>
  </property>
  <property fmtid="{D5CDD505-2E9C-101B-9397-08002B2CF9AE}" pid="7" name="Connect-Documenttype">
    <vt:lpwstr/>
  </property>
  <property fmtid="{D5CDD505-2E9C-101B-9397-08002B2CF9AE}" pid="8" name="Connect-SEfase">
    <vt:lpwstr/>
  </property>
  <property fmtid="{D5CDD505-2E9C-101B-9397-08002B2CF9AE}" pid="9" name="Connect-Organisatieonderdeel">
    <vt:lpwstr/>
  </property>
  <property fmtid="{D5CDD505-2E9C-101B-9397-08002B2CF9AE}" pid="10" name="Connect-IPMrol">
    <vt:lpwstr/>
  </property>
  <property fmtid="{D5CDD505-2E9C-101B-9397-08002B2CF9AE}" pid="11" name="Connect-Activiteit">
    <vt:lpwstr/>
  </property>
  <property fmtid="{D5CDD505-2E9C-101B-9397-08002B2CF9AE}" pid="12" name="BExAnalyzer_OldName">
    <vt:lpwstr>Kopie van Bijlage A1.8 Staat van prijzen per eenheid.xlsx</vt:lpwstr>
  </property>
</Properties>
</file>