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uydhogeschool.sharepoint.com/sites/DienstFB-VFI/Shared Documents/Inkoop/Inkoop/Aanbestedingen en offertes/VFI/Afval/2024/04 Beschrijvend document/TENDERNED DOCUMENTEN/"/>
    </mc:Choice>
  </mc:AlternateContent>
  <xr:revisionPtr revIDLastSave="0" documentId="8_{90EF484B-D84A-4FB7-B162-1BBB59988FA4}" xr6:coauthVersionLast="47" xr6:coauthVersionMax="47" xr10:uidLastSave="{00000000-0000-0000-0000-000000000000}"/>
  <workbookProtection workbookAlgorithmName="SHA-512" workbookHashValue="kO6qPnVpFmrENu6wl4UfWSrNovdyUoIGvo5j94qSRt9KN0JoiyszKk/KDEDiNRAD6AS2YTgq+XjoIiebca89mA==" workbookSaltValue="vrkZMNUeoUl4czJPYWsgZg==" workbookSpinCount="100000" lockStructure="1"/>
  <bookViews>
    <workbookView xWindow="-108" yWindow="-108" windowWidth="23256" windowHeight="12576" xr2:uid="{B9A21AC1-0BD5-4A7B-A039-54AEEF63C348}"/>
  </bookViews>
  <sheets>
    <sheet name="Tarieveninvulblad" sheetId="1" r:id="rId1"/>
    <sheet name="Huur" sheetId="6" r:id="rId2"/>
    <sheet name="Ledigingen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9" i="6" l="1"/>
  <c r="P29" i="6"/>
  <c r="N29" i="6"/>
  <c r="L29" i="6"/>
  <c r="J29" i="6"/>
  <c r="H29" i="6"/>
  <c r="D29" i="6"/>
  <c r="F29" i="6"/>
  <c r="O27" i="6"/>
  <c r="C27" i="6"/>
  <c r="M27" i="6" s="1"/>
  <c r="R17" i="6"/>
  <c r="N9" i="6"/>
  <c r="J9" i="6"/>
  <c r="F7" i="5"/>
  <c r="F6" i="5"/>
  <c r="D10" i="6"/>
  <c r="C20" i="6"/>
  <c r="S20" i="6" s="1"/>
  <c r="C21" i="6"/>
  <c r="I21" i="6" s="1"/>
  <c r="C22" i="6"/>
  <c r="O22" i="6" s="1"/>
  <c r="C23" i="6"/>
  <c r="K23" i="6" s="1"/>
  <c r="C24" i="6"/>
  <c r="S24" i="6" s="1"/>
  <c r="C25" i="6"/>
  <c r="G25" i="6" s="1"/>
  <c r="C26" i="6"/>
  <c r="K26" i="6" s="1"/>
  <c r="C19" i="6"/>
  <c r="K19" i="6" s="1"/>
  <c r="C7" i="6"/>
  <c r="S7" i="6" s="1"/>
  <c r="C8" i="6"/>
  <c r="E8" i="6" s="1"/>
  <c r="C9" i="6"/>
  <c r="I9" i="6" s="1"/>
  <c r="C10" i="6"/>
  <c r="O10" i="6" s="1"/>
  <c r="C11" i="6"/>
  <c r="S11" i="6" s="1"/>
  <c r="C12" i="6"/>
  <c r="I12" i="6" s="1"/>
  <c r="C13" i="6"/>
  <c r="M13" i="6" s="1"/>
  <c r="C14" i="6"/>
  <c r="O14" i="6" s="1"/>
  <c r="C15" i="6"/>
  <c r="S15" i="6" s="1"/>
  <c r="C16" i="6"/>
  <c r="E16" i="6" s="1"/>
  <c r="C17" i="6"/>
  <c r="E17" i="6" s="1"/>
  <c r="C6" i="6"/>
  <c r="O6" i="6" s="1"/>
  <c r="F43" i="5"/>
  <c r="H43" i="5"/>
  <c r="J43" i="5"/>
  <c r="L43" i="5"/>
  <c r="N43" i="5"/>
  <c r="P43" i="5"/>
  <c r="R43" i="5"/>
  <c r="S22" i="5"/>
  <c r="Q25" i="5"/>
  <c r="K28" i="5"/>
  <c r="M28" i="5"/>
  <c r="O32" i="5"/>
  <c r="Q32" i="5"/>
  <c r="S32" i="5"/>
  <c r="S39" i="5"/>
  <c r="S8" i="5"/>
  <c r="Q9" i="5"/>
  <c r="O14" i="5"/>
  <c r="I23" i="5"/>
  <c r="I27" i="5"/>
  <c r="I28" i="5"/>
  <c r="I32" i="5"/>
  <c r="I9" i="5"/>
  <c r="I13" i="5"/>
  <c r="G24" i="5"/>
  <c r="G32" i="5"/>
  <c r="G14" i="5"/>
  <c r="D43" i="5"/>
  <c r="C17" i="5"/>
  <c r="E17" i="5" s="1"/>
  <c r="C18" i="5"/>
  <c r="E18" i="5" s="1"/>
  <c r="C19" i="5"/>
  <c r="E19" i="5" s="1"/>
  <c r="C20" i="5"/>
  <c r="M20" i="5" s="1"/>
  <c r="C21" i="5"/>
  <c r="S21" i="5" s="1"/>
  <c r="C22" i="5"/>
  <c r="E22" i="5" s="1"/>
  <c r="C23" i="5"/>
  <c r="E23" i="5" s="1"/>
  <c r="C24" i="5"/>
  <c r="E24" i="5" s="1"/>
  <c r="C25" i="5"/>
  <c r="E25" i="5" s="1"/>
  <c r="C26" i="5"/>
  <c r="Q26" i="5" s="1"/>
  <c r="C27" i="5"/>
  <c r="E27" i="5" s="1"/>
  <c r="C28" i="5"/>
  <c r="E28" i="5" s="1"/>
  <c r="C29" i="5"/>
  <c r="E29" i="5" s="1"/>
  <c r="C30" i="5"/>
  <c r="E30" i="5" s="1"/>
  <c r="C31" i="5"/>
  <c r="E31" i="5" s="1"/>
  <c r="C32" i="5"/>
  <c r="M32" i="5" s="1"/>
  <c r="C33" i="5"/>
  <c r="S33" i="5" s="1"/>
  <c r="C34" i="5"/>
  <c r="K34" i="5" s="1"/>
  <c r="C35" i="5"/>
  <c r="E35" i="5" s="1"/>
  <c r="C36" i="5"/>
  <c r="E36" i="5" s="1"/>
  <c r="C37" i="5"/>
  <c r="E37" i="5" s="1"/>
  <c r="C38" i="5"/>
  <c r="Q38" i="5" s="1"/>
  <c r="C39" i="5"/>
  <c r="E39" i="5" s="1"/>
  <c r="C40" i="5"/>
  <c r="E40" i="5" s="1"/>
  <c r="C41" i="5"/>
  <c r="K41" i="5" s="1"/>
  <c r="C16" i="5"/>
  <c r="E16" i="5" s="1"/>
  <c r="C14" i="5"/>
  <c r="E14" i="5" s="1"/>
  <c r="C7" i="5"/>
  <c r="E7" i="5" s="1"/>
  <c r="C8" i="5"/>
  <c r="E8" i="5" s="1"/>
  <c r="C9" i="5"/>
  <c r="E9" i="5" s="1"/>
  <c r="C10" i="5"/>
  <c r="E10" i="5" s="1"/>
  <c r="C11" i="5"/>
  <c r="E11" i="5" s="1"/>
  <c r="C12" i="5"/>
  <c r="E12" i="5" s="1"/>
  <c r="C13" i="5"/>
  <c r="E13" i="5" s="1"/>
  <c r="C6" i="5"/>
  <c r="S6" i="5" s="1"/>
  <c r="E32" i="5"/>
  <c r="I38" i="5" l="1"/>
  <c r="Q39" i="5"/>
  <c r="I39" i="5"/>
  <c r="M39" i="5"/>
  <c r="I40" i="5"/>
  <c r="M40" i="5"/>
  <c r="K40" i="5"/>
  <c r="I41" i="5"/>
  <c r="E34" i="5"/>
  <c r="S34" i="5"/>
  <c r="O34" i="5"/>
  <c r="G34" i="5"/>
  <c r="G35" i="5"/>
  <c r="O35" i="5"/>
  <c r="I35" i="5"/>
  <c r="S35" i="5"/>
  <c r="M35" i="5"/>
  <c r="K35" i="5"/>
  <c r="I36" i="5"/>
  <c r="G36" i="5"/>
  <c r="S36" i="5"/>
  <c r="S37" i="5"/>
  <c r="O37" i="5"/>
  <c r="Q37" i="5"/>
  <c r="M37" i="5"/>
  <c r="K33" i="5"/>
  <c r="G33" i="5"/>
  <c r="K32" i="5"/>
  <c r="Q30" i="5"/>
  <c r="I29" i="5"/>
  <c r="Q27" i="5"/>
  <c r="M27" i="5"/>
  <c r="S27" i="5"/>
  <c r="I26" i="5"/>
  <c r="E26" i="5"/>
  <c r="S25" i="5"/>
  <c r="O25" i="5"/>
  <c r="M25" i="5"/>
  <c r="S24" i="5"/>
  <c r="I24" i="5"/>
  <c r="M23" i="5"/>
  <c r="O23" i="5"/>
  <c r="G23" i="5"/>
  <c r="G22" i="5"/>
  <c r="E21" i="5"/>
  <c r="K11" i="5"/>
  <c r="K6" i="5"/>
  <c r="Q27" i="6"/>
  <c r="S27" i="6"/>
  <c r="E27" i="6"/>
  <c r="G27" i="6"/>
  <c r="I27" i="6"/>
  <c r="K27" i="6"/>
  <c r="O23" i="6"/>
  <c r="S23" i="6"/>
  <c r="S22" i="6"/>
  <c r="I22" i="6"/>
  <c r="K22" i="6"/>
  <c r="E22" i="6"/>
  <c r="O13" i="6"/>
  <c r="S13" i="6"/>
  <c r="E9" i="6"/>
  <c r="G8" i="6"/>
  <c r="S23" i="5"/>
  <c r="K23" i="5"/>
  <c r="O22" i="5"/>
  <c r="K21" i="5"/>
  <c r="G21" i="5"/>
  <c r="G20" i="5"/>
  <c r="E20" i="5"/>
  <c r="S20" i="5"/>
  <c r="Q20" i="5"/>
  <c r="O20" i="5"/>
  <c r="I20" i="5"/>
  <c r="K20" i="5"/>
  <c r="Q18" i="5"/>
  <c r="I17" i="5"/>
  <c r="Q16" i="5"/>
  <c r="Q13" i="5"/>
  <c r="O13" i="5"/>
  <c r="K12" i="5"/>
  <c r="M11" i="5"/>
  <c r="G10" i="5"/>
  <c r="M7" i="5"/>
  <c r="E6" i="5"/>
  <c r="M16" i="5"/>
  <c r="G39" i="5"/>
  <c r="G27" i="5"/>
  <c r="S40" i="5"/>
  <c r="O38" i="5"/>
  <c r="K36" i="5"/>
  <c r="Q33" i="5"/>
  <c r="M31" i="5"/>
  <c r="S28" i="5"/>
  <c r="O26" i="5"/>
  <c r="K24" i="5"/>
  <c r="Q21" i="5"/>
  <c r="M19" i="5"/>
  <c r="S16" i="5"/>
  <c r="K30" i="5"/>
  <c r="G26" i="5"/>
  <c r="I19" i="5"/>
  <c r="Q40" i="5"/>
  <c r="M38" i="5"/>
  <c r="O33" i="5"/>
  <c r="Q28" i="5"/>
  <c r="M26" i="5"/>
  <c r="O21" i="5"/>
  <c r="K19" i="5"/>
  <c r="O30" i="5"/>
  <c r="G31" i="5"/>
  <c r="E33" i="5"/>
  <c r="G38" i="5"/>
  <c r="I31" i="5"/>
  <c r="K31" i="5"/>
  <c r="G37" i="5"/>
  <c r="G25" i="5"/>
  <c r="I16" i="5"/>
  <c r="I30" i="5"/>
  <c r="I18" i="5"/>
  <c r="O16" i="5"/>
  <c r="O40" i="5"/>
  <c r="K38" i="5"/>
  <c r="Q35" i="5"/>
  <c r="M33" i="5"/>
  <c r="S30" i="5"/>
  <c r="O28" i="5"/>
  <c r="K26" i="5"/>
  <c r="Q23" i="5"/>
  <c r="M21" i="5"/>
  <c r="S18" i="5"/>
  <c r="O18" i="5"/>
  <c r="M18" i="5"/>
  <c r="I37" i="5"/>
  <c r="I25" i="5"/>
  <c r="S41" i="5"/>
  <c r="O39" i="5"/>
  <c r="K37" i="5"/>
  <c r="Q34" i="5"/>
  <c r="S29" i="5"/>
  <c r="O27" i="5"/>
  <c r="K25" i="5"/>
  <c r="Q22" i="5"/>
  <c r="S17" i="5"/>
  <c r="M30" i="5"/>
  <c r="G30" i="5"/>
  <c r="G18" i="5"/>
  <c r="O41" i="5"/>
  <c r="K39" i="5"/>
  <c r="Q36" i="5"/>
  <c r="M34" i="5"/>
  <c r="S31" i="5"/>
  <c r="O29" i="5"/>
  <c r="K27" i="5"/>
  <c r="Q24" i="5"/>
  <c r="M22" i="5"/>
  <c r="S19" i="5"/>
  <c r="O17" i="5"/>
  <c r="E41" i="5"/>
  <c r="K18" i="5"/>
  <c r="G16" i="5"/>
  <c r="G17" i="5"/>
  <c r="I34" i="5"/>
  <c r="I22" i="5"/>
  <c r="M41" i="5"/>
  <c r="S38" i="5"/>
  <c r="O36" i="5"/>
  <c r="Q31" i="5"/>
  <c r="M29" i="5"/>
  <c r="S26" i="5"/>
  <c r="O24" i="5"/>
  <c r="K22" i="5"/>
  <c r="Q19" i="5"/>
  <c r="M17" i="5"/>
  <c r="K16" i="5"/>
  <c r="G19" i="5"/>
  <c r="Q41" i="5"/>
  <c r="Q29" i="5"/>
  <c r="Q17" i="5"/>
  <c r="G29" i="5"/>
  <c r="E38" i="5"/>
  <c r="G40" i="5"/>
  <c r="G28" i="5"/>
  <c r="G41" i="5"/>
  <c r="I33" i="5"/>
  <c r="I21" i="5"/>
  <c r="M36" i="5"/>
  <c r="O31" i="5"/>
  <c r="K29" i="5"/>
  <c r="M24" i="5"/>
  <c r="O19" i="5"/>
  <c r="K17" i="5"/>
  <c r="G9" i="5"/>
  <c r="I8" i="5"/>
  <c r="M14" i="5"/>
  <c r="S11" i="5"/>
  <c r="O9" i="5"/>
  <c r="K7" i="5"/>
  <c r="G8" i="5"/>
  <c r="K14" i="5"/>
  <c r="M9" i="5"/>
  <c r="I7" i="5"/>
  <c r="Q11" i="5"/>
  <c r="G7" i="5"/>
  <c r="S13" i="5"/>
  <c r="O11" i="5"/>
  <c r="K9" i="5"/>
  <c r="Q8" i="5"/>
  <c r="I6" i="5"/>
  <c r="M6" i="5"/>
  <c r="M13" i="5"/>
  <c r="S10" i="5"/>
  <c r="O8" i="5"/>
  <c r="G6" i="5"/>
  <c r="I14" i="5"/>
  <c r="O6" i="5"/>
  <c r="K13" i="5"/>
  <c r="Q10" i="5"/>
  <c r="M8" i="5"/>
  <c r="Q6" i="5"/>
  <c r="S12" i="5"/>
  <c r="O10" i="5"/>
  <c r="K8" i="5"/>
  <c r="G13" i="5"/>
  <c r="I12" i="5"/>
  <c r="Q12" i="5"/>
  <c r="M10" i="5"/>
  <c r="S7" i="5"/>
  <c r="G12" i="5"/>
  <c r="I11" i="5"/>
  <c r="S14" i="5"/>
  <c r="O12" i="5"/>
  <c r="K10" i="5"/>
  <c r="Q7" i="5"/>
  <c r="G11" i="5"/>
  <c r="I10" i="5"/>
  <c r="Q14" i="5"/>
  <c r="M12" i="5"/>
  <c r="S9" i="5"/>
  <c r="O7" i="5"/>
  <c r="S10" i="6"/>
  <c r="E25" i="6"/>
  <c r="S16" i="6"/>
  <c r="E21" i="6"/>
  <c r="G21" i="6"/>
  <c r="K9" i="6"/>
  <c r="E26" i="6"/>
  <c r="I26" i="6"/>
  <c r="M26" i="6"/>
  <c r="O26" i="6"/>
  <c r="M22" i="6"/>
  <c r="S26" i="6"/>
  <c r="Q23" i="6"/>
  <c r="O19" i="6"/>
  <c r="S19" i="6"/>
  <c r="E12" i="6"/>
  <c r="E13" i="6"/>
  <c r="Q10" i="6"/>
  <c r="K10" i="6"/>
  <c r="O9" i="6"/>
  <c r="S9" i="6"/>
  <c r="Q19" i="6"/>
  <c r="K14" i="6"/>
  <c r="K13" i="6"/>
  <c r="I13" i="6"/>
  <c r="E15" i="6"/>
  <c r="M9" i="6"/>
  <c r="E14" i="6"/>
  <c r="G15" i="6"/>
  <c r="I15" i="6"/>
  <c r="S14" i="6"/>
  <c r="M15" i="6"/>
  <c r="G12" i="6"/>
  <c r="G17" i="6"/>
  <c r="Q15" i="6"/>
  <c r="Q14" i="6"/>
  <c r="K15" i="6"/>
  <c r="O15" i="6"/>
  <c r="I17" i="6"/>
  <c r="Q6" i="6"/>
  <c r="K6" i="6"/>
  <c r="S6" i="6"/>
  <c r="I8" i="6"/>
  <c r="I25" i="6"/>
  <c r="E7" i="6"/>
  <c r="K8" i="6"/>
  <c r="Q9" i="6"/>
  <c r="E11" i="6"/>
  <c r="K12" i="6"/>
  <c r="Q13" i="6"/>
  <c r="K17" i="6"/>
  <c r="E20" i="6"/>
  <c r="K21" i="6"/>
  <c r="Q22" i="6"/>
  <c r="E24" i="6"/>
  <c r="K25" i="6"/>
  <c r="Q26" i="6"/>
  <c r="G7" i="6"/>
  <c r="G11" i="6"/>
  <c r="M17" i="6"/>
  <c r="M21" i="6"/>
  <c r="G24" i="6"/>
  <c r="M25" i="6"/>
  <c r="O12" i="6"/>
  <c r="O21" i="6"/>
  <c r="I24" i="6"/>
  <c r="E6" i="6"/>
  <c r="K7" i="6"/>
  <c r="Q8" i="6"/>
  <c r="E10" i="6"/>
  <c r="K11" i="6"/>
  <c r="Q12" i="6"/>
  <c r="K16" i="6"/>
  <c r="Q17" i="6"/>
  <c r="E19" i="6"/>
  <c r="K20" i="6"/>
  <c r="Q21" i="6"/>
  <c r="E23" i="6"/>
  <c r="K24" i="6"/>
  <c r="Q25" i="6"/>
  <c r="G20" i="6"/>
  <c r="G6" i="6"/>
  <c r="M7" i="6"/>
  <c r="S8" i="6"/>
  <c r="G10" i="6"/>
  <c r="M11" i="6"/>
  <c r="S12" i="6"/>
  <c r="G14" i="6"/>
  <c r="M16" i="6"/>
  <c r="S17" i="6"/>
  <c r="G19" i="6"/>
  <c r="M20" i="6"/>
  <c r="S21" i="6"/>
  <c r="G23" i="6"/>
  <c r="M24" i="6"/>
  <c r="S25" i="6"/>
  <c r="M8" i="6"/>
  <c r="M12" i="6"/>
  <c r="G16" i="6"/>
  <c r="I7" i="6"/>
  <c r="O8" i="6"/>
  <c r="I11" i="6"/>
  <c r="I16" i="6"/>
  <c r="O17" i="6"/>
  <c r="I20" i="6"/>
  <c r="O25" i="6"/>
  <c r="I6" i="6"/>
  <c r="O7" i="6"/>
  <c r="I10" i="6"/>
  <c r="O11" i="6"/>
  <c r="I14" i="6"/>
  <c r="O16" i="6"/>
  <c r="I19" i="6"/>
  <c r="O20" i="6"/>
  <c r="I23" i="6"/>
  <c r="O24" i="6"/>
  <c r="Q7" i="6"/>
  <c r="Q16" i="6"/>
  <c r="Q24" i="6"/>
  <c r="Q11" i="6"/>
  <c r="Q20" i="6"/>
  <c r="M6" i="6"/>
  <c r="G9" i="6"/>
  <c r="M10" i="6"/>
  <c r="G13" i="6"/>
  <c r="M14" i="6"/>
  <c r="M19" i="6"/>
  <c r="G22" i="6"/>
  <c r="M23" i="6"/>
  <c r="G26" i="6"/>
  <c r="E43" i="5" l="1"/>
  <c r="I29" i="6"/>
  <c r="O29" i="6"/>
  <c r="M29" i="6"/>
  <c r="S29" i="6"/>
  <c r="G29" i="6"/>
  <c r="E29" i="6"/>
  <c r="K29" i="6"/>
  <c r="Q29" i="6"/>
  <c r="Q43" i="5"/>
  <c r="M43" i="5"/>
  <c r="G43" i="5"/>
  <c r="I43" i="5"/>
  <c r="O43" i="5"/>
  <c r="S43" i="5"/>
  <c r="K43" i="5"/>
  <c r="G45" i="5" l="1"/>
  <c r="H33" i="1" s="1"/>
  <c r="G31" i="6"/>
  <c r="G35" i="6" s="1"/>
  <c r="H35" i="1" s="1"/>
  <c r="H37" i="1" l="1"/>
  <c r="H40" i="1" s="1"/>
</calcChain>
</file>

<file path=xl/sharedStrings.xml><?xml version="1.0" encoding="utf-8"?>
<sst xmlns="http://schemas.openxmlformats.org/spreadsheetml/2006/main" count="231" uniqueCount="97">
  <si>
    <t>Afvalstroom:</t>
  </si>
  <si>
    <t>Bedrijfsafval</t>
  </si>
  <si>
    <t>Papier en Karton</t>
  </si>
  <si>
    <t>Bont flessenglas</t>
  </si>
  <si>
    <t>Vertrouwelijk papier</t>
  </si>
  <si>
    <t>Swill cat. 3</t>
  </si>
  <si>
    <t>Frituurvet</t>
  </si>
  <si>
    <t>Specials:</t>
  </si>
  <si>
    <t>Afvalolie (geen afgewerkte olie)</t>
  </si>
  <si>
    <t xml:space="preserve">Anorganische basen </t>
  </si>
  <si>
    <t>Anorganische zuren</t>
  </si>
  <si>
    <t>Fixeer</t>
  </si>
  <si>
    <t>Koelvloeistof, monoethyleenglycol</t>
  </si>
  <si>
    <t>Lege metalen vp 60-200L</t>
  </si>
  <si>
    <t>Oliefilters</t>
  </si>
  <si>
    <t>Oliehoudend afval (doeken/korrels)</t>
  </si>
  <si>
    <t>Oplosmiddelen halogeenarm (kvp)</t>
  </si>
  <si>
    <t>Oplosmiddelen, halogeenrijk</t>
  </si>
  <si>
    <t>Centrale inzamelmiddelen:</t>
  </si>
  <si>
    <t>60 liter vat (t.b.v. frituurvet)</t>
  </si>
  <si>
    <t>120 liter rolcontainer (t.b.v. Swill cat. 3)</t>
  </si>
  <si>
    <t>240 liter rolcontainer</t>
  </si>
  <si>
    <t>660 liter rolcontainer</t>
  </si>
  <si>
    <t>770 liter rolcontainer</t>
  </si>
  <si>
    <t>1100 liter rolcontainer</t>
  </si>
  <si>
    <t>2500 liter rolcontainer</t>
  </si>
  <si>
    <t>3 m3 glasbol</t>
  </si>
  <si>
    <t>240 liter rolcontainer (t.b.v. vertrouwelijk papier)</t>
  </si>
  <si>
    <t>660 liter rolcontainer (t.b.v. vertrouwelijk papier)</t>
  </si>
  <si>
    <t>240 liter rolcontainer (t.b.v. bont flessenglas)</t>
  </si>
  <si>
    <t>1 liter kan (t.b.v. specials)</t>
  </si>
  <si>
    <t>5 liter kan (t.b.v. specials)</t>
  </si>
  <si>
    <t>34 liter dekselvat (t.b.v. specials)</t>
  </si>
  <si>
    <t>50 liter dekselvat (t.b.v. specials)</t>
  </si>
  <si>
    <t>60 liter dekselvat (t.b.v. specials)</t>
  </si>
  <si>
    <t>200 liter dekselvat (t.b.v. specials)</t>
  </si>
  <si>
    <t xml:space="preserve">Huurtarief inzamelingsmiddelen </t>
  </si>
  <si>
    <t xml:space="preserve">Tarief ledigingen </t>
  </si>
  <si>
    <t>*</t>
  </si>
  <si>
    <r>
      <t xml:space="preserve">KG-tarief in </t>
    </r>
    <r>
      <rPr>
        <b/>
        <strike/>
        <sz val="11"/>
        <color theme="0"/>
        <rFont val="Avenir Next LT Pro"/>
        <family val="2"/>
      </rPr>
      <t>€</t>
    </r>
    <r>
      <rPr>
        <b/>
        <sz val="11"/>
        <color theme="0"/>
        <rFont val="Avenir Next LT Pro"/>
        <family val="2"/>
      </rPr>
      <t xml:space="preserve"> excl.btw</t>
    </r>
  </si>
  <si>
    <t>Huurtarief per maand in € excl.btw:</t>
  </si>
  <si>
    <t>Huurtarief per maand in € excl.btw</t>
  </si>
  <si>
    <t>Referentienummer Zuyd.2024.</t>
  </si>
  <si>
    <t xml:space="preserve">Bijlage 3 Prijzenblad </t>
  </si>
  <si>
    <t>30 liter box (t.b.v. KCA)</t>
  </si>
  <si>
    <t>PD</t>
  </si>
  <si>
    <t>Invulveld Inschrijver, negatieve tarieven zijn toegestaan</t>
  </si>
  <si>
    <t>Grof bedrijfsafval</t>
  </si>
  <si>
    <t>Batterijen (droog)</t>
  </si>
  <si>
    <t>Kwikhoudend afval</t>
  </si>
  <si>
    <t>Labchemicalien</t>
  </si>
  <si>
    <t>Boor-, snij-, slijp-, walsolie en emulsi</t>
  </si>
  <si>
    <t xml:space="preserve">Koffiedik </t>
  </si>
  <si>
    <t>Filters met chemische resten</t>
  </si>
  <si>
    <t>Specifiek ziekenhuisafval</t>
  </si>
  <si>
    <t xml:space="preserve">BSA afval </t>
  </si>
  <si>
    <t>Verf/inkt vast/pasteus</t>
  </si>
  <si>
    <t>TL en spaarlampen</t>
  </si>
  <si>
    <t xml:space="preserve">Oliefilters </t>
  </si>
  <si>
    <t xml:space="preserve">Spuitbussen </t>
  </si>
  <si>
    <t>Electronica (o.a. beelschermen en LED verlichting)</t>
  </si>
  <si>
    <t xml:space="preserve">Witgoed </t>
  </si>
  <si>
    <t>Latex (verf)</t>
  </si>
  <si>
    <t>Lijm/hars/kit vast/pasteus</t>
  </si>
  <si>
    <t xml:space="preserve">KCA </t>
  </si>
  <si>
    <t xml:space="preserve">Container 880 liter met inliner </t>
  </si>
  <si>
    <t xml:space="preserve">Doos karton 60L </t>
  </si>
  <si>
    <t>Aantal KG</t>
  </si>
  <si>
    <t>Prijs excl.btw</t>
  </si>
  <si>
    <t>Nieuw Eyckholt</t>
  </si>
  <si>
    <t xml:space="preserve">Ligne </t>
  </si>
  <si>
    <t xml:space="preserve">Lenculenstraat </t>
  </si>
  <si>
    <t>Herdenkingsplein</t>
  </si>
  <si>
    <t>Franciscus Romanusweg</t>
  </si>
  <si>
    <t>Brusselseweg</t>
  </si>
  <si>
    <t xml:space="preserve">Bonnefantenstraat </t>
  </si>
  <si>
    <t>Bethlehemweg</t>
  </si>
  <si>
    <t>(Sub) Totaal KG</t>
  </si>
  <si>
    <t>( Sub) Totaal prijs excl. Btw</t>
  </si>
  <si>
    <t>Aantal Inzamelings-middelen</t>
  </si>
  <si>
    <t>(Sub) Totaal Inzamelings-middelen</t>
  </si>
  <si>
    <t>Totaalprijs Huur per maand</t>
  </si>
  <si>
    <t xml:space="preserve">Totaalprijs Tarief Ledigingen per jaar </t>
  </si>
  <si>
    <t>Totaalprijs huur inzamelingsmiddelen per jaar</t>
  </si>
  <si>
    <t>Totaalprijs tarief ledigingen per jaar</t>
  </si>
  <si>
    <t>Er kunnen geen rechten worden ontleend aan de in het prijzenblad vermelde getallen en aantallen</t>
  </si>
  <si>
    <t>Gaaskooi 2400L metaal</t>
  </si>
  <si>
    <t>Gaaskooi 2400L metaaal</t>
  </si>
  <si>
    <t>Totaal inschrijving (ledigingen + huur) per jaar</t>
  </si>
  <si>
    <t>(P) Totaal  (ledigingen + huur) 4 jaar</t>
  </si>
  <si>
    <t>Inschrijver</t>
  </si>
  <si>
    <t>Rechtsgeldig vertegenwoordiger</t>
  </si>
  <si>
    <t>Adres</t>
  </si>
  <si>
    <t>Postcode</t>
  </si>
  <si>
    <t>Plaats</t>
  </si>
  <si>
    <t>Telefoon</t>
  </si>
  <si>
    <t>Rechtsgeldige ondertekening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</si>
</sst>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venir Next LT Pro"/>
      <family val="2"/>
    </font>
    <font>
      <b/>
      <sz val="14"/>
      <color theme="1"/>
      <name val="Avenir Next LT Pro"/>
      <family val="2"/>
    </font>
    <font>
      <b/>
      <sz val="11"/>
      <color theme="0"/>
      <name val="Avenir Next LT Pro"/>
      <family val="2"/>
    </font>
    <font>
      <sz val="11"/>
      <color theme="0"/>
      <name val="Avenir Next LT Pro"/>
      <family val="2"/>
    </font>
    <font>
      <b/>
      <sz val="11"/>
      <color theme="1"/>
      <name val="Avenir Next LT Pro"/>
      <family val="2"/>
    </font>
    <font>
      <sz val="11"/>
      <color rgb="FF000000"/>
      <name val="Avenir Next LT Pro"/>
      <family val="2"/>
    </font>
    <font>
      <b/>
      <sz val="18"/>
      <color theme="1"/>
      <name val="Avenir Next LT Pro"/>
      <family val="2"/>
    </font>
    <font>
      <b/>
      <strike/>
      <sz val="11"/>
      <color theme="0"/>
      <name val="Avenir Next LT Pro"/>
      <family val="2"/>
    </font>
    <font>
      <sz val="11"/>
      <name val="Avenir Next LT Pro"/>
      <family val="2"/>
    </font>
    <font>
      <sz val="8"/>
      <name val="Calibri"/>
      <family val="2"/>
      <scheme val="minor"/>
    </font>
    <font>
      <b/>
      <sz val="10"/>
      <color theme="1"/>
      <name val="Avenir Next LT Pro"/>
      <family val="2"/>
    </font>
    <font>
      <b/>
      <sz val="10"/>
      <name val="Avenir Next LT Pro"/>
      <family val="2"/>
    </font>
    <font>
      <b/>
      <sz val="12"/>
      <color theme="0"/>
      <name val="Avenir Next LT Pro"/>
      <family val="2"/>
    </font>
    <font>
      <b/>
      <sz val="12"/>
      <color theme="5"/>
      <name val="Avenir Next LT Pro"/>
      <family val="2"/>
    </font>
    <font>
      <b/>
      <sz val="12"/>
      <name val="Avenir Next LT Pro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0" fontId="3" fillId="4" borderId="5" xfId="0" applyFont="1" applyFill="1" applyBorder="1"/>
    <xf numFmtId="0" fontId="4" fillId="4" borderId="0" xfId="0" applyFont="1" applyFill="1" applyBorder="1"/>
    <xf numFmtId="0" fontId="3" fillId="4" borderId="6" xfId="0" applyFont="1" applyFill="1" applyBorder="1" applyAlignment="1">
      <alignment horizontal="center"/>
    </xf>
    <xf numFmtId="0" fontId="3" fillId="4" borderId="6" xfId="0" applyFont="1" applyFill="1" applyBorder="1"/>
    <xf numFmtId="0" fontId="3" fillId="4" borderId="5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44" fontId="9" fillId="3" borderId="21" xfId="0" applyNumberFormat="1" applyFont="1" applyFill="1" applyBorder="1" applyProtection="1">
      <protection locked="0"/>
    </xf>
    <xf numFmtId="44" fontId="1" fillId="3" borderId="21" xfId="0" applyNumberFormat="1" applyFont="1" applyFill="1" applyBorder="1" applyProtection="1">
      <protection locked="0"/>
    </xf>
    <xf numFmtId="0" fontId="3" fillId="4" borderId="0" xfId="0" applyFont="1" applyFill="1" applyBorder="1" applyAlignment="1">
      <alignment horizontal="center"/>
    </xf>
    <xf numFmtId="0" fontId="0" fillId="0" borderId="0" xfId="0" applyBorder="1"/>
    <xf numFmtId="0" fontId="11" fillId="5" borderId="20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4" fillId="4" borderId="20" xfId="0" applyFont="1" applyFill="1" applyBorder="1"/>
    <xf numFmtId="0" fontId="4" fillId="4" borderId="21" xfId="0" applyFont="1" applyFill="1" applyBorder="1"/>
    <xf numFmtId="0" fontId="0" fillId="0" borderId="0" xfId="0" applyAlignment="1">
      <alignment wrapText="1"/>
    </xf>
    <xf numFmtId="0" fontId="4" fillId="4" borderId="20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4" fillId="2" borderId="0" xfId="0" applyFont="1" applyFill="1" applyBorder="1"/>
    <xf numFmtId="44" fontId="1" fillId="0" borderId="21" xfId="0" applyNumberFormat="1" applyFont="1" applyFill="1" applyBorder="1" applyProtection="1"/>
    <xf numFmtId="0" fontId="1" fillId="0" borderId="20" xfId="0" applyFont="1" applyFill="1" applyBorder="1"/>
    <xf numFmtId="44" fontId="1" fillId="3" borderId="15" xfId="0" applyNumberFormat="1" applyFont="1" applyFill="1" applyBorder="1" applyProtection="1">
      <protection locked="0"/>
    </xf>
    <xf numFmtId="0" fontId="11" fillId="5" borderId="16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1" fillId="0" borderId="0" xfId="0" applyFont="1" applyBorder="1"/>
    <xf numFmtId="44" fontId="1" fillId="0" borderId="0" xfId="0" applyNumberFormat="1" applyFont="1"/>
    <xf numFmtId="0" fontId="5" fillId="0" borderId="0" xfId="0" applyFont="1"/>
    <xf numFmtId="0" fontId="5" fillId="0" borderId="10" xfId="0" applyFont="1" applyBorder="1" applyAlignment="1">
      <alignment vertical="center"/>
    </xf>
    <xf numFmtId="0" fontId="5" fillId="0" borderId="20" xfId="0" applyFont="1" applyBorder="1" applyAlignment="1">
      <alignment vertical="center" wrapText="1"/>
    </xf>
    <xf numFmtId="0" fontId="5" fillId="0" borderId="20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1" fillId="0" borderId="20" xfId="0" applyNumberFormat="1" applyFont="1" applyFill="1" applyBorder="1" applyAlignment="1">
      <alignment wrapText="1"/>
    </xf>
    <xf numFmtId="44" fontId="1" fillId="0" borderId="21" xfId="0" applyNumberFormat="1" applyFont="1" applyFill="1" applyBorder="1"/>
    <xf numFmtId="0" fontId="1" fillId="0" borderId="20" xfId="0" applyFont="1" applyFill="1" applyBorder="1" applyAlignment="1">
      <alignment wrapText="1"/>
    </xf>
    <xf numFmtId="0" fontId="0" fillId="0" borderId="13" xfId="0" applyFill="1" applyBorder="1" applyAlignment="1">
      <alignment horizontal="center" vertical="center" wrapText="1"/>
    </xf>
    <xf numFmtId="44" fontId="0" fillId="0" borderId="15" xfId="0" applyNumberForma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44" fontId="9" fillId="0" borderId="23" xfId="0" applyNumberFormat="1" applyFont="1" applyFill="1" applyBorder="1" applyProtection="1"/>
    <xf numFmtId="0" fontId="1" fillId="0" borderId="20" xfId="0" applyNumberFormat="1" applyFont="1" applyFill="1" applyBorder="1"/>
    <xf numFmtId="44" fontId="1" fillId="0" borderId="23" xfId="0" applyNumberFormat="1" applyFont="1" applyFill="1" applyBorder="1" applyProtection="1"/>
    <xf numFmtId="0" fontId="3" fillId="4" borderId="0" xfId="0" applyFont="1" applyFill="1" applyBorder="1"/>
    <xf numFmtId="0" fontId="1" fillId="0" borderId="9" xfId="0" applyFont="1" applyFill="1" applyBorder="1"/>
    <xf numFmtId="0" fontId="4" fillId="4" borderId="9" xfId="0" applyFont="1" applyFill="1" applyBorder="1"/>
    <xf numFmtId="0" fontId="11" fillId="5" borderId="29" xfId="0" applyFont="1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/>
    </xf>
    <xf numFmtId="0" fontId="4" fillId="4" borderId="30" xfId="0" applyFont="1" applyFill="1" applyBorder="1"/>
    <xf numFmtId="44" fontId="1" fillId="0" borderId="23" xfId="0" applyNumberFormat="1" applyFont="1" applyFill="1" applyBorder="1"/>
    <xf numFmtId="0" fontId="4" fillId="4" borderId="24" xfId="0" applyFont="1" applyFill="1" applyBorder="1"/>
    <xf numFmtId="0" fontId="11" fillId="5" borderId="17" xfId="0" applyFont="1" applyFill="1" applyBorder="1" applyAlignment="1">
      <alignment horizontal="center" vertical="center" wrapText="1"/>
    </xf>
    <xf numFmtId="44" fontId="0" fillId="0" borderId="32" xfId="0" applyNumberFormat="1" applyFill="1" applyBorder="1" applyAlignment="1">
      <alignment horizontal="center" vertical="center"/>
    </xf>
    <xf numFmtId="44" fontId="1" fillId="0" borderId="12" xfId="0" applyNumberFormat="1" applyFont="1" applyFill="1" applyBorder="1" applyProtection="1"/>
    <xf numFmtId="44" fontId="1" fillId="0" borderId="15" xfId="0" applyNumberFormat="1" applyFont="1" applyFill="1" applyBorder="1" applyProtection="1"/>
    <xf numFmtId="0" fontId="6" fillId="2" borderId="24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center" vertical="top"/>
    </xf>
    <xf numFmtId="0" fontId="3" fillId="4" borderId="11" xfId="0" applyFont="1" applyFill="1" applyBorder="1" applyAlignment="1">
      <alignment horizontal="center" vertical="top"/>
    </xf>
    <xf numFmtId="0" fontId="3" fillId="4" borderId="12" xfId="0" applyFont="1" applyFill="1" applyBorder="1" applyAlignment="1">
      <alignment horizontal="center" vertical="top"/>
    </xf>
    <xf numFmtId="0" fontId="1" fillId="2" borderId="24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5" fillId="5" borderId="20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2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3" fillId="4" borderId="1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44" fontId="15" fillId="7" borderId="1" xfId="0" applyNumberFormat="1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44" fontId="1" fillId="3" borderId="11" xfId="0" applyNumberFormat="1" applyFont="1" applyFill="1" applyBorder="1" applyAlignment="1" applyProtection="1">
      <alignment vertical="center" wrapText="1"/>
      <protection locked="0"/>
    </xf>
    <xf numFmtId="44" fontId="1" fillId="3" borderId="12" xfId="0" applyNumberFormat="1" applyFont="1" applyFill="1" applyBorder="1" applyAlignment="1" applyProtection="1">
      <alignment vertical="center" wrapText="1"/>
      <protection locked="0"/>
    </xf>
    <xf numFmtId="44" fontId="1" fillId="3" borderId="1" xfId="0" applyNumberFormat="1" applyFont="1" applyFill="1" applyBorder="1" applyAlignment="1" applyProtection="1">
      <alignment vertical="center" wrapText="1"/>
      <protection locked="0"/>
    </xf>
    <xf numFmtId="44" fontId="1" fillId="3" borderId="21" xfId="0" applyNumberFormat="1" applyFont="1" applyFill="1" applyBorder="1" applyAlignment="1" applyProtection="1">
      <alignment vertical="center" wrapText="1"/>
      <protection locked="0"/>
    </xf>
    <xf numFmtId="44" fontId="13" fillId="4" borderId="1" xfId="0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44" fontId="14" fillId="4" borderId="1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3" borderId="14" xfId="0" applyFont="1" applyFill="1" applyBorder="1" applyAlignment="1" applyProtection="1">
      <alignment vertical="center"/>
      <protection locked="0"/>
    </xf>
    <xf numFmtId="0" fontId="1" fillId="3" borderId="15" xfId="0" applyFont="1" applyFill="1" applyBorder="1" applyAlignment="1" applyProtection="1">
      <alignment vertical="center"/>
      <protection locked="0"/>
    </xf>
    <xf numFmtId="0" fontId="11" fillId="6" borderId="28" xfId="0" applyFont="1" applyFill="1" applyBorder="1" applyAlignment="1">
      <alignment horizontal="center" vertical="center" wrapText="1"/>
    </xf>
    <xf numFmtId="0" fontId="11" fillId="6" borderId="31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 wrapText="1"/>
    </xf>
    <xf numFmtId="0" fontId="12" fillId="6" borderId="2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4" fontId="0" fillId="0" borderId="3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12" fillId="6" borderId="20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left"/>
    </xf>
    <xf numFmtId="0" fontId="6" fillId="2" borderId="28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70484-B179-49C6-9C2A-572859BF2971}">
  <sheetPr>
    <pageSetUpPr fitToPage="1"/>
  </sheetPr>
  <dimension ref="A1:L54"/>
  <sheetViews>
    <sheetView showGridLines="0" tabSelected="1" zoomScale="110" zoomScaleNormal="110" workbookViewId="0">
      <selection activeCell="B7" sqref="B7:D8"/>
    </sheetView>
  </sheetViews>
  <sheetFormatPr defaultRowHeight="14.4" x14ac:dyDescent="0.3"/>
  <cols>
    <col min="1" max="1" width="6.33203125" style="1" customWidth="1"/>
    <col min="2" max="2" width="25.21875" style="1" customWidth="1"/>
    <col min="3" max="3" width="24.6640625" style="1" customWidth="1"/>
    <col min="4" max="4" width="23.44140625" style="1" customWidth="1"/>
    <col min="5" max="5" width="8.88671875" style="1"/>
    <col min="6" max="6" width="45.21875" style="1" customWidth="1"/>
    <col min="7" max="7" width="9" style="1" customWidth="1"/>
    <col min="8" max="8" width="38.21875" style="1" bestFit="1" customWidth="1"/>
    <col min="9" max="16384" width="8.88671875" style="1"/>
  </cols>
  <sheetData>
    <row r="1" spans="1:12" ht="24" thickBot="1" x14ac:dyDescent="0.35">
      <c r="A1" s="4"/>
      <c r="B1" s="4"/>
    </row>
    <row r="2" spans="1:12" x14ac:dyDescent="0.3">
      <c r="A2" s="5"/>
      <c r="B2" s="62" t="s">
        <v>43</v>
      </c>
      <c r="C2" s="63"/>
      <c r="D2" s="63"/>
      <c r="E2" s="63"/>
      <c r="F2" s="63"/>
      <c r="G2" s="63"/>
      <c r="H2" s="64"/>
    </row>
    <row r="3" spans="1:12" x14ac:dyDescent="0.3">
      <c r="A3" s="3"/>
      <c r="B3" s="72" t="s">
        <v>42</v>
      </c>
      <c r="C3" s="73"/>
      <c r="D3" s="73"/>
      <c r="E3" s="73"/>
      <c r="F3" s="73"/>
      <c r="G3" s="73"/>
      <c r="H3" s="74"/>
    </row>
    <row r="4" spans="1:12" x14ac:dyDescent="0.3">
      <c r="A4" s="6"/>
      <c r="B4" s="8"/>
      <c r="C4" s="67" t="s">
        <v>46</v>
      </c>
      <c r="D4" s="68"/>
      <c r="E4" s="68"/>
      <c r="F4" s="68"/>
      <c r="G4" s="68"/>
      <c r="H4" s="69"/>
    </row>
    <row r="5" spans="1:12" ht="14.4" customHeight="1" thickBot="1" x14ac:dyDescent="0.35">
      <c r="A5" s="6"/>
      <c r="B5" s="7" t="s">
        <v>38</v>
      </c>
      <c r="C5" s="70" t="s">
        <v>85</v>
      </c>
      <c r="D5" s="70"/>
      <c r="E5" s="70"/>
      <c r="F5" s="70"/>
      <c r="G5" s="70"/>
      <c r="H5" s="71"/>
    </row>
    <row r="6" spans="1:12" ht="15" thickBot="1" x14ac:dyDescent="0.35"/>
    <row r="7" spans="1:12" x14ac:dyDescent="0.3">
      <c r="B7" s="75" t="s">
        <v>37</v>
      </c>
      <c r="C7" s="76"/>
      <c r="D7" s="77"/>
      <c r="F7" s="75" t="s">
        <v>36</v>
      </c>
      <c r="G7" s="76"/>
      <c r="H7" s="77"/>
    </row>
    <row r="8" spans="1:12" x14ac:dyDescent="0.3">
      <c r="B8" s="78"/>
      <c r="C8" s="79"/>
      <c r="D8" s="80"/>
      <c r="F8" s="78"/>
      <c r="G8" s="79"/>
      <c r="H8" s="80"/>
    </row>
    <row r="9" spans="1:12" x14ac:dyDescent="0.3">
      <c r="B9" s="9" t="s">
        <v>0</v>
      </c>
      <c r="C9" s="10"/>
      <c r="D9" s="11" t="s">
        <v>39</v>
      </c>
      <c r="F9" s="9" t="s">
        <v>18</v>
      </c>
      <c r="G9" s="10"/>
      <c r="H9" s="12" t="s">
        <v>40</v>
      </c>
    </row>
    <row r="10" spans="1:12" x14ac:dyDescent="0.3">
      <c r="B10" s="65" t="s">
        <v>1</v>
      </c>
      <c r="C10" s="66"/>
      <c r="D10" s="15">
        <v>0</v>
      </c>
      <c r="F10" s="65" t="s">
        <v>44</v>
      </c>
      <c r="G10" s="66"/>
      <c r="H10" s="16">
        <v>0</v>
      </c>
    </row>
    <row r="11" spans="1:12" x14ac:dyDescent="0.3">
      <c r="B11" s="65" t="s">
        <v>2</v>
      </c>
      <c r="C11" s="66"/>
      <c r="D11" s="16">
        <v>0</v>
      </c>
      <c r="F11" s="65" t="s">
        <v>19</v>
      </c>
      <c r="G11" s="66"/>
      <c r="H11" s="16">
        <v>0</v>
      </c>
      <c r="K11" s="32"/>
      <c r="L11" s="32"/>
    </row>
    <row r="12" spans="1:12" x14ac:dyDescent="0.3">
      <c r="B12" s="65" t="s">
        <v>4</v>
      </c>
      <c r="C12" s="66"/>
      <c r="D12" s="16">
        <v>0</v>
      </c>
      <c r="F12" s="65" t="s">
        <v>20</v>
      </c>
      <c r="G12" s="66"/>
      <c r="H12" s="16">
        <v>0</v>
      </c>
      <c r="K12" s="32"/>
      <c r="L12" s="32"/>
    </row>
    <row r="13" spans="1:12" x14ac:dyDescent="0.3">
      <c r="B13" s="65" t="s">
        <v>3</v>
      </c>
      <c r="C13" s="66"/>
      <c r="D13" s="16">
        <v>0</v>
      </c>
      <c r="F13" s="65" t="s">
        <v>21</v>
      </c>
      <c r="G13" s="66"/>
      <c r="H13" s="16">
        <v>0</v>
      </c>
      <c r="K13" s="32"/>
      <c r="L13" s="32"/>
    </row>
    <row r="14" spans="1:12" x14ac:dyDescent="0.3">
      <c r="B14" s="65" t="s">
        <v>5</v>
      </c>
      <c r="C14" s="66"/>
      <c r="D14" s="16">
        <v>0</v>
      </c>
      <c r="F14" s="65" t="s">
        <v>22</v>
      </c>
      <c r="G14" s="66"/>
      <c r="H14" s="16">
        <v>0</v>
      </c>
      <c r="K14" s="32"/>
      <c r="L14" s="32"/>
    </row>
    <row r="15" spans="1:12" x14ac:dyDescent="0.3">
      <c r="B15" s="65" t="s">
        <v>6</v>
      </c>
      <c r="C15" s="66"/>
      <c r="D15" s="16">
        <v>0</v>
      </c>
      <c r="F15" s="65" t="s">
        <v>23</v>
      </c>
      <c r="G15" s="66"/>
      <c r="H15" s="16">
        <v>0</v>
      </c>
      <c r="K15" s="32"/>
      <c r="L15" s="32"/>
    </row>
    <row r="16" spans="1:12" x14ac:dyDescent="0.3">
      <c r="B16" s="65" t="s">
        <v>64</v>
      </c>
      <c r="C16" s="66"/>
      <c r="D16" s="16">
        <v>0</v>
      </c>
      <c r="F16" s="65" t="s">
        <v>24</v>
      </c>
      <c r="G16" s="66"/>
      <c r="H16" s="16">
        <v>0</v>
      </c>
    </row>
    <row r="17" spans="2:8" x14ac:dyDescent="0.3">
      <c r="B17" s="65" t="s">
        <v>45</v>
      </c>
      <c r="C17" s="66"/>
      <c r="D17" s="16">
        <v>0</v>
      </c>
      <c r="F17" s="65" t="s">
        <v>25</v>
      </c>
      <c r="G17" s="66"/>
      <c r="H17" s="16">
        <v>0</v>
      </c>
    </row>
    <row r="18" spans="2:8" x14ac:dyDescent="0.3">
      <c r="B18" s="81" t="s">
        <v>47</v>
      </c>
      <c r="C18" s="82"/>
      <c r="D18" s="16">
        <v>0</v>
      </c>
      <c r="F18" s="65" t="s">
        <v>26</v>
      </c>
      <c r="G18" s="66"/>
      <c r="H18" s="16">
        <v>0</v>
      </c>
    </row>
    <row r="19" spans="2:8" x14ac:dyDescent="0.3">
      <c r="B19" s="9" t="s">
        <v>7</v>
      </c>
      <c r="C19" s="10"/>
      <c r="D19" s="11" t="s">
        <v>39</v>
      </c>
      <c r="F19" s="65" t="s">
        <v>27</v>
      </c>
      <c r="G19" s="66"/>
      <c r="H19" s="16">
        <v>0</v>
      </c>
    </row>
    <row r="20" spans="2:8" x14ac:dyDescent="0.3">
      <c r="B20" s="60" t="s">
        <v>8</v>
      </c>
      <c r="C20" s="61"/>
      <c r="D20" s="16">
        <v>0</v>
      </c>
      <c r="F20" s="65" t="s">
        <v>28</v>
      </c>
      <c r="G20" s="66"/>
      <c r="H20" s="16">
        <v>0</v>
      </c>
    </row>
    <row r="21" spans="2:8" x14ac:dyDescent="0.3">
      <c r="B21" s="60" t="s">
        <v>9</v>
      </c>
      <c r="C21" s="61"/>
      <c r="D21" s="16">
        <v>0</v>
      </c>
      <c r="F21" s="65" t="s">
        <v>29</v>
      </c>
      <c r="G21" s="66"/>
      <c r="H21" s="16">
        <v>0</v>
      </c>
    </row>
    <row r="22" spans="2:8" x14ac:dyDescent="0.3">
      <c r="B22" s="60" t="s">
        <v>10</v>
      </c>
      <c r="C22" s="61"/>
      <c r="D22" s="16">
        <v>0</v>
      </c>
      <c r="F22" s="13" t="s">
        <v>7</v>
      </c>
      <c r="G22" s="14"/>
      <c r="H22" s="12" t="s">
        <v>41</v>
      </c>
    </row>
    <row r="23" spans="2:8" x14ac:dyDescent="0.3">
      <c r="B23" s="60" t="s">
        <v>11</v>
      </c>
      <c r="C23" s="61"/>
      <c r="D23" s="16">
        <v>0</v>
      </c>
      <c r="F23" s="65" t="s">
        <v>30</v>
      </c>
      <c r="G23" s="66"/>
      <c r="H23" s="16">
        <v>0</v>
      </c>
    </row>
    <row r="24" spans="2:8" x14ac:dyDescent="0.3">
      <c r="B24" s="60" t="s">
        <v>12</v>
      </c>
      <c r="C24" s="61"/>
      <c r="D24" s="16">
        <v>0</v>
      </c>
      <c r="F24" s="65" t="s">
        <v>31</v>
      </c>
      <c r="G24" s="66"/>
      <c r="H24" s="16">
        <v>0</v>
      </c>
    </row>
    <row r="25" spans="2:8" x14ac:dyDescent="0.3">
      <c r="B25" s="60" t="s">
        <v>13</v>
      </c>
      <c r="C25" s="61"/>
      <c r="D25" s="16">
        <v>0</v>
      </c>
      <c r="F25" s="65" t="s">
        <v>32</v>
      </c>
      <c r="G25" s="66"/>
      <c r="H25" s="16">
        <v>0</v>
      </c>
    </row>
    <row r="26" spans="2:8" x14ac:dyDescent="0.3">
      <c r="B26" s="60" t="s">
        <v>14</v>
      </c>
      <c r="C26" s="61"/>
      <c r="D26" s="16">
        <v>0</v>
      </c>
      <c r="F26" s="65" t="s">
        <v>33</v>
      </c>
      <c r="G26" s="66"/>
      <c r="H26" s="16">
        <v>0</v>
      </c>
    </row>
    <row r="27" spans="2:8" x14ac:dyDescent="0.3">
      <c r="B27" s="60" t="s">
        <v>15</v>
      </c>
      <c r="C27" s="61"/>
      <c r="D27" s="16">
        <v>0</v>
      </c>
      <c r="F27" s="65" t="s">
        <v>34</v>
      </c>
      <c r="G27" s="66"/>
      <c r="H27" s="16">
        <v>0</v>
      </c>
    </row>
    <row r="28" spans="2:8" x14ac:dyDescent="0.3">
      <c r="B28" s="60" t="s">
        <v>16</v>
      </c>
      <c r="C28" s="61"/>
      <c r="D28" s="16">
        <v>0</v>
      </c>
      <c r="F28" s="65" t="s">
        <v>35</v>
      </c>
      <c r="G28" s="66"/>
      <c r="H28" s="16">
        <v>0</v>
      </c>
    </row>
    <row r="29" spans="2:8" x14ac:dyDescent="0.3">
      <c r="B29" s="60" t="s">
        <v>17</v>
      </c>
      <c r="C29" s="61"/>
      <c r="D29" s="16">
        <v>0</v>
      </c>
      <c r="F29" s="81" t="s">
        <v>65</v>
      </c>
      <c r="G29" s="82"/>
      <c r="H29" s="16">
        <v>0</v>
      </c>
    </row>
    <row r="30" spans="2:8" x14ac:dyDescent="0.3">
      <c r="B30" s="60" t="s">
        <v>53</v>
      </c>
      <c r="C30" s="61"/>
      <c r="D30" s="16">
        <v>0</v>
      </c>
      <c r="F30" s="83" t="s">
        <v>66</v>
      </c>
      <c r="G30" s="84"/>
      <c r="H30" s="16">
        <v>0</v>
      </c>
    </row>
    <row r="31" spans="2:8" ht="15" thickBot="1" x14ac:dyDescent="0.35">
      <c r="B31" s="60" t="s">
        <v>54</v>
      </c>
      <c r="C31" s="61"/>
      <c r="D31" s="16">
        <v>0</v>
      </c>
      <c r="F31" s="86" t="s">
        <v>86</v>
      </c>
      <c r="G31" s="87"/>
      <c r="H31" s="29">
        <v>0</v>
      </c>
    </row>
    <row r="32" spans="2:8" x14ac:dyDescent="0.3">
      <c r="B32" s="81" t="s">
        <v>52</v>
      </c>
      <c r="C32" s="82"/>
      <c r="D32" s="16">
        <v>0</v>
      </c>
    </row>
    <row r="33" spans="2:9" x14ac:dyDescent="0.3">
      <c r="B33" s="81" t="s">
        <v>55</v>
      </c>
      <c r="C33" s="82"/>
      <c r="D33" s="16">
        <v>0</v>
      </c>
      <c r="F33" s="85" t="s">
        <v>84</v>
      </c>
      <c r="G33" s="85"/>
      <c r="H33" s="94">
        <f>Ledigingen!G45</f>
        <v>0</v>
      </c>
    </row>
    <row r="34" spans="2:9" x14ac:dyDescent="0.3">
      <c r="B34" s="81" t="s">
        <v>56</v>
      </c>
      <c r="C34" s="82"/>
      <c r="D34" s="16">
        <v>0</v>
      </c>
      <c r="F34" s="85"/>
      <c r="G34" s="85"/>
      <c r="H34" s="85"/>
    </row>
    <row r="35" spans="2:9" x14ac:dyDescent="0.3">
      <c r="B35" s="81" t="s">
        <v>48</v>
      </c>
      <c r="C35" s="82"/>
      <c r="D35" s="16">
        <v>0</v>
      </c>
      <c r="F35" s="85" t="s">
        <v>83</v>
      </c>
      <c r="G35" s="85"/>
      <c r="H35" s="94">
        <f>Huur!G35</f>
        <v>0</v>
      </c>
    </row>
    <row r="36" spans="2:9" x14ac:dyDescent="0.3">
      <c r="B36" s="81" t="s">
        <v>49</v>
      </c>
      <c r="C36" s="82"/>
      <c r="D36" s="16">
        <v>0</v>
      </c>
      <c r="F36" s="85"/>
      <c r="G36" s="85"/>
      <c r="H36" s="85"/>
    </row>
    <row r="37" spans="2:9" x14ac:dyDescent="0.3">
      <c r="B37" s="81" t="s">
        <v>50</v>
      </c>
      <c r="C37" s="82"/>
      <c r="D37" s="16">
        <v>0</v>
      </c>
      <c r="F37" s="95" t="s">
        <v>88</v>
      </c>
      <c r="G37" s="95"/>
      <c r="H37" s="96">
        <f>H33+H35</f>
        <v>0</v>
      </c>
    </row>
    <row r="38" spans="2:9" x14ac:dyDescent="0.3">
      <c r="B38" s="81" t="s">
        <v>57</v>
      </c>
      <c r="C38" s="82"/>
      <c r="D38" s="16">
        <v>0</v>
      </c>
      <c r="F38" s="95"/>
      <c r="G38" s="95"/>
      <c r="H38" s="95"/>
    </row>
    <row r="39" spans="2:9" x14ac:dyDescent="0.3">
      <c r="B39" s="81" t="s">
        <v>58</v>
      </c>
      <c r="C39" s="82"/>
      <c r="D39" s="16">
        <v>0</v>
      </c>
    </row>
    <row r="40" spans="2:9" x14ac:dyDescent="0.3">
      <c r="B40" s="81" t="s">
        <v>59</v>
      </c>
      <c r="C40" s="82"/>
      <c r="D40" s="16">
        <v>0</v>
      </c>
      <c r="F40" s="89" t="s">
        <v>89</v>
      </c>
      <c r="G40" s="89"/>
      <c r="H40" s="88">
        <f>H37*4</f>
        <v>0</v>
      </c>
    </row>
    <row r="41" spans="2:9" x14ac:dyDescent="0.3">
      <c r="B41" s="81" t="s">
        <v>51</v>
      </c>
      <c r="C41" s="82"/>
      <c r="D41" s="16">
        <v>0</v>
      </c>
      <c r="F41" s="89"/>
      <c r="G41" s="89"/>
      <c r="H41" s="89"/>
    </row>
    <row r="42" spans="2:9" x14ac:dyDescent="0.3">
      <c r="B42" s="81" t="s">
        <v>60</v>
      </c>
      <c r="C42" s="82"/>
      <c r="D42" s="16">
        <v>0</v>
      </c>
    </row>
    <row r="43" spans="2:9" x14ac:dyDescent="0.3">
      <c r="B43" s="81" t="s">
        <v>61</v>
      </c>
      <c r="C43" s="82"/>
      <c r="D43" s="16">
        <v>0</v>
      </c>
      <c r="F43" s="26"/>
      <c r="G43" s="2"/>
    </row>
    <row r="44" spans="2:9" x14ac:dyDescent="0.3">
      <c r="B44" s="81" t="s">
        <v>62</v>
      </c>
      <c r="C44" s="82"/>
      <c r="D44" s="16">
        <v>0</v>
      </c>
      <c r="F44" s="2"/>
      <c r="G44" s="2"/>
    </row>
    <row r="45" spans="2:9" ht="15" thickBot="1" x14ac:dyDescent="0.35">
      <c r="B45" s="97" t="s">
        <v>63</v>
      </c>
      <c r="C45" s="98"/>
      <c r="D45" s="16">
        <v>0</v>
      </c>
      <c r="F45" s="2"/>
      <c r="G45" s="2"/>
      <c r="H45" s="33"/>
    </row>
    <row r="46" spans="2:9" x14ac:dyDescent="0.3">
      <c r="F46" s="2"/>
      <c r="G46" s="2"/>
    </row>
    <row r="47" spans="2:9" ht="15" thickBot="1" x14ac:dyDescent="0.35">
      <c r="F47" s="2"/>
      <c r="G47" s="2"/>
      <c r="I47" s="34"/>
    </row>
    <row r="48" spans="2:9" x14ac:dyDescent="0.3">
      <c r="B48" s="35" t="s">
        <v>90</v>
      </c>
      <c r="C48" s="90"/>
      <c r="D48" s="91"/>
      <c r="F48" s="2"/>
      <c r="G48" s="2"/>
      <c r="I48" s="34"/>
    </row>
    <row r="49" spans="2:9" ht="28.8" x14ac:dyDescent="0.3">
      <c r="B49" s="36" t="s">
        <v>91</v>
      </c>
      <c r="C49" s="92"/>
      <c r="D49" s="93"/>
      <c r="I49" s="34"/>
    </row>
    <row r="50" spans="2:9" x14ac:dyDescent="0.3">
      <c r="B50" s="37" t="s">
        <v>92</v>
      </c>
      <c r="C50" s="92"/>
      <c r="D50" s="93"/>
      <c r="I50" s="34"/>
    </row>
    <row r="51" spans="2:9" x14ac:dyDescent="0.3">
      <c r="B51" s="37" t="s">
        <v>93</v>
      </c>
      <c r="C51" s="92"/>
      <c r="D51" s="93"/>
      <c r="I51" s="34"/>
    </row>
    <row r="52" spans="2:9" x14ac:dyDescent="0.3">
      <c r="B52" s="37" t="s">
        <v>94</v>
      </c>
      <c r="C52" s="92"/>
      <c r="D52" s="93"/>
    </row>
    <row r="53" spans="2:9" x14ac:dyDescent="0.3">
      <c r="B53" s="37" t="s">
        <v>95</v>
      </c>
      <c r="C53" s="92"/>
      <c r="D53" s="93"/>
    </row>
    <row r="54" spans="2:9" ht="29.4" thickBot="1" x14ac:dyDescent="0.35">
      <c r="B54" s="38" t="s">
        <v>96</v>
      </c>
      <c r="C54" s="99"/>
      <c r="D54" s="100"/>
    </row>
  </sheetData>
  <sheetProtection algorithmName="SHA-512" hashValue="J/07PD4BiZhGYdSGp1ZPvDKvF0aVMncek9eLQZRicCMLgm6KuK2Up1McaXBNI+qJ0tpZjAQ5qNRvhXiIo971zA==" saltValue="NQbTHDFdxvVLQbBrcbITMg==" spinCount="100000" sheet="1" objects="1" scenarios="1"/>
  <mergeCells count="77">
    <mergeCell ref="C51:D51"/>
    <mergeCell ref="C52:D52"/>
    <mergeCell ref="C53:D53"/>
    <mergeCell ref="C54:D54"/>
    <mergeCell ref="F40:G41"/>
    <mergeCell ref="B40:C40"/>
    <mergeCell ref="B41:C41"/>
    <mergeCell ref="B42:C42"/>
    <mergeCell ref="B43:C43"/>
    <mergeCell ref="B44:C44"/>
    <mergeCell ref="H40:H41"/>
    <mergeCell ref="C48:D48"/>
    <mergeCell ref="C49:D49"/>
    <mergeCell ref="C50:D50"/>
    <mergeCell ref="H33:H34"/>
    <mergeCell ref="H35:H36"/>
    <mergeCell ref="F37:G38"/>
    <mergeCell ref="H37:H38"/>
    <mergeCell ref="F35:G36"/>
    <mergeCell ref="B45:C45"/>
    <mergeCell ref="B34:C34"/>
    <mergeCell ref="B35:C35"/>
    <mergeCell ref="B36:C36"/>
    <mergeCell ref="B37:C37"/>
    <mergeCell ref="B38:C38"/>
    <mergeCell ref="B39:C39"/>
    <mergeCell ref="F27:G27"/>
    <mergeCell ref="F28:G28"/>
    <mergeCell ref="F29:G29"/>
    <mergeCell ref="F30:G30"/>
    <mergeCell ref="F33:G34"/>
    <mergeCell ref="F31:G31"/>
    <mergeCell ref="F26:G26"/>
    <mergeCell ref="F14:G14"/>
    <mergeCell ref="F15:G15"/>
    <mergeCell ref="F16:G16"/>
    <mergeCell ref="F17:G17"/>
    <mergeCell ref="F18:G18"/>
    <mergeCell ref="F19:G19"/>
    <mergeCell ref="F20:G20"/>
    <mergeCell ref="F21:G21"/>
    <mergeCell ref="F23:G23"/>
    <mergeCell ref="F24:G24"/>
    <mergeCell ref="F25:G25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15:C15"/>
    <mergeCell ref="B16:C16"/>
    <mergeCell ref="B17:C17"/>
    <mergeCell ref="B18:C18"/>
    <mergeCell ref="B20:C20"/>
    <mergeCell ref="B21:C21"/>
    <mergeCell ref="B2:H2"/>
    <mergeCell ref="B10:C10"/>
    <mergeCell ref="B11:C11"/>
    <mergeCell ref="B12:C12"/>
    <mergeCell ref="B13:C13"/>
    <mergeCell ref="B14:C14"/>
    <mergeCell ref="F10:G10"/>
    <mergeCell ref="F11:G11"/>
    <mergeCell ref="F12:G12"/>
    <mergeCell ref="F13:G13"/>
    <mergeCell ref="C4:H4"/>
    <mergeCell ref="C5:H5"/>
    <mergeCell ref="B3:H3"/>
    <mergeCell ref="F7:H8"/>
    <mergeCell ref="B7:D8"/>
  </mergeCells>
  <pageMargins left="0.7" right="0.7" top="0.75" bottom="0.75" header="0.3" footer="0.3"/>
  <pageSetup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CDA77-0F20-4F13-80CE-7368D5A69727}">
  <dimension ref="A1:S37"/>
  <sheetViews>
    <sheetView showGridLines="0" zoomScale="80" zoomScaleNormal="80" workbookViewId="0">
      <selection activeCell="D18" sqref="D18"/>
    </sheetView>
  </sheetViews>
  <sheetFormatPr defaultRowHeight="14.4" x14ac:dyDescent="0.3"/>
  <cols>
    <col min="1" max="1" width="48" customWidth="1"/>
    <col min="3" max="3" width="36.6640625" bestFit="1" customWidth="1"/>
    <col min="4" max="4" width="13.77734375" style="23" customWidth="1"/>
    <col min="5" max="19" width="13.77734375" customWidth="1"/>
  </cols>
  <sheetData>
    <row r="1" spans="1:19" ht="15" thickBot="1" x14ac:dyDescent="0.35"/>
    <row r="2" spans="1:19" ht="52.2" customHeight="1" thickBot="1" x14ac:dyDescent="0.35">
      <c r="A2" s="1"/>
      <c r="B2" s="1"/>
      <c r="C2" s="1"/>
      <c r="D2" s="103" t="s">
        <v>69</v>
      </c>
      <c r="E2" s="104"/>
      <c r="F2" s="101" t="s">
        <v>70</v>
      </c>
      <c r="G2" s="102"/>
      <c r="H2" s="103" t="s">
        <v>71</v>
      </c>
      <c r="I2" s="104"/>
      <c r="J2" s="101" t="s">
        <v>72</v>
      </c>
      <c r="K2" s="102"/>
      <c r="L2" s="103" t="s">
        <v>73</v>
      </c>
      <c r="M2" s="104"/>
      <c r="N2" s="101" t="s">
        <v>74</v>
      </c>
      <c r="O2" s="102"/>
      <c r="P2" s="103" t="s">
        <v>75</v>
      </c>
      <c r="Q2" s="104"/>
      <c r="R2" s="103" t="s">
        <v>76</v>
      </c>
      <c r="S2" s="104"/>
    </row>
    <row r="3" spans="1:19" ht="14.4" customHeight="1" x14ac:dyDescent="0.3">
      <c r="A3" s="75" t="s">
        <v>36</v>
      </c>
      <c r="B3" s="76"/>
      <c r="C3" s="76"/>
      <c r="D3" s="105" t="s">
        <v>79</v>
      </c>
      <c r="E3" s="106" t="s">
        <v>68</v>
      </c>
      <c r="F3" s="107" t="s">
        <v>79</v>
      </c>
      <c r="G3" s="108" t="s">
        <v>68</v>
      </c>
      <c r="H3" s="105" t="s">
        <v>79</v>
      </c>
      <c r="I3" s="106" t="s">
        <v>68</v>
      </c>
      <c r="J3" s="107" t="s">
        <v>79</v>
      </c>
      <c r="K3" s="108" t="s">
        <v>68</v>
      </c>
      <c r="L3" s="105" t="s">
        <v>79</v>
      </c>
      <c r="M3" s="106" t="s">
        <v>68</v>
      </c>
      <c r="N3" s="107" t="s">
        <v>79</v>
      </c>
      <c r="O3" s="108" t="s">
        <v>68</v>
      </c>
      <c r="P3" s="105" t="s">
        <v>79</v>
      </c>
      <c r="Q3" s="106" t="s">
        <v>68</v>
      </c>
      <c r="R3" s="105" t="s">
        <v>79</v>
      </c>
      <c r="S3" s="106" t="s">
        <v>68</v>
      </c>
    </row>
    <row r="4" spans="1:19" ht="15" customHeight="1" x14ac:dyDescent="0.3">
      <c r="A4" s="78"/>
      <c r="B4" s="79"/>
      <c r="C4" s="79"/>
      <c r="D4" s="105"/>
      <c r="E4" s="106"/>
      <c r="F4" s="107"/>
      <c r="G4" s="108"/>
      <c r="H4" s="105"/>
      <c r="I4" s="106"/>
      <c r="J4" s="107"/>
      <c r="K4" s="108"/>
      <c r="L4" s="105"/>
      <c r="M4" s="106"/>
      <c r="N4" s="107"/>
      <c r="O4" s="108"/>
      <c r="P4" s="105"/>
      <c r="Q4" s="106"/>
      <c r="R4" s="105"/>
      <c r="S4" s="106"/>
    </row>
    <row r="5" spans="1:19" x14ac:dyDescent="0.3">
      <c r="A5" s="9" t="s">
        <v>18</v>
      </c>
      <c r="B5" s="10"/>
      <c r="C5" s="48" t="s">
        <v>40</v>
      </c>
      <c r="D5" s="105"/>
      <c r="E5" s="106"/>
      <c r="F5" s="107"/>
      <c r="G5" s="108"/>
      <c r="H5" s="105"/>
      <c r="I5" s="106"/>
      <c r="J5" s="107"/>
      <c r="K5" s="108"/>
      <c r="L5" s="105"/>
      <c r="M5" s="106"/>
      <c r="N5" s="107"/>
      <c r="O5" s="108"/>
      <c r="P5" s="105"/>
      <c r="Q5" s="106"/>
      <c r="R5" s="105"/>
      <c r="S5" s="106"/>
    </row>
    <row r="6" spans="1:19" x14ac:dyDescent="0.3">
      <c r="A6" s="65" t="s">
        <v>44</v>
      </c>
      <c r="B6" s="66"/>
      <c r="C6" s="47">
        <f>Tarieveninvulblad!H10</f>
        <v>0</v>
      </c>
      <c r="D6" s="39">
        <v>3</v>
      </c>
      <c r="E6" s="40">
        <f>D6*C6</f>
        <v>0</v>
      </c>
      <c r="F6" s="49">
        <v>1</v>
      </c>
      <c r="G6" s="54">
        <f>C6*F6</f>
        <v>0</v>
      </c>
      <c r="H6" s="28">
        <v>0</v>
      </c>
      <c r="I6" s="40">
        <f>H6*C6</f>
        <v>0</v>
      </c>
      <c r="J6" s="49">
        <v>0</v>
      </c>
      <c r="K6" s="54">
        <f>J6*C6</f>
        <v>0</v>
      </c>
      <c r="L6" s="28">
        <v>0</v>
      </c>
      <c r="M6" s="40">
        <f>L6*C6</f>
        <v>0</v>
      </c>
      <c r="N6" s="49">
        <v>1</v>
      </c>
      <c r="O6" s="54">
        <f>N6*C6</f>
        <v>0</v>
      </c>
      <c r="P6" s="28">
        <v>1</v>
      </c>
      <c r="Q6" s="40">
        <f>P6*C6</f>
        <v>0</v>
      </c>
      <c r="R6" s="28">
        <v>0</v>
      </c>
      <c r="S6" s="40">
        <f>R6*C6</f>
        <v>0</v>
      </c>
    </row>
    <row r="7" spans="1:19" x14ac:dyDescent="0.3">
      <c r="A7" s="65" t="s">
        <v>19</v>
      </c>
      <c r="B7" s="66"/>
      <c r="C7" s="47">
        <f>Tarieveninvulblad!H11</f>
        <v>0</v>
      </c>
      <c r="D7" s="39">
        <v>0</v>
      </c>
      <c r="E7" s="40">
        <f t="shared" ref="E7:E17" si="0">D7*C7</f>
        <v>0</v>
      </c>
      <c r="F7" s="49">
        <v>0</v>
      </c>
      <c r="G7" s="54">
        <f t="shared" ref="G7:G15" si="1">C7*F7</f>
        <v>0</v>
      </c>
      <c r="H7" s="28">
        <v>1</v>
      </c>
      <c r="I7" s="40">
        <f t="shared" ref="I7:I15" si="2">H7*C7</f>
        <v>0</v>
      </c>
      <c r="J7" s="49">
        <v>1</v>
      </c>
      <c r="K7" s="54">
        <f t="shared" ref="K7:K15" si="3">J7*C7</f>
        <v>0</v>
      </c>
      <c r="L7" s="28">
        <v>0</v>
      </c>
      <c r="M7" s="40">
        <f t="shared" ref="M7:M15" si="4">L7*C7</f>
        <v>0</v>
      </c>
      <c r="N7" s="49">
        <v>0</v>
      </c>
      <c r="O7" s="54">
        <f t="shared" ref="O7:O15" si="5">N7*C7</f>
        <v>0</v>
      </c>
      <c r="P7" s="28">
        <v>0</v>
      </c>
      <c r="Q7" s="40">
        <f t="shared" ref="Q7:Q15" si="6">P7*C7</f>
        <v>0</v>
      </c>
      <c r="R7" s="28">
        <v>0</v>
      </c>
      <c r="S7" s="40">
        <f t="shared" ref="S7:S15" si="7">R7*C7</f>
        <v>0</v>
      </c>
    </row>
    <row r="8" spans="1:19" x14ac:dyDescent="0.3">
      <c r="A8" s="65" t="s">
        <v>20</v>
      </c>
      <c r="B8" s="66"/>
      <c r="C8" s="47">
        <f>Tarieveninvulblad!H12</f>
        <v>0</v>
      </c>
      <c r="D8" s="39">
        <v>5</v>
      </c>
      <c r="E8" s="40">
        <f t="shared" si="0"/>
        <v>0</v>
      </c>
      <c r="F8" s="49">
        <v>2</v>
      </c>
      <c r="G8" s="54">
        <f t="shared" si="1"/>
        <v>0</v>
      </c>
      <c r="H8" s="28">
        <v>0</v>
      </c>
      <c r="I8" s="40">
        <f t="shared" si="2"/>
        <v>0</v>
      </c>
      <c r="J8" s="49">
        <v>1</v>
      </c>
      <c r="K8" s="54">
        <f t="shared" si="3"/>
        <v>0</v>
      </c>
      <c r="L8" s="28">
        <v>0</v>
      </c>
      <c r="M8" s="40">
        <f t="shared" si="4"/>
        <v>0</v>
      </c>
      <c r="N8" s="49">
        <v>0</v>
      </c>
      <c r="O8" s="54">
        <f t="shared" si="5"/>
        <v>0</v>
      </c>
      <c r="P8" s="28">
        <v>1</v>
      </c>
      <c r="Q8" s="40">
        <f t="shared" si="6"/>
        <v>0</v>
      </c>
      <c r="R8" s="28">
        <v>7</v>
      </c>
      <c r="S8" s="40">
        <f t="shared" si="7"/>
        <v>0</v>
      </c>
    </row>
    <row r="9" spans="1:19" x14ac:dyDescent="0.3">
      <c r="A9" s="65" t="s">
        <v>21</v>
      </c>
      <c r="B9" s="66"/>
      <c r="C9" s="47">
        <f>Tarieveninvulblad!H13</f>
        <v>0</v>
      </c>
      <c r="D9" s="39">
        <v>39</v>
      </c>
      <c r="E9" s="40">
        <f t="shared" si="0"/>
        <v>0</v>
      </c>
      <c r="F9" s="49">
        <v>0</v>
      </c>
      <c r="G9" s="54">
        <f t="shared" si="1"/>
        <v>0</v>
      </c>
      <c r="H9" s="28">
        <v>2</v>
      </c>
      <c r="I9" s="40">
        <f t="shared" si="2"/>
        <v>0</v>
      </c>
      <c r="J9" s="49">
        <f>22+16+16</f>
        <v>54</v>
      </c>
      <c r="K9" s="54">
        <f t="shared" si="3"/>
        <v>0</v>
      </c>
      <c r="L9" s="28">
        <v>1</v>
      </c>
      <c r="M9" s="40">
        <f t="shared" si="4"/>
        <v>0</v>
      </c>
      <c r="N9" s="49">
        <f>8+4+2</f>
        <v>14</v>
      </c>
      <c r="O9" s="54">
        <f t="shared" si="5"/>
        <v>0</v>
      </c>
      <c r="P9" s="28">
        <v>3</v>
      </c>
      <c r="Q9" s="40">
        <f t="shared" si="6"/>
        <v>0</v>
      </c>
      <c r="R9" s="28">
        <v>7</v>
      </c>
      <c r="S9" s="40">
        <f t="shared" si="7"/>
        <v>0</v>
      </c>
    </row>
    <row r="10" spans="1:19" x14ac:dyDescent="0.3">
      <c r="A10" s="65" t="s">
        <v>22</v>
      </c>
      <c r="B10" s="66"/>
      <c r="C10" s="47">
        <f>Tarieveninvulblad!H14</f>
        <v>0</v>
      </c>
      <c r="D10" s="39">
        <f>15+3+2</f>
        <v>20</v>
      </c>
      <c r="E10" s="40">
        <f t="shared" si="0"/>
        <v>0</v>
      </c>
      <c r="F10" s="49">
        <v>16</v>
      </c>
      <c r="G10" s="54">
        <f t="shared" si="1"/>
        <v>0</v>
      </c>
      <c r="H10" s="28">
        <v>3</v>
      </c>
      <c r="I10" s="40">
        <f t="shared" si="2"/>
        <v>0</v>
      </c>
      <c r="J10" s="49">
        <v>6</v>
      </c>
      <c r="K10" s="54">
        <f t="shared" si="3"/>
        <v>0</v>
      </c>
      <c r="L10" s="28">
        <v>2</v>
      </c>
      <c r="M10" s="40">
        <f t="shared" si="4"/>
        <v>0</v>
      </c>
      <c r="N10" s="49">
        <v>10</v>
      </c>
      <c r="O10" s="54">
        <f t="shared" si="5"/>
        <v>0</v>
      </c>
      <c r="P10" s="28">
        <v>2</v>
      </c>
      <c r="Q10" s="40">
        <f t="shared" si="6"/>
        <v>0</v>
      </c>
      <c r="R10" s="28">
        <v>6</v>
      </c>
      <c r="S10" s="40">
        <f t="shared" si="7"/>
        <v>0</v>
      </c>
    </row>
    <row r="11" spans="1:19" x14ac:dyDescent="0.3">
      <c r="A11" s="65" t="s">
        <v>23</v>
      </c>
      <c r="B11" s="66"/>
      <c r="C11" s="47">
        <f>Tarieveninvulblad!H15</f>
        <v>0</v>
      </c>
      <c r="D11" s="39">
        <v>0</v>
      </c>
      <c r="E11" s="40">
        <f t="shared" si="0"/>
        <v>0</v>
      </c>
      <c r="F11" s="49">
        <v>0</v>
      </c>
      <c r="G11" s="54">
        <f t="shared" si="1"/>
        <v>0</v>
      </c>
      <c r="H11" s="28">
        <v>0</v>
      </c>
      <c r="I11" s="40">
        <f t="shared" si="2"/>
        <v>0</v>
      </c>
      <c r="J11" s="49">
        <v>0</v>
      </c>
      <c r="K11" s="54">
        <f t="shared" si="3"/>
        <v>0</v>
      </c>
      <c r="L11" s="28">
        <v>0</v>
      </c>
      <c r="M11" s="40">
        <f t="shared" si="4"/>
        <v>0</v>
      </c>
      <c r="N11" s="49">
        <v>0</v>
      </c>
      <c r="O11" s="54">
        <f t="shared" si="5"/>
        <v>0</v>
      </c>
      <c r="P11" s="28">
        <v>0</v>
      </c>
      <c r="Q11" s="40">
        <f t="shared" si="6"/>
        <v>0</v>
      </c>
      <c r="R11" s="28">
        <v>0</v>
      </c>
      <c r="S11" s="40">
        <f t="shared" si="7"/>
        <v>0</v>
      </c>
    </row>
    <row r="12" spans="1:19" x14ac:dyDescent="0.3">
      <c r="A12" s="65" t="s">
        <v>24</v>
      </c>
      <c r="B12" s="66"/>
      <c r="C12" s="47">
        <f>Tarieveninvulblad!H16</f>
        <v>0</v>
      </c>
      <c r="D12" s="39">
        <v>2</v>
      </c>
      <c r="E12" s="40">
        <f t="shared" si="0"/>
        <v>0</v>
      </c>
      <c r="F12" s="49">
        <v>0</v>
      </c>
      <c r="G12" s="54">
        <f t="shared" si="1"/>
        <v>0</v>
      </c>
      <c r="H12" s="28">
        <v>2</v>
      </c>
      <c r="I12" s="40">
        <f t="shared" si="2"/>
        <v>0</v>
      </c>
      <c r="J12" s="49">
        <v>3</v>
      </c>
      <c r="K12" s="54">
        <f t="shared" si="3"/>
        <v>0</v>
      </c>
      <c r="L12" s="28">
        <v>0</v>
      </c>
      <c r="M12" s="40">
        <f t="shared" si="4"/>
        <v>0</v>
      </c>
      <c r="N12" s="49">
        <v>0</v>
      </c>
      <c r="O12" s="54">
        <f t="shared" si="5"/>
        <v>0</v>
      </c>
      <c r="P12" s="28">
        <v>1</v>
      </c>
      <c r="Q12" s="40">
        <f t="shared" si="6"/>
        <v>0</v>
      </c>
      <c r="R12" s="28">
        <v>1</v>
      </c>
      <c r="S12" s="40">
        <f t="shared" si="7"/>
        <v>0</v>
      </c>
    </row>
    <row r="13" spans="1:19" x14ac:dyDescent="0.3">
      <c r="A13" s="65" t="s">
        <v>25</v>
      </c>
      <c r="B13" s="66"/>
      <c r="C13" s="47">
        <f>Tarieveninvulblad!H17</f>
        <v>0</v>
      </c>
      <c r="D13" s="39">
        <v>1</v>
      </c>
      <c r="E13" s="40">
        <f t="shared" si="0"/>
        <v>0</v>
      </c>
      <c r="F13" s="49">
        <v>0</v>
      </c>
      <c r="G13" s="54">
        <f t="shared" si="1"/>
        <v>0</v>
      </c>
      <c r="H13" s="28">
        <v>0</v>
      </c>
      <c r="I13" s="40">
        <f t="shared" si="2"/>
        <v>0</v>
      </c>
      <c r="J13" s="49">
        <v>0</v>
      </c>
      <c r="K13" s="54">
        <f t="shared" si="3"/>
        <v>0</v>
      </c>
      <c r="L13" s="28">
        <v>0</v>
      </c>
      <c r="M13" s="40">
        <f t="shared" si="4"/>
        <v>0</v>
      </c>
      <c r="N13" s="49">
        <v>1</v>
      </c>
      <c r="O13" s="54">
        <f t="shared" si="5"/>
        <v>0</v>
      </c>
      <c r="P13" s="28">
        <v>0</v>
      </c>
      <c r="Q13" s="40">
        <f t="shared" si="6"/>
        <v>0</v>
      </c>
      <c r="R13" s="28">
        <v>6</v>
      </c>
      <c r="S13" s="40">
        <f t="shared" si="7"/>
        <v>0</v>
      </c>
    </row>
    <row r="14" spans="1:19" x14ac:dyDescent="0.3">
      <c r="A14" s="65" t="s">
        <v>26</v>
      </c>
      <c r="B14" s="66"/>
      <c r="C14" s="47">
        <f>Tarieveninvulblad!H18</f>
        <v>0</v>
      </c>
      <c r="D14" s="39">
        <v>0</v>
      </c>
      <c r="E14" s="40">
        <f t="shared" si="0"/>
        <v>0</v>
      </c>
      <c r="F14" s="49">
        <v>0</v>
      </c>
      <c r="G14" s="54">
        <f t="shared" si="1"/>
        <v>0</v>
      </c>
      <c r="H14" s="28">
        <v>0</v>
      </c>
      <c r="I14" s="40">
        <f t="shared" si="2"/>
        <v>0</v>
      </c>
      <c r="J14" s="49">
        <v>0</v>
      </c>
      <c r="K14" s="54">
        <f t="shared" si="3"/>
        <v>0</v>
      </c>
      <c r="L14" s="28">
        <v>0</v>
      </c>
      <c r="M14" s="40">
        <f t="shared" si="4"/>
        <v>0</v>
      </c>
      <c r="N14" s="49">
        <v>0</v>
      </c>
      <c r="O14" s="54">
        <f t="shared" si="5"/>
        <v>0</v>
      </c>
      <c r="P14" s="28">
        <v>0</v>
      </c>
      <c r="Q14" s="40">
        <f t="shared" si="6"/>
        <v>0</v>
      </c>
      <c r="R14" s="28">
        <v>1</v>
      </c>
      <c r="S14" s="40">
        <f t="shared" si="7"/>
        <v>0</v>
      </c>
    </row>
    <row r="15" spans="1:19" x14ac:dyDescent="0.3">
      <c r="A15" s="65" t="s">
        <v>27</v>
      </c>
      <c r="B15" s="66"/>
      <c r="C15" s="47">
        <f>Tarieveninvulblad!H19</f>
        <v>0</v>
      </c>
      <c r="D15" s="39">
        <v>29</v>
      </c>
      <c r="E15" s="40">
        <f t="shared" si="0"/>
        <v>0</v>
      </c>
      <c r="F15" s="49">
        <v>7</v>
      </c>
      <c r="G15" s="54">
        <f t="shared" si="1"/>
        <v>0</v>
      </c>
      <c r="H15" s="28">
        <v>1</v>
      </c>
      <c r="I15" s="40">
        <f t="shared" si="2"/>
        <v>0</v>
      </c>
      <c r="J15" s="49">
        <v>1</v>
      </c>
      <c r="K15" s="54">
        <f t="shared" si="3"/>
        <v>0</v>
      </c>
      <c r="L15" s="28">
        <v>0</v>
      </c>
      <c r="M15" s="40">
        <f t="shared" si="4"/>
        <v>0</v>
      </c>
      <c r="N15" s="49">
        <v>0</v>
      </c>
      <c r="O15" s="54">
        <f t="shared" si="5"/>
        <v>0</v>
      </c>
      <c r="P15" s="28">
        <v>0</v>
      </c>
      <c r="Q15" s="40">
        <f t="shared" si="6"/>
        <v>0</v>
      </c>
      <c r="R15" s="28">
        <v>6</v>
      </c>
      <c r="S15" s="40">
        <f t="shared" si="7"/>
        <v>0</v>
      </c>
    </row>
    <row r="16" spans="1:19" x14ac:dyDescent="0.3">
      <c r="A16" s="65" t="s">
        <v>28</v>
      </c>
      <c r="B16" s="66"/>
      <c r="C16" s="47">
        <f>Tarieveninvulblad!H20</f>
        <v>0</v>
      </c>
      <c r="D16" s="41">
        <v>0</v>
      </c>
      <c r="E16" s="40">
        <f t="shared" si="0"/>
        <v>0</v>
      </c>
      <c r="F16" s="49">
        <v>0</v>
      </c>
      <c r="G16" s="54">
        <f>F16*C16</f>
        <v>0</v>
      </c>
      <c r="H16" s="28">
        <v>0</v>
      </c>
      <c r="I16" s="40">
        <f>H16*C16</f>
        <v>0</v>
      </c>
      <c r="J16" s="49">
        <v>0</v>
      </c>
      <c r="K16" s="54">
        <f>J16*C16</f>
        <v>0</v>
      </c>
      <c r="L16" s="28">
        <v>0</v>
      </c>
      <c r="M16" s="40">
        <f>L16*C16</f>
        <v>0</v>
      </c>
      <c r="N16" s="49">
        <v>2</v>
      </c>
      <c r="O16" s="54">
        <f t="shared" ref="O16:O27" si="8">N16*C16</f>
        <v>0</v>
      </c>
      <c r="P16" s="28">
        <v>0</v>
      </c>
      <c r="Q16" s="40">
        <f t="shared" ref="Q16:Q27" si="9">P16*C16</f>
        <v>0</v>
      </c>
      <c r="R16" s="28">
        <v>0</v>
      </c>
      <c r="S16" s="40">
        <f t="shared" ref="S16:S27" si="10">R16*C16</f>
        <v>0</v>
      </c>
    </row>
    <row r="17" spans="1:19" x14ac:dyDescent="0.3">
      <c r="A17" s="65" t="s">
        <v>29</v>
      </c>
      <c r="B17" s="66"/>
      <c r="C17" s="47">
        <f>Tarieveninvulblad!H21</f>
        <v>0</v>
      </c>
      <c r="D17" s="41">
        <v>2</v>
      </c>
      <c r="E17" s="40">
        <f t="shared" si="0"/>
        <v>0</v>
      </c>
      <c r="F17" s="49">
        <v>2</v>
      </c>
      <c r="G17" s="54">
        <f t="shared" ref="G17:G27" si="11">F17*C17</f>
        <v>0</v>
      </c>
      <c r="H17" s="28">
        <v>2</v>
      </c>
      <c r="I17" s="40">
        <f t="shared" ref="I17:I27" si="12">H17*C17</f>
        <v>0</v>
      </c>
      <c r="J17" s="49">
        <v>3</v>
      </c>
      <c r="K17" s="54">
        <f t="shared" ref="K17:K27" si="13">J17*C17</f>
        <v>0</v>
      </c>
      <c r="L17" s="28">
        <v>0</v>
      </c>
      <c r="M17" s="40">
        <f t="shared" ref="M17:M27" si="14">L17*C17</f>
        <v>0</v>
      </c>
      <c r="N17" s="49">
        <v>1</v>
      </c>
      <c r="O17" s="54">
        <f t="shared" si="8"/>
        <v>0</v>
      </c>
      <c r="P17" s="28">
        <v>0</v>
      </c>
      <c r="Q17" s="40">
        <f t="shared" si="9"/>
        <v>0</v>
      </c>
      <c r="R17" s="28">
        <f>7+6</f>
        <v>13</v>
      </c>
      <c r="S17" s="40">
        <f t="shared" si="10"/>
        <v>0</v>
      </c>
    </row>
    <row r="18" spans="1:19" ht="15" thickBot="1" x14ac:dyDescent="0.35">
      <c r="A18" s="13" t="s">
        <v>7</v>
      </c>
      <c r="B18" s="14"/>
      <c r="C18" s="48" t="s">
        <v>41</v>
      </c>
      <c r="D18" s="24"/>
      <c r="E18" s="53"/>
      <c r="F18" s="50"/>
      <c r="G18" s="55"/>
      <c r="H18" s="21"/>
      <c r="I18" s="53"/>
      <c r="J18" s="50"/>
      <c r="K18" s="55"/>
      <c r="L18" s="21"/>
      <c r="M18" s="53"/>
      <c r="N18" s="50"/>
      <c r="O18" s="55"/>
      <c r="P18" s="21"/>
      <c r="Q18" s="53"/>
      <c r="R18" s="21"/>
      <c r="S18" s="53"/>
    </row>
    <row r="19" spans="1:19" x14ac:dyDescent="0.3">
      <c r="A19" s="119" t="s">
        <v>30</v>
      </c>
      <c r="B19" s="120"/>
      <c r="C19" s="58">
        <f>Tarieveninvulblad!H23</f>
        <v>0</v>
      </c>
      <c r="D19" s="41">
        <v>1</v>
      </c>
      <c r="E19" s="40">
        <f t="shared" ref="E19:E27" si="15">D19*C19</f>
        <v>0</v>
      </c>
      <c r="F19" s="49">
        <v>0</v>
      </c>
      <c r="G19" s="54">
        <f t="shared" si="11"/>
        <v>0</v>
      </c>
      <c r="H19" s="28">
        <v>0</v>
      </c>
      <c r="I19" s="40">
        <f t="shared" si="12"/>
        <v>0</v>
      </c>
      <c r="J19" s="49">
        <v>0</v>
      </c>
      <c r="K19" s="54">
        <f t="shared" si="13"/>
        <v>0</v>
      </c>
      <c r="L19" s="28">
        <v>0</v>
      </c>
      <c r="M19" s="40">
        <f t="shared" si="14"/>
        <v>0</v>
      </c>
      <c r="N19" s="49">
        <v>0</v>
      </c>
      <c r="O19" s="54">
        <f t="shared" si="8"/>
        <v>0</v>
      </c>
      <c r="P19" s="28">
        <v>0</v>
      </c>
      <c r="Q19" s="40">
        <f t="shared" si="9"/>
        <v>0</v>
      </c>
      <c r="R19" s="28">
        <v>0</v>
      </c>
      <c r="S19" s="40">
        <f t="shared" si="10"/>
        <v>0</v>
      </c>
    </row>
    <row r="20" spans="1:19" x14ac:dyDescent="0.3">
      <c r="A20" s="121" t="s">
        <v>31</v>
      </c>
      <c r="B20" s="122"/>
      <c r="C20" s="27">
        <f>Tarieveninvulblad!H24</f>
        <v>0</v>
      </c>
      <c r="D20" s="41">
        <v>45</v>
      </c>
      <c r="E20" s="40">
        <f t="shared" si="15"/>
        <v>0</v>
      </c>
      <c r="F20" s="49">
        <v>0</v>
      </c>
      <c r="G20" s="54">
        <f t="shared" si="11"/>
        <v>0</v>
      </c>
      <c r="H20" s="28">
        <v>0</v>
      </c>
      <c r="I20" s="40">
        <f t="shared" si="12"/>
        <v>0</v>
      </c>
      <c r="J20" s="49">
        <v>0</v>
      </c>
      <c r="K20" s="54">
        <f t="shared" si="13"/>
        <v>0</v>
      </c>
      <c r="L20" s="28">
        <v>0</v>
      </c>
      <c r="M20" s="40">
        <f t="shared" si="14"/>
        <v>0</v>
      </c>
      <c r="N20" s="49">
        <v>0</v>
      </c>
      <c r="O20" s="54">
        <f t="shared" si="8"/>
        <v>0</v>
      </c>
      <c r="P20" s="28">
        <v>0</v>
      </c>
      <c r="Q20" s="40">
        <f t="shared" si="9"/>
        <v>0</v>
      </c>
      <c r="R20" s="28">
        <v>0</v>
      </c>
      <c r="S20" s="40">
        <f t="shared" si="10"/>
        <v>0</v>
      </c>
    </row>
    <row r="21" spans="1:19" x14ac:dyDescent="0.3">
      <c r="A21" s="121" t="s">
        <v>32</v>
      </c>
      <c r="B21" s="122"/>
      <c r="C21" s="27">
        <f>Tarieveninvulblad!H25</f>
        <v>0</v>
      </c>
      <c r="D21" s="41">
        <v>1</v>
      </c>
      <c r="E21" s="40">
        <f t="shared" si="15"/>
        <v>0</v>
      </c>
      <c r="F21" s="49">
        <v>0</v>
      </c>
      <c r="G21" s="54">
        <f t="shared" si="11"/>
        <v>0</v>
      </c>
      <c r="H21" s="28">
        <v>0</v>
      </c>
      <c r="I21" s="40">
        <f t="shared" si="12"/>
        <v>0</v>
      </c>
      <c r="J21" s="49">
        <v>0</v>
      </c>
      <c r="K21" s="54">
        <f t="shared" si="13"/>
        <v>0</v>
      </c>
      <c r="L21" s="28">
        <v>0</v>
      </c>
      <c r="M21" s="40">
        <f t="shared" si="14"/>
        <v>0</v>
      </c>
      <c r="N21" s="49">
        <v>0</v>
      </c>
      <c r="O21" s="54">
        <f t="shared" si="8"/>
        <v>0</v>
      </c>
      <c r="P21" s="28">
        <v>0</v>
      </c>
      <c r="Q21" s="40">
        <f t="shared" si="9"/>
        <v>0</v>
      </c>
      <c r="R21" s="28">
        <v>0</v>
      </c>
      <c r="S21" s="40">
        <f t="shared" si="10"/>
        <v>0</v>
      </c>
    </row>
    <row r="22" spans="1:19" x14ac:dyDescent="0.3">
      <c r="A22" s="121" t="s">
        <v>33</v>
      </c>
      <c r="B22" s="122"/>
      <c r="C22" s="27">
        <f>Tarieveninvulblad!H26</f>
        <v>0</v>
      </c>
      <c r="D22" s="41">
        <v>2</v>
      </c>
      <c r="E22" s="40">
        <f t="shared" si="15"/>
        <v>0</v>
      </c>
      <c r="F22" s="49">
        <v>0</v>
      </c>
      <c r="G22" s="54">
        <f t="shared" si="11"/>
        <v>0</v>
      </c>
      <c r="H22" s="28">
        <v>0</v>
      </c>
      <c r="I22" s="40">
        <f t="shared" si="12"/>
        <v>0</v>
      </c>
      <c r="J22" s="49">
        <v>0</v>
      </c>
      <c r="K22" s="54">
        <f t="shared" si="13"/>
        <v>0</v>
      </c>
      <c r="L22" s="28">
        <v>0</v>
      </c>
      <c r="M22" s="40">
        <f t="shared" si="14"/>
        <v>0</v>
      </c>
      <c r="N22" s="49">
        <v>0</v>
      </c>
      <c r="O22" s="54">
        <f t="shared" si="8"/>
        <v>0</v>
      </c>
      <c r="P22" s="28">
        <v>0</v>
      </c>
      <c r="Q22" s="40">
        <f t="shared" si="9"/>
        <v>0</v>
      </c>
      <c r="R22" s="28">
        <v>0</v>
      </c>
      <c r="S22" s="40">
        <f t="shared" si="10"/>
        <v>0</v>
      </c>
    </row>
    <row r="23" spans="1:19" x14ac:dyDescent="0.3">
      <c r="A23" s="121" t="s">
        <v>34</v>
      </c>
      <c r="B23" s="122"/>
      <c r="C23" s="27">
        <f>Tarieveninvulblad!H27</f>
        <v>0</v>
      </c>
      <c r="D23" s="41">
        <v>20</v>
      </c>
      <c r="E23" s="40">
        <f t="shared" si="15"/>
        <v>0</v>
      </c>
      <c r="F23" s="49">
        <v>0</v>
      </c>
      <c r="G23" s="54">
        <f t="shared" si="11"/>
        <v>0</v>
      </c>
      <c r="H23" s="28">
        <v>0</v>
      </c>
      <c r="I23" s="40">
        <f t="shared" si="12"/>
        <v>0</v>
      </c>
      <c r="J23" s="49">
        <v>0</v>
      </c>
      <c r="K23" s="54">
        <f t="shared" si="13"/>
        <v>0</v>
      </c>
      <c r="L23" s="28">
        <v>0</v>
      </c>
      <c r="M23" s="40">
        <f t="shared" si="14"/>
        <v>0</v>
      </c>
      <c r="N23" s="49">
        <v>0</v>
      </c>
      <c r="O23" s="54">
        <f t="shared" si="8"/>
        <v>0</v>
      </c>
      <c r="P23" s="28">
        <v>0</v>
      </c>
      <c r="Q23" s="40">
        <f t="shared" si="9"/>
        <v>0</v>
      </c>
      <c r="R23" s="28">
        <v>3</v>
      </c>
      <c r="S23" s="40">
        <f t="shared" si="10"/>
        <v>0</v>
      </c>
    </row>
    <row r="24" spans="1:19" x14ac:dyDescent="0.3">
      <c r="A24" s="121" t="s">
        <v>35</v>
      </c>
      <c r="B24" s="122"/>
      <c r="C24" s="27">
        <f>Tarieveninvulblad!H28</f>
        <v>0</v>
      </c>
      <c r="D24" s="41">
        <v>1</v>
      </c>
      <c r="E24" s="40">
        <f t="shared" si="15"/>
        <v>0</v>
      </c>
      <c r="F24" s="49">
        <v>0</v>
      </c>
      <c r="G24" s="54">
        <f t="shared" si="11"/>
        <v>0</v>
      </c>
      <c r="H24" s="28">
        <v>0</v>
      </c>
      <c r="I24" s="40">
        <f t="shared" si="12"/>
        <v>0</v>
      </c>
      <c r="J24" s="49">
        <v>0</v>
      </c>
      <c r="K24" s="54">
        <f t="shared" si="13"/>
        <v>0</v>
      </c>
      <c r="L24" s="28">
        <v>0</v>
      </c>
      <c r="M24" s="40">
        <f t="shared" si="14"/>
        <v>0</v>
      </c>
      <c r="N24" s="49">
        <v>0</v>
      </c>
      <c r="O24" s="54">
        <f t="shared" si="8"/>
        <v>0</v>
      </c>
      <c r="P24" s="28">
        <v>0</v>
      </c>
      <c r="Q24" s="40">
        <f t="shared" si="9"/>
        <v>0</v>
      </c>
      <c r="R24" s="28">
        <v>0</v>
      </c>
      <c r="S24" s="40">
        <f t="shared" si="10"/>
        <v>0</v>
      </c>
    </row>
    <row r="25" spans="1:19" x14ac:dyDescent="0.3">
      <c r="A25" s="83" t="s">
        <v>65</v>
      </c>
      <c r="B25" s="84"/>
      <c r="C25" s="27">
        <f>Tarieveninvulblad!H29</f>
        <v>0</v>
      </c>
      <c r="D25" s="41">
        <v>0</v>
      </c>
      <c r="E25" s="40">
        <f t="shared" si="15"/>
        <v>0</v>
      </c>
      <c r="F25" s="49">
        <v>0</v>
      </c>
      <c r="G25" s="54">
        <f t="shared" si="11"/>
        <v>0</v>
      </c>
      <c r="H25" s="28">
        <v>0</v>
      </c>
      <c r="I25" s="40">
        <f t="shared" si="12"/>
        <v>0</v>
      </c>
      <c r="J25" s="49">
        <v>0</v>
      </c>
      <c r="K25" s="54">
        <f t="shared" si="13"/>
        <v>0</v>
      </c>
      <c r="L25" s="28">
        <v>0</v>
      </c>
      <c r="M25" s="40">
        <f t="shared" si="14"/>
        <v>0</v>
      </c>
      <c r="N25" s="49">
        <v>0</v>
      </c>
      <c r="O25" s="54">
        <f t="shared" si="8"/>
        <v>0</v>
      </c>
      <c r="P25" s="28">
        <v>0</v>
      </c>
      <c r="Q25" s="40">
        <f t="shared" si="9"/>
        <v>0</v>
      </c>
      <c r="R25" s="28">
        <v>0</v>
      </c>
      <c r="S25" s="40">
        <f t="shared" si="10"/>
        <v>0</v>
      </c>
    </row>
    <row r="26" spans="1:19" x14ac:dyDescent="0.3">
      <c r="A26" s="123" t="s">
        <v>66</v>
      </c>
      <c r="B26" s="124"/>
      <c r="C26" s="27">
        <f>Tarieveninvulblad!H30</f>
        <v>0</v>
      </c>
      <c r="D26" s="41">
        <v>0</v>
      </c>
      <c r="E26" s="40">
        <f t="shared" si="15"/>
        <v>0</v>
      </c>
      <c r="F26" s="49">
        <v>0</v>
      </c>
      <c r="G26" s="54">
        <f t="shared" si="11"/>
        <v>0</v>
      </c>
      <c r="H26" s="28">
        <v>0</v>
      </c>
      <c r="I26" s="40">
        <f t="shared" si="12"/>
        <v>0</v>
      </c>
      <c r="J26" s="49">
        <v>0</v>
      </c>
      <c r="K26" s="54">
        <f t="shared" si="13"/>
        <v>0</v>
      </c>
      <c r="L26" s="28">
        <v>0</v>
      </c>
      <c r="M26" s="40">
        <f t="shared" si="14"/>
        <v>0</v>
      </c>
      <c r="N26" s="49">
        <v>0</v>
      </c>
      <c r="O26" s="54">
        <f t="shared" si="8"/>
        <v>0</v>
      </c>
      <c r="P26" s="28">
        <v>0</v>
      </c>
      <c r="Q26" s="40">
        <f t="shared" si="9"/>
        <v>0</v>
      </c>
      <c r="R26" s="28">
        <v>0</v>
      </c>
      <c r="S26" s="40">
        <f t="shared" si="10"/>
        <v>0</v>
      </c>
    </row>
    <row r="27" spans="1:19" ht="15" thickBot="1" x14ac:dyDescent="0.35">
      <c r="A27" s="125" t="s">
        <v>87</v>
      </c>
      <c r="B27" s="126"/>
      <c r="C27" s="59">
        <f>Tarieveninvulblad!H31</f>
        <v>0</v>
      </c>
      <c r="D27" s="41">
        <v>0</v>
      </c>
      <c r="E27" s="40">
        <f t="shared" si="15"/>
        <v>0</v>
      </c>
      <c r="F27" s="49">
        <v>0</v>
      </c>
      <c r="G27" s="54">
        <f t="shared" si="11"/>
        <v>0</v>
      </c>
      <c r="H27" s="28">
        <v>0</v>
      </c>
      <c r="I27" s="40">
        <f t="shared" si="12"/>
        <v>0</v>
      </c>
      <c r="J27" s="49">
        <v>0</v>
      </c>
      <c r="K27" s="54">
        <f t="shared" si="13"/>
        <v>0</v>
      </c>
      <c r="L27" s="28">
        <v>0</v>
      </c>
      <c r="M27" s="40">
        <f t="shared" si="14"/>
        <v>0</v>
      </c>
      <c r="N27" s="49">
        <v>0</v>
      </c>
      <c r="O27" s="54">
        <f t="shared" si="8"/>
        <v>0</v>
      </c>
      <c r="P27" s="28">
        <v>0</v>
      </c>
      <c r="Q27" s="40">
        <f t="shared" si="9"/>
        <v>0</v>
      </c>
      <c r="R27" s="28">
        <v>1</v>
      </c>
      <c r="S27" s="40">
        <f t="shared" si="10"/>
        <v>0</v>
      </c>
    </row>
    <row r="28" spans="1:19" ht="43.2" customHeight="1" x14ac:dyDescent="0.3">
      <c r="A28" s="1"/>
      <c r="B28" s="1"/>
      <c r="C28" s="1"/>
      <c r="D28" s="30" t="s">
        <v>80</v>
      </c>
      <c r="E28" s="31" t="s">
        <v>78</v>
      </c>
      <c r="F28" s="51" t="s">
        <v>80</v>
      </c>
      <c r="G28" s="56" t="s">
        <v>78</v>
      </c>
      <c r="H28" s="30" t="s">
        <v>80</v>
      </c>
      <c r="I28" s="31" t="s">
        <v>78</v>
      </c>
      <c r="J28" s="51" t="s">
        <v>80</v>
      </c>
      <c r="K28" s="56" t="s">
        <v>78</v>
      </c>
      <c r="L28" s="30" t="s">
        <v>80</v>
      </c>
      <c r="M28" s="31" t="s">
        <v>78</v>
      </c>
      <c r="N28" s="51" t="s">
        <v>80</v>
      </c>
      <c r="O28" s="56" t="s">
        <v>78</v>
      </c>
      <c r="P28" s="30" t="s">
        <v>80</v>
      </c>
      <c r="Q28" s="31" t="s">
        <v>78</v>
      </c>
      <c r="R28" s="30" t="s">
        <v>80</v>
      </c>
      <c r="S28" s="31" t="s">
        <v>78</v>
      </c>
    </row>
    <row r="29" spans="1:19" ht="22.2" customHeight="1" thickBot="1" x14ac:dyDescent="0.35">
      <c r="D29" s="42">
        <f t="shared" ref="D29:S29" si="16">SUM(D6:D27)</f>
        <v>171</v>
      </c>
      <c r="E29" s="43">
        <f t="shared" si="16"/>
        <v>0</v>
      </c>
      <c r="F29" s="52">
        <f t="shared" si="16"/>
        <v>28</v>
      </c>
      <c r="G29" s="57">
        <f t="shared" si="16"/>
        <v>0</v>
      </c>
      <c r="H29" s="44">
        <f t="shared" si="16"/>
        <v>11</v>
      </c>
      <c r="I29" s="43">
        <f t="shared" si="16"/>
        <v>0</v>
      </c>
      <c r="J29" s="52">
        <f t="shared" si="16"/>
        <v>69</v>
      </c>
      <c r="K29" s="57">
        <f t="shared" si="16"/>
        <v>0</v>
      </c>
      <c r="L29" s="44">
        <f t="shared" si="16"/>
        <v>3</v>
      </c>
      <c r="M29" s="43">
        <f t="shared" si="16"/>
        <v>0</v>
      </c>
      <c r="N29" s="52">
        <f t="shared" si="16"/>
        <v>29</v>
      </c>
      <c r="O29" s="57">
        <f t="shared" si="16"/>
        <v>0</v>
      </c>
      <c r="P29" s="44">
        <f t="shared" si="16"/>
        <v>8</v>
      </c>
      <c r="Q29" s="43">
        <f t="shared" si="16"/>
        <v>0</v>
      </c>
      <c r="R29" s="44">
        <f t="shared" si="16"/>
        <v>51</v>
      </c>
      <c r="S29" s="43">
        <f t="shared" si="16"/>
        <v>0</v>
      </c>
    </row>
    <row r="30" spans="1:19" ht="15" thickBot="1" x14ac:dyDescent="0.35">
      <c r="D30" s="25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19" x14ac:dyDescent="0.3">
      <c r="D31" s="109" t="s">
        <v>81</v>
      </c>
      <c r="E31" s="110"/>
      <c r="F31" s="110"/>
      <c r="G31" s="115">
        <f>E29+G29+I29+K29+M29+O29+Q29+S29</f>
        <v>0</v>
      </c>
      <c r="H31" s="116"/>
    </row>
    <row r="32" spans="1:19" x14ac:dyDescent="0.3">
      <c r="D32" s="111"/>
      <c r="E32" s="112"/>
      <c r="F32" s="112"/>
      <c r="G32" s="112"/>
      <c r="H32" s="117"/>
    </row>
    <row r="33" spans="4:8" ht="15" thickBot="1" x14ac:dyDescent="0.35">
      <c r="D33" s="113"/>
      <c r="E33" s="114"/>
      <c r="F33" s="114"/>
      <c r="G33" s="114"/>
      <c r="H33" s="118"/>
    </row>
    <row r="34" spans="4:8" ht="15" thickBot="1" x14ac:dyDescent="0.35"/>
    <row r="35" spans="4:8" x14ac:dyDescent="0.3">
      <c r="D35" s="109" t="s">
        <v>83</v>
      </c>
      <c r="E35" s="110"/>
      <c r="F35" s="110"/>
      <c r="G35" s="115">
        <f>G31*12</f>
        <v>0</v>
      </c>
      <c r="H35" s="116"/>
    </row>
    <row r="36" spans="4:8" x14ac:dyDescent="0.3">
      <c r="D36" s="111"/>
      <c r="E36" s="112"/>
      <c r="F36" s="112"/>
      <c r="G36" s="112"/>
      <c r="H36" s="117"/>
    </row>
    <row r="37" spans="4:8" ht="15" thickBot="1" x14ac:dyDescent="0.35">
      <c r="D37" s="113"/>
      <c r="E37" s="114"/>
      <c r="F37" s="114"/>
      <c r="G37" s="114"/>
      <c r="H37" s="118"/>
    </row>
  </sheetData>
  <sheetProtection algorithmName="SHA-512" hashValue="Ve6jf9/BaDoyxQbTC5n6S1VHQYymbBa3OD2t78hZFF8023/0LeObl4rg3FEhhoKge9PBxPB6le9OGxMd2a0rgw==" saltValue="erys/bkEoqCXpFUUhuCNAQ==" spinCount="100000" sheet="1" objects="1" scenarios="1"/>
  <mergeCells count="50">
    <mergeCell ref="D35:F37"/>
    <mergeCell ref="G35:H37"/>
    <mergeCell ref="A22:B22"/>
    <mergeCell ref="A23:B23"/>
    <mergeCell ref="A24:B24"/>
    <mergeCell ref="A25:B25"/>
    <mergeCell ref="A26:B26"/>
    <mergeCell ref="A27:B27"/>
    <mergeCell ref="A12:B12"/>
    <mergeCell ref="A13:B13"/>
    <mergeCell ref="D31:F33"/>
    <mergeCell ref="G31:H33"/>
    <mergeCell ref="A15:B15"/>
    <mergeCell ref="A16:B16"/>
    <mergeCell ref="A17:B17"/>
    <mergeCell ref="A19:B19"/>
    <mergeCell ref="A20:B20"/>
    <mergeCell ref="A21:B21"/>
    <mergeCell ref="A14:B14"/>
    <mergeCell ref="Q3:Q5"/>
    <mergeCell ref="R3:R5"/>
    <mergeCell ref="S3:S5"/>
    <mergeCell ref="A6:B6"/>
    <mergeCell ref="A7:B7"/>
    <mergeCell ref="O3:O5"/>
    <mergeCell ref="P3:P5"/>
    <mergeCell ref="A11:B11"/>
    <mergeCell ref="P2:Q2"/>
    <mergeCell ref="R2:S2"/>
    <mergeCell ref="A3:C4"/>
    <mergeCell ref="D3:D5"/>
    <mergeCell ref="E3:E5"/>
    <mergeCell ref="F3:F5"/>
    <mergeCell ref="G3:G5"/>
    <mergeCell ref="H3:H5"/>
    <mergeCell ref="I3:I5"/>
    <mergeCell ref="J3:J5"/>
    <mergeCell ref="D2:E2"/>
    <mergeCell ref="F2:G2"/>
    <mergeCell ref="H2:I2"/>
    <mergeCell ref="A8:B8"/>
    <mergeCell ref="K3:K5"/>
    <mergeCell ref="J2:K2"/>
    <mergeCell ref="L2:M2"/>
    <mergeCell ref="N2:O2"/>
    <mergeCell ref="A9:B9"/>
    <mergeCell ref="A10:B10"/>
    <mergeCell ref="L3:L5"/>
    <mergeCell ref="M3:M5"/>
    <mergeCell ref="N3: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8BAF-79F6-41B2-A648-25B6495C33D8}">
  <dimension ref="A1:S47"/>
  <sheetViews>
    <sheetView showGridLines="0" zoomScale="80" zoomScaleNormal="80" workbookViewId="0">
      <selection activeCell="G45" sqref="G45:H47"/>
    </sheetView>
  </sheetViews>
  <sheetFormatPr defaultRowHeight="14.4" x14ac:dyDescent="0.3"/>
  <cols>
    <col min="1" max="1" width="48" customWidth="1"/>
    <col min="3" max="3" width="25.88671875" customWidth="1"/>
    <col min="4" max="19" width="13.77734375" customWidth="1"/>
  </cols>
  <sheetData>
    <row r="1" spans="1:19" ht="15" thickBot="1" x14ac:dyDescent="0.35"/>
    <row r="2" spans="1:19" ht="52.2" customHeight="1" thickBot="1" x14ac:dyDescent="0.35">
      <c r="A2" s="1"/>
      <c r="B2" s="1"/>
      <c r="C2" s="1"/>
      <c r="D2" s="103" t="s">
        <v>69</v>
      </c>
      <c r="E2" s="104"/>
      <c r="F2" s="103" t="s">
        <v>70</v>
      </c>
      <c r="G2" s="104"/>
      <c r="H2" s="103" t="s">
        <v>71</v>
      </c>
      <c r="I2" s="104"/>
      <c r="J2" s="103" t="s">
        <v>72</v>
      </c>
      <c r="K2" s="104"/>
      <c r="L2" s="103" t="s">
        <v>73</v>
      </c>
      <c r="M2" s="104"/>
      <c r="N2" s="103" t="s">
        <v>74</v>
      </c>
      <c r="O2" s="104"/>
      <c r="P2" s="103" t="s">
        <v>75</v>
      </c>
      <c r="Q2" s="104"/>
      <c r="R2" s="103" t="s">
        <v>76</v>
      </c>
      <c r="S2" s="104"/>
    </row>
    <row r="3" spans="1:19" ht="14.4" customHeight="1" x14ac:dyDescent="0.3">
      <c r="A3" s="128" t="s">
        <v>37</v>
      </c>
      <c r="B3" s="129"/>
      <c r="C3" s="129"/>
      <c r="D3" s="127" t="s">
        <v>67</v>
      </c>
      <c r="E3" s="106" t="s">
        <v>68</v>
      </c>
      <c r="F3" s="127" t="s">
        <v>67</v>
      </c>
      <c r="G3" s="106" t="s">
        <v>68</v>
      </c>
      <c r="H3" s="127" t="s">
        <v>67</v>
      </c>
      <c r="I3" s="106" t="s">
        <v>68</v>
      </c>
      <c r="J3" s="127" t="s">
        <v>67</v>
      </c>
      <c r="K3" s="106" t="s">
        <v>68</v>
      </c>
      <c r="L3" s="127" t="s">
        <v>67</v>
      </c>
      <c r="M3" s="106" t="s">
        <v>68</v>
      </c>
      <c r="N3" s="127" t="s">
        <v>67</v>
      </c>
      <c r="O3" s="106" t="s">
        <v>68</v>
      </c>
      <c r="P3" s="127" t="s">
        <v>67</v>
      </c>
      <c r="Q3" s="106" t="s">
        <v>68</v>
      </c>
      <c r="R3" s="127" t="s">
        <v>67</v>
      </c>
      <c r="S3" s="106" t="s">
        <v>68</v>
      </c>
    </row>
    <row r="4" spans="1:19" ht="15" customHeight="1" x14ac:dyDescent="0.3">
      <c r="A4" s="130"/>
      <c r="B4" s="131"/>
      <c r="C4" s="131"/>
      <c r="D4" s="127"/>
      <c r="E4" s="106"/>
      <c r="F4" s="127"/>
      <c r="G4" s="106"/>
      <c r="H4" s="127"/>
      <c r="I4" s="106"/>
      <c r="J4" s="127"/>
      <c r="K4" s="106"/>
      <c r="L4" s="127"/>
      <c r="M4" s="106"/>
      <c r="N4" s="127"/>
      <c r="O4" s="106"/>
      <c r="P4" s="127"/>
      <c r="Q4" s="106"/>
      <c r="R4" s="127"/>
      <c r="S4" s="106"/>
    </row>
    <row r="5" spans="1:19" x14ac:dyDescent="0.3">
      <c r="A5" s="9" t="s">
        <v>0</v>
      </c>
      <c r="B5" s="10"/>
      <c r="C5" s="17" t="s">
        <v>39</v>
      </c>
      <c r="D5" s="127"/>
      <c r="E5" s="106"/>
      <c r="F5" s="127"/>
      <c r="G5" s="106"/>
      <c r="H5" s="127"/>
      <c r="I5" s="106"/>
      <c r="J5" s="127"/>
      <c r="K5" s="106"/>
      <c r="L5" s="127"/>
      <c r="M5" s="106"/>
      <c r="N5" s="127"/>
      <c r="O5" s="106"/>
      <c r="P5" s="127"/>
      <c r="Q5" s="106"/>
      <c r="R5" s="127"/>
      <c r="S5" s="106"/>
    </row>
    <row r="6" spans="1:19" x14ac:dyDescent="0.3">
      <c r="A6" s="65" t="s">
        <v>1</v>
      </c>
      <c r="B6" s="66"/>
      <c r="C6" s="45">
        <f>Tarieveninvulblad!D10</f>
        <v>0</v>
      </c>
      <c r="D6" s="46">
        <v>63428</v>
      </c>
      <c r="E6" s="40">
        <f>D6*C6</f>
        <v>0</v>
      </c>
      <c r="F6" s="28">
        <f>13684+5680</f>
        <v>19364</v>
      </c>
      <c r="G6" s="40">
        <f>C6*F6</f>
        <v>0</v>
      </c>
      <c r="H6" s="28">
        <v>14125</v>
      </c>
      <c r="I6" s="40">
        <f>H6*C6</f>
        <v>0</v>
      </c>
      <c r="J6" s="28">
        <v>28721</v>
      </c>
      <c r="K6" s="40">
        <f>J6*C6</f>
        <v>0</v>
      </c>
      <c r="L6" s="28">
        <v>4087</v>
      </c>
      <c r="M6" s="40">
        <f>L6*C6</f>
        <v>0</v>
      </c>
      <c r="N6" s="28">
        <v>19760</v>
      </c>
      <c r="O6" s="40">
        <f>N6*C6</f>
        <v>0</v>
      </c>
      <c r="P6" s="28">
        <v>6722</v>
      </c>
      <c r="Q6" s="40">
        <f>P6*C6</f>
        <v>0</v>
      </c>
      <c r="R6" s="28">
        <v>63239</v>
      </c>
      <c r="S6" s="40">
        <f>R6*C6</f>
        <v>0</v>
      </c>
    </row>
    <row r="7" spans="1:19" x14ac:dyDescent="0.3">
      <c r="A7" s="65" t="s">
        <v>2</v>
      </c>
      <c r="B7" s="66"/>
      <c r="C7" s="45">
        <f>Tarieveninvulblad!D11</f>
        <v>0</v>
      </c>
      <c r="D7" s="46">
        <v>12971</v>
      </c>
      <c r="E7" s="40">
        <f t="shared" ref="E7:E13" si="0">D7*C7</f>
        <v>0</v>
      </c>
      <c r="F7" s="28">
        <f>5177+2083</f>
        <v>7260</v>
      </c>
      <c r="G7" s="40">
        <f t="shared" ref="G7:G14" si="1">C7*F7</f>
        <v>0</v>
      </c>
      <c r="H7" s="28">
        <v>1824</v>
      </c>
      <c r="I7" s="40">
        <f t="shared" ref="I7:I14" si="2">H7*C7</f>
        <v>0</v>
      </c>
      <c r="J7" s="28">
        <v>6698</v>
      </c>
      <c r="K7" s="40">
        <f t="shared" ref="K7:K14" si="3">J7*C7</f>
        <v>0</v>
      </c>
      <c r="L7" s="28">
        <v>1334</v>
      </c>
      <c r="M7" s="40">
        <f t="shared" ref="M7:M14" si="4">L7*C7</f>
        <v>0</v>
      </c>
      <c r="N7" s="28">
        <v>7323</v>
      </c>
      <c r="O7" s="40">
        <f t="shared" ref="O7:O14" si="5">N7*C7</f>
        <v>0</v>
      </c>
      <c r="P7" s="28">
        <v>1850</v>
      </c>
      <c r="Q7" s="40">
        <f t="shared" ref="Q7:Q14" si="6">P7*C7</f>
        <v>0</v>
      </c>
      <c r="R7" s="28">
        <v>15565</v>
      </c>
      <c r="S7" s="40">
        <f t="shared" ref="S7:S14" si="7">R7*C7</f>
        <v>0</v>
      </c>
    </row>
    <row r="8" spans="1:19" x14ac:dyDescent="0.3">
      <c r="A8" s="65" t="s">
        <v>4</v>
      </c>
      <c r="B8" s="66"/>
      <c r="C8" s="45">
        <f>Tarieveninvulblad!D12</f>
        <v>0</v>
      </c>
      <c r="D8" s="46">
        <v>5685</v>
      </c>
      <c r="E8" s="40">
        <f t="shared" si="0"/>
        <v>0</v>
      </c>
      <c r="F8" s="28">
        <v>3026</v>
      </c>
      <c r="G8" s="40">
        <f t="shared" si="1"/>
        <v>0</v>
      </c>
      <c r="H8" s="28">
        <v>112</v>
      </c>
      <c r="I8" s="40">
        <f t="shared" si="2"/>
        <v>0</v>
      </c>
      <c r="J8" s="28">
        <v>159</v>
      </c>
      <c r="K8" s="40">
        <f t="shared" si="3"/>
        <v>0</v>
      </c>
      <c r="L8" s="28">
        <v>0</v>
      </c>
      <c r="M8" s="40">
        <f t="shared" si="4"/>
        <v>0</v>
      </c>
      <c r="N8" s="28">
        <v>1238</v>
      </c>
      <c r="O8" s="40">
        <f t="shared" si="5"/>
        <v>0</v>
      </c>
      <c r="P8" s="28">
        <v>134</v>
      </c>
      <c r="Q8" s="40">
        <f t="shared" si="6"/>
        <v>0</v>
      </c>
      <c r="R8" s="28">
        <v>1006</v>
      </c>
      <c r="S8" s="40">
        <f t="shared" si="7"/>
        <v>0</v>
      </c>
    </row>
    <row r="9" spans="1:19" x14ac:dyDescent="0.3">
      <c r="A9" s="65" t="s">
        <v>3</v>
      </c>
      <c r="B9" s="66"/>
      <c r="C9" s="45">
        <f>Tarieveninvulblad!D13</f>
        <v>0</v>
      </c>
      <c r="D9" s="46">
        <v>690</v>
      </c>
      <c r="E9" s="40">
        <f t="shared" si="0"/>
        <v>0</v>
      </c>
      <c r="F9" s="28">
        <v>0</v>
      </c>
      <c r="G9" s="40">
        <f t="shared" si="1"/>
        <v>0</v>
      </c>
      <c r="H9" s="28">
        <v>408</v>
      </c>
      <c r="I9" s="40">
        <f t="shared" si="2"/>
        <v>0</v>
      </c>
      <c r="J9" s="28">
        <v>149</v>
      </c>
      <c r="K9" s="40">
        <f t="shared" si="3"/>
        <v>0</v>
      </c>
      <c r="L9" s="28">
        <v>0</v>
      </c>
      <c r="M9" s="40">
        <f t="shared" si="4"/>
        <v>0</v>
      </c>
      <c r="N9" s="28">
        <v>0</v>
      </c>
      <c r="O9" s="40">
        <f t="shared" si="5"/>
        <v>0</v>
      </c>
      <c r="P9" s="28">
        <v>0</v>
      </c>
      <c r="Q9" s="40">
        <f t="shared" si="6"/>
        <v>0</v>
      </c>
      <c r="R9" s="28">
        <v>6770</v>
      </c>
      <c r="S9" s="40">
        <f t="shared" si="7"/>
        <v>0</v>
      </c>
    </row>
    <row r="10" spans="1:19" x14ac:dyDescent="0.3">
      <c r="A10" s="65" t="s">
        <v>5</v>
      </c>
      <c r="B10" s="66"/>
      <c r="C10" s="45">
        <f>Tarieveninvulblad!D14</f>
        <v>0</v>
      </c>
      <c r="D10" s="46">
        <v>0</v>
      </c>
      <c r="E10" s="40">
        <f t="shared" si="0"/>
        <v>0</v>
      </c>
      <c r="F10" s="28">
        <v>1548</v>
      </c>
      <c r="G10" s="40">
        <f t="shared" si="1"/>
        <v>0</v>
      </c>
      <c r="H10" s="28">
        <v>0</v>
      </c>
      <c r="I10" s="40">
        <f t="shared" si="2"/>
        <v>0</v>
      </c>
      <c r="J10" s="28">
        <v>0</v>
      </c>
      <c r="K10" s="40">
        <f t="shared" si="3"/>
        <v>0</v>
      </c>
      <c r="L10" s="28">
        <v>0</v>
      </c>
      <c r="M10" s="40">
        <f t="shared" si="4"/>
        <v>0</v>
      </c>
      <c r="N10" s="28">
        <v>0</v>
      </c>
      <c r="O10" s="40">
        <f t="shared" si="5"/>
        <v>0</v>
      </c>
      <c r="P10" s="28">
        <v>0</v>
      </c>
      <c r="Q10" s="40">
        <f t="shared" si="6"/>
        <v>0</v>
      </c>
      <c r="R10" s="28">
        <v>2322</v>
      </c>
      <c r="S10" s="40">
        <f t="shared" si="7"/>
        <v>0</v>
      </c>
    </row>
    <row r="11" spans="1:19" x14ac:dyDescent="0.3">
      <c r="A11" s="65" t="s">
        <v>6</v>
      </c>
      <c r="B11" s="66"/>
      <c r="C11" s="45">
        <f>Tarieveninvulblad!D15</f>
        <v>0</v>
      </c>
      <c r="D11" s="46">
        <v>0</v>
      </c>
      <c r="E11" s="40">
        <f t="shared" si="0"/>
        <v>0</v>
      </c>
      <c r="F11" s="28">
        <v>0</v>
      </c>
      <c r="G11" s="40">
        <f t="shared" si="1"/>
        <v>0</v>
      </c>
      <c r="H11" s="28">
        <v>0</v>
      </c>
      <c r="I11" s="40">
        <f t="shared" si="2"/>
        <v>0</v>
      </c>
      <c r="J11" s="28">
        <v>0</v>
      </c>
      <c r="K11" s="40">
        <f t="shared" si="3"/>
        <v>0</v>
      </c>
      <c r="L11" s="28">
        <v>0</v>
      </c>
      <c r="M11" s="40">
        <f t="shared" si="4"/>
        <v>0</v>
      </c>
      <c r="N11" s="28">
        <v>0</v>
      </c>
      <c r="O11" s="40">
        <f t="shared" si="5"/>
        <v>0</v>
      </c>
      <c r="P11" s="28">
        <v>0</v>
      </c>
      <c r="Q11" s="40">
        <f t="shared" si="6"/>
        <v>0</v>
      </c>
      <c r="R11" s="28">
        <v>0</v>
      </c>
      <c r="S11" s="40">
        <f t="shared" si="7"/>
        <v>0</v>
      </c>
    </row>
    <row r="12" spans="1:19" x14ac:dyDescent="0.3">
      <c r="A12" s="65" t="s">
        <v>64</v>
      </c>
      <c r="B12" s="66"/>
      <c r="C12" s="45">
        <f>Tarieveninvulblad!D16</f>
        <v>0</v>
      </c>
      <c r="D12" s="46">
        <v>0</v>
      </c>
      <c r="E12" s="40">
        <f t="shared" si="0"/>
        <v>0</v>
      </c>
      <c r="F12" s="28">
        <v>0</v>
      </c>
      <c r="G12" s="40">
        <f t="shared" si="1"/>
        <v>0</v>
      </c>
      <c r="H12" s="28">
        <v>0</v>
      </c>
      <c r="I12" s="40">
        <f t="shared" si="2"/>
        <v>0</v>
      </c>
      <c r="J12" s="28">
        <v>0</v>
      </c>
      <c r="K12" s="40">
        <f t="shared" si="3"/>
        <v>0</v>
      </c>
      <c r="L12" s="28">
        <v>0</v>
      </c>
      <c r="M12" s="40">
        <f t="shared" si="4"/>
        <v>0</v>
      </c>
      <c r="N12" s="28">
        <v>0</v>
      </c>
      <c r="O12" s="40">
        <f t="shared" si="5"/>
        <v>0</v>
      </c>
      <c r="P12" s="28">
        <v>0</v>
      </c>
      <c r="Q12" s="40">
        <f t="shared" si="6"/>
        <v>0</v>
      </c>
      <c r="R12" s="28">
        <v>0</v>
      </c>
      <c r="S12" s="40">
        <f t="shared" si="7"/>
        <v>0</v>
      </c>
    </row>
    <row r="13" spans="1:19" x14ac:dyDescent="0.3">
      <c r="A13" s="65" t="s">
        <v>45</v>
      </c>
      <c r="B13" s="66"/>
      <c r="C13" s="45">
        <f>Tarieveninvulblad!D17</f>
        <v>0</v>
      </c>
      <c r="D13" s="46">
        <v>208</v>
      </c>
      <c r="E13" s="40">
        <f t="shared" si="0"/>
        <v>0</v>
      </c>
      <c r="F13" s="28">
        <v>0</v>
      </c>
      <c r="G13" s="40">
        <f t="shared" si="1"/>
        <v>0</v>
      </c>
      <c r="H13" s="28">
        <v>287</v>
      </c>
      <c r="I13" s="40">
        <f t="shared" si="2"/>
        <v>0</v>
      </c>
      <c r="J13" s="28">
        <v>406</v>
      </c>
      <c r="K13" s="40">
        <f t="shared" si="3"/>
        <v>0</v>
      </c>
      <c r="L13" s="28">
        <v>147</v>
      </c>
      <c r="M13" s="40">
        <f t="shared" si="4"/>
        <v>0</v>
      </c>
      <c r="N13" s="28">
        <v>179</v>
      </c>
      <c r="O13" s="40">
        <f t="shared" si="5"/>
        <v>0</v>
      </c>
      <c r="P13" s="28">
        <v>11</v>
      </c>
      <c r="Q13" s="40">
        <f t="shared" si="6"/>
        <v>0</v>
      </c>
      <c r="R13" s="28">
        <v>1766</v>
      </c>
      <c r="S13" s="40">
        <f t="shared" si="7"/>
        <v>0</v>
      </c>
    </row>
    <row r="14" spans="1:19" x14ac:dyDescent="0.3">
      <c r="A14" s="81" t="s">
        <v>47</v>
      </c>
      <c r="B14" s="82"/>
      <c r="C14" s="45">
        <f>Tarieveninvulblad!D18</f>
        <v>0</v>
      </c>
      <c r="D14" s="46">
        <v>0</v>
      </c>
      <c r="E14" s="40">
        <f>D14*C14</f>
        <v>0</v>
      </c>
      <c r="F14" s="28">
        <v>0</v>
      </c>
      <c r="G14" s="40">
        <f t="shared" si="1"/>
        <v>0</v>
      </c>
      <c r="H14" s="28">
        <v>0</v>
      </c>
      <c r="I14" s="40">
        <f t="shared" si="2"/>
        <v>0</v>
      </c>
      <c r="J14" s="28">
        <v>0</v>
      </c>
      <c r="K14" s="40">
        <f t="shared" si="3"/>
        <v>0</v>
      </c>
      <c r="L14" s="28">
        <v>0</v>
      </c>
      <c r="M14" s="40">
        <f t="shared" si="4"/>
        <v>0</v>
      </c>
      <c r="N14" s="28">
        <v>0</v>
      </c>
      <c r="O14" s="40">
        <f t="shared" si="5"/>
        <v>0</v>
      </c>
      <c r="P14" s="28">
        <v>0</v>
      </c>
      <c r="Q14" s="40">
        <f t="shared" si="6"/>
        <v>0</v>
      </c>
      <c r="R14" s="28">
        <v>0</v>
      </c>
      <c r="S14" s="40">
        <f t="shared" si="7"/>
        <v>0</v>
      </c>
    </row>
    <row r="15" spans="1:19" ht="15" thickBot="1" x14ac:dyDescent="0.35">
      <c r="A15" s="9" t="s">
        <v>7</v>
      </c>
      <c r="B15" s="10"/>
      <c r="C15" s="17" t="s">
        <v>39</v>
      </c>
      <c r="D15" s="21"/>
      <c r="E15" s="22"/>
      <c r="F15" s="21"/>
      <c r="G15" s="22"/>
      <c r="H15" s="21"/>
      <c r="I15" s="22"/>
      <c r="J15" s="21"/>
      <c r="K15" s="22"/>
      <c r="L15" s="21"/>
      <c r="M15" s="22"/>
      <c r="N15" s="21"/>
      <c r="O15" s="22"/>
      <c r="P15" s="21"/>
      <c r="Q15" s="22"/>
      <c r="R15" s="21"/>
      <c r="S15" s="22"/>
    </row>
    <row r="16" spans="1:19" x14ac:dyDescent="0.3">
      <c r="A16" s="132" t="s">
        <v>8</v>
      </c>
      <c r="B16" s="133"/>
      <c r="C16" s="58">
        <f>Tarieveninvulblad!D20</f>
        <v>0</v>
      </c>
      <c r="D16" s="28">
        <v>32</v>
      </c>
      <c r="E16" s="40">
        <f>D16*C16</f>
        <v>0</v>
      </c>
      <c r="F16" s="28">
        <v>0</v>
      </c>
      <c r="G16" s="40">
        <f>F16*C16</f>
        <v>0</v>
      </c>
      <c r="H16" s="28">
        <v>0</v>
      </c>
      <c r="I16" s="40">
        <f>H16*C16</f>
        <v>0</v>
      </c>
      <c r="J16" s="28">
        <v>0</v>
      </c>
      <c r="K16" s="40">
        <f>J16*C16</f>
        <v>0</v>
      </c>
      <c r="L16" s="28">
        <v>0</v>
      </c>
      <c r="M16" s="40">
        <f>L16*C16</f>
        <v>0</v>
      </c>
      <c r="N16" s="28">
        <v>0</v>
      </c>
      <c r="O16" s="40">
        <f t="shared" ref="O16" si="8">N16*C16</f>
        <v>0</v>
      </c>
      <c r="P16" s="28">
        <v>0</v>
      </c>
      <c r="Q16" s="40">
        <f t="shared" ref="Q16" si="9">P16*C16</f>
        <v>0</v>
      </c>
      <c r="R16" s="28">
        <v>0</v>
      </c>
      <c r="S16" s="40">
        <f t="shared" ref="S16" si="10">R16*C16</f>
        <v>0</v>
      </c>
    </row>
    <row r="17" spans="1:19" x14ac:dyDescent="0.3">
      <c r="A17" s="60" t="s">
        <v>9</v>
      </c>
      <c r="B17" s="61"/>
      <c r="C17" s="27">
        <f>Tarieveninvulblad!D21</f>
        <v>0</v>
      </c>
      <c r="D17" s="28">
        <v>45</v>
      </c>
      <c r="E17" s="40">
        <f t="shared" ref="E17:E40" si="11">D17*C17</f>
        <v>0</v>
      </c>
      <c r="F17" s="28">
        <v>0</v>
      </c>
      <c r="G17" s="40">
        <f t="shared" ref="G17:G40" si="12">F17*C17</f>
        <v>0</v>
      </c>
      <c r="H17" s="28">
        <v>0</v>
      </c>
      <c r="I17" s="40">
        <f t="shared" ref="I17:I41" si="13">H17*C17</f>
        <v>0</v>
      </c>
      <c r="J17" s="28">
        <v>0</v>
      </c>
      <c r="K17" s="40">
        <f t="shared" ref="K17:K41" si="14">J17*C17</f>
        <v>0</v>
      </c>
      <c r="L17" s="28">
        <v>0</v>
      </c>
      <c r="M17" s="40">
        <f t="shared" ref="M17:M41" si="15">L17*C17</f>
        <v>0</v>
      </c>
      <c r="N17" s="28">
        <v>0</v>
      </c>
      <c r="O17" s="40">
        <f t="shared" ref="O17:O41" si="16">N17*C17</f>
        <v>0</v>
      </c>
      <c r="P17" s="28">
        <v>0</v>
      </c>
      <c r="Q17" s="40">
        <f t="shared" ref="Q17:Q41" si="17">P17*C17</f>
        <v>0</v>
      </c>
      <c r="R17" s="28">
        <v>0</v>
      </c>
      <c r="S17" s="40">
        <f t="shared" ref="S17:S41" si="18">R17*C17</f>
        <v>0</v>
      </c>
    </row>
    <row r="18" spans="1:19" x14ac:dyDescent="0.3">
      <c r="A18" s="60" t="s">
        <v>10</v>
      </c>
      <c r="B18" s="61"/>
      <c r="C18" s="27">
        <f>Tarieveninvulblad!D22</f>
        <v>0</v>
      </c>
      <c r="D18" s="28">
        <v>118</v>
      </c>
      <c r="E18" s="40">
        <f t="shared" si="11"/>
        <v>0</v>
      </c>
      <c r="F18" s="28">
        <v>0</v>
      </c>
      <c r="G18" s="40">
        <f t="shared" si="12"/>
        <v>0</v>
      </c>
      <c r="H18" s="28">
        <v>0</v>
      </c>
      <c r="I18" s="40">
        <f t="shared" si="13"/>
        <v>0</v>
      </c>
      <c r="J18" s="28">
        <v>0</v>
      </c>
      <c r="K18" s="40">
        <f t="shared" si="14"/>
        <v>0</v>
      </c>
      <c r="L18" s="28">
        <v>0</v>
      </c>
      <c r="M18" s="40">
        <f t="shared" si="15"/>
        <v>0</v>
      </c>
      <c r="N18" s="28">
        <v>0</v>
      </c>
      <c r="O18" s="40">
        <f t="shared" si="16"/>
        <v>0</v>
      </c>
      <c r="P18" s="28">
        <v>0</v>
      </c>
      <c r="Q18" s="40">
        <f t="shared" si="17"/>
        <v>0</v>
      </c>
      <c r="R18" s="28">
        <v>0</v>
      </c>
      <c r="S18" s="40">
        <f t="shared" si="18"/>
        <v>0</v>
      </c>
    </row>
    <row r="19" spans="1:19" x14ac:dyDescent="0.3">
      <c r="A19" s="60" t="s">
        <v>11</v>
      </c>
      <c r="B19" s="61"/>
      <c r="C19" s="27">
        <f>Tarieveninvulblad!D23</f>
        <v>0</v>
      </c>
      <c r="D19" s="28">
        <v>0</v>
      </c>
      <c r="E19" s="40">
        <f t="shared" si="11"/>
        <v>0</v>
      </c>
      <c r="F19" s="28">
        <v>0</v>
      </c>
      <c r="G19" s="40">
        <f t="shared" si="12"/>
        <v>0</v>
      </c>
      <c r="H19" s="28">
        <v>0</v>
      </c>
      <c r="I19" s="40">
        <f t="shared" si="13"/>
        <v>0</v>
      </c>
      <c r="J19" s="28">
        <v>0</v>
      </c>
      <c r="K19" s="40">
        <f t="shared" si="14"/>
        <v>0</v>
      </c>
      <c r="L19" s="28">
        <v>0</v>
      </c>
      <c r="M19" s="40">
        <f t="shared" si="15"/>
        <v>0</v>
      </c>
      <c r="N19" s="28">
        <v>0</v>
      </c>
      <c r="O19" s="40">
        <f t="shared" si="16"/>
        <v>0</v>
      </c>
      <c r="P19" s="28">
        <v>0</v>
      </c>
      <c r="Q19" s="40">
        <f t="shared" si="17"/>
        <v>0</v>
      </c>
      <c r="R19" s="28">
        <v>0</v>
      </c>
      <c r="S19" s="40">
        <f t="shared" si="18"/>
        <v>0</v>
      </c>
    </row>
    <row r="20" spans="1:19" x14ac:dyDescent="0.3">
      <c r="A20" s="60" t="s">
        <v>12</v>
      </c>
      <c r="B20" s="61"/>
      <c r="C20" s="27">
        <f>Tarieveninvulblad!D24</f>
        <v>0</v>
      </c>
      <c r="D20" s="28">
        <v>0</v>
      </c>
      <c r="E20" s="40">
        <f t="shared" si="11"/>
        <v>0</v>
      </c>
      <c r="F20" s="28">
        <v>0</v>
      </c>
      <c r="G20" s="40">
        <f t="shared" si="12"/>
        <v>0</v>
      </c>
      <c r="H20" s="28">
        <v>0</v>
      </c>
      <c r="I20" s="40">
        <f t="shared" si="13"/>
        <v>0</v>
      </c>
      <c r="J20" s="28">
        <v>0</v>
      </c>
      <c r="K20" s="40">
        <f t="shared" si="14"/>
        <v>0</v>
      </c>
      <c r="L20" s="28">
        <v>0</v>
      </c>
      <c r="M20" s="40">
        <f t="shared" si="15"/>
        <v>0</v>
      </c>
      <c r="N20" s="28">
        <v>0</v>
      </c>
      <c r="O20" s="40">
        <f t="shared" si="16"/>
        <v>0</v>
      </c>
      <c r="P20" s="28">
        <v>0</v>
      </c>
      <c r="Q20" s="40">
        <f t="shared" si="17"/>
        <v>0</v>
      </c>
      <c r="R20" s="28">
        <v>0</v>
      </c>
      <c r="S20" s="40">
        <f t="shared" si="18"/>
        <v>0</v>
      </c>
    </row>
    <row r="21" spans="1:19" x14ac:dyDescent="0.3">
      <c r="A21" s="60" t="s">
        <v>13</v>
      </c>
      <c r="B21" s="61"/>
      <c r="C21" s="27">
        <f>Tarieveninvulblad!D25</f>
        <v>0</v>
      </c>
      <c r="D21" s="28">
        <v>0</v>
      </c>
      <c r="E21" s="40">
        <f t="shared" si="11"/>
        <v>0</v>
      </c>
      <c r="F21" s="28">
        <v>0</v>
      </c>
      <c r="G21" s="40">
        <f t="shared" si="12"/>
        <v>0</v>
      </c>
      <c r="H21" s="28">
        <v>0</v>
      </c>
      <c r="I21" s="40">
        <f t="shared" si="13"/>
        <v>0</v>
      </c>
      <c r="J21" s="28">
        <v>0</v>
      </c>
      <c r="K21" s="40">
        <f t="shared" si="14"/>
        <v>0</v>
      </c>
      <c r="L21" s="28">
        <v>0</v>
      </c>
      <c r="M21" s="40">
        <f t="shared" si="15"/>
        <v>0</v>
      </c>
      <c r="N21" s="28">
        <v>0</v>
      </c>
      <c r="O21" s="40">
        <f t="shared" si="16"/>
        <v>0</v>
      </c>
      <c r="P21" s="28">
        <v>0</v>
      </c>
      <c r="Q21" s="40">
        <f t="shared" si="17"/>
        <v>0</v>
      </c>
      <c r="R21" s="28">
        <v>0</v>
      </c>
      <c r="S21" s="40">
        <f t="shared" si="18"/>
        <v>0</v>
      </c>
    </row>
    <row r="22" spans="1:19" x14ac:dyDescent="0.3">
      <c r="A22" s="60" t="s">
        <v>14</v>
      </c>
      <c r="B22" s="61"/>
      <c r="C22" s="27">
        <f>Tarieveninvulblad!D26</f>
        <v>0</v>
      </c>
      <c r="D22" s="28">
        <v>0</v>
      </c>
      <c r="E22" s="40">
        <f t="shared" si="11"/>
        <v>0</v>
      </c>
      <c r="F22" s="28">
        <v>0</v>
      </c>
      <c r="G22" s="40">
        <f t="shared" si="12"/>
        <v>0</v>
      </c>
      <c r="H22" s="28">
        <v>0</v>
      </c>
      <c r="I22" s="40">
        <f t="shared" si="13"/>
        <v>0</v>
      </c>
      <c r="J22" s="28">
        <v>0</v>
      </c>
      <c r="K22" s="40">
        <f t="shared" si="14"/>
        <v>0</v>
      </c>
      <c r="L22" s="28">
        <v>0</v>
      </c>
      <c r="M22" s="40">
        <f t="shared" si="15"/>
        <v>0</v>
      </c>
      <c r="N22" s="28">
        <v>0</v>
      </c>
      <c r="O22" s="40">
        <f t="shared" si="16"/>
        <v>0</v>
      </c>
      <c r="P22" s="28">
        <v>0</v>
      </c>
      <c r="Q22" s="40">
        <f t="shared" si="17"/>
        <v>0</v>
      </c>
      <c r="R22" s="28">
        <v>0</v>
      </c>
      <c r="S22" s="40">
        <f t="shared" si="18"/>
        <v>0</v>
      </c>
    </row>
    <row r="23" spans="1:19" x14ac:dyDescent="0.3">
      <c r="A23" s="60" t="s">
        <v>15</v>
      </c>
      <c r="B23" s="61"/>
      <c r="C23" s="27">
        <f>Tarieveninvulblad!D27</f>
        <v>0</v>
      </c>
      <c r="D23" s="28">
        <v>0</v>
      </c>
      <c r="E23" s="40">
        <f t="shared" si="11"/>
        <v>0</v>
      </c>
      <c r="F23" s="28">
        <v>0</v>
      </c>
      <c r="G23" s="40">
        <f t="shared" si="12"/>
        <v>0</v>
      </c>
      <c r="H23" s="28">
        <v>0</v>
      </c>
      <c r="I23" s="40">
        <f t="shared" si="13"/>
        <v>0</v>
      </c>
      <c r="J23" s="28">
        <v>0</v>
      </c>
      <c r="K23" s="40">
        <f t="shared" si="14"/>
        <v>0</v>
      </c>
      <c r="L23" s="28">
        <v>0</v>
      </c>
      <c r="M23" s="40">
        <f t="shared" si="15"/>
        <v>0</v>
      </c>
      <c r="N23" s="28">
        <v>0</v>
      </c>
      <c r="O23" s="40">
        <f t="shared" si="16"/>
        <v>0</v>
      </c>
      <c r="P23" s="28">
        <v>0</v>
      </c>
      <c r="Q23" s="40">
        <f t="shared" si="17"/>
        <v>0</v>
      </c>
      <c r="R23" s="28">
        <v>0</v>
      </c>
      <c r="S23" s="40">
        <f t="shared" si="18"/>
        <v>0</v>
      </c>
    </row>
    <row r="24" spans="1:19" x14ac:dyDescent="0.3">
      <c r="A24" s="60" t="s">
        <v>16</v>
      </c>
      <c r="B24" s="61"/>
      <c r="C24" s="27">
        <f>Tarieveninvulblad!D28</f>
        <v>0</v>
      </c>
      <c r="D24" s="28">
        <v>255</v>
      </c>
      <c r="E24" s="40">
        <f t="shared" si="11"/>
        <v>0</v>
      </c>
      <c r="F24" s="28">
        <v>0</v>
      </c>
      <c r="G24" s="40">
        <f t="shared" si="12"/>
        <v>0</v>
      </c>
      <c r="H24" s="28">
        <v>0</v>
      </c>
      <c r="I24" s="40">
        <f t="shared" si="13"/>
        <v>0</v>
      </c>
      <c r="J24" s="28">
        <v>0</v>
      </c>
      <c r="K24" s="40">
        <f t="shared" si="14"/>
        <v>0</v>
      </c>
      <c r="L24" s="28">
        <v>0</v>
      </c>
      <c r="M24" s="40">
        <f t="shared" si="15"/>
        <v>0</v>
      </c>
      <c r="N24" s="28">
        <v>0</v>
      </c>
      <c r="O24" s="40">
        <f t="shared" si="16"/>
        <v>0</v>
      </c>
      <c r="P24" s="28">
        <v>0</v>
      </c>
      <c r="Q24" s="40">
        <f t="shared" si="17"/>
        <v>0</v>
      </c>
      <c r="R24" s="28">
        <v>0</v>
      </c>
      <c r="S24" s="40">
        <f t="shared" si="18"/>
        <v>0</v>
      </c>
    </row>
    <row r="25" spans="1:19" x14ac:dyDescent="0.3">
      <c r="A25" s="60" t="s">
        <v>17</v>
      </c>
      <c r="B25" s="61"/>
      <c r="C25" s="27">
        <f>Tarieveninvulblad!D29</f>
        <v>0</v>
      </c>
      <c r="D25" s="28">
        <v>52</v>
      </c>
      <c r="E25" s="40">
        <f t="shared" si="11"/>
        <v>0</v>
      </c>
      <c r="F25" s="28">
        <v>0</v>
      </c>
      <c r="G25" s="40">
        <f t="shared" si="12"/>
        <v>0</v>
      </c>
      <c r="H25" s="28">
        <v>0</v>
      </c>
      <c r="I25" s="40">
        <f t="shared" si="13"/>
        <v>0</v>
      </c>
      <c r="J25" s="28">
        <v>0</v>
      </c>
      <c r="K25" s="40">
        <f t="shared" si="14"/>
        <v>0</v>
      </c>
      <c r="L25" s="28">
        <v>0</v>
      </c>
      <c r="M25" s="40">
        <f t="shared" si="15"/>
        <v>0</v>
      </c>
      <c r="N25" s="28">
        <v>0</v>
      </c>
      <c r="O25" s="40">
        <f t="shared" si="16"/>
        <v>0</v>
      </c>
      <c r="P25" s="28">
        <v>0</v>
      </c>
      <c r="Q25" s="40">
        <f t="shared" si="17"/>
        <v>0</v>
      </c>
      <c r="R25" s="28">
        <v>0</v>
      </c>
      <c r="S25" s="40">
        <f t="shared" si="18"/>
        <v>0</v>
      </c>
    </row>
    <row r="26" spans="1:19" x14ac:dyDescent="0.3">
      <c r="A26" s="60" t="s">
        <v>53</v>
      </c>
      <c r="B26" s="61"/>
      <c r="C26" s="27">
        <f>Tarieveninvulblad!D30</f>
        <v>0</v>
      </c>
      <c r="D26" s="28">
        <v>268</v>
      </c>
      <c r="E26" s="40">
        <f t="shared" si="11"/>
        <v>0</v>
      </c>
      <c r="F26" s="28">
        <v>0</v>
      </c>
      <c r="G26" s="40">
        <f t="shared" si="12"/>
        <v>0</v>
      </c>
      <c r="H26" s="28">
        <v>0</v>
      </c>
      <c r="I26" s="40">
        <f t="shared" si="13"/>
        <v>0</v>
      </c>
      <c r="J26" s="28">
        <v>0</v>
      </c>
      <c r="K26" s="40">
        <f t="shared" si="14"/>
        <v>0</v>
      </c>
      <c r="L26" s="28">
        <v>0</v>
      </c>
      <c r="M26" s="40">
        <f t="shared" si="15"/>
        <v>0</v>
      </c>
      <c r="N26" s="28">
        <v>0</v>
      </c>
      <c r="O26" s="40">
        <f t="shared" si="16"/>
        <v>0</v>
      </c>
      <c r="P26" s="28">
        <v>0</v>
      </c>
      <c r="Q26" s="40">
        <f t="shared" si="17"/>
        <v>0</v>
      </c>
      <c r="R26" s="28">
        <v>0</v>
      </c>
      <c r="S26" s="40">
        <f t="shared" si="18"/>
        <v>0</v>
      </c>
    </row>
    <row r="27" spans="1:19" x14ac:dyDescent="0.3">
      <c r="A27" s="60" t="s">
        <v>54</v>
      </c>
      <c r="B27" s="61"/>
      <c r="C27" s="27">
        <f>Tarieveninvulblad!D31</f>
        <v>0</v>
      </c>
      <c r="D27" s="28">
        <v>59</v>
      </c>
      <c r="E27" s="40">
        <f t="shared" si="11"/>
        <v>0</v>
      </c>
      <c r="F27" s="28">
        <v>0</v>
      </c>
      <c r="G27" s="40">
        <f t="shared" si="12"/>
        <v>0</v>
      </c>
      <c r="H27" s="28">
        <v>0</v>
      </c>
      <c r="I27" s="40">
        <f t="shared" si="13"/>
        <v>0</v>
      </c>
      <c r="J27" s="28">
        <v>0</v>
      </c>
      <c r="K27" s="40">
        <f t="shared" si="14"/>
        <v>0</v>
      </c>
      <c r="L27" s="28">
        <v>0</v>
      </c>
      <c r="M27" s="40">
        <f t="shared" si="15"/>
        <v>0</v>
      </c>
      <c r="N27" s="28">
        <v>0</v>
      </c>
      <c r="O27" s="40">
        <f t="shared" si="16"/>
        <v>0</v>
      </c>
      <c r="P27" s="28">
        <v>0</v>
      </c>
      <c r="Q27" s="40">
        <f t="shared" si="17"/>
        <v>0</v>
      </c>
      <c r="R27" s="28">
        <v>0</v>
      </c>
      <c r="S27" s="40">
        <f t="shared" si="18"/>
        <v>0</v>
      </c>
    </row>
    <row r="28" spans="1:19" x14ac:dyDescent="0.3">
      <c r="A28" s="81" t="s">
        <v>52</v>
      </c>
      <c r="B28" s="82"/>
      <c r="C28" s="27">
        <f>Tarieveninvulblad!D32</f>
        <v>0</v>
      </c>
      <c r="D28" s="28">
        <v>0</v>
      </c>
      <c r="E28" s="40">
        <f t="shared" si="11"/>
        <v>0</v>
      </c>
      <c r="F28" s="28">
        <v>0</v>
      </c>
      <c r="G28" s="40">
        <f t="shared" si="12"/>
        <v>0</v>
      </c>
      <c r="H28" s="28">
        <v>0</v>
      </c>
      <c r="I28" s="40">
        <f t="shared" si="13"/>
        <v>0</v>
      </c>
      <c r="J28" s="28">
        <v>0</v>
      </c>
      <c r="K28" s="40">
        <f t="shared" si="14"/>
        <v>0</v>
      </c>
      <c r="L28" s="28">
        <v>0</v>
      </c>
      <c r="M28" s="40">
        <f t="shared" si="15"/>
        <v>0</v>
      </c>
      <c r="N28" s="28">
        <v>0</v>
      </c>
      <c r="O28" s="40">
        <f t="shared" si="16"/>
        <v>0</v>
      </c>
      <c r="P28" s="28">
        <v>0</v>
      </c>
      <c r="Q28" s="40">
        <f t="shared" si="17"/>
        <v>0</v>
      </c>
      <c r="R28" s="28">
        <v>0</v>
      </c>
      <c r="S28" s="40">
        <f t="shared" si="18"/>
        <v>0</v>
      </c>
    </row>
    <row r="29" spans="1:19" x14ac:dyDescent="0.3">
      <c r="A29" s="81" t="s">
        <v>55</v>
      </c>
      <c r="B29" s="82"/>
      <c r="C29" s="27">
        <f>Tarieveninvulblad!D33</f>
        <v>0</v>
      </c>
      <c r="D29" s="28">
        <v>0</v>
      </c>
      <c r="E29" s="40">
        <f t="shared" si="11"/>
        <v>0</v>
      </c>
      <c r="F29" s="28">
        <v>0</v>
      </c>
      <c r="G29" s="40">
        <f t="shared" si="12"/>
        <v>0</v>
      </c>
      <c r="H29" s="28">
        <v>0</v>
      </c>
      <c r="I29" s="40">
        <f t="shared" si="13"/>
        <v>0</v>
      </c>
      <c r="J29" s="28">
        <v>0</v>
      </c>
      <c r="K29" s="40">
        <f t="shared" si="14"/>
        <v>0</v>
      </c>
      <c r="L29" s="28">
        <v>0</v>
      </c>
      <c r="M29" s="40">
        <f t="shared" si="15"/>
        <v>0</v>
      </c>
      <c r="N29" s="28">
        <v>0</v>
      </c>
      <c r="O29" s="40">
        <f t="shared" si="16"/>
        <v>0</v>
      </c>
      <c r="P29" s="28">
        <v>0</v>
      </c>
      <c r="Q29" s="40">
        <f t="shared" si="17"/>
        <v>0</v>
      </c>
      <c r="R29" s="28">
        <v>0</v>
      </c>
      <c r="S29" s="40">
        <f t="shared" si="18"/>
        <v>0</v>
      </c>
    </row>
    <row r="30" spans="1:19" x14ac:dyDescent="0.3">
      <c r="A30" s="81" t="s">
        <v>56</v>
      </c>
      <c r="B30" s="82"/>
      <c r="C30" s="27">
        <f>Tarieveninvulblad!D34</f>
        <v>0</v>
      </c>
      <c r="D30" s="28">
        <v>0</v>
      </c>
      <c r="E30" s="40">
        <f t="shared" si="11"/>
        <v>0</v>
      </c>
      <c r="F30" s="28">
        <v>0</v>
      </c>
      <c r="G30" s="40">
        <f t="shared" si="12"/>
        <v>0</v>
      </c>
      <c r="H30" s="28">
        <v>0</v>
      </c>
      <c r="I30" s="40">
        <f t="shared" si="13"/>
        <v>0</v>
      </c>
      <c r="J30" s="28">
        <v>0</v>
      </c>
      <c r="K30" s="40">
        <f t="shared" si="14"/>
        <v>0</v>
      </c>
      <c r="L30" s="28">
        <v>0</v>
      </c>
      <c r="M30" s="40">
        <f t="shared" si="15"/>
        <v>0</v>
      </c>
      <c r="N30" s="28">
        <v>0</v>
      </c>
      <c r="O30" s="40">
        <f t="shared" si="16"/>
        <v>0</v>
      </c>
      <c r="P30" s="28">
        <v>0</v>
      </c>
      <c r="Q30" s="40">
        <f t="shared" si="17"/>
        <v>0</v>
      </c>
      <c r="R30" s="28">
        <v>0</v>
      </c>
      <c r="S30" s="40">
        <f t="shared" si="18"/>
        <v>0</v>
      </c>
    </row>
    <row r="31" spans="1:19" x14ac:dyDescent="0.3">
      <c r="A31" s="81" t="s">
        <v>48</v>
      </c>
      <c r="B31" s="82"/>
      <c r="C31" s="27">
        <f>Tarieveninvulblad!D35</f>
        <v>0</v>
      </c>
      <c r="D31" s="28">
        <v>0</v>
      </c>
      <c r="E31" s="40">
        <f t="shared" si="11"/>
        <v>0</v>
      </c>
      <c r="F31" s="28">
        <v>0</v>
      </c>
      <c r="G31" s="40">
        <f t="shared" si="12"/>
        <v>0</v>
      </c>
      <c r="H31" s="28">
        <v>0</v>
      </c>
      <c r="I31" s="40">
        <f t="shared" si="13"/>
        <v>0</v>
      </c>
      <c r="J31" s="28">
        <v>0</v>
      </c>
      <c r="K31" s="40">
        <f t="shared" si="14"/>
        <v>0</v>
      </c>
      <c r="L31" s="28">
        <v>0</v>
      </c>
      <c r="M31" s="40">
        <f t="shared" si="15"/>
        <v>0</v>
      </c>
      <c r="N31" s="28">
        <v>0</v>
      </c>
      <c r="O31" s="40">
        <f t="shared" si="16"/>
        <v>0</v>
      </c>
      <c r="P31" s="28">
        <v>0</v>
      </c>
      <c r="Q31" s="40">
        <f t="shared" si="17"/>
        <v>0</v>
      </c>
      <c r="R31" s="28">
        <v>0</v>
      </c>
      <c r="S31" s="40">
        <f t="shared" si="18"/>
        <v>0</v>
      </c>
    </row>
    <row r="32" spans="1:19" x14ac:dyDescent="0.3">
      <c r="A32" s="81" t="s">
        <v>49</v>
      </c>
      <c r="B32" s="82"/>
      <c r="C32" s="27">
        <f>Tarieveninvulblad!D36</f>
        <v>0</v>
      </c>
      <c r="D32" s="28">
        <v>0</v>
      </c>
      <c r="E32" s="40">
        <f t="shared" si="11"/>
        <v>0</v>
      </c>
      <c r="F32" s="28">
        <v>0</v>
      </c>
      <c r="G32" s="40">
        <f t="shared" si="12"/>
        <v>0</v>
      </c>
      <c r="H32" s="28">
        <v>0</v>
      </c>
      <c r="I32" s="40">
        <f t="shared" si="13"/>
        <v>0</v>
      </c>
      <c r="J32" s="28">
        <v>0</v>
      </c>
      <c r="K32" s="40">
        <f t="shared" si="14"/>
        <v>0</v>
      </c>
      <c r="L32" s="28">
        <v>0</v>
      </c>
      <c r="M32" s="40">
        <f t="shared" si="15"/>
        <v>0</v>
      </c>
      <c r="N32" s="28">
        <v>0</v>
      </c>
      <c r="O32" s="40">
        <f t="shared" si="16"/>
        <v>0</v>
      </c>
      <c r="P32" s="28">
        <v>0</v>
      </c>
      <c r="Q32" s="40">
        <f t="shared" si="17"/>
        <v>0</v>
      </c>
      <c r="R32" s="28">
        <v>0</v>
      </c>
      <c r="S32" s="40">
        <f t="shared" si="18"/>
        <v>0</v>
      </c>
    </row>
    <row r="33" spans="1:19" x14ac:dyDescent="0.3">
      <c r="A33" s="81" t="s">
        <v>50</v>
      </c>
      <c r="B33" s="82"/>
      <c r="C33" s="27">
        <f>Tarieveninvulblad!D37</f>
        <v>0</v>
      </c>
      <c r="D33" s="28">
        <v>0</v>
      </c>
      <c r="E33" s="40">
        <f t="shared" si="11"/>
        <v>0</v>
      </c>
      <c r="F33" s="28">
        <v>0</v>
      </c>
      <c r="G33" s="40">
        <f t="shared" si="12"/>
        <v>0</v>
      </c>
      <c r="H33" s="28">
        <v>0</v>
      </c>
      <c r="I33" s="40">
        <f t="shared" si="13"/>
        <v>0</v>
      </c>
      <c r="J33" s="28">
        <v>0</v>
      </c>
      <c r="K33" s="40">
        <f t="shared" si="14"/>
        <v>0</v>
      </c>
      <c r="L33" s="28">
        <v>0</v>
      </c>
      <c r="M33" s="40">
        <f t="shared" si="15"/>
        <v>0</v>
      </c>
      <c r="N33" s="28">
        <v>0</v>
      </c>
      <c r="O33" s="40">
        <f t="shared" si="16"/>
        <v>0</v>
      </c>
      <c r="P33" s="28">
        <v>0</v>
      </c>
      <c r="Q33" s="40">
        <f t="shared" si="17"/>
        <v>0</v>
      </c>
      <c r="R33" s="28">
        <v>0</v>
      </c>
      <c r="S33" s="40">
        <f t="shared" si="18"/>
        <v>0</v>
      </c>
    </row>
    <row r="34" spans="1:19" x14ac:dyDescent="0.3">
      <c r="A34" s="81" t="s">
        <v>57</v>
      </c>
      <c r="B34" s="82"/>
      <c r="C34" s="27">
        <f>Tarieveninvulblad!D38</f>
        <v>0</v>
      </c>
      <c r="D34" s="28">
        <v>0</v>
      </c>
      <c r="E34" s="40">
        <f t="shared" si="11"/>
        <v>0</v>
      </c>
      <c r="F34" s="28">
        <v>0</v>
      </c>
      <c r="G34" s="40">
        <f t="shared" si="12"/>
        <v>0</v>
      </c>
      <c r="H34" s="28">
        <v>0</v>
      </c>
      <c r="I34" s="40">
        <f t="shared" si="13"/>
        <v>0</v>
      </c>
      <c r="J34" s="28">
        <v>0</v>
      </c>
      <c r="K34" s="40">
        <f t="shared" si="14"/>
        <v>0</v>
      </c>
      <c r="L34" s="28">
        <v>0</v>
      </c>
      <c r="M34" s="40">
        <f t="shared" si="15"/>
        <v>0</v>
      </c>
      <c r="N34" s="28">
        <v>0</v>
      </c>
      <c r="O34" s="40">
        <f t="shared" si="16"/>
        <v>0</v>
      </c>
      <c r="P34" s="28">
        <v>0</v>
      </c>
      <c r="Q34" s="40">
        <f t="shared" si="17"/>
        <v>0</v>
      </c>
      <c r="R34" s="28">
        <v>0</v>
      </c>
      <c r="S34" s="40">
        <f t="shared" si="18"/>
        <v>0</v>
      </c>
    </row>
    <row r="35" spans="1:19" x14ac:dyDescent="0.3">
      <c r="A35" s="81" t="s">
        <v>58</v>
      </c>
      <c r="B35" s="82"/>
      <c r="C35" s="27">
        <f>Tarieveninvulblad!D39</f>
        <v>0</v>
      </c>
      <c r="D35" s="28">
        <v>0</v>
      </c>
      <c r="E35" s="40">
        <f t="shared" si="11"/>
        <v>0</v>
      </c>
      <c r="F35" s="28">
        <v>0</v>
      </c>
      <c r="G35" s="40">
        <f t="shared" si="12"/>
        <v>0</v>
      </c>
      <c r="H35" s="28">
        <v>0</v>
      </c>
      <c r="I35" s="40">
        <f t="shared" si="13"/>
        <v>0</v>
      </c>
      <c r="J35" s="28">
        <v>0</v>
      </c>
      <c r="K35" s="40">
        <f t="shared" si="14"/>
        <v>0</v>
      </c>
      <c r="L35" s="28">
        <v>0</v>
      </c>
      <c r="M35" s="40">
        <f t="shared" si="15"/>
        <v>0</v>
      </c>
      <c r="N35" s="28">
        <v>0</v>
      </c>
      <c r="O35" s="40">
        <f t="shared" si="16"/>
        <v>0</v>
      </c>
      <c r="P35" s="28">
        <v>0</v>
      </c>
      <c r="Q35" s="40">
        <f t="shared" si="17"/>
        <v>0</v>
      </c>
      <c r="R35" s="28">
        <v>0</v>
      </c>
      <c r="S35" s="40">
        <f t="shared" si="18"/>
        <v>0</v>
      </c>
    </row>
    <row r="36" spans="1:19" x14ac:dyDescent="0.3">
      <c r="A36" s="81" t="s">
        <v>59</v>
      </c>
      <c r="B36" s="82"/>
      <c r="C36" s="27">
        <f>Tarieveninvulblad!D40</f>
        <v>0</v>
      </c>
      <c r="D36" s="28">
        <v>0</v>
      </c>
      <c r="E36" s="40">
        <f t="shared" si="11"/>
        <v>0</v>
      </c>
      <c r="F36" s="28">
        <v>0</v>
      </c>
      <c r="G36" s="40">
        <f t="shared" si="12"/>
        <v>0</v>
      </c>
      <c r="H36" s="28">
        <v>0</v>
      </c>
      <c r="I36" s="40">
        <f t="shared" si="13"/>
        <v>0</v>
      </c>
      <c r="J36" s="28">
        <v>0</v>
      </c>
      <c r="K36" s="40">
        <f t="shared" si="14"/>
        <v>0</v>
      </c>
      <c r="L36" s="28">
        <v>0</v>
      </c>
      <c r="M36" s="40">
        <f t="shared" si="15"/>
        <v>0</v>
      </c>
      <c r="N36" s="28">
        <v>0</v>
      </c>
      <c r="O36" s="40">
        <f t="shared" si="16"/>
        <v>0</v>
      </c>
      <c r="P36" s="28">
        <v>0</v>
      </c>
      <c r="Q36" s="40">
        <f t="shared" si="17"/>
        <v>0</v>
      </c>
      <c r="R36" s="28">
        <v>0</v>
      </c>
      <c r="S36" s="40">
        <f t="shared" si="18"/>
        <v>0</v>
      </c>
    </row>
    <row r="37" spans="1:19" x14ac:dyDescent="0.3">
      <c r="A37" s="81" t="s">
        <v>51</v>
      </c>
      <c r="B37" s="82"/>
      <c r="C37" s="27">
        <f>Tarieveninvulblad!D41</f>
        <v>0</v>
      </c>
      <c r="D37" s="28">
        <v>0</v>
      </c>
      <c r="E37" s="40">
        <f t="shared" si="11"/>
        <v>0</v>
      </c>
      <c r="F37" s="28">
        <v>0</v>
      </c>
      <c r="G37" s="40">
        <f t="shared" si="12"/>
        <v>0</v>
      </c>
      <c r="H37" s="28">
        <v>0</v>
      </c>
      <c r="I37" s="40">
        <f t="shared" si="13"/>
        <v>0</v>
      </c>
      <c r="J37" s="28">
        <v>0</v>
      </c>
      <c r="K37" s="40">
        <f t="shared" si="14"/>
        <v>0</v>
      </c>
      <c r="L37" s="28">
        <v>0</v>
      </c>
      <c r="M37" s="40">
        <f t="shared" si="15"/>
        <v>0</v>
      </c>
      <c r="N37" s="28">
        <v>0</v>
      </c>
      <c r="O37" s="40">
        <f t="shared" si="16"/>
        <v>0</v>
      </c>
      <c r="P37" s="28">
        <v>0</v>
      </c>
      <c r="Q37" s="40">
        <f t="shared" si="17"/>
        <v>0</v>
      </c>
      <c r="R37" s="28">
        <v>0</v>
      </c>
      <c r="S37" s="40">
        <f t="shared" si="18"/>
        <v>0</v>
      </c>
    </row>
    <row r="38" spans="1:19" x14ac:dyDescent="0.3">
      <c r="A38" s="81" t="s">
        <v>60</v>
      </c>
      <c r="B38" s="82"/>
      <c r="C38" s="27">
        <f>Tarieveninvulblad!D42</f>
        <v>0</v>
      </c>
      <c r="D38" s="28">
        <v>0</v>
      </c>
      <c r="E38" s="40">
        <f t="shared" si="11"/>
        <v>0</v>
      </c>
      <c r="F38" s="28">
        <v>0</v>
      </c>
      <c r="G38" s="40">
        <f t="shared" si="12"/>
        <v>0</v>
      </c>
      <c r="H38" s="28">
        <v>0</v>
      </c>
      <c r="I38" s="40">
        <f t="shared" si="13"/>
        <v>0</v>
      </c>
      <c r="J38" s="28">
        <v>0</v>
      </c>
      <c r="K38" s="40">
        <f t="shared" si="14"/>
        <v>0</v>
      </c>
      <c r="L38" s="28">
        <v>0</v>
      </c>
      <c r="M38" s="40">
        <f t="shared" si="15"/>
        <v>0</v>
      </c>
      <c r="N38" s="28">
        <v>0</v>
      </c>
      <c r="O38" s="40">
        <f t="shared" si="16"/>
        <v>0</v>
      </c>
      <c r="P38" s="28">
        <v>0</v>
      </c>
      <c r="Q38" s="40">
        <f t="shared" si="17"/>
        <v>0</v>
      </c>
      <c r="R38" s="28">
        <v>0</v>
      </c>
      <c r="S38" s="40">
        <f t="shared" si="18"/>
        <v>0</v>
      </c>
    </row>
    <row r="39" spans="1:19" x14ac:dyDescent="0.3">
      <c r="A39" s="81" t="s">
        <v>61</v>
      </c>
      <c r="B39" s="82"/>
      <c r="C39" s="27">
        <f>Tarieveninvulblad!D43</f>
        <v>0</v>
      </c>
      <c r="D39" s="28">
        <v>0</v>
      </c>
      <c r="E39" s="40">
        <f t="shared" si="11"/>
        <v>0</v>
      </c>
      <c r="F39" s="28">
        <v>0</v>
      </c>
      <c r="G39" s="40">
        <f t="shared" si="12"/>
        <v>0</v>
      </c>
      <c r="H39" s="28">
        <v>0</v>
      </c>
      <c r="I39" s="40">
        <f t="shared" si="13"/>
        <v>0</v>
      </c>
      <c r="J39" s="28">
        <v>0</v>
      </c>
      <c r="K39" s="40">
        <f t="shared" si="14"/>
        <v>0</v>
      </c>
      <c r="L39" s="28">
        <v>0</v>
      </c>
      <c r="M39" s="40">
        <f t="shared" si="15"/>
        <v>0</v>
      </c>
      <c r="N39" s="28">
        <v>0</v>
      </c>
      <c r="O39" s="40">
        <f t="shared" si="16"/>
        <v>0</v>
      </c>
      <c r="P39" s="28">
        <v>0</v>
      </c>
      <c r="Q39" s="40">
        <f t="shared" si="17"/>
        <v>0</v>
      </c>
      <c r="R39" s="28">
        <v>0</v>
      </c>
      <c r="S39" s="40">
        <f t="shared" si="18"/>
        <v>0</v>
      </c>
    </row>
    <row r="40" spans="1:19" x14ac:dyDescent="0.3">
      <c r="A40" s="81" t="s">
        <v>62</v>
      </c>
      <c r="B40" s="82"/>
      <c r="C40" s="27">
        <f>Tarieveninvulblad!D44</f>
        <v>0</v>
      </c>
      <c r="D40" s="28">
        <v>0</v>
      </c>
      <c r="E40" s="40">
        <f t="shared" si="11"/>
        <v>0</v>
      </c>
      <c r="F40" s="28">
        <v>0</v>
      </c>
      <c r="G40" s="40">
        <f t="shared" si="12"/>
        <v>0</v>
      </c>
      <c r="H40" s="28">
        <v>0</v>
      </c>
      <c r="I40" s="40">
        <f t="shared" si="13"/>
        <v>0</v>
      </c>
      <c r="J40" s="28">
        <v>0</v>
      </c>
      <c r="K40" s="40">
        <f t="shared" si="14"/>
        <v>0</v>
      </c>
      <c r="L40" s="28">
        <v>0</v>
      </c>
      <c r="M40" s="40">
        <f t="shared" si="15"/>
        <v>0</v>
      </c>
      <c r="N40" s="28">
        <v>0</v>
      </c>
      <c r="O40" s="40">
        <f t="shared" si="16"/>
        <v>0</v>
      </c>
      <c r="P40" s="28">
        <v>0</v>
      </c>
      <c r="Q40" s="40">
        <f t="shared" si="17"/>
        <v>0</v>
      </c>
      <c r="R40" s="28">
        <v>0</v>
      </c>
      <c r="S40" s="40">
        <f t="shared" si="18"/>
        <v>0</v>
      </c>
    </row>
    <row r="41" spans="1:19" ht="15" thickBot="1" x14ac:dyDescent="0.35">
      <c r="A41" s="97" t="s">
        <v>63</v>
      </c>
      <c r="B41" s="98"/>
      <c r="C41" s="59">
        <f>Tarieveninvulblad!D45</f>
        <v>0</v>
      </c>
      <c r="D41" s="28">
        <v>0</v>
      </c>
      <c r="E41" s="40">
        <f>D41*C41</f>
        <v>0</v>
      </c>
      <c r="F41" s="28">
        <v>0</v>
      </c>
      <c r="G41" s="40">
        <f>F41*C41</f>
        <v>0</v>
      </c>
      <c r="H41" s="28">
        <v>0</v>
      </c>
      <c r="I41" s="40">
        <f t="shared" si="13"/>
        <v>0</v>
      </c>
      <c r="J41" s="28">
        <v>0</v>
      </c>
      <c r="K41" s="40">
        <f t="shared" si="14"/>
        <v>0</v>
      </c>
      <c r="L41" s="28">
        <v>0</v>
      </c>
      <c r="M41" s="40">
        <f t="shared" si="15"/>
        <v>0</v>
      </c>
      <c r="N41" s="28">
        <v>0</v>
      </c>
      <c r="O41" s="40">
        <f t="shared" si="16"/>
        <v>0</v>
      </c>
      <c r="P41" s="28">
        <v>0</v>
      </c>
      <c r="Q41" s="40">
        <f t="shared" si="17"/>
        <v>0</v>
      </c>
      <c r="R41" s="28">
        <v>0</v>
      </c>
      <c r="S41" s="40">
        <f t="shared" si="18"/>
        <v>0</v>
      </c>
    </row>
    <row r="42" spans="1:19" ht="43.2" customHeight="1" x14ac:dyDescent="0.3">
      <c r="A42" s="1"/>
      <c r="B42" s="1"/>
      <c r="C42" s="1"/>
      <c r="D42" s="19" t="s">
        <v>77</v>
      </c>
      <c r="E42" s="20" t="s">
        <v>78</v>
      </c>
      <c r="F42" s="19" t="s">
        <v>77</v>
      </c>
      <c r="G42" s="20" t="s">
        <v>78</v>
      </c>
      <c r="H42" s="19" t="s">
        <v>77</v>
      </c>
      <c r="I42" s="20" t="s">
        <v>78</v>
      </c>
      <c r="J42" s="19" t="s">
        <v>77</v>
      </c>
      <c r="K42" s="20" t="s">
        <v>78</v>
      </c>
      <c r="L42" s="19" t="s">
        <v>77</v>
      </c>
      <c r="M42" s="20" t="s">
        <v>78</v>
      </c>
      <c r="N42" s="19" t="s">
        <v>77</v>
      </c>
      <c r="O42" s="20" t="s">
        <v>78</v>
      </c>
      <c r="P42" s="19" t="s">
        <v>77</v>
      </c>
      <c r="Q42" s="20" t="s">
        <v>78</v>
      </c>
      <c r="R42" s="19" t="s">
        <v>77</v>
      </c>
      <c r="S42" s="20" t="s">
        <v>78</v>
      </c>
    </row>
    <row r="43" spans="1:19" ht="22.2" customHeight="1" thickBot="1" x14ac:dyDescent="0.35">
      <c r="D43" s="44">
        <f>SUM(D6:D41)</f>
        <v>83811</v>
      </c>
      <c r="E43" s="43">
        <f>SUM(E6:E41)</f>
        <v>0</v>
      </c>
      <c r="F43" s="44">
        <f t="shared" ref="F43:S43" si="19">SUM(F6:F41)</f>
        <v>31198</v>
      </c>
      <c r="G43" s="43">
        <f t="shared" si="19"/>
        <v>0</v>
      </c>
      <c r="H43" s="44">
        <f t="shared" si="19"/>
        <v>16756</v>
      </c>
      <c r="I43" s="43">
        <f t="shared" si="19"/>
        <v>0</v>
      </c>
      <c r="J43" s="44">
        <f t="shared" si="19"/>
        <v>36133</v>
      </c>
      <c r="K43" s="43">
        <f t="shared" si="19"/>
        <v>0</v>
      </c>
      <c r="L43" s="44">
        <f t="shared" si="19"/>
        <v>5568</v>
      </c>
      <c r="M43" s="43">
        <f t="shared" si="19"/>
        <v>0</v>
      </c>
      <c r="N43" s="44">
        <f t="shared" si="19"/>
        <v>28500</v>
      </c>
      <c r="O43" s="43">
        <f t="shared" si="19"/>
        <v>0</v>
      </c>
      <c r="P43" s="44">
        <f t="shared" si="19"/>
        <v>8717</v>
      </c>
      <c r="Q43" s="43">
        <f t="shared" si="19"/>
        <v>0</v>
      </c>
      <c r="R43" s="44">
        <f t="shared" si="19"/>
        <v>90668</v>
      </c>
      <c r="S43" s="43">
        <f t="shared" si="19"/>
        <v>0</v>
      </c>
    </row>
    <row r="44" spans="1:19" ht="15" thickBot="1" x14ac:dyDescent="0.35"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</row>
    <row r="45" spans="1:19" x14ac:dyDescent="0.3">
      <c r="D45" s="109" t="s">
        <v>82</v>
      </c>
      <c r="E45" s="110"/>
      <c r="F45" s="110"/>
      <c r="G45" s="115">
        <f>E43+G43+I43+K43+M43+O43+Q43+S43</f>
        <v>0</v>
      </c>
      <c r="H45" s="116"/>
    </row>
    <row r="46" spans="1:19" x14ac:dyDescent="0.3">
      <c r="D46" s="111"/>
      <c r="E46" s="112"/>
      <c r="F46" s="112"/>
      <c r="G46" s="112"/>
      <c r="H46" s="117"/>
    </row>
    <row r="47" spans="1:19" ht="15" thickBot="1" x14ac:dyDescent="0.35">
      <c r="D47" s="113"/>
      <c r="E47" s="114"/>
      <c r="F47" s="114"/>
      <c r="G47" s="114"/>
      <c r="H47" s="118"/>
    </row>
  </sheetData>
  <sheetProtection algorithmName="SHA-512" hashValue="IquH30UeWmduf9F77SEa/A67LMB4cli8tWUSUS8sMVm5TCoBoZGvKG7UTVBKaVjdhq53JbJ+aDAGjF86CB4eOg==" saltValue="VrTZhP40+mXtLPmbyfrxeA==" spinCount="100000" sheet="1" objects="1" scenarios="1"/>
  <mergeCells count="62">
    <mergeCell ref="D45:F47"/>
    <mergeCell ref="G45:H47"/>
    <mergeCell ref="D3:D5"/>
    <mergeCell ref="E3:E5"/>
    <mergeCell ref="F3:F5"/>
    <mergeCell ref="G3:G5"/>
    <mergeCell ref="H3:H5"/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17:B17"/>
    <mergeCell ref="A3:C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B16"/>
    <mergeCell ref="P2:Q2"/>
    <mergeCell ref="R2:S2"/>
    <mergeCell ref="D2:E2"/>
    <mergeCell ref="F2:G2"/>
    <mergeCell ref="H2:I2"/>
    <mergeCell ref="J2:K2"/>
    <mergeCell ref="L2:M2"/>
    <mergeCell ref="N2:O2"/>
    <mergeCell ref="R3:R5"/>
    <mergeCell ref="S3:S5"/>
    <mergeCell ref="I3:I5"/>
    <mergeCell ref="N3:N5"/>
    <mergeCell ref="O3:O5"/>
    <mergeCell ref="P3:P5"/>
    <mergeCell ref="Q3:Q5"/>
    <mergeCell ref="J3:J5"/>
    <mergeCell ref="K3:K5"/>
    <mergeCell ref="L3:L5"/>
    <mergeCell ref="M3:M5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Tarieveninvulblad</vt:lpstr>
      <vt:lpstr>Huur</vt:lpstr>
      <vt:lpstr>Ledigingen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Vanhommerig, D.J.P. (Dion)</dc:creator>
  <cp:lastModifiedBy>Vanhommerig, D.J.P. (Dion)</cp:lastModifiedBy>
  <cp:lastPrinted>2024-11-06T14:42:59Z</cp:lastPrinted>
  <dcterms:created xsi:type="dcterms:W3CDTF">2024-11-05T10:39:57Z</dcterms:created>
  <dcterms:modified xsi:type="dcterms:W3CDTF">2025-01-14T10:34:01Z</dcterms:modified>
</cp:coreProperties>
</file>