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AA Tijdelijke bestanden (DMS)\"/>
    </mc:Choice>
  </mc:AlternateContent>
  <xr:revisionPtr revIDLastSave="0" documentId="8_{2F98EF8E-80B1-4BC4-90C7-68200CED952A}" xr6:coauthVersionLast="47" xr6:coauthVersionMax="47" xr10:uidLastSave="{00000000-0000-0000-0000-000000000000}"/>
  <bookViews>
    <workbookView xWindow="-110" yWindow="-110" windowWidth="38620" windowHeight="20600" xr2:uid="{EAE7694E-0761-4400-8CA6-AC37CBBA20F4}"/>
  </bookViews>
  <sheets>
    <sheet name="Verzekerde panden en inventaris" sheetId="1" r:id="rId1"/>
    <sheet name="Index Lengkeek tm febr. 2024" sheetId="8" r:id="rId2"/>
    <sheet name="Blad1" sheetId="12" r:id="rId3"/>
  </sheets>
  <definedNames>
    <definedName name="_xlnm._FilterDatabase" localSheetId="0" hidden="1">'Verzekerde panden en inventaris'!$A$1:$V$350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5" i="1" l="1"/>
  <c r="Q340" i="1"/>
  <c r="R340" i="1"/>
  <c r="S340" i="1"/>
  <c r="U340" i="1"/>
  <c r="V340" i="1"/>
  <c r="V307" i="1"/>
  <c r="V246" i="1"/>
  <c r="V247" i="1"/>
  <c r="V353" i="1"/>
  <c r="V175" i="1"/>
  <c r="V183" i="1"/>
  <c r="V186" i="1"/>
  <c r="V187" i="1"/>
  <c r="V191" i="1"/>
  <c r="V196" i="1"/>
  <c r="V170" i="1"/>
  <c r="V146" i="1"/>
  <c r="V156" i="1"/>
  <c r="V131" i="1"/>
  <c r="V346" i="1"/>
  <c r="V347" i="1"/>
  <c r="V81" i="1"/>
  <c r="V82" i="1"/>
  <c r="V73" i="1"/>
  <c r="V20" i="1"/>
  <c r="V22" i="1"/>
  <c r="V23" i="1"/>
  <c r="V29" i="1"/>
  <c r="V50" i="1"/>
  <c r="V52" i="1"/>
  <c r="R300" i="1"/>
  <c r="R247" i="1"/>
  <c r="R249" i="1"/>
  <c r="R256" i="1"/>
  <c r="R257" i="1"/>
  <c r="R258" i="1"/>
  <c r="R259" i="1"/>
  <c r="R260" i="1"/>
  <c r="R261" i="1"/>
  <c r="R266" i="1"/>
  <c r="R334" i="1"/>
  <c r="R335" i="1"/>
  <c r="R336" i="1"/>
  <c r="R337" i="1"/>
  <c r="R333" i="1"/>
  <c r="R209" i="1"/>
  <c r="R211" i="1"/>
  <c r="R218" i="1"/>
  <c r="R172" i="1"/>
  <c r="R179" i="1"/>
  <c r="R183" i="1"/>
  <c r="R187" i="1"/>
  <c r="R194" i="1"/>
  <c r="R196" i="1"/>
  <c r="R170" i="1"/>
  <c r="R156" i="1"/>
  <c r="R164" i="1"/>
  <c r="R165" i="1"/>
  <c r="R131" i="1"/>
  <c r="R134" i="1"/>
  <c r="R147" i="1"/>
  <c r="R346" i="1"/>
  <c r="R112" i="1"/>
  <c r="R82" i="1"/>
  <c r="R87" i="1"/>
  <c r="R20" i="1"/>
  <c r="T2" i="1"/>
  <c r="P2" i="1"/>
  <c r="U249" i="1"/>
  <c r="V249" i="1" s="1"/>
  <c r="U147" i="1"/>
  <c r="V147" i="1" s="1"/>
  <c r="U194" i="1"/>
  <c r="V194" i="1" s="1"/>
  <c r="U53" i="1"/>
  <c r="P125" i="1"/>
  <c r="P126" i="1"/>
  <c r="P127" i="1"/>
  <c r="Q2" i="1" l="1"/>
  <c r="U2" i="1"/>
  <c r="T307" i="1"/>
  <c r="U195" i="1"/>
  <c r="V195" i="1" s="1"/>
  <c r="U177" i="1"/>
  <c r="V177" i="1" s="1"/>
  <c r="U270" i="1"/>
  <c r="V270" i="1" s="1"/>
  <c r="U38" i="1"/>
  <c r="V38" i="1" s="1"/>
  <c r="U184" i="1"/>
  <c r="V184" i="1" s="1"/>
  <c r="U68" i="1"/>
  <c r="V68" i="1" s="1"/>
  <c r="U121" i="1"/>
  <c r="V121" i="1" s="1"/>
  <c r="U241" i="1"/>
  <c r="V241" i="1" s="1"/>
  <c r="U188" i="1"/>
  <c r="V188" i="1" s="1"/>
  <c r="U189" i="1"/>
  <c r="V189" i="1" s="1"/>
  <c r="U193" i="1"/>
  <c r="V193" i="1" s="1"/>
  <c r="U248" i="1"/>
  <c r="V248" i="1" s="1"/>
  <c r="U218" i="1"/>
  <c r="V218" i="1" s="1"/>
  <c r="U54" i="1"/>
  <c r="U161" i="1"/>
  <c r="V161" i="1" s="1"/>
  <c r="U166" i="1"/>
  <c r="V166" i="1" s="1"/>
  <c r="U190" i="1"/>
  <c r="V190" i="1" s="1"/>
  <c r="U197" i="1"/>
  <c r="V197" i="1" s="1"/>
  <c r="U217" i="1"/>
  <c r="V217" i="1" s="1"/>
  <c r="U242" i="1"/>
  <c r="V242" i="1" s="1"/>
  <c r="U341" i="1"/>
  <c r="V341" i="1" s="1"/>
  <c r="U342" i="1"/>
  <c r="V342" i="1" s="1"/>
  <c r="U343" i="1"/>
  <c r="V343" i="1" s="1"/>
  <c r="U344" i="1"/>
  <c r="V344" i="1" s="1"/>
  <c r="U345" i="1"/>
  <c r="V345" i="1" s="1"/>
  <c r="U348" i="1"/>
  <c r="V348" i="1" s="1"/>
  <c r="U349" i="1"/>
  <c r="V349" i="1" s="1"/>
  <c r="U350" i="1"/>
  <c r="V350" i="1" s="1"/>
  <c r="U329" i="1"/>
  <c r="V329" i="1" s="1"/>
  <c r="U330" i="1"/>
  <c r="V330" i="1" s="1"/>
  <c r="U331" i="1"/>
  <c r="V331" i="1" s="1"/>
  <c r="U332" i="1"/>
  <c r="V332" i="1" s="1"/>
  <c r="U333" i="1"/>
  <c r="V333" i="1" s="1"/>
  <c r="U334" i="1"/>
  <c r="V334" i="1" s="1"/>
  <c r="U335" i="1"/>
  <c r="V335" i="1" s="1"/>
  <c r="U336" i="1"/>
  <c r="V336" i="1" s="1"/>
  <c r="U337" i="1"/>
  <c r="V337" i="1" s="1"/>
  <c r="Q107" i="1"/>
  <c r="R107" i="1" s="1"/>
  <c r="Q270" i="1"/>
  <c r="R270" i="1" s="1"/>
  <c r="Q184" i="1"/>
  <c r="R184" i="1" s="1"/>
  <c r="Q68" i="1"/>
  <c r="R68" i="1" s="1"/>
  <c r="Q121" i="1"/>
  <c r="R121" i="1" s="1"/>
  <c r="Q241" i="1"/>
  <c r="R241" i="1" s="1"/>
  <c r="Q188" i="1"/>
  <c r="R188" i="1" s="1"/>
  <c r="Q189" i="1"/>
  <c r="R189" i="1" s="1"/>
  <c r="Q111" i="1"/>
  <c r="R111" i="1" s="1"/>
  <c r="Q219" i="1"/>
  <c r="R219" i="1" s="1"/>
  <c r="Q161" i="1"/>
  <c r="R161" i="1" s="1"/>
  <c r="Q166" i="1"/>
  <c r="R166" i="1" s="1"/>
  <c r="Q190" i="1"/>
  <c r="R190" i="1" s="1"/>
  <c r="Q217" i="1"/>
  <c r="R217" i="1" s="1"/>
  <c r="Q341" i="1"/>
  <c r="R341" i="1" s="1"/>
  <c r="Q342" i="1"/>
  <c r="R342" i="1" s="1"/>
  <c r="Q343" i="1"/>
  <c r="Q344" i="1"/>
  <c r="R344" i="1" s="1"/>
  <c r="Q345" i="1"/>
  <c r="R345" i="1" s="1"/>
  <c r="Q348" i="1"/>
  <c r="R348" i="1" s="1"/>
  <c r="Q349" i="1"/>
  <c r="R349" i="1" s="1"/>
  <c r="Q350" i="1"/>
  <c r="Q329" i="1"/>
  <c r="R329" i="1" s="1"/>
  <c r="Q330" i="1"/>
  <c r="R330" i="1" s="1"/>
  <c r="Q331" i="1"/>
  <c r="R331" i="1" s="1"/>
  <c r="Q332" i="1"/>
  <c r="R332" i="1" s="1"/>
  <c r="Q116" i="1"/>
  <c r="R116" i="1" s="1"/>
  <c r="Q117" i="1"/>
  <c r="R117" i="1" s="1"/>
  <c r="Q206" i="1"/>
  <c r="R206" i="1" s="1"/>
  <c r="Q207" i="1"/>
  <c r="R207" i="1" s="1"/>
  <c r="Q19" i="1"/>
  <c r="R19" i="1" s="1"/>
  <c r="P312" i="1"/>
  <c r="Q312" i="1" s="1"/>
  <c r="T8" i="1"/>
  <c r="U8" i="1" s="1"/>
  <c r="V8" i="1" s="1"/>
  <c r="T3" i="1"/>
  <c r="T5" i="1"/>
  <c r="U5" i="1" s="1"/>
  <c r="T6" i="1"/>
  <c r="U6" i="1" s="1"/>
  <c r="T4" i="1"/>
  <c r="U4" i="1" s="1"/>
  <c r="T9" i="1"/>
  <c r="U9" i="1" s="1"/>
  <c r="V9" i="1" s="1"/>
  <c r="T10" i="1"/>
  <c r="U10" i="1" s="1"/>
  <c r="V10" i="1" s="1"/>
  <c r="T11" i="1"/>
  <c r="U11" i="1" s="1"/>
  <c r="V11" i="1" s="1"/>
  <c r="U12" i="1"/>
  <c r="V12" i="1" s="1"/>
  <c r="T13" i="1"/>
  <c r="U13" i="1" s="1"/>
  <c r="T14" i="1"/>
  <c r="U14" i="1" s="1"/>
  <c r="V14" i="1" s="1"/>
  <c r="T16" i="1"/>
  <c r="U16" i="1" s="1"/>
  <c r="V16" i="1" s="1"/>
  <c r="T15" i="1"/>
  <c r="U15" i="1" s="1"/>
  <c r="V15" i="1" s="1"/>
  <c r="T17" i="1"/>
  <c r="U17" i="1" s="1"/>
  <c r="V17" i="1" s="1"/>
  <c r="U19" i="1"/>
  <c r="V19" i="1" s="1"/>
  <c r="T18" i="1"/>
  <c r="U18" i="1" s="1"/>
  <c r="V18" i="1" s="1"/>
  <c r="T21" i="1"/>
  <c r="U21" i="1" s="1"/>
  <c r="V21" i="1" s="1"/>
  <c r="T24" i="1"/>
  <c r="U24" i="1" s="1"/>
  <c r="V24" i="1" s="1"/>
  <c r="T25" i="1"/>
  <c r="U25" i="1" s="1"/>
  <c r="V25" i="1" s="1"/>
  <c r="T26" i="1"/>
  <c r="U26" i="1" s="1"/>
  <c r="V26" i="1" s="1"/>
  <c r="T27" i="1"/>
  <c r="U27" i="1" s="1"/>
  <c r="V27" i="1" s="1"/>
  <c r="T28" i="1"/>
  <c r="U28" i="1" s="1"/>
  <c r="V28" i="1" s="1"/>
  <c r="T32" i="1"/>
  <c r="U32" i="1" s="1"/>
  <c r="V32" i="1" s="1"/>
  <c r="T31" i="1"/>
  <c r="U31" i="1" s="1"/>
  <c r="V31" i="1" s="1"/>
  <c r="T30" i="1"/>
  <c r="U30" i="1" s="1"/>
  <c r="V30" i="1" s="1"/>
  <c r="T33" i="1"/>
  <c r="U33" i="1" s="1"/>
  <c r="V33" i="1" s="1"/>
  <c r="T34" i="1"/>
  <c r="U34" i="1" s="1"/>
  <c r="V34" i="1" s="1"/>
  <c r="T35" i="1"/>
  <c r="U35" i="1" s="1"/>
  <c r="V35" i="1" s="1"/>
  <c r="T36" i="1"/>
  <c r="U36" i="1" s="1"/>
  <c r="V36" i="1" s="1"/>
  <c r="T37" i="1"/>
  <c r="U37" i="1" s="1"/>
  <c r="V37" i="1" s="1"/>
  <c r="T39" i="1"/>
  <c r="U39" i="1" s="1"/>
  <c r="V39" i="1" s="1"/>
  <c r="T40" i="1"/>
  <c r="U40" i="1" s="1"/>
  <c r="V40" i="1" s="1"/>
  <c r="T41" i="1"/>
  <c r="U41" i="1" s="1"/>
  <c r="V41" i="1" s="1"/>
  <c r="T43" i="1"/>
  <c r="U43" i="1" s="1"/>
  <c r="V43" i="1" s="1"/>
  <c r="T42" i="1"/>
  <c r="U42" i="1" s="1"/>
  <c r="V42" i="1" s="1"/>
  <c r="T45" i="1"/>
  <c r="U45" i="1" s="1"/>
  <c r="V45" i="1" s="1"/>
  <c r="T44" i="1"/>
  <c r="U44" i="1" s="1"/>
  <c r="V44" i="1" s="1"/>
  <c r="T46" i="1"/>
  <c r="U46" i="1" s="1"/>
  <c r="V46" i="1" s="1"/>
  <c r="T47" i="1"/>
  <c r="U47" i="1" s="1"/>
  <c r="V47" i="1" s="1"/>
  <c r="T48" i="1"/>
  <c r="U48" i="1" s="1"/>
  <c r="V48" i="1" s="1"/>
  <c r="T49" i="1"/>
  <c r="U49" i="1" s="1"/>
  <c r="V49" i="1" s="1"/>
  <c r="T51" i="1"/>
  <c r="U51" i="1" s="1"/>
  <c r="V51" i="1" s="1"/>
  <c r="T322" i="1"/>
  <c r="U322" i="1" s="1"/>
  <c r="V322" i="1" s="1"/>
  <c r="T323" i="1"/>
  <c r="U323" i="1" s="1"/>
  <c r="V323" i="1" s="1"/>
  <c r="T324" i="1"/>
  <c r="U324" i="1" s="1"/>
  <c r="V324" i="1" s="1"/>
  <c r="T326" i="1"/>
  <c r="U326" i="1" s="1"/>
  <c r="V326" i="1" s="1"/>
  <c r="T325" i="1"/>
  <c r="U325" i="1" s="1"/>
  <c r="V325" i="1" s="1"/>
  <c r="T55" i="1"/>
  <c r="U55" i="1" s="1"/>
  <c r="V55" i="1" s="1"/>
  <c r="T57" i="1"/>
  <c r="U57" i="1" s="1"/>
  <c r="V57" i="1" s="1"/>
  <c r="T56" i="1"/>
  <c r="U56" i="1" s="1"/>
  <c r="V56" i="1" s="1"/>
  <c r="T58" i="1"/>
  <c r="U58" i="1" s="1"/>
  <c r="V58" i="1" s="1"/>
  <c r="T60" i="1"/>
  <c r="U60" i="1" s="1"/>
  <c r="V60" i="1" s="1"/>
  <c r="T61" i="1"/>
  <c r="U61" i="1" s="1"/>
  <c r="V61" i="1" s="1"/>
  <c r="T59" i="1"/>
  <c r="U59" i="1" s="1"/>
  <c r="V59" i="1" s="1"/>
  <c r="T62" i="1"/>
  <c r="U62" i="1" s="1"/>
  <c r="V62" i="1" s="1"/>
  <c r="T64" i="1"/>
  <c r="U64" i="1" s="1"/>
  <c r="V64" i="1" s="1"/>
  <c r="T65" i="1"/>
  <c r="U65" i="1" s="1"/>
  <c r="V65" i="1" s="1"/>
  <c r="T69" i="1"/>
  <c r="U69" i="1" s="1"/>
  <c r="V69" i="1" s="1"/>
  <c r="T63" i="1"/>
  <c r="U63" i="1" s="1"/>
  <c r="V63" i="1" s="1"/>
  <c r="T67" i="1"/>
  <c r="U67" i="1" s="1"/>
  <c r="V67" i="1" s="1"/>
  <c r="T66" i="1"/>
  <c r="U66" i="1" s="1"/>
  <c r="V66" i="1" s="1"/>
  <c r="T70" i="1"/>
  <c r="U70" i="1" s="1"/>
  <c r="V70" i="1" s="1"/>
  <c r="T71" i="1"/>
  <c r="U71" i="1" s="1"/>
  <c r="V71" i="1" s="1"/>
  <c r="T74" i="1"/>
  <c r="U74" i="1" s="1"/>
  <c r="V74" i="1" s="1"/>
  <c r="T73" i="1"/>
  <c r="T72" i="1"/>
  <c r="U72" i="1" s="1"/>
  <c r="T75" i="1"/>
  <c r="U75" i="1" s="1"/>
  <c r="V75" i="1" s="1"/>
  <c r="T76" i="1"/>
  <c r="U76" i="1" s="1"/>
  <c r="V76" i="1" s="1"/>
  <c r="T77" i="1"/>
  <c r="U77" i="1" s="1"/>
  <c r="V77" i="1" s="1"/>
  <c r="T78" i="1"/>
  <c r="U78" i="1" s="1"/>
  <c r="V78" i="1" s="1"/>
  <c r="T79" i="1"/>
  <c r="U79" i="1" s="1"/>
  <c r="V79" i="1" s="1"/>
  <c r="T80" i="1"/>
  <c r="U80" i="1" s="1"/>
  <c r="V80" i="1" s="1"/>
  <c r="T83" i="1"/>
  <c r="U83" i="1" s="1"/>
  <c r="V83" i="1" s="1"/>
  <c r="T84" i="1"/>
  <c r="U84" i="1" s="1"/>
  <c r="V84" i="1" s="1"/>
  <c r="T85" i="1"/>
  <c r="U85" i="1" s="1"/>
  <c r="V85" i="1" s="1"/>
  <c r="T86" i="1"/>
  <c r="U86" i="1" s="1"/>
  <c r="V86" i="1" s="1"/>
  <c r="T87" i="1"/>
  <c r="U87" i="1" s="1"/>
  <c r="V87" i="1" s="1"/>
  <c r="T89" i="1"/>
  <c r="U89" i="1" s="1"/>
  <c r="V89" i="1" s="1"/>
  <c r="T88" i="1"/>
  <c r="U88" i="1" s="1"/>
  <c r="T91" i="1"/>
  <c r="U91" i="1" s="1"/>
  <c r="V91" i="1" s="1"/>
  <c r="T93" i="1"/>
  <c r="U93" i="1" s="1"/>
  <c r="V93" i="1" s="1"/>
  <c r="T92" i="1"/>
  <c r="U92" i="1" s="1"/>
  <c r="V92" i="1" s="1"/>
  <c r="T90" i="1"/>
  <c r="U90" i="1" s="1"/>
  <c r="V90" i="1" s="1"/>
  <c r="T94" i="1"/>
  <c r="U94" i="1" s="1"/>
  <c r="V94" i="1" s="1"/>
  <c r="U95" i="1"/>
  <c r="V95" i="1" s="1"/>
  <c r="T96" i="1"/>
  <c r="U96" i="1" s="1"/>
  <c r="V96" i="1" s="1"/>
  <c r="T98" i="1"/>
  <c r="U98" i="1" s="1"/>
  <c r="V98" i="1" s="1"/>
  <c r="T97" i="1"/>
  <c r="U97" i="1" s="1"/>
  <c r="V97" i="1" s="1"/>
  <c r="T99" i="1"/>
  <c r="U99" i="1" s="1"/>
  <c r="V99" i="1" s="1"/>
  <c r="T100" i="1"/>
  <c r="U100" i="1" s="1"/>
  <c r="V100" i="1" s="1"/>
  <c r="T101" i="1"/>
  <c r="U101" i="1" s="1"/>
  <c r="V101" i="1" s="1"/>
  <c r="T103" i="1"/>
  <c r="U103" i="1" s="1"/>
  <c r="V103" i="1" s="1"/>
  <c r="T104" i="1"/>
  <c r="U104" i="1" s="1"/>
  <c r="V104" i="1" s="1"/>
  <c r="T102" i="1"/>
  <c r="U102" i="1" s="1"/>
  <c r="V102" i="1" s="1"/>
  <c r="T105" i="1"/>
  <c r="U105" i="1" s="1"/>
  <c r="V105" i="1" s="1"/>
  <c r="T106" i="1"/>
  <c r="U106" i="1" s="1"/>
  <c r="V106" i="1" s="1"/>
  <c r="T107" i="1"/>
  <c r="U107" i="1" s="1"/>
  <c r="V107" i="1" s="1"/>
  <c r="T108" i="1"/>
  <c r="U108" i="1" s="1"/>
  <c r="V108" i="1" s="1"/>
  <c r="T109" i="1"/>
  <c r="U109" i="1" s="1"/>
  <c r="V109" i="1" s="1"/>
  <c r="T111" i="1"/>
  <c r="U111" i="1" s="1"/>
  <c r="V111" i="1" s="1"/>
  <c r="T110" i="1"/>
  <c r="U110" i="1" s="1"/>
  <c r="V110" i="1" s="1"/>
  <c r="T112" i="1"/>
  <c r="U112" i="1" s="1"/>
  <c r="V112" i="1" s="1"/>
  <c r="T113" i="1"/>
  <c r="U113" i="1" s="1"/>
  <c r="V113" i="1" s="1"/>
  <c r="T114" i="1"/>
  <c r="U114" i="1" s="1"/>
  <c r="V114" i="1" s="1"/>
  <c r="T115" i="1"/>
  <c r="U115" i="1" s="1"/>
  <c r="V115" i="1" s="1"/>
  <c r="T119" i="1"/>
  <c r="U119" i="1" s="1"/>
  <c r="V119" i="1" s="1"/>
  <c r="T120" i="1"/>
  <c r="U120" i="1" s="1"/>
  <c r="V120" i="1" s="1"/>
  <c r="T118" i="1"/>
  <c r="U118" i="1" s="1"/>
  <c r="V118" i="1" s="1"/>
  <c r="T122" i="1"/>
  <c r="U122" i="1" s="1"/>
  <c r="V122" i="1" s="1"/>
  <c r="T117" i="1"/>
  <c r="U117" i="1" s="1"/>
  <c r="V117" i="1" s="1"/>
  <c r="T116" i="1"/>
  <c r="U116" i="1" s="1"/>
  <c r="V116" i="1" s="1"/>
  <c r="T123" i="1"/>
  <c r="U123" i="1" s="1"/>
  <c r="V123" i="1" s="1"/>
  <c r="T124" i="1"/>
  <c r="U124" i="1" s="1"/>
  <c r="V124" i="1" s="1"/>
  <c r="T126" i="1"/>
  <c r="U126" i="1" s="1"/>
  <c r="V126" i="1" s="1"/>
  <c r="T127" i="1"/>
  <c r="U127" i="1" s="1"/>
  <c r="V127" i="1" s="1"/>
  <c r="T125" i="1"/>
  <c r="U125" i="1" s="1"/>
  <c r="V125" i="1" s="1"/>
  <c r="T129" i="1"/>
  <c r="U129" i="1" s="1"/>
  <c r="V129" i="1" s="1"/>
  <c r="T128" i="1"/>
  <c r="U128" i="1" s="1"/>
  <c r="V128" i="1" s="1"/>
  <c r="T130" i="1"/>
  <c r="U130" i="1" s="1"/>
  <c r="V130" i="1" s="1"/>
  <c r="T132" i="1"/>
  <c r="U132" i="1" s="1"/>
  <c r="V132" i="1" s="1"/>
  <c r="T133" i="1"/>
  <c r="U133" i="1" s="1"/>
  <c r="V133" i="1" s="1"/>
  <c r="T134" i="1"/>
  <c r="U134" i="1" s="1"/>
  <c r="V134" i="1" s="1"/>
  <c r="T137" i="1"/>
  <c r="U137" i="1" s="1"/>
  <c r="V137" i="1" s="1"/>
  <c r="T138" i="1"/>
  <c r="U138" i="1" s="1"/>
  <c r="V138" i="1" s="1"/>
  <c r="T136" i="1"/>
  <c r="U136" i="1" s="1"/>
  <c r="V136" i="1" s="1"/>
  <c r="T135" i="1"/>
  <c r="U135" i="1" s="1"/>
  <c r="V135" i="1" s="1"/>
  <c r="T139" i="1"/>
  <c r="U139" i="1" s="1"/>
  <c r="V139" i="1" s="1"/>
  <c r="T140" i="1"/>
  <c r="U140" i="1" s="1"/>
  <c r="V140" i="1" s="1"/>
  <c r="T142" i="1"/>
  <c r="U142" i="1" s="1"/>
  <c r="V142" i="1" s="1"/>
  <c r="T141" i="1"/>
  <c r="U141" i="1" s="1"/>
  <c r="V141" i="1" s="1"/>
  <c r="T145" i="1"/>
  <c r="U145" i="1" s="1"/>
  <c r="V145" i="1" s="1"/>
  <c r="T143" i="1"/>
  <c r="U143" i="1" s="1"/>
  <c r="V143" i="1" s="1"/>
  <c r="T144" i="1"/>
  <c r="U144" i="1" s="1"/>
  <c r="V144" i="1" s="1"/>
  <c r="T148" i="1"/>
  <c r="U148" i="1" s="1"/>
  <c r="V148" i="1" s="1"/>
  <c r="T151" i="1"/>
  <c r="U151" i="1" s="1"/>
  <c r="V151" i="1" s="1"/>
  <c r="T149" i="1"/>
  <c r="U149" i="1" s="1"/>
  <c r="V149" i="1" s="1"/>
  <c r="T150" i="1"/>
  <c r="U150" i="1" s="1"/>
  <c r="V150" i="1" s="1"/>
  <c r="T152" i="1"/>
  <c r="U152" i="1" s="1"/>
  <c r="V152" i="1" s="1"/>
  <c r="T153" i="1"/>
  <c r="U153" i="1" s="1"/>
  <c r="V153" i="1" s="1"/>
  <c r="T154" i="1"/>
  <c r="U154" i="1" s="1"/>
  <c r="V154" i="1" s="1"/>
  <c r="T155" i="1"/>
  <c r="U155" i="1" s="1"/>
  <c r="V155" i="1" s="1"/>
  <c r="T157" i="1"/>
  <c r="U157" i="1" s="1"/>
  <c r="V157" i="1" s="1"/>
  <c r="T158" i="1"/>
  <c r="U158" i="1" s="1"/>
  <c r="V158" i="1" s="1"/>
  <c r="T160" i="1"/>
  <c r="U160" i="1" s="1"/>
  <c r="V160" i="1" s="1"/>
  <c r="T159" i="1"/>
  <c r="U159" i="1" s="1"/>
  <c r="V159" i="1" s="1"/>
  <c r="T162" i="1"/>
  <c r="U162" i="1" s="1"/>
  <c r="V162" i="1" s="1"/>
  <c r="T163" i="1"/>
  <c r="U163" i="1" s="1"/>
  <c r="V163" i="1" s="1"/>
  <c r="T164" i="1"/>
  <c r="U164" i="1" s="1"/>
  <c r="V164" i="1" s="1"/>
  <c r="T165" i="1"/>
  <c r="U165" i="1" s="1"/>
  <c r="V165" i="1" s="1"/>
  <c r="T167" i="1"/>
  <c r="U167" i="1" s="1"/>
  <c r="V167" i="1" s="1"/>
  <c r="T168" i="1"/>
  <c r="U168" i="1" s="1"/>
  <c r="V168" i="1" s="1"/>
  <c r="T169" i="1"/>
  <c r="U169" i="1" s="1"/>
  <c r="V169" i="1" s="1"/>
  <c r="T171" i="1"/>
  <c r="U171" i="1" s="1"/>
  <c r="V171" i="1" s="1"/>
  <c r="T172" i="1"/>
  <c r="U172" i="1" s="1"/>
  <c r="V172" i="1" s="1"/>
  <c r="T173" i="1"/>
  <c r="U173" i="1" s="1"/>
  <c r="V173" i="1" s="1"/>
  <c r="T174" i="1"/>
  <c r="U174" i="1" s="1"/>
  <c r="V174" i="1" s="1"/>
  <c r="T176" i="1"/>
  <c r="U176" i="1" s="1"/>
  <c r="V176" i="1" s="1"/>
  <c r="T178" i="1"/>
  <c r="U178" i="1" s="1"/>
  <c r="V178" i="1" s="1"/>
  <c r="T179" i="1"/>
  <c r="U179" i="1" s="1"/>
  <c r="V179" i="1" s="1"/>
  <c r="T180" i="1"/>
  <c r="U180" i="1" s="1"/>
  <c r="V180" i="1" s="1"/>
  <c r="T181" i="1"/>
  <c r="U181" i="1" s="1"/>
  <c r="V181" i="1" s="1"/>
  <c r="T182" i="1"/>
  <c r="U182" i="1" s="1"/>
  <c r="V182" i="1" s="1"/>
  <c r="T185" i="1"/>
  <c r="U185" i="1" s="1"/>
  <c r="V185" i="1" s="1"/>
  <c r="T192" i="1"/>
  <c r="U192" i="1" s="1"/>
  <c r="V192" i="1" s="1"/>
  <c r="T198" i="1"/>
  <c r="U198" i="1" s="1"/>
  <c r="V198" i="1" s="1"/>
  <c r="T199" i="1"/>
  <c r="U199" i="1" s="1"/>
  <c r="V199" i="1" s="1"/>
  <c r="T201" i="1"/>
  <c r="U201" i="1" s="1"/>
  <c r="V201" i="1" s="1"/>
  <c r="T200" i="1"/>
  <c r="U200" i="1" s="1"/>
  <c r="V200" i="1" s="1"/>
  <c r="T203" i="1"/>
  <c r="U203" i="1" s="1"/>
  <c r="V203" i="1" s="1"/>
  <c r="T202" i="1"/>
  <c r="U202" i="1" s="1"/>
  <c r="V202" i="1" s="1"/>
  <c r="T204" i="1"/>
  <c r="U204" i="1" s="1"/>
  <c r="V204" i="1" s="1"/>
  <c r="T205" i="1"/>
  <c r="U205" i="1" s="1"/>
  <c r="V205" i="1" s="1"/>
  <c r="T207" i="1"/>
  <c r="U207" i="1" s="1"/>
  <c r="V207" i="1" s="1"/>
  <c r="T206" i="1"/>
  <c r="U206" i="1" s="1"/>
  <c r="V206" i="1" s="1"/>
  <c r="T208" i="1"/>
  <c r="U208" i="1" s="1"/>
  <c r="T353" i="1"/>
  <c r="T209" i="1"/>
  <c r="U209" i="1" s="1"/>
  <c r="V209" i="1" s="1"/>
  <c r="T210" i="1"/>
  <c r="U210" i="1" s="1"/>
  <c r="V210" i="1" s="1"/>
  <c r="T211" i="1"/>
  <c r="U211" i="1" s="1"/>
  <c r="V211" i="1" s="1"/>
  <c r="T214" i="1"/>
  <c r="U214" i="1" s="1"/>
  <c r="V214" i="1" s="1"/>
  <c r="T213" i="1"/>
  <c r="U213" i="1" s="1"/>
  <c r="V213" i="1" s="1"/>
  <c r="T212" i="1"/>
  <c r="U212" i="1" s="1"/>
  <c r="V212" i="1" s="1"/>
  <c r="T215" i="1"/>
  <c r="U215" i="1" s="1"/>
  <c r="V215" i="1" s="1"/>
  <c r="T216" i="1"/>
  <c r="U216" i="1" s="1"/>
  <c r="V216" i="1" s="1"/>
  <c r="T219" i="1"/>
  <c r="U219" i="1" s="1"/>
  <c r="V219" i="1" s="1"/>
  <c r="T220" i="1"/>
  <c r="U220" i="1" s="1"/>
  <c r="V220" i="1" s="1"/>
  <c r="T221" i="1"/>
  <c r="U221" i="1" s="1"/>
  <c r="V221" i="1" s="1"/>
  <c r="T223" i="1"/>
  <c r="U223" i="1" s="1"/>
  <c r="V223" i="1" s="1"/>
  <c r="T222" i="1"/>
  <c r="U222" i="1" s="1"/>
  <c r="T224" i="1"/>
  <c r="U224" i="1" s="1"/>
  <c r="V224" i="1" s="1"/>
  <c r="T225" i="1"/>
  <c r="U225" i="1" s="1"/>
  <c r="V225" i="1" s="1"/>
  <c r="T226" i="1"/>
  <c r="U226" i="1" s="1"/>
  <c r="V226" i="1" s="1"/>
  <c r="T227" i="1"/>
  <c r="U227" i="1" s="1"/>
  <c r="V227" i="1" s="1"/>
  <c r="T233" i="1"/>
  <c r="U233" i="1" s="1"/>
  <c r="V233" i="1" s="1"/>
  <c r="T228" i="1"/>
  <c r="U228" i="1" s="1"/>
  <c r="V228" i="1" s="1"/>
  <c r="T232" i="1"/>
  <c r="U232" i="1" s="1"/>
  <c r="V232" i="1" s="1"/>
  <c r="T229" i="1"/>
  <c r="U229" i="1" s="1"/>
  <c r="V229" i="1" s="1"/>
  <c r="T231" i="1"/>
  <c r="U231" i="1" s="1"/>
  <c r="V231" i="1" s="1"/>
  <c r="T230" i="1"/>
  <c r="U230" i="1" s="1"/>
  <c r="V230" i="1" s="1"/>
  <c r="T236" i="1"/>
  <c r="U236" i="1" s="1"/>
  <c r="V236" i="1" s="1"/>
  <c r="T235" i="1"/>
  <c r="U235" i="1" s="1"/>
  <c r="V235" i="1" s="1"/>
  <c r="T234" i="1"/>
  <c r="U234" i="1" s="1"/>
  <c r="V234" i="1" s="1"/>
  <c r="T237" i="1"/>
  <c r="U237" i="1" s="1"/>
  <c r="V237" i="1" s="1"/>
  <c r="T238" i="1"/>
  <c r="U238" i="1" s="1"/>
  <c r="V238" i="1" s="1"/>
  <c r="T239" i="1"/>
  <c r="U239" i="1" s="1"/>
  <c r="V239" i="1" s="1"/>
  <c r="U240" i="1"/>
  <c r="V240" i="1" s="1"/>
  <c r="T243" i="1"/>
  <c r="U243" i="1" s="1"/>
  <c r="V243" i="1" s="1"/>
  <c r="T244" i="1"/>
  <c r="U244" i="1" s="1"/>
  <c r="V244" i="1" s="1"/>
  <c r="T245" i="1"/>
  <c r="U245" i="1" s="1"/>
  <c r="V245" i="1" s="1"/>
  <c r="T251" i="1"/>
  <c r="U251" i="1" s="1"/>
  <c r="V251" i="1" s="1"/>
  <c r="T250" i="1"/>
  <c r="U250" i="1" s="1"/>
  <c r="V250" i="1" s="1"/>
  <c r="T252" i="1"/>
  <c r="U252" i="1" s="1"/>
  <c r="V252" i="1" s="1"/>
  <c r="T253" i="1"/>
  <c r="U253" i="1" s="1"/>
  <c r="V253" i="1" s="1"/>
  <c r="T255" i="1"/>
  <c r="U255" i="1" s="1"/>
  <c r="V255" i="1" s="1"/>
  <c r="T254" i="1"/>
  <c r="U254" i="1" s="1"/>
  <c r="V254" i="1" s="1"/>
  <c r="T256" i="1"/>
  <c r="U256" i="1" s="1"/>
  <c r="V256" i="1" s="1"/>
  <c r="T257" i="1"/>
  <c r="U257" i="1" s="1"/>
  <c r="V257" i="1" s="1"/>
  <c r="T258" i="1"/>
  <c r="U258" i="1" s="1"/>
  <c r="V258" i="1" s="1"/>
  <c r="T259" i="1"/>
  <c r="U259" i="1" s="1"/>
  <c r="V259" i="1" s="1"/>
  <c r="T260" i="1"/>
  <c r="U260" i="1" s="1"/>
  <c r="V260" i="1" s="1"/>
  <c r="T261" i="1"/>
  <c r="U261" i="1" s="1"/>
  <c r="V261" i="1" s="1"/>
  <c r="T262" i="1"/>
  <c r="U262" i="1" s="1"/>
  <c r="V262" i="1" s="1"/>
  <c r="T263" i="1"/>
  <c r="U263" i="1" s="1"/>
  <c r="V263" i="1" s="1"/>
  <c r="T264" i="1"/>
  <c r="U264" i="1" s="1"/>
  <c r="V264" i="1" s="1"/>
  <c r="T266" i="1"/>
  <c r="U266" i="1" s="1"/>
  <c r="V266" i="1" s="1"/>
  <c r="U265" i="1"/>
  <c r="V265" i="1" s="1"/>
  <c r="T267" i="1"/>
  <c r="U267" i="1" s="1"/>
  <c r="V267" i="1" s="1"/>
  <c r="T268" i="1"/>
  <c r="U268" i="1" s="1"/>
  <c r="V268" i="1" s="1"/>
  <c r="T269" i="1"/>
  <c r="U269" i="1" s="1"/>
  <c r="V269" i="1" s="1"/>
  <c r="T271" i="1"/>
  <c r="U271" i="1" s="1"/>
  <c r="V271" i="1" s="1"/>
  <c r="T272" i="1"/>
  <c r="U272" i="1" s="1"/>
  <c r="V272" i="1" s="1"/>
  <c r="T273" i="1"/>
  <c r="U273" i="1" s="1"/>
  <c r="V273" i="1" s="1"/>
  <c r="T274" i="1"/>
  <c r="U274" i="1" s="1"/>
  <c r="V274" i="1" s="1"/>
  <c r="T276" i="1"/>
  <c r="U276" i="1" s="1"/>
  <c r="V276" i="1" s="1"/>
  <c r="T275" i="1"/>
  <c r="U275" i="1" s="1"/>
  <c r="V275" i="1" s="1"/>
  <c r="T277" i="1"/>
  <c r="U277" i="1" s="1"/>
  <c r="V277" i="1" s="1"/>
  <c r="T278" i="1"/>
  <c r="U278" i="1" s="1"/>
  <c r="V278" i="1" s="1"/>
  <c r="T279" i="1"/>
  <c r="U279" i="1" s="1"/>
  <c r="V279" i="1" s="1"/>
  <c r="T280" i="1"/>
  <c r="U280" i="1" s="1"/>
  <c r="V280" i="1" s="1"/>
  <c r="T282" i="1"/>
  <c r="U282" i="1" s="1"/>
  <c r="V282" i="1" s="1"/>
  <c r="T281" i="1"/>
  <c r="U281" i="1" s="1"/>
  <c r="V281" i="1" s="1"/>
  <c r="T283" i="1"/>
  <c r="U283" i="1" s="1"/>
  <c r="V283" i="1" s="1"/>
  <c r="T284" i="1"/>
  <c r="U284" i="1" s="1"/>
  <c r="V284" i="1" s="1"/>
  <c r="T285" i="1"/>
  <c r="U285" i="1" s="1"/>
  <c r="V285" i="1" s="1"/>
  <c r="T288" i="1"/>
  <c r="U288" i="1" s="1"/>
  <c r="V288" i="1" s="1"/>
  <c r="T287" i="1"/>
  <c r="U287" i="1" s="1"/>
  <c r="V287" i="1" s="1"/>
  <c r="T286" i="1"/>
  <c r="U286" i="1" s="1"/>
  <c r="V286" i="1" s="1"/>
  <c r="T292" i="1"/>
  <c r="U292" i="1" s="1"/>
  <c r="V292" i="1" s="1"/>
  <c r="T291" i="1"/>
  <c r="U291" i="1" s="1"/>
  <c r="V291" i="1" s="1"/>
  <c r="T290" i="1"/>
  <c r="U290" i="1" s="1"/>
  <c r="V290" i="1" s="1"/>
  <c r="T289" i="1"/>
  <c r="U289" i="1" s="1"/>
  <c r="V289" i="1" s="1"/>
  <c r="T293" i="1"/>
  <c r="U293" i="1" s="1"/>
  <c r="V293" i="1" s="1"/>
  <c r="T294" i="1"/>
  <c r="U294" i="1" s="1"/>
  <c r="V294" i="1" s="1"/>
  <c r="T296" i="1"/>
  <c r="U296" i="1" s="1"/>
  <c r="V296" i="1" s="1"/>
  <c r="T295" i="1"/>
  <c r="U295" i="1" s="1"/>
  <c r="V295" i="1" s="1"/>
  <c r="T298" i="1"/>
  <c r="U298" i="1" s="1"/>
  <c r="V298" i="1" s="1"/>
  <c r="T299" i="1"/>
  <c r="U299" i="1" s="1"/>
  <c r="V299" i="1" s="1"/>
  <c r="T297" i="1"/>
  <c r="U297" i="1" s="1"/>
  <c r="V297" i="1" s="1"/>
  <c r="T300" i="1"/>
  <c r="U300" i="1" s="1"/>
  <c r="V300" i="1" s="1"/>
  <c r="T303" i="1"/>
  <c r="U303" i="1" s="1"/>
  <c r="V303" i="1" s="1"/>
  <c r="T302" i="1"/>
  <c r="U302" i="1" s="1"/>
  <c r="V302" i="1" s="1"/>
  <c r="T301" i="1"/>
  <c r="U301" i="1" s="1"/>
  <c r="V301" i="1" s="1"/>
  <c r="T304" i="1"/>
  <c r="U304" i="1" s="1"/>
  <c r="T305" i="1"/>
  <c r="U305" i="1" s="1"/>
  <c r="V305" i="1" s="1"/>
  <c r="T306" i="1"/>
  <c r="U306" i="1" s="1"/>
  <c r="V306" i="1" s="1"/>
  <c r="T308" i="1"/>
  <c r="U308" i="1" s="1"/>
  <c r="V308" i="1" s="1"/>
  <c r="T309" i="1"/>
  <c r="U309" i="1" s="1"/>
  <c r="V309" i="1" s="1"/>
  <c r="T310" i="1"/>
  <c r="U310" i="1" s="1"/>
  <c r="V310" i="1" s="1"/>
  <c r="T311" i="1"/>
  <c r="U311" i="1" s="1"/>
  <c r="V311" i="1" s="1"/>
  <c r="T313" i="1"/>
  <c r="U313" i="1" s="1"/>
  <c r="V313" i="1" s="1"/>
  <c r="T314" i="1"/>
  <c r="U314" i="1" s="1"/>
  <c r="V314" i="1" s="1"/>
  <c r="T315" i="1"/>
  <c r="U315" i="1" s="1"/>
  <c r="V315" i="1" s="1"/>
  <c r="T317" i="1"/>
  <c r="U317" i="1" s="1"/>
  <c r="V317" i="1" s="1"/>
  <c r="T316" i="1"/>
  <c r="U316" i="1" s="1"/>
  <c r="T312" i="1"/>
  <c r="U312" i="1" s="1"/>
  <c r="V312" i="1" s="1"/>
  <c r="T318" i="1"/>
  <c r="U318" i="1" s="1"/>
  <c r="V318" i="1" s="1"/>
  <c r="T319" i="1"/>
  <c r="U319" i="1" s="1"/>
  <c r="V319" i="1" s="1"/>
  <c r="T7" i="1"/>
  <c r="U7" i="1" s="1"/>
  <c r="V7" i="1" s="1"/>
  <c r="V356" i="1" s="1"/>
  <c r="P8" i="1"/>
  <c r="Q8" i="1" s="1"/>
  <c r="R8" i="1" s="1"/>
  <c r="P5" i="1"/>
  <c r="Q5" i="1" s="1"/>
  <c r="P6" i="1"/>
  <c r="Q6" i="1" s="1"/>
  <c r="P4" i="1"/>
  <c r="P9" i="1"/>
  <c r="Q9" i="1" s="1"/>
  <c r="R9" i="1" s="1"/>
  <c r="P10" i="1"/>
  <c r="Q10" i="1" s="1"/>
  <c r="R10" i="1" s="1"/>
  <c r="P11" i="1"/>
  <c r="Q11" i="1" s="1"/>
  <c r="R11" i="1" s="1"/>
  <c r="P12" i="1"/>
  <c r="Q12" i="1" s="1"/>
  <c r="R12" i="1" s="1"/>
  <c r="P13" i="1"/>
  <c r="Q13" i="1" s="1"/>
  <c r="P14" i="1"/>
  <c r="Q14" i="1" s="1"/>
  <c r="R14" i="1" s="1"/>
  <c r="P16" i="1"/>
  <c r="Q16" i="1" s="1"/>
  <c r="R16" i="1" s="1"/>
  <c r="P15" i="1"/>
  <c r="Q15" i="1" s="1"/>
  <c r="R15" i="1" s="1"/>
  <c r="P17" i="1"/>
  <c r="Q17" i="1" s="1"/>
  <c r="R17" i="1" s="1"/>
  <c r="P18" i="1"/>
  <c r="Q18" i="1" s="1"/>
  <c r="P22" i="1"/>
  <c r="Q22" i="1" s="1"/>
  <c r="R22" i="1" s="1"/>
  <c r="P21" i="1"/>
  <c r="Q21" i="1" s="1"/>
  <c r="R21" i="1" s="1"/>
  <c r="P24" i="1"/>
  <c r="Q24" i="1" s="1"/>
  <c r="R24" i="1" s="1"/>
  <c r="P25" i="1"/>
  <c r="Q25" i="1" s="1"/>
  <c r="R25" i="1" s="1"/>
  <c r="P26" i="1"/>
  <c r="Q26" i="1" s="1"/>
  <c r="R26" i="1" s="1"/>
  <c r="P27" i="1"/>
  <c r="Q27" i="1" s="1"/>
  <c r="R27" i="1" s="1"/>
  <c r="P28" i="1"/>
  <c r="Q28" i="1" s="1"/>
  <c r="R28" i="1" s="1"/>
  <c r="P32" i="1"/>
  <c r="Q32" i="1" s="1"/>
  <c r="R32" i="1" s="1"/>
  <c r="P31" i="1"/>
  <c r="Q31" i="1" s="1"/>
  <c r="R31" i="1" s="1"/>
  <c r="P30" i="1"/>
  <c r="Q30" i="1" s="1"/>
  <c r="P33" i="1"/>
  <c r="Q33" i="1" s="1"/>
  <c r="R33" i="1" s="1"/>
  <c r="P34" i="1"/>
  <c r="Q34" i="1" s="1"/>
  <c r="R34" i="1" s="1"/>
  <c r="P35" i="1"/>
  <c r="Q35" i="1" s="1"/>
  <c r="R35" i="1" s="1"/>
  <c r="P36" i="1"/>
  <c r="Q36" i="1" s="1"/>
  <c r="R36" i="1" s="1"/>
  <c r="P37" i="1"/>
  <c r="Q37" i="1" s="1"/>
  <c r="R37" i="1" s="1"/>
  <c r="P39" i="1"/>
  <c r="Q39" i="1" s="1"/>
  <c r="R39" i="1" s="1"/>
  <c r="P38" i="1"/>
  <c r="Q38" i="1" s="1"/>
  <c r="R38" i="1" s="1"/>
  <c r="P40" i="1"/>
  <c r="Q40" i="1" s="1"/>
  <c r="R40" i="1" s="1"/>
  <c r="P41" i="1"/>
  <c r="Q41" i="1" s="1"/>
  <c r="R41" i="1" s="1"/>
  <c r="P43" i="1"/>
  <c r="Q43" i="1" s="1"/>
  <c r="R43" i="1" s="1"/>
  <c r="P42" i="1"/>
  <c r="Q42" i="1" s="1"/>
  <c r="R42" i="1" s="1"/>
  <c r="P45" i="1"/>
  <c r="Q45" i="1" s="1"/>
  <c r="R45" i="1" s="1"/>
  <c r="P44" i="1"/>
  <c r="Q44" i="1" s="1"/>
  <c r="R44" i="1" s="1"/>
  <c r="P46" i="1"/>
  <c r="Q46" i="1" s="1"/>
  <c r="R46" i="1" s="1"/>
  <c r="P47" i="1"/>
  <c r="Q47" i="1" s="1"/>
  <c r="R47" i="1" s="1"/>
  <c r="P48" i="1"/>
  <c r="Q48" i="1" s="1"/>
  <c r="R48" i="1" s="1"/>
  <c r="P49" i="1"/>
  <c r="Q49" i="1" s="1"/>
  <c r="R49" i="1" s="1"/>
  <c r="P50" i="1"/>
  <c r="Q50" i="1" s="1"/>
  <c r="R50" i="1" s="1"/>
  <c r="P51" i="1"/>
  <c r="Q51" i="1" s="1"/>
  <c r="R51" i="1" s="1"/>
  <c r="P54" i="1"/>
  <c r="Q54" i="1" s="1"/>
  <c r="P52" i="1"/>
  <c r="Q52" i="1" s="1"/>
  <c r="P322" i="1"/>
  <c r="Q322" i="1" s="1"/>
  <c r="R322" i="1" s="1"/>
  <c r="P323" i="1"/>
  <c r="Q323" i="1" s="1"/>
  <c r="R323" i="1" s="1"/>
  <c r="P324" i="1"/>
  <c r="Q324" i="1" s="1"/>
  <c r="R324" i="1" s="1"/>
  <c r="P326" i="1"/>
  <c r="Q326" i="1" s="1"/>
  <c r="P325" i="1"/>
  <c r="Q325" i="1" s="1"/>
  <c r="P55" i="1"/>
  <c r="Q55" i="1" s="1"/>
  <c r="R55" i="1" s="1"/>
  <c r="P57" i="1"/>
  <c r="Q57" i="1" s="1"/>
  <c r="R57" i="1" s="1"/>
  <c r="P56" i="1"/>
  <c r="Q56" i="1" s="1"/>
  <c r="R56" i="1" s="1"/>
  <c r="P58" i="1"/>
  <c r="Q58" i="1" s="1"/>
  <c r="R58" i="1" s="1"/>
  <c r="P60" i="1"/>
  <c r="Q60" i="1" s="1"/>
  <c r="R60" i="1" s="1"/>
  <c r="P61" i="1"/>
  <c r="Q61" i="1" s="1"/>
  <c r="R61" i="1" s="1"/>
  <c r="P59" i="1"/>
  <c r="Q59" i="1" s="1"/>
  <c r="R59" i="1" s="1"/>
  <c r="P62" i="1"/>
  <c r="Q62" i="1" s="1"/>
  <c r="R62" i="1" s="1"/>
  <c r="P64" i="1"/>
  <c r="Q64" i="1" s="1"/>
  <c r="R64" i="1" s="1"/>
  <c r="P65" i="1"/>
  <c r="Q65" i="1" s="1"/>
  <c r="R65" i="1" s="1"/>
  <c r="P69" i="1"/>
  <c r="Q69" i="1" s="1"/>
  <c r="R69" i="1" s="1"/>
  <c r="P63" i="1"/>
  <c r="Q63" i="1" s="1"/>
  <c r="R63" i="1" s="1"/>
  <c r="P67" i="1"/>
  <c r="Q67" i="1" s="1"/>
  <c r="R67" i="1" s="1"/>
  <c r="P66" i="1"/>
  <c r="Q66" i="1" s="1"/>
  <c r="R66" i="1" s="1"/>
  <c r="P70" i="1"/>
  <c r="Q70" i="1" s="1"/>
  <c r="P71" i="1"/>
  <c r="Q71" i="1" s="1"/>
  <c r="P74" i="1"/>
  <c r="Q74" i="1" s="1"/>
  <c r="R74" i="1" s="1"/>
  <c r="P73" i="1"/>
  <c r="Q73" i="1" s="1"/>
  <c r="R73" i="1" s="1"/>
  <c r="P72" i="1"/>
  <c r="Q72" i="1" s="1"/>
  <c r="P75" i="1"/>
  <c r="Q75" i="1" s="1"/>
  <c r="R75" i="1" s="1"/>
  <c r="P76" i="1"/>
  <c r="Q76" i="1" s="1"/>
  <c r="R76" i="1" s="1"/>
  <c r="P77" i="1"/>
  <c r="Q77" i="1" s="1"/>
  <c r="R77" i="1" s="1"/>
  <c r="P78" i="1"/>
  <c r="Q78" i="1" s="1"/>
  <c r="R78" i="1" s="1"/>
  <c r="P79" i="1"/>
  <c r="P80" i="1"/>
  <c r="Q80" i="1" s="1"/>
  <c r="R80" i="1" s="1"/>
  <c r="Q81" i="1"/>
  <c r="R81" i="1" s="1"/>
  <c r="P83" i="1"/>
  <c r="Q83" i="1" s="1"/>
  <c r="R83" i="1" s="1"/>
  <c r="P84" i="1"/>
  <c r="Q84" i="1" s="1"/>
  <c r="R84" i="1" s="1"/>
  <c r="P85" i="1"/>
  <c r="Q85" i="1" s="1"/>
  <c r="R85" i="1" s="1"/>
  <c r="P86" i="1"/>
  <c r="Q86" i="1" s="1"/>
  <c r="R86" i="1" s="1"/>
  <c r="P87" i="1"/>
  <c r="P89" i="1"/>
  <c r="Q89" i="1" s="1"/>
  <c r="R89" i="1" s="1"/>
  <c r="P88" i="1"/>
  <c r="Q88" i="1" s="1"/>
  <c r="P91" i="1"/>
  <c r="Q91" i="1" s="1"/>
  <c r="R91" i="1" s="1"/>
  <c r="P93" i="1"/>
  <c r="Q93" i="1" s="1"/>
  <c r="R93" i="1" s="1"/>
  <c r="P92" i="1"/>
  <c r="Q92" i="1" s="1"/>
  <c r="R92" i="1" s="1"/>
  <c r="P90" i="1"/>
  <c r="Q90" i="1" s="1"/>
  <c r="R90" i="1" s="1"/>
  <c r="P94" i="1"/>
  <c r="Q94" i="1" s="1"/>
  <c r="R94" i="1" s="1"/>
  <c r="P95" i="1"/>
  <c r="Q95" i="1" s="1"/>
  <c r="R95" i="1" s="1"/>
  <c r="P96" i="1"/>
  <c r="Q96" i="1" s="1"/>
  <c r="R96" i="1" s="1"/>
  <c r="P98" i="1"/>
  <c r="Q98" i="1" s="1"/>
  <c r="R98" i="1" s="1"/>
  <c r="P97" i="1"/>
  <c r="Q97" i="1" s="1"/>
  <c r="R97" i="1" s="1"/>
  <c r="P99" i="1"/>
  <c r="Q99" i="1" s="1"/>
  <c r="R99" i="1" s="1"/>
  <c r="P100" i="1"/>
  <c r="Q100" i="1" s="1"/>
  <c r="R100" i="1" s="1"/>
  <c r="P101" i="1"/>
  <c r="Q101" i="1" s="1"/>
  <c r="R101" i="1" s="1"/>
  <c r="P103" i="1"/>
  <c r="Q103" i="1" s="1"/>
  <c r="R103" i="1" s="1"/>
  <c r="P104" i="1"/>
  <c r="Q104" i="1" s="1"/>
  <c r="R104" i="1" s="1"/>
  <c r="P102" i="1"/>
  <c r="Q102" i="1" s="1"/>
  <c r="R102" i="1" s="1"/>
  <c r="P105" i="1"/>
  <c r="Q105" i="1" s="1"/>
  <c r="R105" i="1" s="1"/>
  <c r="P106" i="1"/>
  <c r="Q106" i="1" s="1"/>
  <c r="R106" i="1" s="1"/>
  <c r="P108" i="1"/>
  <c r="Q108" i="1" s="1"/>
  <c r="R108" i="1" s="1"/>
  <c r="P109" i="1"/>
  <c r="Q109" i="1" s="1"/>
  <c r="R109" i="1" s="1"/>
  <c r="P110" i="1"/>
  <c r="Q110" i="1" s="1"/>
  <c r="R110" i="1" s="1"/>
  <c r="P112" i="1"/>
  <c r="P113" i="1"/>
  <c r="Q113" i="1" s="1"/>
  <c r="R113" i="1" s="1"/>
  <c r="P114" i="1"/>
  <c r="Q114" i="1" s="1"/>
  <c r="R114" i="1" s="1"/>
  <c r="P115" i="1"/>
  <c r="Q115" i="1" s="1"/>
  <c r="R115" i="1" s="1"/>
  <c r="P119" i="1"/>
  <c r="Q119" i="1" s="1"/>
  <c r="R119" i="1" s="1"/>
  <c r="P120" i="1"/>
  <c r="Q120" i="1" s="1"/>
  <c r="R120" i="1" s="1"/>
  <c r="P118" i="1"/>
  <c r="Q118" i="1" s="1"/>
  <c r="R118" i="1" s="1"/>
  <c r="P122" i="1"/>
  <c r="Q122" i="1" s="1"/>
  <c r="R122" i="1" s="1"/>
  <c r="P123" i="1"/>
  <c r="Q123" i="1" s="1"/>
  <c r="R123" i="1" s="1"/>
  <c r="P124" i="1"/>
  <c r="Q124" i="1" s="1"/>
  <c r="R124" i="1" s="1"/>
  <c r="P129" i="1"/>
  <c r="Q129" i="1" s="1"/>
  <c r="R129" i="1" s="1"/>
  <c r="P128" i="1"/>
  <c r="Q128" i="1" s="1"/>
  <c r="R128" i="1" s="1"/>
  <c r="P130" i="1"/>
  <c r="Q130" i="1" s="1"/>
  <c r="R130" i="1" s="1"/>
  <c r="P132" i="1"/>
  <c r="Q132" i="1" s="1"/>
  <c r="R132" i="1" s="1"/>
  <c r="P133" i="1"/>
  <c r="Q133" i="1" s="1"/>
  <c r="R133" i="1" s="1"/>
  <c r="P134" i="1"/>
  <c r="P137" i="1"/>
  <c r="Q137" i="1" s="1"/>
  <c r="R137" i="1" s="1"/>
  <c r="P138" i="1"/>
  <c r="Q138" i="1" s="1"/>
  <c r="R138" i="1" s="1"/>
  <c r="P136" i="1"/>
  <c r="Q136" i="1" s="1"/>
  <c r="R136" i="1" s="1"/>
  <c r="P135" i="1"/>
  <c r="Q135" i="1" s="1"/>
  <c r="R135" i="1" s="1"/>
  <c r="P139" i="1"/>
  <c r="Q139" i="1" s="1"/>
  <c r="R139" i="1" s="1"/>
  <c r="P140" i="1"/>
  <c r="Q140" i="1" s="1"/>
  <c r="R140" i="1" s="1"/>
  <c r="P142" i="1"/>
  <c r="Q142" i="1" s="1"/>
  <c r="R142" i="1" s="1"/>
  <c r="P141" i="1"/>
  <c r="Q141" i="1" s="1"/>
  <c r="R141" i="1" s="1"/>
  <c r="P145" i="1"/>
  <c r="Q145" i="1" s="1"/>
  <c r="R145" i="1" s="1"/>
  <c r="P143" i="1"/>
  <c r="Q143" i="1" s="1"/>
  <c r="R143" i="1" s="1"/>
  <c r="P144" i="1"/>
  <c r="Q144" i="1" s="1"/>
  <c r="R144" i="1" s="1"/>
  <c r="P146" i="1"/>
  <c r="Q146" i="1" s="1"/>
  <c r="R146" i="1" s="1"/>
  <c r="P148" i="1"/>
  <c r="Q148" i="1" s="1"/>
  <c r="R148" i="1" s="1"/>
  <c r="P151" i="1"/>
  <c r="Q151" i="1" s="1"/>
  <c r="R151" i="1" s="1"/>
  <c r="P149" i="1"/>
  <c r="Q149" i="1" s="1"/>
  <c r="R149" i="1" s="1"/>
  <c r="P150" i="1"/>
  <c r="Q150" i="1" s="1"/>
  <c r="R150" i="1" s="1"/>
  <c r="P152" i="1"/>
  <c r="P153" i="1"/>
  <c r="Q153" i="1" s="1"/>
  <c r="P154" i="1"/>
  <c r="P155" i="1"/>
  <c r="Q155" i="1" s="1"/>
  <c r="R155" i="1" s="1"/>
  <c r="P157" i="1"/>
  <c r="Q157" i="1" s="1"/>
  <c r="R157" i="1" s="1"/>
  <c r="P158" i="1"/>
  <c r="Q158" i="1" s="1"/>
  <c r="R158" i="1" s="1"/>
  <c r="P160" i="1"/>
  <c r="Q160" i="1" s="1"/>
  <c r="R160" i="1" s="1"/>
  <c r="P159" i="1"/>
  <c r="Q159" i="1" s="1"/>
  <c r="R159" i="1" s="1"/>
  <c r="P162" i="1"/>
  <c r="Q162" i="1" s="1"/>
  <c r="R162" i="1" s="1"/>
  <c r="P163" i="1"/>
  <c r="Q163" i="1" s="1"/>
  <c r="R163" i="1" s="1"/>
  <c r="P164" i="1"/>
  <c r="P165" i="1"/>
  <c r="P167" i="1"/>
  <c r="Q167" i="1" s="1"/>
  <c r="R167" i="1" s="1"/>
  <c r="P168" i="1"/>
  <c r="Q168" i="1" s="1"/>
  <c r="R168" i="1" s="1"/>
  <c r="P169" i="1"/>
  <c r="Q169" i="1" s="1"/>
  <c r="R169" i="1" s="1"/>
  <c r="P171" i="1"/>
  <c r="Q171" i="1" s="1"/>
  <c r="R171" i="1" s="1"/>
  <c r="P172" i="1"/>
  <c r="P173" i="1"/>
  <c r="Q173" i="1" s="1"/>
  <c r="R173" i="1" s="1"/>
  <c r="P174" i="1"/>
  <c r="Q174" i="1" s="1"/>
  <c r="R174" i="1" s="1"/>
  <c r="P176" i="1"/>
  <c r="Q176" i="1" s="1"/>
  <c r="R176" i="1" s="1"/>
  <c r="P177" i="1"/>
  <c r="Q177" i="1" s="1"/>
  <c r="R177" i="1" s="1"/>
  <c r="P178" i="1"/>
  <c r="Q178" i="1" s="1"/>
  <c r="R178" i="1" s="1"/>
  <c r="P179" i="1"/>
  <c r="P180" i="1"/>
  <c r="Q180" i="1" s="1"/>
  <c r="R180" i="1" s="1"/>
  <c r="P181" i="1"/>
  <c r="Q181" i="1" s="1"/>
  <c r="R181" i="1" s="1"/>
  <c r="P182" i="1"/>
  <c r="Q182" i="1" s="1"/>
  <c r="R182" i="1" s="1"/>
  <c r="P185" i="1"/>
  <c r="Q185" i="1" s="1"/>
  <c r="R185" i="1" s="1"/>
  <c r="P186" i="1"/>
  <c r="Q186" i="1" s="1"/>
  <c r="P192" i="1"/>
  <c r="Q192" i="1" s="1"/>
  <c r="R192" i="1" s="1"/>
  <c r="P193" i="1"/>
  <c r="Q193" i="1" s="1"/>
  <c r="R193" i="1" s="1"/>
  <c r="P195" i="1"/>
  <c r="Q195" i="1" s="1"/>
  <c r="R195" i="1" s="1"/>
  <c r="P198" i="1"/>
  <c r="P199" i="1"/>
  <c r="P201" i="1"/>
  <c r="Q201" i="1" s="1"/>
  <c r="R201" i="1" s="1"/>
  <c r="P200" i="1"/>
  <c r="Q200" i="1" s="1"/>
  <c r="R200" i="1" s="1"/>
  <c r="P203" i="1"/>
  <c r="Q203" i="1" s="1"/>
  <c r="R203" i="1" s="1"/>
  <c r="P202" i="1"/>
  <c r="Q202" i="1" s="1"/>
  <c r="R202" i="1" s="1"/>
  <c r="P204" i="1"/>
  <c r="Q204" i="1" s="1"/>
  <c r="R204" i="1" s="1"/>
  <c r="P205" i="1"/>
  <c r="Q205" i="1" s="1"/>
  <c r="R205" i="1" s="1"/>
  <c r="P208" i="1"/>
  <c r="Q208" i="1" s="1"/>
  <c r="P353" i="1"/>
  <c r="Q353" i="1" s="1"/>
  <c r="R353" i="1" s="1"/>
  <c r="P210" i="1"/>
  <c r="Q210" i="1" s="1"/>
  <c r="R210" i="1" s="1"/>
  <c r="P211" i="1"/>
  <c r="P214" i="1"/>
  <c r="Q214" i="1" s="1"/>
  <c r="R214" i="1" s="1"/>
  <c r="P213" i="1"/>
  <c r="Q213" i="1" s="1"/>
  <c r="R213" i="1" s="1"/>
  <c r="P212" i="1"/>
  <c r="Q212" i="1" s="1"/>
  <c r="R212" i="1" s="1"/>
  <c r="P215" i="1"/>
  <c r="Q215" i="1" s="1"/>
  <c r="R215" i="1" s="1"/>
  <c r="P216" i="1"/>
  <c r="Q216" i="1" s="1"/>
  <c r="R216" i="1" s="1"/>
  <c r="P220" i="1"/>
  <c r="Q220" i="1" s="1"/>
  <c r="R220" i="1" s="1"/>
  <c r="P221" i="1"/>
  <c r="Q221" i="1" s="1"/>
  <c r="R221" i="1" s="1"/>
  <c r="P223" i="1"/>
  <c r="Q223" i="1" s="1"/>
  <c r="R223" i="1" s="1"/>
  <c r="P222" i="1"/>
  <c r="Q222" i="1" s="1"/>
  <c r="P224" i="1"/>
  <c r="Q224" i="1" s="1"/>
  <c r="R224" i="1" s="1"/>
  <c r="P225" i="1"/>
  <c r="Q225" i="1" s="1"/>
  <c r="R225" i="1" s="1"/>
  <c r="P226" i="1"/>
  <c r="Q226" i="1" s="1"/>
  <c r="R226" i="1" s="1"/>
  <c r="P227" i="1"/>
  <c r="Q227" i="1" s="1"/>
  <c r="R227" i="1" s="1"/>
  <c r="P233" i="1"/>
  <c r="Q233" i="1" s="1"/>
  <c r="R233" i="1" s="1"/>
  <c r="P228" i="1"/>
  <c r="Q228" i="1" s="1"/>
  <c r="R228" i="1" s="1"/>
  <c r="P232" i="1"/>
  <c r="Q232" i="1" s="1"/>
  <c r="R232" i="1" s="1"/>
  <c r="P229" i="1"/>
  <c r="Q229" i="1" s="1"/>
  <c r="R229" i="1" s="1"/>
  <c r="P231" i="1"/>
  <c r="Q231" i="1" s="1"/>
  <c r="R231" i="1" s="1"/>
  <c r="P230" i="1"/>
  <c r="Q230" i="1" s="1"/>
  <c r="R230" i="1" s="1"/>
  <c r="P236" i="1"/>
  <c r="Q236" i="1" s="1"/>
  <c r="R236" i="1" s="1"/>
  <c r="P235" i="1"/>
  <c r="Q235" i="1" s="1"/>
  <c r="R235" i="1" s="1"/>
  <c r="P234" i="1"/>
  <c r="Q234" i="1" s="1"/>
  <c r="R234" i="1" s="1"/>
  <c r="P237" i="1"/>
  <c r="Q237" i="1" s="1"/>
  <c r="R237" i="1" s="1"/>
  <c r="P238" i="1"/>
  <c r="Q238" i="1" s="1"/>
  <c r="R238" i="1" s="1"/>
  <c r="P239" i="1"/>
  <c r="Q239" i="1" s="1"/>
  <c r="R239" i="1" s="1"/>
  <c r="P240" i="1"/>
  <c r="Q240" i="1" s="1"/>
  <c r="R240" i="1" s="1"/>
  <c r="P242" i="1"/>
  <c r="Q242" i="1" s="1"/>
  <c r="R242" i="1" s="1"/>
  <c r="P243" i="1"/>
  <c r="Q243" i="1" s="1"/>
  <c r="R243" i="1" s="1"/>
  <c r="P244" i="1"/>
  <c r="Q244" i="1" s="1"/>
  <c r="R244" i="1" s="1"/>
  <c r="P245" i="1"/>
  <c r="Q245" i="1" s="1"/>
  <c r="R245" i="1" s="1"/>
  <c r="P248" i="1"/>
  <c r="Q248" i="1" s="1"/>
  <c r="R248" i="1" s="1"/>
  <c r="P246" i="1"/>
  <c r="Q246" i="1" s="1"/>
  <c r="R246" i="1" s="1"/>
  <c r="P251" i="1"/>
  <c r="Q251" i="1" s="1"/>
  <c r="R251" i="1" s="1"/>
  <c r="P250" i="1"/>
  <c r="Q250" i="1" s="1"/>
  <c r="R250" i="1" s="1"/>
  <c r="P252" i="1"/>
  <c r="Q252" i="1" s="1"/>
  <c r="R252" i="1" s="1"/>
  <c r="P253" i="1"/>
  <c r="Q253" i="1" s="1"/>
  <c r="R253" i="1" s="1"/>
  <c r="P255" i="1"/>
  <c r="Q255" i="1" s="1"/>
  <c r="R255" i="1" s="1"/>
  <c r="P254" i="1"/>
  <c r="Q254" i="1" s="1"/>
  <c r="R254" i="1" s="1"/>
  <c r="P256" i="1"/>
  <c r="P257" i="1"/>
  <c r="P258" i="1"/>
  <c r="P259" i="1"/>
  <c r="P260" i="1"/>
  <c r="P261" i="1"/>
  <c r="P262" i="1"/>
  <c r="Q262" i="1" s="1"/>
  <c r="R262" i="1" s="1"/>
  <c r="P263" i="1"/>
  <c r="Q263" i="1" s="1"/>
  <c r="P264" i="1"/>
  <c r="Q264" i="1" s="1"/>
  <c r="R264" i="1" s="1"/>
  <c r="P266" i="1"/>
  <c r="P265" i="1"/>
  <c r="Q265" i="1" s="1"/>
  <c r="R265" i="1" s="1"/>
  <c r="P267" i="1"/>
  <c r="Q267" i="1" s="1"/>
  <c r="R267" i="1" s="1"/>
  <c r="P268" i="1"/>
  <c r="Q268" i="1" s="1"/>
  <c r="R268" i="1" s="1"/>
  <c r="P269" i="1"/>
  <c r="Q269" i="1" s="1"/>
  <c r="R269" i="1" s="1"/>
  <c r="P271" i="1"/>
  <c r="Q271" i="1" s="1"/>
  <c r="R271" i="1" s="1"/>
  <c r="P272" i="1"/>
  <c r="Q272" i="1" s="1"/>
  <c r="R272" i="1" s="1"/>
  <c r="P273" i="1"/>
  <c r="Q273" i="1" s="1"/>
  <c r="R273" i="1" s="1"/>
  <c r="P274" i="1"/>
  <c r="Q274" i="1" s="1"/>
  <c r="R274" i="1" s="1"/>
  <c r="P276" i="1"/>
  <c r="Q276" i="1" s="1"/>
  <c r="R276" i="1" s="1"/>
  <c r="P275" i="1"/>
  <c r="Q275" i="1" s="1"/>
  <c r="R275" i="1" s="1"/>
  <c r="P277" i="1"/>
  <c r="Q277" i="1" s="1"/>
  <c r="R277" i="1" s="1"/>
  <c r="P278" i="1"/>
  <c r="Q278" i="1" s="1"/>
  <c r="R278" i="1" s="1"/>
  <c r="P279" i="1"/>
  <c r="Q279" i="1" s="1"/>
  <c r="R279" i="1" s="1"/>
  <c r="P280" i="1"/>
  <c r="Q280" i="1" s="1"/>
  <c r="R280" i="1" s="1"/>
  <c r="P282" i="1"/>
  <c r="Q282" i="1" s="1"/>
  <c r="R282" i="1" s="1"/>
  <c r="P281" i="1"/>
  <c r="Q281" i="1" s="1"/>
  <c r="R281" i="1" s="1"/>
  <c r="P283" i="1"/>
  <c r="Q283" i="1" s="1"/>
  <c r="R283" i="1" s="1"/>
  <c r="P284" i="1"/>
  <c r="Q284" i="1" s="1"/>
  <c r="R284" i="1" s="1"/>
  <c r="P285" i="1"/>
  <c r="Q285" i="1" s="1"/>
  <c r="R285" i="1" s="1"/>
  <c r="P288" i="1"/>
  <c r="Q288" i="1" s="1"/>
  <c r="R288" i="1" s="1"/>
  <c r="P287" i="1"/>
  <c r="Q287" i="1" s="1"/>
  <c r="R287" i="1" s="1"/>
  <c r="P286" i="1"/>
  <c r="Q286" i="1" s="1"/>
  <c r="R286" i="1" s="1"/>
  <c r="P292" i="1"/>
  <c r="Q292" i="1" s="1"/>
  <c r="R292" i="1" s="1"/>
  <c r="P291" i="1"/>
  <c r="Q291" i="1" s="1"/>
  <c r="R291" i="1" s="1"/>
  <c r="P290" i="1"/>
  <c r="Q290" i="1" s="1"/>
  <c r="R290" i="1" s="1"/>
  <c r="P289" i="1"/>
  <c r="Q289" i="1" s="1"/>
  <c r="R289" i="1" s="1"/>
  <c r="P293" i="1"/>
  <c r="Q293" i="1" s="1"/>
  <c r="R293" i="1" s="1"/>
  <c r="P294" i="1"/>
  <c r="Q294" i="1" s="1"/>
  <c r="R294" i="1" s="1"/>
  <c r="P296" i="1"/>
  <c r="Q296" i="1" s="1"/>
  <c r="R296" i="1" s="1"/>
  <c r="P295" i="1"/>
  <c r="Q295" i="1" s="1"/>
  <c r="R295" i="1" s="1"/>
  <c r="P298" i="1"/>
  <c r="Q298" i="1" s="1"/>
  <c r="R298" i="1" s="1"/>
  <c r="P299" i="1"/>
  <c r="Q299" i="1" s="1"/>
  <c r="R299" i="1" s="1"/>
  <c r="P297" i="1"/>
  <c r="Q297" i="1" s="1"/>
  <c r="R297" i="1" s="1"/>
  <c r="P300" i="1"/>
  <c r="P303" i="1"/>
  <c r="Q303" i="1" s="1"/>
  <c r="R303" i="1" s="1"/>
  <c r="P302" i="1"/>
  <c r="Q302" i="1" s="1"/>
  <c r="R302" i="1" s="1"/>
  <c r="P301" i="1"/>
  <c r="Q301" i="1" s="1"/>
  <c r="R301" i="1" s="1"/>
  <c r="P304" i="1"/>
  <c r="Q304" i="1" s="1"/>
  <c r="P305" i="1"/>
  <c r="Q305" i="1" s="1"/>
  <c r="P306" i="1"/>
  <c r="Q306" i="1" s="1"/>
  <c r="P307" i="1"/>
  <c r="Q307" i="1" s="1"/>
  <c r="P308" i="1"/>
  <c r="Q308" i="1" s="1"/>
  <c r="P309" i="1"/>
  <c r="Q309" i="1" s="1"/>
  <c r="P310" i="1"/>
  <c r="Q310" i="1" s="1"/>
  <c r="P311" i="1"/>
  <c r="Q311" i="1" s="1"/>
  <c r="P313" i="1"/>
  <c r="Q313" i="1" s="1"/>
  <c r="P314" i="1"/>
  <c r="Q314" i="1" s="1"/>
  <c r="P315" i="1"/>
  <c r="Q315" i="1" s="1"/>
  <c r="P317" i="1"/>
  <c r="Q317" i="1" s="1"/>
  <c r="P316" i="1"/>
  <c r="Q316" i="1" s="1"/>
  <c r="P318" i="1"/>
  <c r="Q318" i="1" s="1"/>
  <c r="P319" i="1"/>
  <c r="Q319" i="1" s="1"/>
  <c r="P7" i="1"/>
  <c r="Q7" i="1" s="1"/>
  <c r="R7" i="1" s="1"/>
  <c r="Q4" i="1" l="1"/>
  <c r="P356" i="1"/>
  <c r="T356" i="1"/>
  <c r="Q356" i="1"/>
  <c r="R305" i="1" a="1"/>
  <c r="R305" i="1" s="1"/>
  <c r="R356" i="1" s="1"/>
  <c r="U3" i="1"/>
  <c r="U3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tc={E88B4CCB-884D-49A9-9895-EBC401F6E9D6}</author>
    <author>Sarink - de Kievid, H.A. (Rianne)</author>
    <author>tc={292DAF69-D941-46E6-B7E9-EE70EB745135}</author>
    <author>tc={802C30B5-86B2-4977-A40E-161FA6CF7993}</author>
    <author>tc={03AD1980-7A47-445D-8FB1-76980A448FF6}</author>
  </authors>
  <commentList>
    <comment ref="Q29" authorId="0" shapeId="0" xr:uid="{E88B4CCB-884D-49A9-9895-EBC401F6E9D6}">
      <text>
        <t>[Opmerkingenthread]
U kunt deze opmerkingenthread lezen in uw versie van Excel. Eventuele wijzigingen aan de thread gaan echter verloren als het bestand wordt geopend in een nieuwere versie van Excel. Meer informatie: https://go.microsoft.com/fwlink/?linkid=870924
Opmerking:
    Sloopwaarde</t>
      </text>
    </comment>
    <comment ref="O79" authorId="1" shapeId="0" xr:uid="{CA906AAD-9C3F-4531-93EE-8F1581BAB30E}">
      <text>
        <r>
          <rPr>
            <b/>
            <sz val="9"/>
            <color indexed="81"/>
            <rFont val="Tahoma"/>
            <family val="2"/>
          </rPr>
          <t>Sarink - de Kievid, H.A. (Rianne):</t>
        </r>
        <r>
          <rPr>
            <sz val="9"/>
            <color indexed="81"/>
            <rFont val="Tahoma"/>
            <family val="2"/>
          </rPr>
          <t xml:space="preserve">
Sloopwaarde</t>
        </r>
      </text>
    </comment>
    <comment ref="P79" authorId="1" shapeId="0" xr:uid="{79063112-D3C1-49CB-8171-47DD7475CCE1}">
      <text>
        <r>
          <rPr>
            <b/>
            <sz val="9"/>
            <color indexed="81"/>
            <rFont val="Tahoma"/>
            <family val="2"/>
          </rPr>
          <t>Sarink - de Kievid, H.A. (Rianne):</t>
        </r>
        <r>
          <rPr>
            <sz val="9"/>
            <color indexed="81"/>
            <rFont val="Tahoma"/>
            <family val="2"/>
          </rPr>
          <t xml:space="preserve">
sloopwaarde</t>
        </r>
      </text>
    </comment>
    <comment ref="Q79" authorId="1" shapeId="0" xr:uid="{FADBE0C2-D9AF-4747-B58E-9AFA03D75186}">
      <text>
        <r>
          <rPr>
            <b/>
            <sz val="9"/>
            <color indexed="81"/>
            <rFont val="Tahoma"/>
            <family val="2"/>
          </rPr>
          <t>Sarink - de Kievid, H.A. (Rianne):</t>
        </r>
        <r>
          <rPr>
            <sz val="9"/>
            <color indexed="81"/>
            <rFont val="Tahoma"/>
            <family val="2"/>
          </rPr>
          <t xml:space="preserve">
Sloopwaarde
</t>
        </r>
      </text>
    </comment>
    <comment ref="Q125" authorId="2" shapeId="0" xr:uid="{292DAF69-D941-46E6-B7E9-EE70EB745135}">
      <text>
        <t>[Opmerkingenthread]
U kunt deze opmerkingenthread lezen in uw versie van Excel. Eventuele wijzigingen aan de thread gaan echter verloren als het bestand wordt geopend in een nieuwere versie van Excel. Meer informatie: https://go.microsoft.com/fwlink/?linkid=870924
Opmerking:
    Sloopwaarde per 2025, besproken 14-5-2024 Corine</t>
      </text>
    </comment>
    <comment ref="Q126" authorId="3" shapeId="0" xr:uid="{802C30B5-86B2-4977-A40E-161FA6CF7993}">
      <text>
        <t>[Opmerkingenthread]
U kunt deze opmerkingenthread lezen in uw versie van Excel. Eventuele wijzigingen aan de thread gaan echter verloren als het bestand wordt geopend in een nieuwere versie van Excel. Meer informatie: https://go.microsoft.com/fwlink/?linkid=870924
Opmerking:
    Sloopwaarde per 2025, besproken 14-5-2024 Corine</t>
      </text>
    </comment>
    <comment ref="Q127" authorId="4" shapeId="0" xr:uid="{03AD1980-7A47-445D-8FB1-76980A448FF6}">
      <text>
        <t>[Opmerkingenthread]
U kunt deze opmerkingenthread lezen in uw versie van Excel. Eventuele wijzigingen aan de thread gaan echter verloren als het bestand wordt geopend in een nieuwere versie van Excel. Meer informatie: https://go.microsoft.com/fwlink/?linkid=870924
Opmerking:
    Sloopwaarde per 2025, besproken 14-5-2024 Corine</t>
      </text>
    </comment>
    <comment ref="Q152" authorId="1" shapeId="0" xr:uid="{25D41ACB-27B3-4495-AB2B-C7A10749935E}">
      <text>
        <r>
          <rPr>
            <b/>
            <sz val="9"/>
            <color indexed="81"/>
            <rFont val="Tahoma"/>
            <charset val="1"/>
          </rPr>
          <t>Sarink - de Kievid, H.A. (Rianne):</t>
        </r>
        <r>
          <rPr>
            <sz val="9"/>
            <color indexed="81"/>
            <rFont val="Tahoma"/>
            <charset val="1"/>
          </rPr>
          <t xml:space="preserve">
sloopwaarde</t>
        </r>
      </text>
    </comment>
    <comment ref="Q154" authorId="1" shapeId="0" xr:uid="{E78DC5A7-24EF-4553-A4A3-4FC98C33ABE5}">
      <text>
        <r>
          <rPr>
            <b/>
            <sz val="9"/>
            <color indexed="81"/>
            <rFont val="Tahoma"/>
            <charset val="1"/>
          </rPr>
          <t>Sarink - de Kievid, H.A. (Rianne):</t>
        </r>
        <r>
          <rPr>
            <sz val="9"/>
            <color indexed="81"/>
            <rFont val="Tahoma"/>
            <charset val="1"/>
          </rPr>
          <t xml:space="preserve">
sloopwaarde
</t>
        </r>
      </text>
    </comment>
    <comment ref="P197" authorId="1" shapeId="0" xr:uid="{47EF360C-EC67-4DA6-B62C-1999F8865071}">
      <text>
        <r>
          <rPr>
            <b/>
            <sz val="9"/>
            <color indexed="81"/>
            <rFont val="Tahoma"/>
            <family val="2"/>
          </rPr>
          <t>Sarink - de Kievid, H.A. (Rianne):</t>
        </r>
        <r>
          <rPr>
            <sz val="9"/>
            <color indexed="81"/>
            <rFont val="Tahoma"/>
            <family val="2"/>
          </rPr>
          <t xml:space="preserve">
Sloopwaarde</t>
        </r>
      </text>
    </comment>
    <comment ref="Q197" authorId="1" shapeId="0" xr:uid="{2A6ABDD3-8CE4-466C-9BAD-CFF851186432}">
      <text>
        <r>
          <rPr>
            <b/>
            <sz val="9"/>
            <color indexed="81"/>
            <rFont val="Tahoma"/>
            <family val="2"/>
          </rPr>
          <t>Sarink - de Kievid, H.A. (Rianne):</t>
        </r>
        <r>
          <rPr>
            <sz val="9"/>
            <color indexed="81"/>
            <rFont val="Tahoma"/>
            <family val="2"/>
          </rPr>
          <t xml:space="preserve">
Sloopwaarde</t>
        </r>
      </text>
    </comment>
    <comment ref="Q198" authorId="1" shapeId="0" xr:uid="{5E5C6173-5227-4204-BAED-83144D8FFD24}">
      <text>
        <r>
          <rPr>
            <b/>
            <sz val="9"/>
            <color indexed="81"/>
            <rFont val="Tahoma"/>
            <charset val="1"/>
          </rPr>
          <t>Sarink - de Kievid, H.A. (Rianne):</t>
        </r>
        <r>
          <rPr>
            <sz val="9"/>
            <color indexed="81"/>
            <rFont val="Tahoma"/>
            <charset val="1"/>
          </rPr>
          <t xml:space="preserve">
Sloopwaarde
</t>
        </r>
      </text>
    </comment>
    <comment ref="Q199" authorId="1" shapeId="0" xr:uid="{39469C5C-4B56-4F31-AABF-87ACDBE522D7}">
      <text>
        <r>
          <rPr>
            <b/>
            <sz val="9"/>
            <color indexed="81"/>
            <rFont val="Tahoma"/>
            <charset val="1"/>
          </rPr>
          <t>Sarink - de Kievid, H.A. (Rianne):</t>
        </r>
        <r>
          <rPr>
            <sz val="9"/>
            <color indexed="81"/>
            <rFont val="Tahoma"/>
            <charset val="1"/>
          </rPr>
          <t xml:space="preserve">
Sloopwaarde 150.000 per huisnummer
</t>
        </r>
      </text>
    </comment>
    <comment ref="O209" authorId="1" shapeId="0" xr:uid="{E3B072A8-4AB0-4DDC-B159-E2D5940F851B}">
      <text>
        <r>
          <rPr>
            <b/>
            <sz val="9"/>
            <color indexed="81"/>
            <rFont val="Tahoma"/>
            <family val="2"/>
          </rPr>
          <t>Sarink - de Kievid, H.A. (Rianne):</t>
        </r>
        <r>
          <rPr>
            <sz val="9"/>
            <color indexed="81"/>
            <rFont val="Tahoma"/>
            <family val="2"/>
          </rPr>
          <t xml:space="preserve">
Sloopwaarde</t>
        </r>
      </text>
    </comment>
    <comment ref="P209" authorId="1" shapeId="0" xr:uid="{A4FDCD7B-4ACF-4BDA-A2FC-26D0D659D6C8}">
      <text>
        <r>
          <rPr>
            <b/>
            <sz val="9"/>
            <color indexed="81"/>
            <rFont val="Tahoma"/>
            <family val="2"/>
          </rPr>
          <t>Sarink - de Kievid, H.A. (Rianne):</t>
        </r>
        <r>
          <rPr>
            <sz val="9"/>
            <color indexed="81"/>
            <rFont val="Tahoma"/>
            <family val="2"/>
          </rPr>
          <t xml:space="preserve">
sloopwaarde</t>
        </r>
      </text>
    </comment>
    <comment ref="Q209" authorId="1" shapeId="0" xr:uid="{1E65EA19-4545-4955-A22D-B4635704DD8E}">
      <text>
        <r>
          <rPr>
            <b/>
            <sz val="9"/>
            <color indexed="81"/>
            <rFont val="Tahoma"/>
            <family val="2"/>
          </rPr>
          <t>Sarink - de Kievid, H.A. (Rianne):</t>
        </r>
        <r>
          <rPr>
            <sz val="9"/>
            <color indexed="81"/>
            <rFont val="Tahoma"/>
            <family val="2"/>
          </rPr>
          <t xml:space="preserve">
Sloopwaarde</t>
        </r>
      </text>
    </comment>
    <comment ref="O211" authorId="1" shapeId="0" xr:uid="{3C223F31-FDED-4DE4-A8D9-62C3C40887A2}">
      <text>
        <r>
          <rPr>
            <b/>
            <sz val="9"/>
            <color indexed="81"/>
            <rFont val="Tahoma"/>
            <family val="2"/>
          </rPr>
          <t>Sarink - de Kievid, H.A. (Rianne):</t>
        </r>
        <r>
          <rPr>
            <sz val="9"/>
            <color indexed="81"/>
            <rFont val="Tahoma"/>
            <family val="2"/>
          </rPr>
          <t xml:space="preserve">
sloopwaarde</t>
        </r>
      </text>
    </comment>
    <comment ref="P211" authorId="1" shapeId="0" xr:uid="{9BB33E4A-7F3E-4CE0-9394-22A7BF7840AC}">
      <text>
        <r>
          <rPr>
            <b/>
            <sz val="9"/>
            <color indexed="81"/>
            <rFont val="Tahoma"/>
            <family val="2"/>
          </rPr>
          <t>Sarink - de Kievid, H.A. (Rianne):</t>
        </r>
        <r>
          <rPr>
            <sz val="9"/>
            <color indexed="81"/>
            <rFont val="Tahoma"/>
            <family val="2"/>
          </rPr>
          <t xml:space="preserve">
sloopwaarde</t>
        </r>
      </text>
    </comment>
    <comment ref="Q211" authorId="1" shapeId="0" xr:uid="{089705EA-49A9-42E2-BB74-F75E52D28C45}">
      <text>
        <r>
          <rPr>
            <b/>
            <sz val="9"/>
            <color indexed="81"/>
            <rFont val="Tahoma"/>
            <family val="2"/>
          </rPr>
          <t>Sarink - de Kievid, H.A. (Rianne):</t>
        </r>
        <r>
          <rPr>
            <sz val="9"/>
            <color indexed="81"/>
            <rFont val="Tahoma"/>
            <family val="2"/>
          </rPr>
          <t xml:space="preserve">
Sloopwaarde
</t>
        </r>
      </text>
    </comment>
    <comment ref="P333" authorId="1" shapeId="0" xr:uid="{AB0AAADE-7B9B-49F3-A370-764E48C897E7}">
      <text>
        <r>
          <rPr>
            <b/>
            <sz val="9"/>
            <color indexed="81"/>
            <rFont val="Tahoma"/>
            <family val="2"/>
          </rPr>
          <t>Sarink - de Kievid, H.A. (Rianne):</t>
        </r>
        <r>
          <rPr>
            <sz val="9"/>
            <color indexed="81"/>
            <rFont val="Tahoma"/>
            <family val="2"/>
          </rPr>
          <t xml:space="preserve">
Sloopwaarde</t>
        </r>
      </text>
    </comment>
    <comment ref="Q333" authorId="1" shapeId="0" xr:uid="{12BEE5C1-B555-480A-8308-AD66AFC12D0D}">
      <text>
        <r>
          <rPr>
            <b/>
            <sz val="9"/>
            <color indexed="81"/>
            <rFont val="Tahoma"/>
            <family val="2"/>
          </rPr>
          <t>Sarink - de Kievid, H.A. (Rianne):</t>
        </r>
        <r>
          <rPr>
            <sz val="9"/>
            <color indexed="81"/>
            <rFont val="Tahoma"/>
            <family val="2"/>
          </rPr>
          <t xml:space="preserve">
Sloopwaarde</t>
        </r>
      </text>
    </comment>
    <comment ref="P334" authorId="1" shapeId="0" xr:uid="{AE690F1C-4B4D-4C8B-B1FA-EC4B7A48B3E6}">
      <text>
        <r>
          <rPr>
            <b/>
            <sz val="9"/>
            <color indexed="81"/>
            <rFont val="Tahoma"/>
            <family val="2"/>
          </rPr>
          <t>Sarink - de Kievid, H.A. (Rianne):</t>
        </r>
        <r>
          <rPr>
            <sz val="9"/>
            <color indexed="81"/>
            <rFont val="Tahoma"/>
            <family val="2"/>
          </rPr>
          <t xml:space="preserve">
Sloopwaarde</t>
        </r>
      </text>
    </comment>
    <comment ref="Q334" authorId="1" shapeId="0" xr:uid="{223B0473-14B9-4480-A49C-6D6DC2319ADA}">
      <text>
        <r>
          <rPr>
            <b/>
            <sz val="9"/>
            <color indexed="81"/>
            <rFont val="Tahoma"/>
            <family val="2"/>
          </rPr>
          <t>Sarink - de Kievid, H.A. (Rianne):</t>
        </r>
        <r>
          <rPr>
            <sz val="9"/>
            <color indexed="81"/>
            <rFont val="Tahoma"/>
            <family val="2"/>
          </rPr>
          <t xml:space="preserve">
Sloopwaarde</t>
        </r>
      </text>
    </comment>
    <comment ref="P335" authorId="1" shapeId="0" xr:uid="{F2A9E906-69EF-4B9A-A43B-545A7E51E3A5}">
      <text>
        <r>
          <rPr>
            <b/>
            <sz val="9"/>
            <color indexed="81"/>
            <rFont val="Tahoma"/>
            <family val="2"/>
          </rPr>
          <t>Sarink - de Kievid, H.A. (Rianne):</t>
        </r>
        <r>
          <rPr>
            <sz val="9"/>
            <color indexed="81"/>
            <rFont val="Tahoma"/>
            <family val="2"/>
          </rPr>
          <t xml:space="preserve">
Sloopwaarde</t>
        </r>
      </text>
    </comment>
    <comment ref="Q335" authorId="1" shapeId="0" xr:uid="{B472DAB0-1564-4621-A425-343E57218857}">
      <text>
        <r>
          <rPr>
            <b/>
            <sz val="9"/>
            <color indexed="81"/>
            <rFont val="Tahoma"/>
            <family val="2"/>
          </rPr>
          <t>Sarink - de Kievid, H.A. (Rianne):</t>
        </r>
        <r>
          <rPr>
            <sz val="9"/>
            <color indexed="81"/>
            <rFont val="Tahoma"/>
            <family val="2"/>
          </rPr>
          <t xml:space="preserve">
Sloopwaarde</t>
        </r>
      </text>
    </comment>
    <comment ref="P336" authorId="1" shapeId="0" xr:uid="{7371AF4E-0D60-4381-A5A5-09E5E0D7CAEE}">
      <text>
        <r>
          <rPr>
            <b/>
            <sz val="9"/>
            <color indexed="81"/>
            <rFont val="Tahoma"/>
            <family val="2"/>
          </rPr>
          <t>Sarink - de Kievid, H.A. (Rianne):</t>
        </r>
        <r>
          <rPr>
            <sz val="9"/>
            <color indexed="81"/>
            <rFont val="Tahoma"/>
            <family val="2"/>
          </rPr>
          <t xml:space="preserve">
Sloopwaarde</t>
        </r>
      </text>
    </comment>
    <comment ref="Q336" authorId="1" shapeId="0" xr:uid="{F73D26E4-0A0A-4C3D-B61E-B70CF0156965}">
      <text>
        <r>
          <rPr>
            <b/>
            <sz val="9"/>
            <color indexed="81"/>
            <rFont val="Tahoma"/>
            <family val="2"/>
          </rPr>
          <t>Sarink - de Kievid, H.A. (Rianne):</t>
        </r>
        <r>
          <rPr>
            <sz val="9"/>
            <color indexed="81"/>
            <rFont val="Tahoma"/>
            <family val="2"/>
          </rPr>
          <t xml:space="preserve">
Sloopwaarde</t>
        </r>
      </text>
    </comment>
    <comment ref="P337" authorId="1" shapeId="0" xr:uid="{67DC8AF0-7AF3-4752-8380-28DA777733B3}">
      <text>
        <r>
          <rPr>
            <b/>
            <sz val="9"/>
            <color indexed="81"/>
            <rFont val="Tahoma"/>
            <family val="2"/>
          </rPr>
          <t>Sarink - de Kievid, H.A. (Rianne):</t>
        </r>
        <r>
          <rPr>
            <sz val="9"/>
            <color indexed="81"/>
            <rFont val="Tahoma"/>
            <family val="2"/>
          </rPr>
          <t xml:space="preserve">
Sloopwaarde</t>
        </r>
      </text>
    </comment>
    <comment ref="Q337" authorId="1" shapeId="0" xr:uid="{D1AAB92F-4FEE-4242-8CA7-D5A48BFB44CB}">
      <text>
        <r>
          <rPr>
            <b/>
            <sz val="9"/>
            <color indexed="81"/>
            <rFont val="Tahoma"/>
            <family val="2"/>
          </rPr>
          <t>Sarink - de Kievid, H.A. (Rianne):</t>
        </r>
        <r>
          <rPr>
            <sz val="9"/>
            <color indexed="81"/>
            <rFont val="Tahoma"/>
            <family val="2"/>
          </rPr>
          <t xml:space="preserve">
Sloopwaarde</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<sst xmlns="http://schemas.openxmlformats.org/spreadsheetml/2006/main" count="3148" uniqueCount="1022">
  <si>
    <t>Straat</t>
  </si>
  <si>
    <t>Postcode</t>
  </si>
  <si>
    <t xml:space="preserve">Huisnr. </t>
  </si>
  <si>
    <t>Plaats</t>
  </si>
  <si>
    <t>Bouwaard</t>
  </si>
  <si>
    <t>Gevels</t>
  </si>
  <si>
    <t>Daken</t>
  </si>
  <si>
    <t>Isolatiemaatregelen dak</t>
  </si>
  <si>
    <t>Preventiemaatregelen ter voorkoming Brand/inbraak/vandalisme</t>
  </si>
  <si>
    <t>Zonnepanelen</t>
  </si>
  <si>
    <t>Laadpalen?</t>
  </si>
  <si>
    <t xml:space="preserve">Monumentale status? </t>
  </si>
  <si>
    <t>Leegstand en preventiemaatregelen</t>
  </si>
  <si>
    <t>Omschrijving</t>
  </si>
  <si>
    <t>1e Wormenseweg</t>
  </si>
  <si>
    <t xml:space="preserve">7331 MX </t>
  </si>
  <si>
    <t>Apeldoorn</t>
  </si>
  <si>
    <t>Traditionele kap met pannen, platdak gedekt met bitumen</t>
  </si>
  <si>
    <t>Metselwerk, houtskelet</t>
  </si>
  <si>
    <t>ja</t>
  </si>
  <si>
    <t>nee</t>
  </si>
  <si>
    <t>Wormenseweg 1e  0158 school o.ba. Meester lugtmeyer</t>
  </si>
  <si>
    <t>Opstal: Verzekerde waarde 2022</t>
  </si>
  <si>
    <t>Inventaris: Verzekerd bedrag 2022</t>
  </si>
  <si>
    <t xml:space="preserve">1e Wormenseweg </t>
  </si>
  <si>
    <t>7331 MZ</t>
  </si>
  <si>
    <t>7333 GV</t>
  </si>
  <si>
    <t>Wormenseweg 1e 0213 sporthal Zuiderpark</t>
  </si>
  <si>
    <t>Steen/staal</t>
  </si>
  <si>
    <t>Steen/hard</t>
  </si>
  <si>
    <t>Meltselwerk en geprofileerde gevelbeplating</t>
  </si>
  <si>
    <t>Platdak gedekt met bitumen</t>
  </si>
  <si>
    <t>Wormenseweg 1e 0460 MFC, Het Kompas, samen 055 locatie, doc zuid</t>
  </si>
  <si>
    <t>Wormenseweg 1e 0460 MFC Gymzaal</t>
  </si>
  <si>
    <t xml:space="preserve">Aardhuisweg </t>
  </si>
  <si>
    <t>102D</t>
  </si>
  <si>
    <t xml:space="preserve">3888 MG </t>
  </si>
  <si>
    <t>Uddel</t>
  </si>
  <si>
    <t>Achterste Kerkweg</t>
  </si>
  <si>
    <t>7361 AN</t>
  </si>
  <si>
    <t>Beekbergen</t>
  </si>
  <si>
    <t>Achterste Kerkweg 0002 woning</t>
  </si>
  <si>
    <t>Agricolastraat</t>
  </si>
  <si>
    <t>Angerenstein</t>
  </si>
  <si>
    <t xml:space="preserve">Anklaarseweg </t>
  </si>
  <si>
    <t>Anna Bijnsring</t>
  </si>
  <si>
    <t>Aristotelesstraat</t>
  </si>
  <si>
    <t>7323 JJ</t>
  </si>
  <si>
    <t>Steen/hout</t>
  </si>
  <si>
    <t>Agricolastraat 0018 gymlokaal</t>
  </si>
  <si>
    <t>Angerenstein 0017 gymlokaal</t>
  </si>
  <si>
    <t>7339 BJ</t>
  </si>
  <si>
    <t>Ugchelen</t>
  </si>
  <si>
    <t>7316 MB</t>
  </si>
  <si>
    <t>Metselwerk</t>
  </si>
  <si>
    <t xml:space="preserve"> </t>
  </si>
  <si>
    <t>7321 HG</t>
  </si>
  <si>
    <t>Anna Bijnsring 0201 school o.ba. (De Bundel)</t>
  </si>
  <si>
    <t>7323 NM</t>
  </si>
  <si>
    <t>Aristotelesstraat 0601 gymlokaal</t>
  </si>
  <si>
    <t>Arnhemseweg  (RTV is huurder)</t>
  </si>
  <si>
    <t xml:space="preserve">Aruba </t>
  </si>
  <si>
    <t>7331 BN</t>
  </si>
  <si>
    <t>7332 BK</t>
  </si>
  <si>
    <t>steen/hard</t>
  </si>
  <si>
    <t>steen/hout</t>
  </si>
  <si>
    <t>divers, zie taxatie</t>
  </si>
  <si>
    <t>zie taxatie</t>
  </si>
  <si>
    <t>Arnhemseweg 82 woonhuis/winkel</t>
  </si>
  <si>
    <t>Aruba 0016 Circulus, kantoor/werkplaats, Portiersloge/weegbruggen, Pompeiland, Stallingruimte, Wasplaats, Zoutloods/stalling winterdienst, overlaadstation, veldschuur, trafo/LS-ruimte, kantoor KCA, opslag/verwerkingsruimte KCA, Milieupark</t>
  </si>
  <si>
    <t>Asselsestraat</t>
  </si>
  <si>
    <t>ja, gemeentelijk</t>
  </si>
  <si>
    <t xml:space="preserve">Asselsestraat </t>
  </si>
  <si>
    <t>328A</t>
  </si>
  <si>
    <t>7312 TR</t>
  </si>
  <si>
    <t>7311 ED</t>
  </si>
  <si>
    <t>Asselsestraat 328A</t>
  </si>
  <si>
    <t>Asselsestraat 0065 kantoor, JIP</t>
  </si>
  <si>
    <t xml:space="preserve">Beatrijsgaarde </t>
  </si>
  <si>
    <t xml:space="preserve">Beekbergerweg </t>
  </si>
  <si>
    <t>7329 BK</t>
  </si>
  <si>
    <t>7371 ET</t>
  </si>
  <si>
    <t>Loenen</t>
  </si>
  <si>
    <t>Beatrijsgaarde 0002 brandweerkazerne</t>
  </si>
  <si>
    <t>Beekbergerweg 0007, Loenen kerktoren</t>
  </si>
  <si>
    <t>Beeklustweg</t>
  </si>
  <si>
    <t>41-43</t>
  </si>
  <si>
    <t>Beemterweg</t>
  </si>
  <si>
    <t>7335 JC</t>
  </si>
  <si>
    <t>7431 PC</t>
  </si>
  <si>
    <t>Beemte Broekland</t>
  </si>
  <si>
    <t>Tradionele kap / platdak gedekt met pannen en bitumen</t>
  </si>
  <si>
    <t>Beeklustweg 0041 school o.ba. (De Eendracht)</t>
  </si>
  <si>
    <t>Beemterweg 0031 school b.ba. (Beemte)</t>
  </si>
  <si>
    <t>Biezematen (Ecofactorij II)</t>
  </si>
  <si>
    <t>7381 BN</t>
  </si>
  <si>
    <t>Klarenbeek</t>
  </si>
  <si>
    <t>Blaarschoten</t>
  </si>
  <si>
    <t>7381 AS</t>
  </si>
  <si>
    <t>Blaarschoten 0013 woonhuis</t>
  </si>
  <si>
    <t>Blaarschoten 0020 helft van dubbel woonhuis</t>
  </si>
  <si>
    <t>Blaarschoten 0022 helft van dubbel woonhuis</t>
  </si>
  <si>
    <t>Blaarschoten 0005 woonhuis</t>
  </si>
  <si>
    <t>Blekersweg</t>
  </si>
  <si>
    <t>7312 GL</t>
  </si>
  <si>
    <t>Blekersweg 0030 school (Christelijk Lyceum)</t>
  </si>
  <si>
    <t>ja, karakteristiek pand</t>
  </si>
  <si>
    <t>Boerhaavestraat</t>
  </si>
  <si>
    <t xml:space="preserve">7316 LE </t>
  </si>
  <si>
    <t>Platdak, rondspantdak gedekt met bitumen</t>
  </si>
  <si>
    <t>Boerhaavestraat 0111 school b.ba. (de Rank. Passe partout kerschoten)</t>
  </si>
  <si>
    <t>7323 NZ</t>
  </si>
  <si>
    <t>Platdak, gedekt met bitumen</t>
  </si>
  <si>
    <t>Aristotelesstraat 1005 Kantine B&amp;O (was voorheen kinderdagverblijf)</t>
  </si>
  <si>
    <t>Bogaardslaan</t>
  </si>
  <si>
    <t>Bosweg</t>
  </si>
  <si>
    <t>7339 AN</t>
  </si>
  <si>
    <t>7314 AL</t>
  </si>
  <si>
    <t>Metselwerk en houten delen</t>
  </si>
  <si>
    <t>Houtskelet</t>
  </si>
  <si>
    <t>Bogaardslaan 0075 school basisschool De Spreng</t>
  </si>
  <si>
    <t>7351 BD</t>
  </si>
  <si>
    <t xml:space="preserve">Brinkenbergweg </t>
  </si>
  <si>
    <t>Hoenderloo</t>
  </si>
  <si>
    <t xml:space="preserve">Brinklaan </t>
  </si>
  <si>
    <t>7311 JM</t>
  </si>
  <si>
    <t>7311 LB</t>
  </si>
  <si>
    <t>sprinkerinstalatie, camerabewakingssysteem, slagboominstallaties</t>
  </si>
  <si>
    <t>Brinklaan 165 parkeergarage</t>
  </si>
  <si>
    <t>Brinklaan 0036 winkel en woonhuis (Wereldwinkel)</t>
  </si>
  <si>
    <t xml:space="preserve">Buizerdweg </t>
  </si>
  <si>
    <t xml:space="preserve">Burgersveld </t>
  </si>
  <si>
    <t>Buizerdweg</t>
  </si>
  <si>
    <t xml:space="preserve">Burglaan </t>
  </si>
  <si>
    <t xml:space="preserve">Buys Ballotstraat </t>
  </si>
  <si>
    <t>7311 JD</t>
  </si>
  <si>
    <t>7327 CA</t>
  </si>
  <si>
    <t>7314 BM</t>
  </si>
  <si>
    <t>7316 LB</t>
  </si>
  <si>
    <t>7316 LD</t>
  </si>
  <si>
    <t>Metselwerk, gevelbeplating</t>
  </si>
  <si>
    <t>Traditionele kap gedekt met pannen, platdak gedekt met bitumen</t>
  </si>
  <si>
    <t>Platdak gedekt met bitumen, traditionele kap gedekt met dakplaten</t>
  </si>
  <si>
    <t>Buizerdweg 0017 school (de Boog)</t>
  </si>
  <si>
    <t>Burgersveld 0021 gymlokaal</t>
  </si>
  <si>
    <t>Buys Ballotstraat 0062 school o.ba. (Sterrenschool)</t>
  </si>
  <si>
    <t>Buys Ballotstraat 0078 gymlokaal</t>
  </si>
  <si>
    <t xml:space="preserve">Casper Fagelstraat </t>
  </si>
  <si>
    <t xml:space="preserve">Casper Fagelstraat  </t>
  </si>
  <si>
    <t>7331 NZ</t>
  </si>
  <si>
    <t>Casper Fagelstraat 0064 sociaal cult.acc.</t>
  </si>
  <si>
    <t>Casper Fagelstraat 66 school</t>
  </si>
  <si>
    <t xml:space="preserve">Chroomweg </t>
  </si>
  <si>
    <t>7335 DD</t>
  </si>
  <si>
    <t>Chroomweg 0004 school o.ba. (Rietendakschool)</t>
  </si>
  <si>
    <t>Churchillplein</t>
  </si>
  <si>
    <t>7314 BR</t>
  </si>
  <si>
    <t>Churchillplein 15 parkeergarage</t>
  </si>
  <si>
    <t>Citroenvlinder 51 (pand Kristal)</t>
  </si>
  <si>
    <t>Citroenvlinder 77 (pand Kristal)</t>
  </si>
  <si>
    <t>Laan vd Charleston 75 (pand Kristal)</t>
  </si>
  <si>
    <t>Laan vd Charleston 71 (pand  Kristal)</t>
  </si>
  <si>
    <t>7323 RC</t>
  </si>
  <si>
    <t>7323 RV</t>
  </si>
  <si>
    <t>gemengd</t>
  </si>
  <si>
    <t>Citroenvlinder 0051 inv. school Het Kroonpad (pand Kristal)</t>
  </si>
  <si>
    <t>Citroenvlinder 87 (taxatie staat op op Distelvlinderlaan 0200) Gymzalen (2 stuks) (pand Kristal)</t>
  </si>
  <si>
    <t>Laan van de Charleston 0075 inv. school De Vliegenier (pand Kristal)</t>
  </si>
  <si>
    <t>Laan van de Charleston 0071 inv. school De Diamant (pand Kristal)</t>
  </si>
  <si>
    <t xml:space="preserve">De Keerkring </t>
  </si>
  <si>
    <t>De Kempe</t>
  </si>
  <si>
    <t>7325 EA</t>
  </si>
  <si>
    <t>7371 BT</t>
  </si>
  <si>
    <t>Gevelbeplating</t>
  </si>
  <si>
    <t>De Keerkring 0070 bijz.basis onderwijs (Regenboog Osseveld)</t>
  </si>
  <si>
    <t>De Keerkring 0072 Kinderopvang</t>
  </si>
  <si>
    <t>De Keerkring 0074 gymlokaal</t>
  </si>
  <si>
    <t>De Kempe 0045 gymlokaal</t>
  </si>
  <si>
    <t>De Voorwaarts</t>
  </si>
  <si>
    <t>55 t/m 59</t>
  </si>
  <si>
    <t>7321 MA</t>
  </si>
  <si>
    <t>Metselwerk en gevelbeplating</t>
  </si>
  <si>
    <t>Hellende dakconstructie met bitumen</t>
  </si>
  <si>
    <t>7321 BT</t>
  </si>
  <si>
    <t>De Voorwaarts 520 woonhuis bij omnisport</t>
  </si>
  <si>
    <t xml:space="preserve">Apeldoorn </t>
  </si>
  <si>
    <t>De Voorwaarts 59 omnisport / deel dynamo</t>
  </si>
  <si>
    <t xml:space="preserve">Descartesstraat </t>
  </si>
  <si>
    <t>7323 HX</t>
  </si>
  <si>
    <t>Descartesstraat 10, basisschool (t Web)</t>
  </si>
  <si>
    <t>Deventerstraat</t>
  </si>
  <si>
    <t>7321 CC</t>
  </si>
  <si>
    <t>Deventerstraat 100</t>
  </si>
  <si>
    <t>Deventerstraat 0102 woonhuis</t>
  </si>
  <si>
    <t xml:space="preserve">Deventerstraat </t>
  </si>
  <si>
    <t>22a</t>
  </si>
  <si>
    <t>7311 LG</t>
  </si>
  <si>
    <t>Parkeergarage onder stadhuis + fietsenstalling</t>
  </si>
  <si>
    <t>52 en 52z</t>
  </si>
  <si>
    <t>7311 LX</t>
  </si>
  <si>
    <t>ja, gemeentelijk monument</t>
  </si>
  <si>
    <t>Deventerstraat 52 en 52z havenmeestershuis en brugwachterskioskje</t>
  </si>
  <si>
    <t xml:space="preserve">7321 CB </t>
  </si>
  <si>
    <t>Deventerstraat 0090 woonhuis</t>
  </si>
  <si>
    <t>Deventerstraat 0098 woonhuis</t>
  </si>
  <si>
    <t xml:space="preserve">Dorpstraat </t>
  </si>
  <si>
    <t>7361 AV</t>
  </si>
  <si>
    <t>Dorpstraat 28 school</t>
  </si>
  <si>
    <t>Dorpstraat 28 inventaris gymzaal</t>
  </si>
  <si>
    <t>Dubbelbeek</t>
  </si>
  <si>
    <t xml:space="preserve">Dubbelbeek </t>
  </si>
  <si>
    <t>7333 NJ</t>
  </si>
  <si>
    <t>divers</t>
  </si>
  <si>
    <t>bituminueze dakbedekking</t>
  </si>
  <si>
    <t>Dubbelbeek 4 kinderboerderij</t>
  </si>
  <si>
    <t>Dubbelbeek 0056 zwembad c.a.</t>
  </si>
  <si>
    <t>Duizendschoon</t>
  </si>
  <si>
    <t>Eburonenstraat</t>
  </si>
  <si>
    <t>Edelenveld</t>
  </si>
  <si>
    <t>Eekschillersdreef</t>
  </si>
  <si>
    <t>7322 GZ</t>
  </si>
  <si>
    <t>7312 JR</t>
  </si>
  <si>
    <t>7327 EH</t>
  </si>
  <si>
    <t>7328 LA</t>
  </si>
  <si>
    <t>Bitumineuze dakbedekking</t>
  </si>
  <si>
    <t>Metselwerk en houtskelet</t>
  </si>
  <si>
    <t>Traditionele kap gedekt met bitumen</t>
  </si>
  <si>
    <t>Duizendschoon 0008 school, Mheenpark brugklassen</t>
  </si>
  <si>
    <t>Eburonenstraat 0048 school b.ba. De Wegwijzer</t>
  </si>
  <si>
    <t>Edelenveld 0413 gymlokaal</t>
  </si>
  <si>
    <t>Eekschillersdreef 0001 gymlokaal</t>
  </si>
  <si>
    <t>Egerlaan</t>
  </si>
  <si>
    <t xml:space="preserve">7334 AD </t>
  </si>
  <si>
    <t xml:space="preserve">Elsbos </t>
  </si>
  <si>
    <t>7381 AR</t>
  </si>
  <si>
    <t>Elsbos 9 woonuis en schuren (beekbergsebroek)</t>
  </si>
  <si>
    <t>Engelanderholt</t>
  </si>
  <si>
    <t>7339 AX</t>
  </si>
  <si>
    <t xml:space="preserve">Fabianusstraat </t>
  </si>
  <si>
    <t xml:space="preserve">7333 BM </t>
  </si>
  <si>
    <t>Fabianusstraat 0002 school De praktijkschool</t>
  </si>
  <si>
    <t>Felualaan</t>
  </si>
  <si>
    <t>Fortlaan</t>
  </si>
  <si>
    <t>Frans van Mierisstraat</t>
  </si>
  <si>
    <t>G.P. Duuringlaan</t>
  </si>
  <si>
    <t>Garderenseweg</t>
  </si>
  <si>
    <t xml:space="preserve">Gentiaanstraat </t>
  </si>
  <si>
    <t>3/3b</t>
  </si>
  <si>
    <t>7313 GM</t>
  </si>
  <si>
    <t>7325 ZN</t>
  </si>
  <si>
    <t>7312 LA</t>
  </si>
  <si>
    <t>7339 BS</t>
  </si>
  <si>
    <t>3888 LA</t>
  </si>
  <si>
    <t>7322 CL</t>
  </si>
  <si>
    <t>gem.bouwaard</t>
  </si>
  <si>
    <t>Platdak / hellende dakconstructie gedekt met bitumen</t>
  </si>
  <si>
    <t>Platdak gedekt met bitumen / hellend dak gedekt met beplating</t>
  </si>
  <si>
    <t>Bitumen</t>
  </si>
  <si>
    <t>ja, alleen kassagebouw</t>
  </si>
  <si>
    <t>Felualaan 0029 zwembad etc.</t>
  </si>
  <si>
    <t>Fortlaan 0006 gymlokaal</t>
  </si>
  <si>
    <t>Frans van Mierisstraat 0003/3b</t>
  </si>
  <si>
    <t>G.P. Duuringlaan 0013 brandweerkazerne</t>
  </si>
  <si>
    <t>Garderenseweg 0037/0043 school v.o.</t>
  </si>
  <si>
    <t>Gentiaanstraat 0594 school b.ba. 't Schrijvertje</t>
  </si>
  <si>
    <t xml:space="preserve">Germanenlaan </t>
  </si>
  <si>
    <t>7322 BN</t>
  </si>
  <si>
    <t>7322 CZ</t>
  </si>
  <si>
    <t>7312 HX</t>
  </si>
  <si>
    <t>7312 JJ</t>
  </si>
  <si>
    <t>Gentiaanstraat 0076 gymlokaal</t>
  </si>
  <si>
    <t>Gentiaanstraat 0078 school o.ba. De Gentiaan</t>
  </si>
  <si>
    <t>Gentiaanstraat 0804 school</t>
  </si>
  <si>
    <t>Germanenlaan 0035 gymlokaal</t>
  </si>
  <si>
    <t xml:space="preserve">Gijsbrechtgaarde </t>
  </si>
  <si>
    <t>Glazeniershorst</t>
  </si>
  <si>
    <t>Groenlingweg</t>
  </si>
  <si>
    <t>Heegderweg</t>
  </si>
  <si>
    <t>Heemradenlaan</t>
  </si>
  <si>
    <t>7329 CA</t>
  </si>
  <si>
    <t>7328 TK</t>
  </si>
  <si>
    <t>7328 Tk</t>
  </si>
  <si>
    <t>7331 EB</t>
  </si>
  <si>
    <t>3888 MB</t>
  </si>
  <si>
    <t>7329 BZ</t>
  </si>
  <si>
    <t>Glasvliesgevel</t>
  </si>
  <si>
    <t>Platdak en hellende dakconstructie gedekt met bitumen</t>
  </si>
  <si>
    <t>Traditionele kap gedekt met pannen / platdak gedekt met bitumen</t>
  </si>
  <si>
    <t>Gijsbrechtgaarde 0110 vm. CBB , islamitische basisschool de Roos</t>
  </si>
  <si>
    <t>Glazeniershorst 0402 school basis De Horst</t>
  </si>
  <si>
    <t>Glazeniershorst 0403 school b.ba. De Sjofar</t>
  </si>
  <si>
    <t>Glazeniershorst 0406 gymlokaal</t>
  </si>
  <si>
    <t>Groenlingweg 0025 gymlokaal</t>
  </si>
  <si>
    <t>Heemradenlaan 0102 school (De Zonnehoek)</t>
  </si>
  <si>
    <t>oa ontruiminsinstallatie, brandslanghaspels, inbraak- en brandmeldinstallatie met detectoren, registratie en acoustische/optische signalering, centrales, noodvoedingen en directe doormelding naar de alarmcentrale. Bewakingsssysteem met camera's, monitoren en registratieapparatuur. Zowel in het gebouw als op het bij de school behorende terrein, geheel compleet. Hekwerkern.</t>
  </si>
  <si>
    <t>Heemradenlaan 0102(bij) school (dep) (De Zonnehoek, dep)</t>
  </si>
  <si>
    <t>Heemradenlaan 0125 school (Heemgaard)</t>
  </si>
  <si>
    <t>steen/staal</t>
  </si>
  <si>
    <t>Heemradenlaan 0130 sporthal/squashbanen/gymlokaal, sporthal Matenpark</t>
  </si>
  <si>
    <t>Heidehof</t>
  </si>
  <si>
    <t>hout</t>
  </si>
  <si>
    <t>Heidehof schaftlokaal</t>
  </si>
  <si>
    <t xml:space="preserve">Het Drie </t>
  </si>
  <si>
    <t>3888 KD</t>
  </si>
  <si>
    <t>Traditionele kap met pannen/platdak gedekt met bitumen</t>
  </si>
  <si>
    <t>Het Oude Veen</t>
  </si>
  <si>
    <t>7364 BZ</t>
  </si>
  <si>
    <t>Lieren</t>
  </si>
  <si>
    <t>Traditionele kap en platdak gedekt met pannen en bitumen</t>
  </si>
  <si>
    <t>Het Woldhuis</t>
  </si>
  <si>
    <t>7300 ES</t>
  </si>
  <si>
    <t>7325 WN</t>
  </si>
  <si>
    <t>Metselwerk en stucwerk</t>
  </si>
  <si>
    <t>Tradionele kap gedekt met pannen en platdak gedekt met bitumen</t>
  </si>
  <si>
    <t>Het Woldhuis 11 (gehuurd door IVN)</t>
  </si>
  <si>
    <t>Het Woldhuis 0021 woonhuis</t>
  </si>
  <si>
    <t>Het Woldhuis 0009 woonhuis</t>
  </si>
  <si>
    <t>Heuvellaan</t>
  </si>
  <si>
    <t>7314 BN</t>
  </si>
  <si>
    <t>Tradionele kap gedekt met pannen; platdak gedekt met bitumen</t>
  </si>
  <si>
    <t>ja, beeldbepalend pand</t>
  </si>
  <si>
    <t xml:space="preserve">Hoenderloseweg </t>
  </si>
  <si>
    <t>7339 GH</t>
  </si>
  <si>
    <t>Metsewerk</t>
  </si>
  <si>
    <t>Tradionele kap gedekt met pannen; platdak gedekt met pannen en bitumen</t>
  </si>
  <si>
    <t>Homerusstraat</t>
  </si>
  <si>
    <t>7323 PX</t>
  </si>
  <si>
    <t>Homerusstraat 0008 dagverblijf, kinderboerderij Laag Buurloo</t>
  </si>
  <si>
    <t>Homerusstraat 0008 kinderboerderij / woning, kinderboerderij Laag Buurloo</t>
  </si>
  <si>
    <t>Homerusstraat 0008 educatieve ruimte, kinderboerderij Laag Buurloo</t>
  </si>
  <si>
    <t>Hoofdstraat 142 en Paslaan 1a tot 1j</t>
  </si>
  <si>
    <t>7311 BB</t>
  </si>
  <si>
    <t>Holtrichtersveld</t>
  </si>
  <si>
    <t>Hoofdweg</t>
  </si>
  <si>
    <t>7371 AE</t>
  </si>
  <si>
    <t>Metselwerk hout</t>
  </si>
  <si>
    <t>Traditionele kap gedekt met pannen</t>
  </si>
  <si>
    <t>BMI/OI, inbraakalarmsysteem</t>
  </si>
  <si>
    <t>Hoofdweg 0053 school b.ba. De Poort</t>
  </si>
  <si>
    <t>Hoog Soeren</t>
  </si>
  <si>
    <t>7346 AC</t>
  </si>
  <si>
    <t>Gemengd</t>
  </si>
  <si>
    <t>Hoog Soeren 0053 brandweerkazerne</t>
  </si>
  <si>
    <t>Ijsseldijk</t>
  </si>
  <si>
    <t>7381 BV</t>
  </si>
  <si>
    <t xml:space="preserve">J.C. Wilslaan </t>
  </si>
  <si>
    <t>7313 HK</t>
  </si>
  <si>
    <t>hout/riet</t>
  </si>
  <si>
    <t>J.C. Wilslaan 0021 (Berg &amp; Bos) kant./wagenl./schuur</t>
  </si>
  <si>
    <t>J.C. Wilslaan 0021 (Berg &amp; Bos) prehistorische hut</t>
  </si>
  <si>
    <t>J.C. Wilslaan 0021 (Berg &amp; Bos) diverse opstallen (theehuis, klimtoren, elektragebouw)</t>
  </si>
  <si>
    <t>Jachthoornlaan</t>
  </si>
  <si>
    <t xml:space="preserve">Jachtlaan </t>
  </si>
  <si>
    <t>7312 CD</t>
  </si>
  <si>
    <t>7317 EC</t>
  </si>
  <si>
    <t>Traditionele kap met pannen</t>
  </si>
  <si>
    <t xml:space="preserve">Metselwerk, karakteristieke details in metselwerk, zowel in- als extern, glas-in-lood c.a. </t>
  </si>
  <si>
    <t>Keramische pannen, bitumineuze dakbedekking</t>
  </si>
  <si>
    <t>brand-melding en ontruimingsinstalatie, bandslanghaspels, inbraakbeveiligingsapparatuur met leidingen, detectoren, bedieningspanelen, noodvoeding alsmede acoustische / optische signalering. Bewakingssysteem met camera's, monitoren en registratiepparatuur zowel in- als buiten de gebouwen, geheel compleet, omheind buitenterrein</t>
  </si>
  <si>
    <t>Nee</t>
  </si>
  <si>
    <t>Jachthoornlaan 0015 school (Walterbosch dep)</t>
  </si>
  <si>
    <t>Jachtlaan 0108 school (Christelijk Lyceum)</t>
  </si>
  <si>
    <t>7336 AB</t>
  </si>
  <si>
    <t>Jachtlaan 0301 woonhuis/winkel</t>
  </si>
  <si>
    <t>Jhr. Mr. G.W. Molleruslaan</t>
  </si>
  <si>
    <t xml:space="preserve">Jupiterlaan </t>
  </si>
  <si>
    <t>32-34</t>
  </si>
  <si>
    <t>7316 AV</t>
  </si>
  <si>
    <t>7316 AW</t>
  </si>
  <si>
    <t>7314 KS</t>
  </si>
  <si>
    <t>metselwerk en bitumen</t>
  </si>
  <si>
    <t>Metselwerk, tegelwerk en gevelbeplating</t>
  </si>
  <si>
    <t>pannen en bitumen</t>
  </si>
  <si>
    <t>ja, klok schoolgebouw Rijksmonument</t>
  </si>
  <si>
    <t>Jhr. Molleruslaan 28 gymlokaal</t>
  </si>
  <si>
    <t>Jhr. Molleruslaan 0032 gymlokaal</t>
  </si>
  <si>
    <t>Jhr. Molleruslaan 0032-0034 school (KSG dependance)</t>
  </si>
  <si>
    <t>Jhr. Molleruslaan 0042 school (KSG)</t>
  </si>
  <si>
    <t>Jupiterlaan 0044 gymlokaal</t>
  </si>
  <si>
    <t>Kaartenmakershoeve</t>
  </si>
  <si>
    <t>7326 XK</t>
  </si>
  <si>
    <t>Kaartenmakershoeve 0108 kleedgebouw wsb</t>
  </si>
  <si>
    <t xml:space="preserve">Kalmoesstraat </t>
  </si>
  <si>
    <t>2/2a</t>
  </si>
  <si>
    <t xml:space="preserve">7322 NT </t>
  </si>
  <si>
    <t>7322 NS</t>
  </si>
  <si>
    <t>metselwerk</t>
  </si>
  <si>
    <t>dakpannen en bitumen</t>
  </si>
  <si>
    <t>Kalmoesstraat 2/ 2a Peuterspeelzaal</t>
  </si>
  <si>
    <t>Kalmoesstraat 0261 school b.ba. (Ichtus)</t>
  </si>
  <si>
    <t>Kanaal Noord</t>
  </si>
  <si>
    <t>7311 PK</t>
  </si>
  <si>
    <t>Kanaal Noord 0011 woonhuis</t>
  </si>
  <si>
    <t>Kanaal Noord 11-2 woonhuis</t>
  </si>
  <si>
    <t xml:space="preserve">Kanaalstraat </t>
  </si>
  <si>
    <t>7323 AM</t>
  </si>
  <si>
    <t>7311 ML</t>
  </si>
  <si>
    <t>Kanaal Noord 0380 Ambulancedienst</t>
  </si>
  <si>
    <t>Kanaalstraat 0007 rijwielstalling</t>
  </si>
  <si>
    <t>Kastanjelaan</t>
  </si>
  <si>
    <t>17*</t>
  </si>
  <si>
    <t>7316 BN</t>
  </si>
  <si>
    <t>7316 BM</t>
  </si>
  <si>
    <t>Schilddak leisteen en hellende dakconstructie pannen</t>
  </si>
  <si>
    <t>Gevelbeplating en houten delen</t>
  </si>
  <si>
    <t>Traditionele kap gedekt met pannen; platdak gedekt met bitumen</t>
  </si>
  <si>
    <t>oa. Brandmeld- en ontruimingsinstallatie, brandslanghaspels, inbraakbeveiligingsappratuur met leidingen, detectoren, bedieningspanelen, noodvoeding alsmede acoustische/optische signalering. Bewakingssysteem met camera's, monitoren en registratieapparatuur zowel in- als buiten de gebouwen, geheen compleet. Hekwerken</t>
  </si>
  <si>
    <t>oa brandmeld- en ontruimingsinstallatie, brandslanghaspels. Inbraakbeveiligingsapparatuur met leidingen, detectoren, bedieningspanelen, noodvoeding alsmede acoustische/optische signalering. Bewakingssysteem met camera's, monitoren en registratieapparatuur zowel in- als buiten de gebouwen, geheel compleet. Hekwerken</t>
  </si>
  <si>
    <t>ja, rijksmonument</t>
  </si>
  <si>
    <t>Kastanjelaan 0010 school (Gymnasium)</t>
  </si>
  <si>
    <t>Kastanjelaan 0017 school Gymnasium</t>
  </si>
  <si>
    <t>Kastanjelaan 0017 (plus*) inv. school</t>
  </si>
  <si>
    <t>Kastanjelaan 0009 school b.ba. (parkenschool)</t>
  </si>
  <si>
    <t>Kerkeveld</t>
  </si>
  <si>
    <t>Kerkweg</t>
  </si>
  <si>
    <t>Kieveen</t>
  </si>
  <si>
    <t>7361 AM</t>
  </si>
  <si>
    <t>7361 BD</t>
  </si>
  <si>
    <t>7371 GD</t>
  </si>
  <si>
    <t>Kerkweg 0035 kerktoren</t>
  </si>
  <si>
    <t>7381 BE</t>
  </si>
  <si>
    <t>steen/golfplaten</t>
  </si>
  <si>
    <t>Klarenbeekseweg 0127 brandweerkazerne</t>
  </si>
  <si>
    <t>Klarenbeekseweg</t>
  </si>
  <si>
    <t>Klingelbeek</t>
  </si>
  <si>
    <t xml:space="preserve">Kobaltstraat </t>
  </si>
  <si>
    <t>13-15</t>
  </si>
  <si>
    <t>7339 LD</t>
  </si>
  <si>
    <t>7334 AL</t>
  </si>
  <si>
    <t>platdak gedekt met bitumen, tradionele kap gedekt met dakbeplating</t>
  </si>
  <si>
    <t>Metselwerk, osk</t>
  </si>
  <si>
    <t>platdak gedekt met bitumen</t>
  </si>
  <si>
    <t>Klingelbeek 0032 gymlokaal</t>
  </si>
  <si>
    <t>Kobaltstraat 0013 -15 school b.kl. (Willem van Oranje)</t>
  </si>
  <si>
    <t xml:space="preserve">Koningsweg </t>
  </si>
  <si>
    <t>20a</t>
  </si>
  <si>
    <t>7361 TB</t>
  </si>
  <si>
    <t>Koningsweg 0020 woonhuis</t>
  </si>
  <si>
    <t>Koningsweg 0020a aula</t>
  </si>
  <si>
    <t>Kooiweg</t>
  </si>
  <si>
    <t xml:space="preserve">Koperslagersdonk </t>
  </si>
  <si>
    <t>7312 CA</t>
  </si>
  <si>
    <t>7326 HM</t>
  </si>
  <si>
    <t>Kooiweg 0029 school b.ba. (St. Victor)</t>
  </si>
  <si>
    <t>Koperslagersdonk 0004 school b.ba. De Gong)</t>
  </si>
  <si>
    <t>Korte Molenstraat</t>
  </si>
  <si>
    <t>Kuipersdijk</t>
  </si>
  <si>
    <t>Kuipersmaat</t>
  </si>
  <si>
    <t>7311 MV</t>
  </si>
  <si>
    <t>7381 AV</t>
  </si>
  <si>
    <t>7324 BD</t>
  </si>
  <si>
    <t>Korte Molenstraat 4, huisje van José</t>
  </si>
  <si>
    <t>Kuipersmaat 0022 woning, Beekbergsebroek</t>
  </si>
  <si>
    <t>Kuipersdijk 0012 woonhuis, Beekbergsebroek</t>
  </si>
  <si>
    <t xml:space="preserve">Laan van de Leeuw </t>
  </si>
  <si>
    <t>Laan van Omniversum</t>
  </si>
  <si>
    <t>Lage Landenlaan</t>
  </si>
  <si>
    <t>7324 BM</t>
  </si>
  <si>
    <t>7325 NR</t>
  </si>
  <si>
    <t>Metselwerk, sandwichpanelen</t>
  </si>
  <si>
    <t>Laan van de Leeuw 299, de Diamant in het Rooster, basisschool</t>
  </si>
  <si>
    <t>Lage Landenlaan 0001 school (Regenboog Woudhuis)</t>
  </si>
  <si>
    <t>7327 GN</t>
  </si>
  <si>
    <t>Landdrostlaan 0000 kleedgebouw gr/wit</t>
  </si>
  <si>
    <t xml:space="preserve">Lange Grafte </t>
  </si>
  <si>
    <t>7321 ZC</t>
  </si>
  <si>
    <t>Lange Grafte 0037 school b.ba. (passe-partout)</t>
  </si>
  <si>
    <t>Leeuwenbergweg</t>
  </si>
  <si>
    <t>7371 AL</t>
  </si>
  <si>
    <t>Loseweg</t>
  </si>
  <si>
    <t xml:space="preserve">Loudonstraat </t>
  </si>
  <si>
    <t>7315 BG</t>
  </si>
  <si>
    <t>7331 PH</t>
  </si>
  <si>
    <t>Platdak gedekt met bitumen, hellende dakconstructie gedekt met pannen</t>
  </si>
  <si>
    <t>Loseweg 0070 school b.ba.(koningin Juliana)</t>
  </si>
  <si>
    <t>Loudonstraat 0028 school o.ba. (Onze Wereld)</t>
  </si>
  <si>
    <t>Lupineweg</t>
  </si>
  <si>
    <t>Malkenschoten</t>
  </si>
  <si>
    <t>7325 AG</t>
  </si>
  <si>
    <t>7333 NM</t>
  </si>
  <si>
    <t>Lupineweg 0021 clubhuis</t>
  </si>
  <si>
    <t>Malkenschoten 0041 kleedgebouw alexandria</t>
  </si>
  <si>
    <t xml:space="preserve">Mangaanstraat </t>
  </si>
  <si>
    <t>Mariannalaan</t>
  </si>
  <si>
    <t>Markerichtersveld</t>
  </si>
  <si>
    <t>17b</t>
  </si>
  <si>
    <t>19a</t>
  </si>
  <si>
    <t>7334 CA</t>
  </si>
  <si>
    <t>7316 DS</t>
  </si>
  <si>
    <t>7327 JH</t>
  </si>
  <si>
    <t>BMI/OI, inbraaksysteem</t>
  </si>
  <si>
    <t>Mangaanstraat 0002 gymlokaal</t>
  </si>
  <si>
    <t>Mariannalaan 0017b school b.kl. (Anne Frank, Dependance)</t>
  </si>
  <si>
    <t>Mariannalaan 0019a gymlokaal</t>
  </si>
  <si>
    <t>Markrichtersveld 0001 school b.ba. (Wereldschool De Vlinder, AZC)</t>
  </si>
  <si>
    <t xml:space="preserve">Marktplein </t>
  </si>
  <si>
    <t>Marktplein 3, toren bij gemeeentehuis</t>
  </si>
  <si>
    <t>Marktstraat</t>
  </si>
  <si>
    <t>7311 LH</t>
  </si>
  <si>
    <t>Middenweg</t>
  </si>
  <si>
    <t>7351 BA</t>
  </si>
  <si>
    <t>Middenweg 0031 school o.ba. Hoenderloo</t>
  </si>
  <si>
    <t>Molenstraat Centrum</t>
  </si>
  <si>
    <t>260/262/264</t>
  </si>
  <si>
    <t>7311 NJ</t>
  </si>
  <si>
    <t>Morellenlaan</t>
  </si>
  <si>
    <t>Morinistraat</t>
  </si>
  <si>
    <t>Mr. van Hasseltlaan</t>
  </si>
  <si>
    <t>7322 JS</t>
  </si>
  <si>
    <t>7312 KC</t>
  </si>
  <si>
    <t>7316 DK</t>
  </si>
  <si>
    <t>Platdak, hellende dakconstructie gedekt met bitumen</t>
  </si>
  <si>
    <t>BMI aanwezig, inbraakalarmsysteem aanwezig</t>
  </si>
  <si>
    <t>Morellenlaan 0041 sporthal Welgelegen</t>
  </si>
  <si>
    <t>Morellenlaan 0047 school b.ba. (Hertog van Gelre)</t>
  </si>
  <si>
    <t>Morinistraat 0004 gymlokaal</t>
  </si>
  <si>
    <t>Morinistraat 0006 school o.ba. (Spitsbergen)</t>
  </si>
  <si>
    <t>Mr.van Hasseltlaan 0057 school De Prinsenhof</t>
  </si>
  <si>
    <t>Mr.van Hasseltlaan 0057 inv. School het Hofpark</t>
  </si>
  <si>
    <t>Muntersdonk</t>
  </si>
  <si>
    <t>Nieuwstraat</t>
  </si>
  <si>
    <t>7311 BR</t>
  </si>
  <si>
    <t>Nieuwstraat 377-379 Sociaal cult. acc. Gigant</t>
  </si>
  <si>
    <t>7339 KP</t>
  </si>
  <si>
    <t>Traditionele kap gedekt met pannen en bitumen</t>
  </si>
  <si>
    <t>Noorderlaan</t>
  </si>
  <si>
    <t>Oranjepark</t>
  </si>
  <si>
    <t>7322 HM</t>
  </si>
  <si>
    <t>Oranjepark muziektent, heeft geen huisnr.</t>
  </si>
  <si>
    <t>Oude Apeldoornseweg</t>
  </si>
  <si>
    <t>Oude Zwolseweg</t>
  </si>
  <si>
    <t>7333 NR</t>
  </si>
  <si>
    <t>7345 DG</t>
  </si>
  <si>
    <t>Wenum Wiesel</t>
  </si>
  <si>
    <t>Oude Zwolseweg 0164 buurthuis, watermolen</t>
  </si>
  <si>
    <t>Oude Zwolseweg 0158 schietbanen bij Wenumse Watermolen</t>
  </si>
  <si>
    <t>Oude Zwolseweg 0160 woonhuis/bedrijf bij Wenumse Watermolen</t>
  </si>
  <si>
    <t>Pallietergaarde</t>
  </si>
  <si>
    <t>Papegaaiweg</t>
  </si>
  <si>
    <t>Polstraat</t>
  </si>
  <si>
    <t>Postmeestersdreef</t>
  </si>
  <si>
    <t>Prinses Beatrixlaan</t>
  </si>
  <si>
    <t>7329 HB</t>
  </si>
  <si>
    <t>7345 DL</t>
  </si>
  <si>
    <t>7311 PJ</t>
  </si>
  <si>
    <t>7328 KM</t>
  </si>
  <si>
    <t>7314 KP</t>
  </si>
  <si>
    <t>7312 DG</t>
  </si>
  <si>
    <t>Traditionele kap en pyramide dak gedekt met bitumen</t>
  </si>
  <si>
    <t>Platdak, hellend dak gedekt met bitumen</t>
  </si>
  <si>
    <t>Metselwerk gevelbeplating</t>
  </si>
  <si>
    <t>metselwerk, glas, kunstof beplating</t>
  </si>
  <si>
    <t>bitumunieuze dakbedekking</t>
  </si>
  <si>
    <t>Papegaaiweg 0095 school b.ba. (Pr. Beatrix)</t>
  </si>
  <si>
    <t>Polstraat 0009 woonhuis</t>
  </si>
  <si>
    <t>Postmeestersdreef 0002 school o.ba. (De Korf)</t>
  </si>
  <si>
    <t>Pallietergaarde 0025 kinderboerderij De Maten</t>
  </si>
  <si>
    <t>Prof. Rontgenstraat</t>
  </si>
  <si>
    <t>Pythagorasstraat</t>
  </si>
  <si>
    <t xml:space="preserve">Raadhuisplein </t>
  </si>
  <si>
    <t xml:space="preserve">Ramsbrugweg </t>
  </si>
  <si>
    <t>8 (omvat 8, 8a en 8d V0299, V0976, V0977)</t>
  </si>
  <si>
    <t>7311 AM</t>
  </si>
  <si>
    <t>7323 HW</t>
  </si>
  <si>
    <t>7311 LK</t>
  </si>
  <si>
    <t>7345 DW</t>
  </si>
  <si>
    <t>Traditionele kap gedekt met leisteen en platdak gedekt met bitumen</t>
  </si>
  <si>
    <t>Prof. Rontgenstraat 0010 school o.ba./kl. (kon. Wilhelminaschool)</t>
  </si>
  <si>
    <t>Pythagorasstraat 0384 school o.ba. (De Zevensprong)</t>
  </si>
  <si>
    <t>Raadhuisplein 0008 raadhuis/restaurant/horeca</t>
  </si>
  <si>
    <t>Ramsbrugweg 0010 aula</t>
  </si>
  <si>
    <t>Ravelijn</t>
  </si>
  <si>
    <t>7325 NV</t>
  </si>
  <si>
    <t>7325 NT</t>
  </si>
  <si>
    <t>Metselwerk en glas</t>
  </si>
  <si>
    <t>Platdak gedekt met bitumen, deels sheddak</t>
  </si>
  <si>
    <t>Ravelijn 0380 gymlokaal</t>
  </si>
  <si>
    <t>Ravelijn 0382 school (de Zonnewende)</t>
  </si>
  <si>
    <t>Ravelijn 0055 invent. Accres-deel</t>
  </si>
  <si>
    <t>Rederijkershoeve</t>
  </si>
  <si>
    <t>Regentesselaan</t>
  </si>
  <si>
    <t>Reuweg</t>
  </si>
  <si>
    <t>7326 TH</t>
  </si>
  <si>
    <t>7316 BZ</t>
  </si>
  <si>
    <t>7331 CL</t>
  </si>
  <si>
    <t>Rederijkershoeve 0018 gymlokaal</t>
  </si>
  <si>
    <t>Rederijkershoeve 0019-0020 school b.ba. (Terebint)</t>
  </si>
  <si>
    <t>Regentesselaan 0034 school b.ba. (Anne Frank)</t>
  </si>
  <si>
    <t>Reuweg 0018 school o.ba. Tweede Stee</t>
  </si>
  <si>
    <t>Roerdompweg 0003 school b.ba. (De Fakkel)</t>
  </si>
  <si>
    <t>Roerdompweg</t>
  </si>
  <si>
    <t>Roggestraat</t>
  </si>
  <si>
    <t>Schoonbroeksweg</t>
  </si>
  <si>
    <t>7311 CD</t>
  </si>
  <si>
    <t>7323 AN</t>
  </si>
  <si>
    <t>steen/mastiek</t>
  </si>
  <si>
    <t>Roggestraat 0044 kunst/cultuurgebouw</t>
  </si>
  <si>
    <t>Schopenhauerstraat</t>
  </si>
  <si>
    <t>Schotweg</t>
  </si>
  <si>
    <t>Schuttersweg</t>
  </si>
  <si>
    <t>7323 MB</t>
  </si>
  <si>
    <t>7312 AD</t>
  </si>
  <si>
    <t>7314 LA</t>
  </si>
  <si>
    <t>Schopenhauerstraat 0277 school b.ba. Shalom / de ontdekking</t>
  </si>
  <si>
    <t>Schotweg 0095 school o.ba. (Sprengenpark)</t>
  </si>
  <si>
    <t>Sleutelbloemstraat</t>
  </si>
  <si>
    <t>Glas en kunstof delen</t>
  </si>
  <si>
    <t>Sleutelbloemstraat 0051 gemeentewerf</t>
  </si>
  <si>
    <t>Sluisoordlaan</t>
  </si>
  <si>
    <t>7323 EK</t>
  </si>
  <si>
    <t>7322 EL</t>
  </si>
  <si>
    <t>Platdak/hellend dak gedekt met bitumen</t>
  </si>
  <si>
    <t xml:space="preserve">Sluisoordlaan 115, zonnepanelen via recht van opstal (dak winkelcentrum). Alleen panelen verzekeren. </t>
  </si>
  <si>
    <t>Sluisoordlaan 0198 b.ba. School (Prinses Margriet)</t>
  </si>
  <si>
    <t>Soerenseweg</t>
  </si>
  <si>
    <t>7313 EJ</t>
  </si>
  <si>
    <t>7314 JE</t>
  </si>
  <si>
    <t>Soerenseweg 0105 school o.ba., Berg en Bos</t>
  </si>
  <si>
    <t>Soerenseweg 0105 inventaris gymlokaal</t>
  </si>
  <si>
    <t>Soerenseweg 0069 aula/schaftruimte</t>
  </si>
  <si>
    <t>Soerenseweg 0071 rouwkamer</t>
  </si>
  <si>
    <t>Sportpark Orderbos</t>
  </si>
  <si>
    <t>7313 HN</t>
  </si>
  <si>
    <t>steen/riet</t>
  </si>
  <si>
    <t>Sportpark Malkenschoten (Apeld.Boys) kleedgebouw</t>
  </si>
  <si>
    <t>Sprengenweg</t>
  </si>
  <si>
    <t>Sprenkelaarsdijk</t>
  </si>
  <si>
    <t>Staringlaan</t>
  </si>
  <si>
    <t>7314 PH</t>
  </si>
  <si>
    <t>7323 XH</t>
  </si>
  <si>
    <t>Prefab betonelementen resp. metselwerk</t>
  </si>
  <si>
    <t>onbekend</t>
  </si>
  <si>
    <t>Staringlaan 0053 school b.ba. (de Korenaar)</t>
  </si>
  <si>
    <t>Stationsplein</t>
  </si>
  <si>
    <t>Stationsstraat</t>
  </si>
  <si>
    <t>7311 NZ</t>
  </si>
  <si>
    <t>7311 NT</t>
  </si>
  <si>
    <t>7311 MJ</t>
  </si>
  <si>
    <t xml:space="preserve">bituminueze dakbedekking, voor zover beloopbaar zijn tegels op tegeldragers toegepast terwijl er op meerdere plaatsen "daktuinen" zijn gerealiseerd. </t>
  </si>
  <si>
    <t>Betonelementen</t>
  </si>
  <si>
    <t>Brandmeldinstallatie, electrische toegangscontrole/compartimeringssysteem, bewakingssysteem met camera's, monitoren en registratieapparatuur, gasdetectie- en ontruimingsinstallatie (in kelder)</t>
  </si>
  <si>
    <t>Camerabewakingssysteem incl. registratie apparatuur, slagboominstallaties, brandpreventiemiddelen</t>
  </si>
  <si>
    <t>Stationsstraat 30 Omnizorg</t>
  </si>
  <si>
    <t>Stationsstraat 94, parkeergarage Koningshaven parkeergarag</t>
  </si>
  <si>
    <t xml:space="preserve">Steenhouwersdonk </t>
  </si>
  <si>
    <t>Teixeira de Mattospark</t>
  </si>
  <si>
    <t>7326 MK</t>
  </si>
  <si>
    <t>Steenhouwersdonk 0215 gymlokaal</t>
  </si>
  <si>
    <t>Teixeira de Mattospark 0000 muziektent</t>
  </si>
  <si>
    <t xml:space="preserve">Tesselschadelaan </t>
  </si>
  <si>
    <t xml:space="preserve">Texandrilaan </t>
  </si>
  <si>
    <t>Thorbeckestraat</t>
  </si>
  <si>
    <t>Tormentilstraat</t>
  </si>
  <si>
    <t xml:space="preserve">Tormentilstraat </t>
  </si>
  <si>
    <t>7314 LL</t>
  </si>
  <si>
    <t>7312 HR</t>
  </si>
  <si>
    <t>7331 RG</t>
  </si>
  <si>
    <t>7322 KH</t>
  </si>
  <si>
    <t>Traditionele kap en platdak gedekt met bitumen</t>
  </si>
  <si>
    <t>Tesselschadelaan 0004</t>
  </si>
  <si>
    <t>Texandrilaan 0030 school b.ba., De Vijfster</t>
  </si>
  <si>
    <t>Thorbeckestraat 0008 school b.ba. (Koningin Emma)</t>
  </si>
  <si>
    <t>Tormentilstraat 0069 gymlokaal</t>
  </si>
  <si>
    <t>Tormentilstraat 0071 school o.ba. (De Mheen)</t>
  </si>
  <si>
    <t xml:space="preserve">Traandijk </t>
  </si>
  <si>
    <t>7381 AP</t>
  </si>
  <si>
    <t>Traandijk 0063 helft van dubbele woning, Beekbergsebroek</t>
  </si>
  <si>
    <t>Traandijk 0071 woonhuis, Beekbergsebroek</t>
  </si>
  <si>
    <t>Tullekensmolenweg</t>
  </si>
  <si>
    <t>Uddelsekampweg</t>
  </si>
  <si>
    <t>Uttilochweg</t>
  </si>
  <si>
    <t>7361 ER</t>
  </si>
  <si>
    <t>3888 LV</t>
  </si>
  <si>
    <t>3888 LK</t>
  </si>
  <si>
    <t>Tradionele kap gedekt met dakplaten</t>
  </si>
  <si>
    <t>Tullekensmolenweg 0077 school b.ba. Prinses Juliana School</t>
  </si>
  <si>
    <t>Uddelsekampweg 0001 school b.ba. Pr. Willem Alexander</t>
  </si>
  <si>
    <t>Utilochweg 0010 gymlokaal</t>
  </si>
  <si>
    <t>Valkeniersdonk</t>
  </si>
  <si>
    <t>Van Isendoornlaan</t>
  </si>
  <si>
    <t>Van Schaffelaarweg</t>
  </si>
  <si>
    <t>12 / 12a</t>
  </si>
  <si>
    <t>7326 KR</t>
  </si>
  <si>
    <t>7326 KP</t>
  </si>
  <si>
    <t>7323 RD</t>
  </si>
  <si>
    <t>7361 AG</t>
  </si>
  <si>
    <t>Utilochweg 8 brandweerkazerne</t>
  </si>
  <si>
    <t>Valkeniersdonk 0201 gymlokaal</t>
  </si>
  <si>
    <t>Valkeniersdonk 0202 school BS Eben Haëzer</t>
  </si>
  <si>
    <t>Van Isendoornaan 222</t>
  </si>
  <si>
    <t>J. van Schaffelaarweg 0012a brandweerkazerne</t>
  </si>
  <si>
    <t>Veldhofweg</t>
  </si>
  <si>
    <t>7361 TA</t>
  </si>
  <si>
    <t>Veldhofweg 0033 (Sportpark Beekbergen) sportzaal De Hiethof</t>
  </si>
  <si>
    <t xml:space="preserve">Veldhuisstraat </t>
  </si>
  <si>
    <t xml:space="preserve">Veldweg </t>
  </si>
  <si>
    <t>7311 PH</t>
  </si>
  <si>
    <t>7311 PG</t>
  </si>
  <si>
    <t>7381 AT</t>
  </si>
  <si>
    <t>Veldhuisstraat 0010 woning</t>
  </si>
  <si>
    <t>Veldhuisstraat 0035 sociaal cult.acc.</t>
  </si>
  <si>
    <t>Veldhuisstraat 0052 clubhuis</t>
  </si>
  <si>
    <t>Veldweg 0010 woonhuis, Beekbergsebroek</t>
  </si>
  <si>
    <t>Veldweg 0011 woonhuis, Beekbergsebroek</t>
  </si>
  <si>
    <t>Veldweg 0040 woonboerderij/loodsen, Beekbergsebroek</t>
  </si>
  <si>
    <t>Veldweg 5 woonhuis, Beekbergsebroek</t>
  </si>
  <si>
    <t>Veldweg 0007 woonhuis, Beekbergsebroek</t>
  </si>
  <si>
    <t>Verzetsstrijderspark</t>
  </si>
  <si>
    <t xml:space="preserve">Violierenplein </t>
  </si>
  <si>
    <t>1a</t>
  </si>
  <si>
    <t>101 t/m 103</t>
  </si>
  <si>
    <t>7316 CM</t>
  </si>
  <si>
    <t>7319 DR</t>
  </si>
  <si>
    <t>Verzetstrijderspark 0001A/B kleedgebouw</t>
  </si>
  <si>
    <t>Violierenplein 0101/0103 sociaal cult.acc. Samen 055 locatie oost</t>
  </si>
  <si>
    <t>Violierenplein 104 samen 055  CJG (inventaris meegekomen vanaf eglantierlaan 14) Samen 055 locatie oost</t>
  </si>
  <si>
    <t>Voldersdreef</t>
  </si>
  <si>
    <t>7328 CA</t>
  </si>
  <si>
    <t xml:space="preserve">Bituminueze dakbedekking, koepel gedekt met kunstof, zover beloopbaar tegels op tegeldragers. </t>
  </si>
  <si>
    <t>bitumineuze dakbedekking voor zover beloopbaar tegels op dakdragers</t>
  </si>
  <si>
    <t>Voldersdreef 0301 school o.ba. (de Kosmos)</t>
  </si>
  <si>
    <t>Voldersdreef 0303 gymzaal</t>
  </si>
  <si>
    <t>Voldersdreef 0304 school b.ba. De Kring</t>
  </si>
  <si>
    <t>Voorsterweg</t>
  </si>
  <si>
    <t>Vosselmanstraat</t>
  </si>
  <si>
    <t>7371 GB</t>
  </si>
  <si>
    <t>7311 CL</t>
  </si>
  <si>
    <t>7311 VV</t>
  </si>
  <si>
    <t>Gevelbeplating en glas</t>
  </si>
  <si>
    <t>Platdak gedekt met bitumen, gebogen kap met sedum</t>
  </si>
  <si>
    <t>Bliksembeveiligingsinstallatie, inbraakalarminstallatie, sprinklerinstallatie, rookmeld-, brandalarm en beveiligingsinstallatie. Brandlusleidingen met haspels, slangen, spuitstukken.</t>
  </si>
  <si>
    <t>Vosselmanstraat 203 brandweerkazerne</t>
  </si>
  <si>
    <t>Vosselmanstraat 265 Museum/Archief (Coda)</t>
  </si>
  <si>
    <t>Vosselmanstraat 299, recht van opstal, alleen zonnepanelen verzekeren</t>
  </si>
  <si>
    <t>Voorsterweg 0014 woning Kieveeen</t>
  </si>
  <si>
    <t>Waleweingaarde</t>
  </si>
  <si>
    <t>Waltersingel</t>
  </si>
  <si>
    <t xml:space="preserve">Warenargaarde </t>
  </si>
  <si>
    <t>7329 BD</t>
  </si>
  <si>
    <t>7314 NZ</t>
  </si>
  <si>
    <t>7329 GC</t>
  </si>
  <si>
    <t>7329 GD</t>
  </si>
  <si>
    <t>Metselwerk, houten delen en gevelbeplating</t>
  </si>
  <si>
    <t>BMI/OI inbraakalarmsysteem</t>
  </si>
  <si>
    <t xml:space="preserve">ontruimingsinstallatie, brandslanghaspels, inbraak en brandmeldinstallatie met detectoren, registratie en acoustische/optische signalering, centrales, noodvoedingen en directe doormelding naar de alarmcentrale. Bewakingssysteem met camera's, monitoren en registratieapparatuur, zowel in het gebouw als op het bij de school behorende terrein geheel compleet. </t>
  </si>
  <si>
    <t>Waleweingaarde 0114 school (de Vorm)</t>
  </si>
  <si>
    <t>Waltersingel 0130 school (Veluws college walterbosch)</t>
  </si>
  <si>
    <t>Warenargaarde 0230 gymlokaal</t>
  </si>
  <si>
    <t xml:space="preserve">Woudhuizerweg </t>
  </si>
  <si>
    <t>Zandloperweg</t>
  </si>
  <si>
    <t>Zichtweg</t>
  </si>
  <si>
    <t>Zilverschoon</t>
  </si>
  <si>
    <t>7325 WL</t>
  </si>
  <si>
    <t>7314 JX</t>
  </si>
  <si>
    <t>7335 AW</t>
  </si>
  <si>
    <t>7322 GK</t>
  </si>
  <si>
    <t>Woudhuizerweg 0073 woonhuis</t>
  </si>
  <si>
    <t>Zandloperweg 20 wijkpost</t>
  </si>
  <si>
    <t>Zichtweg 0092 buurthuis</t>
  </si>
  <si>
    <t>7322 GE</t>
  </si>
  <si>
    <t>7322 GH</t>
  </si>
  <si>
    <t>7322 GG</t>
  </si>
  <si>
    <t>Zilverschoon 0104 school (de Boemerang)</t>
  </si>
  <si>
    <t>Zilverschoon 0112 sporthal Mheenpark</t>
  </si>
  <si>
    <t>Zilverschoon 0112 inv. kantine sporth.</t>
  </si>
  <si>
    <t>Zilverschoon 0037 atelierruimte</t>
  </si>
  <si>
    <t>Zilverweg</t>
  </si>
  <si>
    <t>Zonnewende</t>
  </si>
  <si>
    <t>7335 DC</t>
  </si>
  <si>
    <t>7325 ET</t>
  </si>
  <si>
    <t>Traditionele kap, platdak gedekt met riet en koper</t>
  </si>
  <si>
    <t>Hellende dakconsructie, plat/rond dak gedekt met pannen en bitumen</t>
  </si>
  <si>
    <t>Zilverweg 0029 school o.ba. (Rietendakschool)</t>
  </si>
  <si>
    <t>Zonnewende 0014 Basisschool Zonnewende</t>
  </si>
  <si>
    <t>7314 BZ</t>
  </si>
  <si>
    <t>Churchillplein 1 Theater Orpheus Schouwburg en Congrescentrum</t>
  </si>
  <si>
    <t>waarsch. meest gangbare minerale wol</t>
  </si>
  <si>
    <t>7327 DJ</t>
  </si>
  <si>
    <t>7326 BD</t>
  </si>
  <si>
    <t>Muntersdonk 13, b.o. De Bongerd (incl, kdv / vve)</t>
  </si>
  <si>
    <t>metselwerk en bamboevlakken er tussen</t>
  </si>
  <si>
    <t>metselwerk, behandeld met keimverf behandeld</t>
  </si>
  <si>
    <t>Muntersdonk 11, b.o. De Schakel (incl. Kdv / vve / BSO)</t>
  </si>
  <si>
    <t>steen/hout (houtsoort: NobelWood)</t>
  </si>
  <si>
    <t>Pieter Saenredamstraat</t>
  </si>
  <si>
    <t>15b</t>
  </si>
  <si>
    <t>7312 PT</t>
  </si>
  <si>
    <t>Pieter Saenredamstraat 15b, oude duiventil bij speelgoedvereniging</t>
  </si>
  <si>
    <t>7322 AG</t>
  </si>
  <si>
    <t>Sleutelbloemstraat 14, voorste deel</t>
  </si>
  <si>
    <t>Aruba werkgebouw zuid</t>
  </si>
  <si>
    <t>Opstal: Verzekerde waarde 2023</t>
  </si>
  <si>
    <t>Inventaris: Verzekerd bedrag 2023</t>
  </si>
  <si>
    <t>Golfplaten</t>
  </si>
  <si>
    <t xml:space="preserve">     </t>
  </si>
  <si>
    <t>houtskeletbouw</t>
  </si>
  <si>
    <t>Buizerdweg 17 gymzaal</t>
  </si>
  <si>
    <t>Brinkenbergweg 0004 extra lokaal voor Stichting Integrale Streekschool Hoenderloo (SISH)</t>
  </si>
  <si>
    <t>ja, alleen theehuis tijdelijk</t>
  </si>
  <si>
    <t>Heuvellaan 0001 school o.ba. , inventaris gymzaal</t>
  </si>
  <si>
    <t xml:space="preserve">Christiaan Geurstweg </t>
  </si>
  <si>
    <t>Christiaan Geurstweg 10, Oekraïne, betreft enkel eigenarenbelang</t>
  </si>
  <si>
    <t>Vissenstraat 49 en Watermanstraat 30</t>
  </si>
  <si>
    <t>49 en 30</t>
  </si>
  <si>
    <t>Vissenstraat 49 en Watermanstraat 30, Oekraïne, betreft enkel eigenarenbelang</t>
  </si>
  <si>
    <t>Deventerstraat 184, Oekraïne, betreft enkel eigenarenbelang</t>
  </si>
  <si>
    <t>Christiaan Geurstweg 10, Oekraïne, 6 Units, ingericht als keuken</t>
  </si>
  <si>
    <t>Christiaan Geurstweg 10, Oekraïne, schoolunit, ingericht als eetzaal</t>
  </si>
  <si>
    <t>Deventerstraat 184, Oekraïne, Sanitairunits</t>
  </si>
  <si>
    <t>7335 JV</t>
  </si>
  <si>
    <t>7324 AW / 7324 AH</t>
  </si>
  <si>
    <t xml:space="preserve">7321 CG </t>
  </si>
  <si>
    <t>Dubbelbeek 4 educatieve ruimte (multifunctionele ruimte)</t>
  </si>
  <si>
    <t>Laan van Omniversum 0004 sportaccomodatie  Zuidbroek</t>
  </si>
  <si>
    <t xml:space="preserve">Bedrijfsgebouw Marshoeve Reuweg 51, 7371 BX Loenen Gld </t>
  </si>
  <si>
    <t>7371BX</t>
  </si>
  <si>
    <t>hard/rietendak (deels pannen en deels riet)</t>
  </si>
  <si>
    <t>hard/riet</t>
  </si>
  <si>
    <t>Betreft bar/biljart ruimte</t>
  </si>
  <si>
    <t>Kantoor</t>
  </si>
  <si>
    <t>hout/golfplaten</t>
  </si>
  <si>
    <t>51 en 57</t>
  </si>
  <si>
    <t>Loods</t>
  </si>
  <si>
    <t xml:space="preserve">Reuweg </t>
  </si>
  <si>
    <t>Vissenstraat 49 en Watermanstraat 30, Oekraïne, betreft enkel inventaris</t>
  </si>
  <si>
    <t>Deventerstraat 184, oekraïne, betreft enkel inventaris</t>
  </si>
  <si>
    <t>Christiaan Geurtsweg 10, Oekraïne, betreft enkel inventaris</t>
  </si>
  <si>
    <t>Vissenstraat 49 en Watermanstraat 31</t>
  </si>
  <si>
    <t>7336 JV</t>
  </si>
  <si>
    <t>7325 AW / 7324 AH</t>
  </si>
  <si>
    <t>Ravelijn 0055 invent. multif. Ruimte , Bolwerk</t>
  </si>
  <si>
    <t>Marktstraat 0012 fietsenstalling</t>
  </si>
  <si>
    <t>Sprengenweg 0081 school (Sprengeloo-UDO)</t>
  </si>
  <si>
    <t xml:space="preserve">Kooikersplaats </t>
  </si>
  <si>
    <t>7328 AX</t>
  </si>
  <si>
    <t>Kooikersplaats 35, 7328 AX Apeldoorn</t>
  </si>
  <si>
    <t>Hoofdstraat 142</t>
  </si>
  <si>
    <t>fietsenstalling Marktplein 42</t>
  </si>
  <si>
    <t>plat gedekt met bitumen</t>
  </si>
  <si>
    <t>fietsenstalling Roggestraat 44</t>
  </si>
  <si>
    <t>PIR op het dak waar pv panelen liggen</t>
  </si>
  <si>
    <t>Het Oude Veen 0017 school o.ba. Oosterhuizen</t>
  </si>
  <si>
    <t xml:space="preserve">Papegaaiweg </t>
  </si>
  <si>
    <t xml:space="preserve">7345 DL </t>
  </si>
  <si>
    <t>Papegaaiweg 28</t>
  </si>
  <si>
    <t>Het Drie 0021 school b.ba. Rehoboth</t>
  </si>
  <si>
    <t xml:space="preserve">Nijenbeek </t>
  </si>
  <si>
    <t>Zilverschoon 0043 (plus*) (Mheen)</t>
  </si>
  <si>
    <t>Marktplein, markthal</t>
  </si>
  <si>
    <t>ja, 10 stuks</t>
  </si>
  <si>
    <t>28 en 7 t/m 9</t>
  </si>
  <si>
    <t xml:space="preserve">7311 LG </t>
  </si>
  <si>
    <t>Plat dak gedekt met bitumen</t>
  </si>
  <si>
    <t>Houten sporen met een rieten deken</t>
  </si>
  <si>
    <t>dakpannen</t>
  </si>
  <si>
    <t>ja, leegstandsbeheer via vastgoedbeheerder</t>
  </si>
  <si>
    <t>Kuipersdijk 24 alleen de woonboerderij</t>
  </si>
  <si>
    <t xml:space="preserve">Mariastraat </t>
  </si>
  <si>
    <t>Mariastraat 30, rijwielstalling</t>
  </si>
  <si>
    <t>pannen</t>
  </si>
  <si>
    <t xml:space="preserve">Paslaan </t>
  </si>
  <si>
    <t>7311 AH</t>
  </si>
  <si>
    <t>Januari 2023</t>
  </si>
  <si>
    <t>Februari 2024</t>
  </si>
  <si>
    <t>Inventarissen</t>
  </si>
  <si>
    <t>Bedrijfsgebouwen</t>
  </si>
  <si>
    <t>Opstal verzekerde waarde 17-3-2024</t>
  </si>
  <si>
    <t>Inventaris verzekerde waarde 17-3-2024</t>
  </si>
  <si>
    <t>Schuttersweg 0020 gymlokaal</t>
  </si>
  <si>
    <t>Garderenseweg 0031 sporthal De Schier</t>
  </si>
  <si>
    <t>Prinses Beatrixlaan 0010 sporthal Sprengeloo+inrichting</t>
  </si>
  <si>
    <t>Burglaan 0044 school incl. gymzaal etc. (Heuvellaan)</t>
  </si>
  <si>
    <t>Ravelijn 0055 school o.ba./multif. Cen / IKC Vindingrijk (Bolwerk)</t>
  </si>
  <si>
    <t>Germanenlaan 0360 sociaal cult.acc. Orca</t>
  </si>
  <si>
    <t xml:space="preserve">ja </t>
  </si>
  <si>
    <t xml:space="preserve">Loenensemarkweg </t>
  </si>
  <si>
    <t>7371 EJ</t>
  </si>
  <si>
    <t>leegstandsbeheer Kabath</t>
  </si>
  <si>
    <t>Stationsplein 20, kantoor Syntus huurcontract, koffiehokje busschauffeurs</t>
  </si>
  <si>
    <t>damwand</t>
  </si>
  <si>
    <t>pir/pur</t>
  </si>
  <si>
    <t>Klingelbeek 28, 7339 LD Ugchelen  (school Eloy Daltonschool)</t>
  </si>
  <si>
    <t>Aardhuisweg 102D Wijkpost</t>
  </si>
  <si>
    <t>Rijwielstalling en appartementen</t>
  </si>
  <si>
    <t xml:space="preserve">Hoofdstraat 142 inventaris rijwielstalling </t>
  </si>
  <si>
    <t>11 - 2</t>
  </si>
  <si>
    <t>6 - 8</t>
  </si>
  <si>
    <t>Molenmakershoek 14</t>
  </si>
  <si>
    <t>Molenmakershoek 28/Wagenmakershoek 7 t/m 9</t>
  </si>
  <si>
    <t>7328 JK</t>
  </si>
  <si>
    <t xml:space="preserve">Staal </t>
  </si>
  <si>
    <t>staal, metselwerk</t>
  </si>
  <si>
    <t>ja, vanaf 31-12-2024</t>
  </si>
  <si>
    <t>Molenmakershoek 14, Apeldoorn</t>
  </si>
  <si>
    <t>Marktplein</t>
  </si>
  <si>
    <t>Aruba 4 en 6</t>
  </si>
  <si>
    <t>4 en 6</t>
  </si>
  <si>
    <t>7332 BH</t>
  </si>
  <si>
    <t>328 A</t>
  </si>
  <si>
    <t>Marktplein 1 stadhuis</t>
  </si>
  <si>
    <t>sleutelbloemstraat 51 gemeentewerf</t>
  </si>
  <si>
    <t>Engelanderholt 97, Paviljoen begraafplaats en bouwkeet van 200.000,00</t>
  </si>
  <si>
    <t xml:space="preserve">7311 LH </t>
  </si>
  <si>
    <t>7311 HG</t>
  </si>
  <si>
    <t>7311LR</t>
  </si>
  <si>
    <t>Metselwerk, bakstenen</t>
  </si>
  <si>
    <t>Engelanderholt 97 begraafplaats, Paviljoen niet hoort bij Monuta, betreft bouwkeet(kantine) en opslag.</t>
  </si>
  <si>
    <t>fietsenstalling Deventerstraat 22A, te Apeldoorn</t>
  </si>
  <si>
    <t>f</t>
  </si>
  <si>
    <t>21-22</t>
  </si>
  <si>
    <t>Rederijkershoeve 21-22 school b.ba. De Schakel</t>
  </si>
  <si>
    <t>toiletkiosk speelweide nabij de ingang van Klimbos JC Willslaan 27</t>
  </si>
  <si>
    <t>metalen sandwichpanelen</t>
  </si>
  <si>
    <t>Ravelijn 0055 invent. school o.ba. IKC Vindingrijk (Bolwerk)</t>
  </si>
  <si>
    <t>Warenargaarde 0225 CSO Koningscollege</t>
  </si>
  <si>
    <t>Bosweg 0005 school o.ba. Heuvellaan dependance</t>
  </si>
  <si>
    <t>heet/hard</t>
  </si>
  <si>
    <t>steenwol</t>
  </si>
  <si>
    <t>Sportpark Orderbos kleedgebouw (v.v.T.K.A.)</t>
  </si>
  <si>
    <t>Sportpark Orderbos kleedgebouw (Robur 58 4 kleedkamers)</t>
  </si>
  <si>
    <t>Sportpark Orderbos kleedgebouw (SV Orderbos)</t>
  </si>
  <si>
    <t>Sportpark Orderbos kleedgebouw (Mountainbikevereniging Bar End)</t>
  </si>
  <si>
    <t>Laan van Kerschoten 12 - kleedgebouw Achilles</t>
  </si>
  <si>
    <t>Martplein 1, parkeergarage</t>
  </si>
  <si>
    <t>Nijenbeek 6-8 school b.ba.</t>
  </si>
  <si>
    <t>steen / hard</t>
  </si>
  <si>
    <t>Plat</t>
  </si>
  <si>
    <t>Holtrichtersveld 3, b.o. De Ploeg (incl. kdv)</t>
  </si>
  <si>
    <t>7346 AH</t>
  </si>
  <si>
    <t>7346 HA</t>
  </si>
  <si>
    <t>Hoog Soeren 134 hotel (voorheen Oranjeoord)</t>
  </si>
  <si>
    <t>Hoog Soeren 138 (bedrijfswoning bij Hoog Soeren 134)</t>
  </si>
  <si>
    <t>Inventaris verzekerde waarde 17-3-2025</t>
  </si>
  <si>
    <t>Wormenseweg 1e 0460 Samen 055-locatie, doc zuid</t>
  </si>
  <si>
    <t>Wormenseweg 1e 0460 MFC-locatie, doc zuid</t>
  </si>
  <si>
    <t>Opstal verzekerde waarde 17-3-2025</t>
  </si>
  <si>
    <t>ja, 1 dubbele voor gebouw</t>
  </si>
  <si>
    <t>Anklaarseweg 0071 school (Jacobus Fruytier) incl. gymzaal en noodlokalen</t>
  </si>
  <si>
    <t>26 stuks buiten</t>
  </si>
  <si>
    <t>bmi, camera, inbraak</t>
  </si>
  <si>
    <t>Beton</t>
  </si>
  <si>
    <t>Platdak</t>
  </si>
  <si>
    <t>bmi, camera's inbraak</t>
  </si>
  <si>
    <t>Bmi, camera, inbraak</t>
  </si>
  <si>
    <t>377 - 379</t>
  </si>
  <si>
    <t>Bmi, camera's, inbraakmelding</t>
  </si>
  <si>
    <t>Prinses Beatrixlaan 0259 school (UGO)</t>
  </si>
  <si>
    <t>bmi, sprinkler, camera, inbraak</t>
  </si>
  <si>
    <t>bmi, sprinklers, camera, inbraak</t>
  </si>
  <si>
    <t>Waleweingaarde 0103 school (UDO en UGO)</t>
  </si>
  <si>
    <t>Ysseldijk 82 Klarenbeek woonhuis, Ecofactorij II, sloopwaarde</t>
  </si>
  <si>
    <t>Ysseldijk 65 Klarenbeek, woonhuis, Ecofactorij II, sloopwaarde</t>
  </si>
  <si>
    <t>Ysseldijk 0066 Klarenbeek, woonhuis, Ecofactorij II, sloopwaarde</t>
  </si>
  <si>
    <t>Egerlaan 0017 (voorheen Arnhemseweg 352) ateliers, sloopwaarde</t>
  </si>
  <si>
    <t>Kieveen 0010, Loenen woonhuis, Sloopwaarde</t>
  </si>
  <si>
    <t>Molenmakerhoek 28/Wagenmakershoek 7 en 9 Sloopwaarde</t>
  </si>
  <si>
    <t>Molenstraat centrum 258 Sloopwaarde</t>
  </si>
  <si>
    <t>Molenstraat Centrum 0262/262/264 woningen Sloopwaarde</t>
  </si>
  <si>
    <t>Paslaan 1 Energiepunt- eigenarenbelang</t>
  </si>
  <si>
    <t>Noorderlaan 0061 school, sloopwaarde</t>
  </si>
  <si>
    <t>Chalet nr. 70  Opmerking: toiletgebouw en chaletjes, sloopwaarde</t>
  </si>
  <si>
    <t>opslag van tafels, stoelen en zaken t.b.v. recreatieteam. 3 bouwcontainers aan elkaar, sloopwaarde</t>
  </si>
  <si>
    <t>toiletgebouw inclusief wasserette - toiletgebouw en chaletjes, sloopwaarde</t>
  </si>
  <si>
    <t>Pomphuis inclusief zwembadinstallatie, sloopwaarde</t>
  </si>
  <si>
    <t>Chalet nr 13. toiletgebouw en chaletjes, sloopwaarde</t>
  </si>
  <si>
    <t>zadeldak met dakpannen</t>
  </si>
  <si>
    <t>Biezematen 92, woning, Sloopwaarde</t>
  </si>
  <si>
    <t>Biezematen 98. woning, Sloopwaarde</t>
  </si>
  <si>
    <t>Heuvellaan 0001 school o.ba. (is nu in gebruik als wissellocatie. Momenteel wordt het gebouw gebruikt als locatie voor het ISK) incl. gymzaal</t>
  </si>
  <si>
    <t>Loenensemarkweg 45, woning met schuren/stallen, sloopwaarde</t>
  </si>
  <si>
    <t>Leeuwenbergweg 13 brandweerkazerne</t>
  </si>
  <si>
    <t>Brinkenbergweg 4 Voorz.odh. Brandweerkazernes</t>
  </si>
  <si>
    <t xml:space="preserve">zilverschoon 4, Samen 055-locatie Noord. </t>
  </si>
  <si>
    <t>Heegderweg 35 Voorz.odh. Begraafplaatsen, wc huisje</t>
  </si>
  <si>
    <t>Holtrichtersveld 1, b.o. De Marke (incl. kdv/ Voorschoolse Vroegtijdige Educatie)</t>
  </si>
  <si>
    <t>Citroenvlinder 0077 inv. school De Zonnehoek (pand Kristal)</t>
  </si>
  <si>
    <t>Burgersveld 0024 school b.ba. De Sjofar (betreft tijdelijke huisvesting)</t>
  </si>
  <si>
    <t>Het Woldhuis 0013/0015 boerderij (te huur)</t>
  </si>
  <si>
    <t>ja, zijn nog werkzaamheden en zitten er regelmatig zelf. Staat te huur, bijna verhuurd, mogelijk per 1 december 2025</t>
  </si>
  <si>
    <t>ja, leegstandsbeheer</t>
  </si>
  <si>
    <t>Leegstandssbeheer Kabath vastgoedbescherming</t>
  </si>
  <si>
    <t>Sprenkelaarsdijk 121 huisje tuiniersvereniging, sloopwaarde</t>
  </si>
  <si>
    <t>mee</t>
  </si>
  <si>
    <t>Citroenvlinder 87 (pand Kristal)</t>
  </si>
  <si>
    <t>Marktplein 30-winkelruimte met bovenwoning, sloopwaarde</t>
  </si>
  <si>
    <t>20 / 22</t>
  </si>
  <si>
    <t>Kerkeveld 20 / 22 werf, sloopwaarde</t>
  </si>
  <si>
    <t>Plat dakgedekt met bitumen</t>
  </si>
  <si>
    <t xml:space="preserve">Landdrostlaan </t>
  </si>
  <si>
    <t>Platdak gedekt met bitmumen</t>
  </si>
  <si>
    <t>Oude Apeldoornseweg 49 scoutinggebouw, sloopwaarde</t>
  </si>
  <si>
    <t>Platdak met bitumen</t>
  </si>
  <si>
    <t>Schoonbroekseweg 8a kleedgebouwen</t>
  </si>
  <si>
    <t xml:space="preserve">8a </t>
  </si>
  <si>
    <t>37 / 43</t>
  </si>
  <si>
    <t>Wormenseweg 1e 0460 MFC, Sebastiaan, samen 055 locatie, doc zuid</t>
  </si>
  <si>
    <t>Saba 4 en 6 en Aruba 4 en 6</t>
  </si>
  <si>
    <t xml:space="preserve">Marktplein 0001 stadhuis </t>
  </si>
  <si>
    <t xml:space="preserve">De Voorwaarts 55 omnisport </t>
  </si>
  <si>
    <t>ja, binnen</t>
  </si>
  <si>
    <t>Steen</t>
  </si>
  <si>
    <t>Gecombineerd</t>
  </si>
  <si>
    <t>Steen, metaal</t>
  </si>
  <si>
    <t>ja, buiten</t>
  </si>
  <si>
    <t>bmi, sprinkler, bluskanonnen, fysieke bewaking, camera, inbraaksysteem, compartimentering</t>
  </si>
  <si>
    <t>Platdak (op gemeentehuis er boven)</t>
  </si>
  <si>
    <t>bmi, sprinkler, fysieke bewaking, camera</t>
  </si>
  <si>
    <t>Divers, zie taxatie</t>
  </si>
  <si>
    <t xml:space="preserve">Divers, zie taxatie </t>
  </si>
  <si>
    <t xml:space="preserve">Hoenderloseweg 0004 school </t>
  </si>
  <si>
    <t>Pand Kristal</t>
  </si>
  <si>
    <t>Marshoeve (camping gekocht tbv woningbouw)</t>
  </si>
  <si>
    <t>Opvanglocaties Oekraïne</t>
  </si>
  <si>
    <t>Noodopvang COA</t>
  </si>
  <si>
    <t>brand- en inbraakmeldinstallatie</t>
  </si>
  <si>
    <t>Zie voorwaarts 55</t>
  </si>
  <si>
    <t>bmi, camera's, inbraak</t>
  </si>
  <si>
    <t>BMI/OI, inbraakalarmrsysteem, camerasysteem</t>
  </si>
  <si>
    <t>brand- en inbraakmeldinstallatie, camera's</t>
  </si>
  <si>
    <t>inbraakmeldinstallatie</t>
  </si>
  <si>
    <t>BMI/OI, inbraakalarmrsysteem</t>
  </si>
  <si>
    <t>o.a. brand- en inbraakmeldinstallatie, beveiliging, compartimentering, sprinklers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</si>
</sst>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_(&quot;€&quot;\ * #,##0.00_);_(&quot;€&quot;\ * \(#,##0.00\);_(&quot;€&quot;\ * &quot;-&quot;??_);_(@_)"/>
  </numFmts>
  <fonts count="29" x14ac:knownFonts="1">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sz val="8"/>
      <name val="Arial"/>
      <family val="2"/>
    </font>
    <font>
      <u/>
      <sz val="10"/>
      <color theme="1"/>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color theme="1"/>
      <name val="Calibri"/>
      <family val="2"/>
    </font>
    <font>
      <sz val="11"/>
      <color rgb="FF4D5156"/>
      <name val="Arial"/>
      <family val="2"/>
    </font>
    <font>
      <sz val="9"/>
      <color indexed="81"/>
      <name val="Tahoma"/>
      <charset val="1"/>
    </font>
    <font>
      <b/>
      <sz val="9"/>
      <color indexed="81"/>
      <name val="Tahoma"/>
      <charset val="1"/>
    </font>
  </fonts>
  <fills count="33">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6">
    <xf numFmtId="0" fontId="0" fillId="0" borderId="0"/>
    <xf numFmtId="0" fontId="7" fillId="0" borderId="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5" borderId="0" applyNumberFormat="0" applyBorder="0" applyAlignment="0" applyProtection="0"/>
    <xf numFmtId="0" fontId="10" fillId="26" borderId="2" applyNumberFormat="0" applyAlignment="0" applyProtection="0"/>
    <xf numFmtId="0" fontId="11" fillId="27" borderId="3" applyNumberFormat="0" applyAlignment="0" applyProtection="0"/>
    <xf numFmtId="0" fontId="12" fillId="0" borderId="4" applyNumberFormat="0" applyFill="0" applyAlignment="0" applyProtection="0"/>
    <xf numFmtId="0" fontId="13" fillId="10" borderId="0" applyNumberFormat="0" applyBorder="0" applyAlignment="0" applyProtection="0"/>
    <xf numFmtId="0" fontId="14" fillId="13" borderId="2" applyNumberFormat="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28" borderId="0" applyNumberFormat="0" applyBorder="0" applyAlignment="0" applyProtection="0"/>
    <xf numFmtId="0" fontId="25" fillId="0" borderId="0"/>
    <xf numFmtId="0" fontId="2" fillId="29" borderId="8" applyNumberFormat="0" applyFont="0" applyAlignment="0" applyProtection="0"/>
    <xf numFmtId="0" fontId="2" fillId="29" borderId="8" applyNumberFormat="0" applyFont="0" applyAlignment="0" applyProtection="0"/>
    <xf numFmtId="0" fontId="19" fillId="9" borderId="0" applyNumberFormat="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26" borderId="10" applyNumberFormat="0" applyAlignment="0" applyProtection="0"/>
    <xf numFmtId="165" fontId="2"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62">
    <xf numFmtId="0" fontId="0" fillId="0" borderId="0" xfId="0"/>
    <xf numFmtId="0" fontId="1" fillId="0" borderId="1" xfId="0" applyFont="1" applyBorder="1" applyAlignment="1">
      <alignment horizontal="left"/>
    </xf>
    <xf numFmtId="0" fontId="1" fillId="3" borderId="1" xfId="0" applyFont="1" applyFill="1" applyBorder="1" applyAlignment="1">
      <alignment horizontal="left"/>
    </xf>
    <xf numFmtId="0" fontId="0" fillId="0" borderId="1" xfId="0" applyFont="1" applyBorder="1" applyAlignment="1">
      <alignment horizontal="left"/>
    </xf>
    <xf numFmtId="164" fontId="0" fillId="3" borderId="1" xfId="0" applyNumberFormat="1" applyFont="1" applyFill="1" applyBorder="1" applyAlignment="1">
      <alignment horizontal="left"/>
    </xf>
    <xf numFmtId="0" fontId="2" fillId="0" borderId="1" xfId="0" applyFont="1" applyBorder="1" applyAlignment="1">
      <alignment horizontal="left"/>
    </xf>
    <xf numFmtId="0" fontId="2" fillId="0" borderId="1" xfId="0" applyFont="1" applyFill="1" applyBorder="1" applyAlignment="1">
      <alignment horizontal="left"/>
    </xf>
    <xf numFmtId="0" fontId="0" fillId="0" borderId="1" xfId="0" applyFont="1" applyFill="1" applyBorder="1" applyAlignment="1">
      <alignment horizontal="left"/>
    </xf>
    <xf numFmtId="164" fontId="0" fillId="0" borderId="1" xfId="0" applyNumberFormat="1" applyFont="1" applyFill="1" applyBorder="1" applyAlignment="1">
      <alignment horizontal="left"/>
    </xf>
    <xf numFmtId="0" fontId="0" fillId="3" borderId="1" xfId="0" applyFont="1" applyFill="1" applyBorder="1" applyAlignment="1">
      <alignment horizontal="left"/>
    </xf>
    <xf numFmtId="0" fontId="2" fillId="4" borderId="1" xfId="0" applyFont="1" applyFill="1" applyBorder="1" applyAlignment="1">
      <alignment horizontal="left"/>
    </xf>
    <xf numFmtId="0" fontId="0" fillId="4" borderId="1" xfId="0" applyFont="1" applyFill="1" applyBorder="1" applyAlignment="1">
      <alignment horizontal="left"/>
    </xf>
    <xf numFmtId="0" fontId="0" fillId="2" borderId="1" xfId="0" applyFont="1" applyFill="1" applyBorder="1" applyAlignment="1">
      <alignment horizontal="left"/>
    </xf>
    <xf numFmtId="0" fontId="0" fillId="0" borderId="1" xfId="0" applyBorder="1"/>
    <xf numFmtId="0" fontId="1" fillId="0" borderId="1" xfId="0" applyFont="1" applyFill="1" applyBorder="1" applyAlignment="1">
      <alignment horizontal="left"/>
    </xf>
    <xf numFmtId="0" fontId="0" fillId="0" borderId="1" xfId="0" applyFill="1" applyBorder="1" applyAlignment="1"/>
    <xf numFmtId="0" fontId="1" fillId="0" borderId="1" xfId="0" applyFont="1" applyBorder="1" applyAlignment="1">
      <alignment horizontal="fill"/>
    </xf>
    <xf numFmtId="0" fontId="0" fillId="0" borderId="1" xfId="0" applyFont="1" applyBorder="1" applyAlignment="1">
      <alignment horizontal="fill"/>
    </xf>
    <xf numFmtId="0" fontId="0" fillId="0" borderId="1" xfId="0" applyFont="1" applyFill="1" applyBorder="1" applyAlignment="1">
      <alignment horizontal="fill"/>
    </xf>
    <xf numFmtId="0" fontId="2" fillId="0" borderId="1" xfId="0" applyFont="1" applyBorder="1" applyAlignment="1">
      <alignment horizontal="fill"/>
    </xf>
    <xf numFmtId="0" fontId="2" fillId="0" borderId="1" xfId="0" applyFont="1" applyFill="1" applyBorder="1" applyAlignment="1">
      <alignment horizontal="fill"/>
    </xf>
    <xf numFmtId="0" fontId="2" fillId="4" borderId="1" xfId="0" applyFont="1" applyFill="1" applyBorder="1" applyAlignment="1">
      <alignment horizontal="fill"/>
    </xf>
    <xf numFmtId="0" fontId="2" fillId="0" borderId="1" xfId="0" applyFont="1" applyFill="1" applyBorder="1" applyAlignment="1">
      <alignment horizontal="fill" wrapText="1"/>
    </xf>
    <xf numFmtId="0" fontId="1" fillId="0" borderId="1" xfId="0" applyFont="1" applyBorder="1" applyAlignment="1"/>
    <xf numFmtId="0" fontId="0" fillId="0" borderId="1" xfId="0" applyFont="1" applyBorder="1" applyAlignment="1"/>
    <xf numFmtId="0" fontId="2" fillId="0" borderId="1" xfId="0" applyFont="1" applyBorder="1" applyAlignment="1"/>
    <xf numFmtId="0" fontId="0" fillId="0" borderId="1" xfId="0" applyFont="1" applyFill="1" applyBorder="1" applyAlignment="1"/>
    <xf numFmtId="0" fontId="2" fillId="0" borderId="1" xfId="0" applyFont="1" applyBorder="1" applyAlignment="1">
      <alignment wrapText="1"/>
    </xf>
    <xf numFmtId="0" fontId="2" fillId="0" borderId="1" xfId="0" applyFont="1" applyFill="1" applyBorder="1" applyAlignment="1">
      <alignment wrapText="1"/>
    </xf>
    <xf numFmtId="0" fontId="0" fillId="4" borderId="1" xfId="0" applyFont="1" applyFill="1" applyBorder="1" applyAlignment="1"/>
    <xf numFmtId="0" fontId="0" fillId="5" borderId="1" xfId="0" applyFont="1" applyFill="1" applyBorder="1" applyAlignment="1">
      <alignment horizontal="left"/>
    </xf>
    <xf numFmtId="49" fontId="0" fillId="0" borderId="1" xfId="0" applyNumberFormat="1" applyFont="1" applyFill="1" applyBorder="1" applyAlignment="1"/>
    <xf numFmtId="0" fontId="0" fillId="6" borderId="1" xfId="0" applyFont="1" applyFill="1" applyBorder="1" applyAlignment="1">
      <alignment horizontal="left"/>
    </xf>
    <xf numFmtId="0" fontId="0" fillId="7" borderId="1" xfId="0" applyFont="1" applyFill="1" applyBorder="1" applyAlignment="1">
      <alignment horizontal="left"/>
    </xf>
    <xf numFmtId="44" fontId="0" fillId="0" borderId="1" xfId="0" applyNumberFormat="1" applyFont="1" applyFill="1" applyBorder="1" applyAlignment="1">
      <alignment horizontal="left"/>
    </xf>
    <xf numFmtId="164" fontId="1" fillId="0" borderId="1" xfId="0" applyNumberFormat="1" applyFont="1" applyFill="1" applyBorder="1" applyAlignment="1">
      <alignment horizontal="left"/>
    </xf>
    <xf numFmtId="0" fontId="2" fillId="0" borderId="0" xfId="0" applyFont="1" applyBorder="1" applyAlignment="1">
      <alignment horizontal="fill"/>
    </xf>
    <xf numFmtId="0" fontId="1" fillId="0" borderId="0" xfId="0" applyFont="1"/>
    <xf numFmtId="49" fontId="1" fillId="0" borderId="0" xfId="0" applyNumberFormat="1" applyFont="1"/>
    <xf numFmtId="0" fontId="1" fillId="0" borderId="0" xfId="0" applyFont="1" applyAlignment="1">
      <alignment horizontal="center"/>
    </xf>
    <xf numFmtId="0" fontId="0" fillId="0" borderId="0" xfId="0" applyFont="1" applyBorder="1" applyAlignment="1">
      <alignment horizontal="left"/>
    </xf>
    <xf numFmtId="0" fontId="0" fillId="0" borderId="0" xfId="0" applyFont="1" applyBorder="1" applyAlignment="1">
      <alignment horizontal="fill"/>
    </xf>
    <xf numFmtId="0" fontId="2" fillId="0" borderId="0" xfId="0" applyFont="1" applyFill="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9" fontId="0" fillId="0" borderId="1" xfId="0" applyNumberFormat="1" applyFont="1" applyBorder="1" applyAlignment="1">
      <alignment horizontal="left"/>
    </xf>
    <xf numFmtId="164" fontId="2" fillId="0" borderId="1" xfId="0" applyNumberFormat="1" applyFont="1" applyFill="1" applyBorder="1" applyAlignment="1">
      <alignment horizontal="left"/>
    </xf>
    <xf numFmtId="0" fontId="0" fillId="0" borderId="1" xfId="0" applyFill="1" applyBorder="1"/>
    <xf numFmtId="0" fontId="6" fillId="0" borderId="1" xfId="0" applyFont="1" applyFill="1" applyBorder="1"/>
    <xf numFmtId="0" fontId="0" fillId="31" borderId="1" xfId="0" applyFont="1" applyFill="1" applyBorder="1" applyAlignment="1">
      <alignment horizontal="left"/>
    </xf>
    <xf numFmtId="0" fontId="0" fillId="31" borderId="1" xfId="0" applyFont="1" applyFill="1" applyBorder="1" applyAlignment="1">
      <alignment horizontal="fill"/>
    </xf>
    <xf numFmtId="0" fontId="0" fillId="31" borderId="1" xfId="0" applyFont="1" applyFill="1" applyBorder="1" applyAlignment="1"/>
    <xf numFmtId="164" fontId="0" fillId="31" borderId="1" xfId="0" applyNumberFormat="1" applyFont="1" applyFill="1" applyBorder="1" applyAlignment="1">
      <alignment horizontal="left"/>
    </xf>
    <xf numFmtId="0" fontId="26" fillId="0" borderId="1" xfId="0" applyFont="1" applyFill="1" applyBorder="1"/>
    <xf numFmtId="0" fontId="0" fillId="32" borderId="1" xfId="0" applyFont="1" applyFill="1" applyBorder="1" applyAlignment="1">
      <alignment horizontal="left"/>
    </xf>
    <xf numFmtId="0" fontId="0" fillId="32" borderId="1" xfId="0" applyFont="1" applyFill="1" applyBorder="1" applyAlignment="1">
      <alignment horizontal="fill"/>
    </xf>
    <xf numFmtId="0" fontId="0" fillId="32" borderId="1" xfId="0" applyFont="1" applyFill="1" applyBorder="1" applyAlignment="1"/>
    <xf numFmtId="164" fontId="1" fillId="32" borderId="1" xfId="0" applyNumberFormat="1" applyFont="1" applyFill="1" applyBorder="1" applyAlignment="1">
      <alignment horizontal="left"/>
    </xf>
    <xf numFmtId="164" fontId="1" fillId="30" borderId="1" xfId="0" applyNumberFormat="1" applyFont="1" applyFill="1" applyBorder="1" applyAlignment="1">
      <alignment horizontal="left"/>
    </xf>
    <xf numFmtId="0" fontId="1" fillId="0" borderId="1" xfId="0" applyFont="1" applyFill="1" applyBorder="1" applyAlignment="1"/>
  </cellXfs>
  <cellStyles count="46">
    <cellStyle name="20% - Accent1 2" xfId="2" xr:uid="{1B37140F-A906-4E47-ABAC-196C1609F5E1}"/>
    <cellStyle name="20% - Accent2 2" xfId="3" xr:uid="{BEA5CE48-CEB4-4949-8C75-3333CFF70348}"/>
    <cellStyle name="20% - Accent3 2" xfId="4" xr:uid="{7388D743-5884-4EDB-B895-D476F2E03005}"/>
    <cellStyle name="20% - Accent4 2" xfId="5" xr:uid="{4C3FDEB7-73D1-4CB1-8098-C3E1E213ACA2}"/>
    <cellStyle name="20% - Accent5 2" xfId="6" xr:uid="{1729DABD-0EE4-4DB8-856F-0526478D151F}"/>
    <cellStyle name="20% - Accent6 2" xfId="7" xr:uid="{09B2A60F-7DC7-443F-8F4B-4B711D4215A4}"/>
    <cellStyle name="40% - Accent1 2" xfId="8" xr:uid="{0BAAF568-E53A-42F2-9D95-A59CDB2FEA26}"/>
    <cellStyle name="40% - Accent2 2" xfId="9" xr:uid="{BF49A0C1-D452-40FF-A5DD-9A6701DE2E9C}"/>
    <cellStyle name="40% - Accent3 2" xfId="10" xr:uid="{C17B509F-DC13-4DA6-92A8-786759BE229B}"/>
    <cellStyle name="40% - Accent4 2" xfId="11" xr:uid="{8E056A19-8CAF-46C5-9BC4-44BAACFB4A13}"/>
    <cellStyle name="40% - Accent5 2" xfId="12" xr:uid="{A43825A6-EA42-4F15-A19C-AB1864097127}"/>
    <cellStyle name="40% - Accent6 2" xfId="13" xr:uid="{85B56499-6039-494E-B823-6A5AF5355E55}"/>
    <cellStyle name="60% - Accent1 2" xfId="14" xr:uid="{34E979A4-DF47-4316-9974-441347F02140}"/>
    <cellStyle name="60% - Accent2 2" xfId="15" xr:uid="{CACCBF6B-A1CE-49DC-B6CB-75F740F4BC36}"/>
    <cellStyle name="60% - Accent3 2" xfId="16" xr:uid="{484103EE-7E4C-48DA-88A8-10BC87A44806}"/>
    <cellStyle name="60% - Accent4 2" xfId="17" xr:uid="{B815CA4F-9DED-413D-8EF9-665A8A0D030A}"/>
    <cellStyle name="60% - Accent5 2" xfId="18" xr:uid="{968CC301-EFB2-4A19-9DF0-9E504EE0DB47}"/>
    <cellStyle name="60% - Accent6 2" xfId="19" xr:uid="{4C63FE6A-96F9-467E-8C84-3B331109A2E9}"/>
    <cellStyle name="Accent1 2" xfId="20" xr:uid="{262C2E27-1A95-4E58-A47D-4F065239FF5E}"/>
    <cellStyle name="Accent2 2" xfId="21" xr:uid="{20FF5DF3-1A81-4B63-9868-96783ADC6917}"/>
    <cellStyle name="Accent3 2" xfId="22" xr:uid="{95037A3E-D1A5-4F72-9BE5-987B6917CBDD}"/>
    <cellStyle name="Accent4 2" xfId="23" xr:uid="{01C36486-29CF-4FBE-B9F6-9A943C7331CD}"/>
    <cellStyle name="Accent5 2" xfId="24" xr:uid="{9E6AD171-EEFB-4A34-9A33-2CBE6D2E0D94}"/>
    <cellStyle name="Accent6 2" xfId="25" xr:uid="{59C24ECE-2F4B-47CF-8EA1-2F21CF00AA61}"/>
    <cellStyle name="Berekening 2" xfId="26" xr:uid="{036A84F9-DD27-4B5C-81B7-5644AAB76EB2}"/>
    <cellStyle name="Controlecel 2" xfId="27" xr:uid="{F89198FA-CE31-4414-8422-465031BF2054}"/>
    <cellStyle name="Gekoppelde cel 2" xfId="28" xr:uid="{4E629541-0FDD-499A-BDEE-2E2A9B756274}"/>
    <cellStyle name="Goed 2" xfId="29" xr:uid="{800390AE-4C53-49EE-9337-BF03613B9D83}"/>
    <cellStyle name="Invoer 2" xfId="30" xr:uid="{2442DC0B-DE81-4ED3-A3DA-77EBB2A4AF24}"/>
    <cellStyle name="Kop 1 2" xfId="31" xr:uid="{FC3FFB9A-93F9-425A-820C-64C3845F3AAF}"/>
    <cellStyle name="Kop 2 2" xfId="32" xr:uid="{9E7BC781-28C1-4277-9C49-D7374D6C78DD}"/>
    <cellStyle name="Kop 3 2" xfId="33" xr:uid="{4433F151-26E1-45B4-986C-7CDD7B3BD768}"/>
    <cellStyle name="Kop 4 2" xfId="34" xr:uid="{28E95EAD-62A5-4F20-A112-85E2C7EB0582}"/>
    <cellStyle name="Neutraal 2" xfId="35" xr:uid="{63305DE3-B63C-487A-ACD4-06A672B79C2A}"/>
    <cellStyle name="Normal" xfId="36" xr:uid="{F5CDD69B-3DA8-4A61-920D-ABE42FFF174A}"/>
    <cellStyle name="Notitie 2" xfId="38" xr:uid="{E68F4E2A-EA4D-4131-9BB2-5428DED559CD}"/>
    <cellStyle name="Notitie 3" xfId="37" xr:uid="{F5DEFC83-8D49-4ED2-93EC-4C8D2073CF27}"/>
    <cellStyle name="Ongeldig 2" xfId="39" xr:uid="{91244AD3-C36C-4B76-BDA9-D3B3682AEE62}"/>
    <cellStyle name="Standaard" xfId="0" builtinId="0"/>
    <cellStyle name="Standaard 2" xfId="1" xr:uid="{B55CCF6F-F5D5-4271-A700-6710D113834D}"/>
    <cellStyle name="Titel 2" xfId="40" xr:uid="{E737636E-46D0-481B-B171-19CA61009802}"/>
    <cellStyle name="Totaal 2" xfId="41" xr:uid="{DDEEB359-5990-4947-B9CE-8625B3273F57}"/>
    <cellStyle name="Uitvoer 2" xfId="42" xr:uid="{8C5ABE15-1366-4EBC-B212-BA30A6F98D8B}"/>
    <cellStyle name="Valuta 2" xfId="43" xr:uid="{CF056594-C44D-4B7F-A7D1-F298CEDB7F7D}"/>
    <cellStyle name="Verklarende tekst 2" xfId="44" xr:uid="{995D1C76-1D86-4C2F-9B74-EEF665B714A0}"/>
    <cellStyle name="Waarschuwingstekst 2" xfId="45" xr:uid="{4652E98C-39F2-4816-9A99-1AC4C6B53EC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rink - de Kievid, H.A. (Rianne)" id="{9B338D72-07B1-43E7-996D-971A0B7172E1}" userId="Sarink - de Kievid, H.A. (Rianne)" providerId="None"/>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29" dT="2024-09-04T13:29:06.02" personId="{9B338D72-07B1-43E7-996D-971A0B7172E1}" id="{E88B4CCB-884D-49A9-9895-EBC401F6E9D6}">
    <text>Sloopwaarde</text>
  </threadedComment>
  <threadedComment ref="Q125" dT="2024-05-17T12:04:07.32" personId="{9B338D72-07B1-43E7-996D-971A0B7172E1}" id="{292DAF69-D941-46E6-B7E9-EE70EB745135}">
    <text>Sloopwaarde per 2025, besproken 14-5-2024 Corine</text>
  </threadedComment>
  <threadedComment ref="Q126" dT="2024-05-17T12:04:07.32" personId="{9B338D72-07B1-43E7-996D-971A0B7172E1}" id="{802C30B5-86B2-4977-A40E-161FA6CF7993}">
    <text>Sloopwaarde per 2025, besproken 14-5-2024 Corine</text>
  </threadedComment>
  <threadedComment ref="Q127" dT="2024-05-17T12:04:07.32" personId="{9B338D72-07B1-43E7-996D-971A0B7172E1}" id="{03AD1980-7A47-445D-8FB1-76980A448FF6}">
    <text>Sloopwaarde per 2025, besproken 14-5-2024 Corine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92F4-3FDD-40EC-ABBD-5CD9306D9969}">
  <dimension ref="A1:DW578"/>
  <sheetViews>
    <sheetView tabSelected="1" zoomScale="70" zoomScaleNormal="70" workbookViewId="0">
      <pane ySplit="1" topLeftCell="A167" activePane="bottomLeft" state="frozen"/>
      <selection pane="bottomLeft" activeCell="G112" sqref="G112"/>
    </sheetView>
  </sheetViews>
  <sheetFormatPr defaultColWidth="8.90625" defaultRowHeight="12.5" x14ac:dyDescent="0.25"/>
  <cols>
    <col min="1" max="1" width="43.90625" style="3" customWidth="1"/>
    <col min="2" max="2" width="9.6328125" style="3" bestFit="1" customWidth="1"/>
    <col min="3" max="3" width="8.6328125" style="3" customWidth="1"/>
    <col min="4" max="4" width="16.36328125" style="3" customWidth="1"/>
    <col min="5" max="5" width="13.6328125" style="3" customWidth="1"/>
    <col min="6" max="6" width="18" style="3" customWidth="1"/>
    <col min="7" max="7" width="33.6328125" style="17" customWidth="1"/>
    <col min="8" max="8" width="18" style="3" hidden="1" customWidth="1"/>
    <col min="9" max="9" width="32.81640625" style="3" customWidth="1"/>
    <col min="10" max="10" width="15.08984375" style="3" bestFit="1" customWidth="1"/>
    <col min="11" max="11" width="22.1796875" style="3" bestFit="1" customWidth="1"/>
    <col min="12" max="12" width="31.36328125" style="24" bestFit="1" customWidth="1"/>
    <col min="13" max="13" width="18" style="17" customWidth="1"/>
    <col min="14" max="14" width="57.08984375" style="7" customWidth="1"/>
    <col min="15" max="16" width="31.08984375" style="7" hidden="1" customWidth="1"/>
    <col min="17" max="17" width="34.6328125" style="7" hidden="1" customWidth="1"/>
    <col min="18" max="18" width="34.6328125" style="7" customWidth="1"/>
    <col min="19" max="19" width="29.54296875" style="7" hidden="1" customWidth="1"/>
    <col min="20" max="20" width="33" style="7" hidden="1" customWidth="1"/>
    <col min="21" max="21" width="45.36328125" style="7" hidden="1" customWidth="1"/>
    <col min="22" max="22" width="45.36328125" style="9" customWidth="1"/>
    <col min="23" max="127" width="8.90625" style="7"/>
    <col min="128" max="16384" width="8.90625" style="3"/>
  </cols>
  <sheetData>
    <row r="1" spans="1:127" s="1" customFormat="1" ht="13" x14ac:dyDescent="0.3">
      <c r="A1" s="1" t="s">
        <v>0</v>
      </c>
      <c r="B1" s="1" t="s">
        <v>2</v>
      </c>
      <c r="C1" s="1" t="s">
        <v>1</v>
      </c>
      <c r="D1" s="1" t="s">
        <v>3</v>
      </c>
      <c r="E1" s="14" t="s">
        <v>4</v>
      </c>
      <c r="F1" s="14" t="s">
        <v>5</v>
      </c>
      <c r="G1" s="61" t="s">
        <v>6</v>
      </c>
      <c r="H1" s="1" t="s">
        <v>7</v>
      </c>
      <c r="I1" s="14" t="s">
        <v>8</v>
      </c>
      <c r="J1" s="1" t="s">
        <v>9</v>
      </c>
      <c r="K1" s="1" t="s">
        <v>10</v>
      </c>
      <c r="L1" s="23" t="s">
        <v>11</v>
      </c>
      <c r="M1" s="16" t="s">
        <v>12</v>
      </c>
      <c r="N1" s="14" t="s">
        <v>13</v>
      </c>
      <c r="O1" s="14" t="s">
        <v>22</v>
      </c>
      <c r="P1" s="14" t="s">
        <v>791</v>
      </c>
      <c r="Q1" s="14" t="s">
        <v>866</v>
      </c>
      <c r="R1" s="2" t="s">
        <v>935</v>
      </c>
      <c r="S1" s="14" t="s">
        <v>23</v>
      </c>
      <c r="T1" s="14" t="s">
        <v>792</v>
      </c>
      <c r="U1" s="14" t="s">
        <v>867</v>
      </c>
      <c r="V1" s="2" t="s">
        <v>932</v>
      </c>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row>
    <row r="2" spans="1:127" s="7" customFormat="1" x14ac:dyDescent="0.25">
      <c r="A2" s="6" t="s">
        <v>14</v>
      </c>
      <c r="B2" s="7">
        <v>460</v>
      </c>
      <c r="C2" s="6" t="s">
        <v>26</v>
      </c>
      <c r="D2" s="6" t="s">
        <v>16</v>
      </c>
      <c r="E2" s="7" t="s">
        <v>29</v>
      </c>
      <c r="F2" s="7" t="s">
        <v>1000</v>
      </c>
      <c r="G2" s="18" t="s">
        <v>31</v>
      </c>
      <c r="I2" s="7" t="s">
        <v>939</v>
      </c>
      <c r="J2" s="7" t="s">
        <v>19</v>
      </c>
      <c r="K2" s="7" t="s">
        <v>794</v>
      </c>
      <c r="L2" s="26" t="s">
        <v>20</v>
      </c>
      <c r="M2" s="18"/>
      <c r="N2" s="6" t="s">
        <v>934</v>
      </c>
      <c r="O2" s="8">
        <v>20342371</v>
      </c>
      <c r="P2" s="8">
        <f>O2*117.2%</f>
        <v>23841258.811999999</v>
      </c>
      <c r="Q2" s="8">
        <f>P2/'Index Lengkeek tm febr. 2024'!$C$2*'Index Lengkeek tm febr. 2024'!$C$3</f>
        <v>24184237.902475998</v>
      </c>
      <c r="R2" s="4">
        <v>26015000</v>
      </c>
      <c r="S2" s="4">
        <v>760649.99</v>
      </c>
      <c r="T2" s="4">
        <f t="shared" ref="T2" si="0">S2*114.5%</f>
        <v>870944.23855000001</v>
      </c>
      <c r="U2" s="4">
        <f>T2/'Index Lengkeek tm febr. 2024'!$D$2*'Index Lengkeek tm febr. 2024'!$D$3</f>
        <v>905976.3644066843</v>
      </c>
      <c r="V2" s="4">
        <v>562650</v>
      </c>
    </row>
    <row r="3" spans="1:127" s="7" customFormat="1" x14ac:dyDescent="0.25">
      <c r="A3" s="6" t="s">
        <v>14</v>
      </c>
      <c r="B3" s="7">
        <v>460</v>
      </c>
      <c r="C3" s="6" t="s">
        <v>26</v>
      </c>
      <c r="D3" s="6" t="s">
        <v>16</v>
      </c>
      <c r="G3" s="18"/>
      <c r="L3" s="26" t="s">
        <v>20</v>
      </c>
      <c r="M3" s="18"/>
      <c r="N3" s="6" t="s">
        <v>933</v>
      </c>
      <c r="O3" s="8"/>
      <c r="P3" s="8">
        <v>0</v>
      </c>
      <c r="Q3" s="8">
        <v>0</v>
      </c>
      <c r="R3" s="4">
        <v>0</v>
      </c>
      <c r="S3" s="4">
        <v>760649.99</v>
      </c>
      <c r="T3" s="4">
        <f t="shared" ref="T3:T37" si="1">S3*114.5%</f>
        <v>870944.23855000001</v>
      </c>
      <c r="U3" s="4">
        <f>T3/'Index Lengkeek tm febr. 2024'!$D$2*'Index Lengkeek tm febr. 2024'!$D$3</f>
        <v>905976.3644066843</v>
      </c>
      <c r="V3" s="4">
        <v>447700</v>
      </c>
    </row>
    <row r="4" spans="1:127" s="7" customFormat="1" x14ac:dyDescent="0.25">
      <c r="A4" s="6" t="s">
        <v>14</v>
      </c>
      <c r="B4" s="7">
        <v>460</v>
      </c>
      <c r="C4" s="6" t="s">
        <v>26</v>
      </c>
      <c r="D4" s="7" t="s">
        <v>16</v>
      </c>
      <c r="G4" s="18"/>
      <c r="K4" s="7" t="s">
        <v>794</v>
      </c>
      <c r="L4" s="26"/>
      <c r="M4" s="18"/>
      <c r="N4" s="7" t="s">
        <v>33</v>
      </c>
      <c r="O4" s="8"/>
      <c r="P4" s="8">
        <f t="shared" ref="P4:P18" si="2">O4*117.2%</f>
        <v>0</v>
      </c>
      <c r="Q4" s="8">
        <f>P4/'Index Lengkeek tm febr. 2024'!$C$2*'Index Lengkeek tm febr. 2024'!$C$3</f>
        <v>0</v>
      </c>
      <c r="R4" s="4">
        <v>0</v>
      </c>
      <c r="S4" s="4">
        <v>95081.25</v>
      </c>
      <c r="T4" s="4">
        <f>S4*114.5%</f>
        <v>108868.03125</v>
      </c>
      <c r="U4" s="4">
        <f>T4/'Index Lengkeek tm febr. 2024'!$D$2*'Index Lengkeek tm febr. 2024'!$D$3</f>
        <v>113247.04703965494</v>
      </c>
      <c r="V4" s="4">
        <v>90750</v>
      </c>
    </row>
    <row r="5" spans="1:127" s="7" customFormat="1" x14ac:dyDescent="0.25">
      <c r="A5" s="6" t="s">
        <v>24</v>
      </c>
      <c r="B5" s="7">
        <v>460</v>
      </c>
      <c r="C5" s="6" t="s">
        <v>26</v>
      </c>
      <c r="D5" s="7" t="s">
        <v>16</v>
      </c>
      <c r="G5" s="18"/>
      <c r="L5" s="26"/>
      <c r="M5" s="18"/>
      <c r="N5" s="6" t="s">
        <v>995</v>
      </c>
      <c r="O5" s="8"/>
      <c r="P5" s="8">
        <f t="shared" si="2"/>
        <v>0</v>
      </c>
      <c r="Q5" s="8">
        <f>P5/'Index Lengkeek tm febr. 2024'!$C$2*'Index Lengkeek tm febr. 2024'!$C$3</f>
        <v>0</v>
      </c>
      <c r="R5" s="4">
        <v>0</v>
      </c>
      <c r="S5" s="4">
        <v>692734.81</v>
      </c>
      <c r="T5" s="4">
        <f>S5*114.5%</f>
        <v>793181.35745000013</v>
      </c>
      <c r="U5" s="4">
        <f>T5/'Index Lengkeek tm febr. 2024'!$D$2*'Index Lengkeek tm febr. 2024'!$D$3</f>
        <v>825085.61481970886</v>
      </c>
      <c r="V5" s="4">
        <v>568700</v>
      </c>
    </row>
    <row r="6" spans="1:127" s="7" customFormat="1" x14ac:dyDescent="0.25">
      <c r="A6" s="6" t="s">
        <v>24</v>
      </c>
      <c r="B6" s="7">
        <v>460</v>
      </c>
      <c r="C6" s="6" t="s">
        <v>26</v>
      </c>
      <c r="D6" s="6" t="s">
        <v>16</v>
      </c>
      <c r="G6" s="18"/>
      <c r="L6" s="26"/>
      <c r="M6" s="18"/>
      <c r="N6" s="6" t="s">
        <v>32</v>
      </c>
      <c r="O6" s="8"/>
      <c r="P6" s="8">
        <f t="shared" si="2"/>
        <v>0</v>
      </c>
      <c r="Q6" s="8">
        <f>P6/'Index Lengkeek tm febr. 2024'!$C$2*'Index Lengkeek tm febr. 2024'!$C$3</f>
        <v>0</v>
      </c>
      <c r="R6" s="4">
        <v>0</v>
      </c>
      <c r="S6" s="4">
        <v>679151.78</v>
      </c>
      <c r="T6" s="4">
        <f>S6*114.5%</f>
        <v>777628.78810000001</v>
      </c>
      <c r="U6" s="4">
        <f>T6/'Index Lengkeek tm febr. 2024'!$D$2*'Index Lengkeek tm febr. 2024'!$D$3</f>
        <v>808907.47204864654</v>
      </c>
      <c r="V6" s="4">
        <v>532400</v>
      </c>
    </row>
    <row r="7" spans="1:127" x14ac:dyDescent="0.25">
      <c r="A7" s="3" t="s">
        <v>14</v>
      </c>
      <c r="B7" s="3">
        <v>158</v>
      </c>
      <c r="C7" s="3" t="s">
        <v>15</v>
      </c>
      <c r="D7" s="3" t="s">
        <v>16</v>
      </c>
      <c r="E7" s="3" t="s">
        <v>29</v>
      </c>
      <c r="F7" s="3" t="s">
        <v>18</v>
      </c>
      <c r="G7" s="17" t="s">
        <v>17</v>
      </c>
      <c r="I7" s="3" t="s">
        <v>1014</v>
      </c>
      <c r="J7" s="3" t="s">
        <v>20</v>
      </c>
      <c r="K7" s="3" t="s">
        <v>794</v>
      </c>
      <c r="L7" s="24" t="s">
        <v>20</v>
      </c>
      <c r="N7" s="7" t="s">
        <v>21</v>
      </c>
      <c r="O7" s="8">
        <v>3573009.52</v>
      </c>
      <c r="P7" s="8">
        <f t="shared" si="2"/>
        <v>4187567.1574399997</v>
      </c>
      <c r="Q7" s="8">
        <f>P7/'Index Lengkeek tm febr. 2024'!$C$2*'Index Lengkeek tm febr. 2024'!$C$3</f>
        <v>4247809.2774677817</v>
      </c>
      <c r="R7" s="4">
        <f t="shared" ref="R7:R12" si="3">Q7</f>
        <v>4247809.2774677817</v>
      </c>
      <c r="S7" s="4">
        <v>747066.95</v>
      </c>
      <c r="T7" s="4">
        <f t="shared" si="1"/>
        <v>855391.65775000001</v>
      </c>
      <c r="U7" s="4">
        <f>T7/'Index Lengkeek tm febr. 2024'!$D$2*'Index Lengkeek tm febr. 2024'!$D$3</f>
        <v>889798.20972506714</v>
      </c>
      <c r="V7" s="4">
        <f>U7</f>
        <v>889798.20972506714</v>
      </c>
    </row>
    <row r="8" spans="1:127" x14ac:dyDescent="0.25">
      <c r="A8" s="5" t="s">
        <v>14</v>
      </c>
      <c r="B8" s="3">
        <v>213</v>
      </c>
      <c r="C8" s="5" t="s">
        <v>25</v>
      </c>
      <c r="D8" s="5" t="s">
        <v>16</v>
      </c>
      <c r="E8" s="3" t="s">
        <v>28</v>
      </c>
      <c r="F8" s="3" t="s">
        <v>30</v>
      </c>
      <c r="G8" s="17" t="s">
        <v>31</v>
      </c>
      <c r="I8" s="3" t="s">
        <v>1014</v>
      </c>
      <c r="J8" s="3" t="s">
        <v>20</v>
      </c>
      <c r="K8" s="3" t="s">
        <v>794</v>
      </c>
      <c r="L8" s="24" t="s">
        <v>20</v>
      </c>
      <c r="N8" s="7" t="s">
        <v>27</v>
      </c>
      <c r="O8" s="8">
        <v>5342973.55</v>
      </c>
      <c r="P8" s="8">
        <f t="shared" si="2"/>
        <v>6261965.000599999</v>
      </c>
      <c r="Q8" s="8">
        <f>P8/'Index Lengkeek tm febr. 2024'!$C$2*'Index Lengkeek tm febr. 2024'!$C$3</f>
        <v>6352049.2984734531</v>
      </c>
      <c r="R8" s="4">
        <f t="shared" si="3"/>
        <v>6352049.2984734531</v>
      </c>
      <c r="S8" s="4">
        <v>308334.90999999997</v>
      </c>
      <c r="T8" s="4">
        <f t="shared" si="1"/>
        <v>353043.47194999998</v>
      </c>
      <c r="U8" s="4">
        <f>T8/'Index Lengkeek tm febr. 2024'!$D$2*'Index Lengkeek tm febr. 2024'!$D$3</f>
        <v>367243.9945492699</v>
      </c>
      <c r="V8" s="4">
        <f t="shared" ref="V8:V12" si="4">U8</f>
        <v>367243.9945492699</v>
      </c>
    </row>
    <row r="9" spans="1:127" x14ac:dyDescent="0.25">
      <c r="A9" s="5" t="s">
        <v>34</v>
      </c>
      <c r="B9" s="3" t="s">
        <v>35</v>
      </c>
      <c r="C9" s="5" t="s">
        <v>36</v>
      </c>
      <c r="D9" s="3" t="s">
        <v>37</v>
      </c>
      <c r="E9" s="3" t="s">
        <v>29</v>
      </c>
      <c r="J9" s="3" t="s">
        <v>20</v>
      </c>
      <c r="K9" s="3" t="s">
        <v>794</v>
      </c>
      <c r="L9" s="24" t="s">
        <v>20</v>
      </c>
      <c r="N9" s="6" t="s">
        <v>882</v>
      </c>
      <c r="O9" s="8">
        <v>180768</v>
      </c>
      <c r="P9" s="8">
        <f t="shared" si="2"/>
        <v>211860.09599999999</v>
      </c>
      <c r="Q9" s="8">
        <f>P9/'Index Lengkeek tm febr. 2024'!$C$2*'Index Lengkeek tm febr. 2024'!$C$3</f>
        <v>214907.90415506536</v>
      </c>
      <c r="R9" s="4">
        <f t="shared" si="3"/>
        <v>214907.90415506536</v>
      </c>
      <c r="S9" s="9"/>
      <c r="T9" s="4">
        <f t="shared" si="1"/>
        <v>0</v>
      </c>
      <c r="U9" s="4">
        <f>T9/'Index Lengkeek tm febr. 2024'!$D$2*'Index Lengkeek tm febr. 2024'!$D$3</f>
        <v>0</v>
      </c>
      <c r="V9" s="4">
        <f t="shared" si="4"/>
        <v>0</v>
      </c>
    </row>
    <row r="10" spans="1:127" x14ac:dyDescent="0.25">
      <c r="A10" s="5" t="s">
        <v>38</v>
      </c>
      <c r="B10" s="3">
        <v>2</v>
      </c>
      <c r="C10" s="5" t="s">
        <v>39</v>
      </c>
      <c r="D10" s="3" t="s">
        <v>40</v>
      </c>
      <c r="E10" s="3" t="s">
        <v>29</v>
      </c>
      <c r="J10" s="3" t="s">
        <v>20</v>
      </c>
      <c r="K10" s="3" t="s">
        <v>794</v>
      </c>
      <c r="L10" s="24" t="s">
        <v>20</v>
      </c>
      <c r="N10" s="7" t="s">
        <v>41</v>
      </c>
      <c r="O10" s="8">
        <v>369771.65</v>
      </c>
      <c r="P10" s="8">
        <f t="shared" si="2"/>
        <v>433372.3738</v>
      </c>
      <c r="Q10" s="8">
        <f>P10/'Index Lengkeek tm febr. 2024'!$C$2*'Index Lengkeek tm febr. 2024'!$C$3</f>
        <v>439606.84588788042</v>
      </c>
      <c r="R10" s="4">
        <f t="shared" si="3"/>
        <v>439606.84588788042</v>
      </c>
      <c r="S10" s="9"/>
      <c r="T10" s="4">
        <f t="shared" si="1"/>
        <v>0</v>
      </c>
      <c r="U10" s="4">
        <f>T10/'Index Lengkeek tm febr. 2024'!$D$2*'Index Lengkeek tm febr. 2024'!$D$3</f>
        <v>0</v>
      </c>
      <c r="V10" s="4">
        <f t="shared" si="4"/>
        <v>0</v>
      </c>
    </row>
    <row r="11" spans="1:127" x14ac:dyDescent="0.25">
      <c r="A11" s="5" t="s">
        <v>42</v>
      </c>
      <c r="B11" s="3">
        <v>18</v>
      </c>
      <c r="C11" s="5" t="s">
        <v>47</v>
      </c>
      <c r="D11" s="3" t="s">
        <v>16</v>
      </c>
      <c r="E11" s="3" t="s">
        <v>48</v>
      </c>
      <c r="F11" s="3" t="s">
        <v>18</v>
      </c>
      <c r="G11" s="17" t="s">
        <v>31</v>
      </c>
      <c r="I11" s="3" t="s">
        <v>1014</v>
      </c>
      <c r="J11" s="7" t="s">
        <v>19</v>
      </c>
      <c r="K11" s="3" t="s">
        <v>794</v>
      </c>
      <c r="L11" s="24" t="s">
        <v>20</v>
      </c>
      <c r="N11" s="6" t="s">
        <v>49</v>
      </c>
      <c r="O11" s="8">
        <v>1137947.6100000001</v>
      </c>
      <c r="P11" s="8">
        <f t="shared" si="2"/>
        <v>1333674.59892</v>
      </c>
      <c r="Q11" s="8">
        <f>P11/'Index Lengkeek tm febr. 2024'!$C$2*'Index Lengkeek tm febr. 2024'!$C$3</f>
        <v>1352860.7712834447</v>
      </c>
      <c r="R11" s="4">
        <f t="shared" si="3"/>
        <v>1352860.7712834447</v>
      </c>
      <c r="S11" s="4">
        <v>95081.25</v>
      </c>
      <c r="T11" s="4">
        <f t="shared" si="1"/>
        <v>108868.03125</v>
      </c>
      <c r="U11" s="4">
        <f>T11/'Index Lengkeek tm febr. 2024'!$D$2*'Index Lengkeek tm febr. 2024'!$D$3</f>
        <v>113247.04703965494</v>
      </c>
      <c r="V11" s="4">
        <f t="shared" si="4"/>
        <v>113247.04703965494</v>
      </c>
    </row>
    <row r="12" spans="1:127" x14ac:dyDescent="0.25">
      <c r="A12" s="5" t="s">
        <v>43</v>
      </c>
      <c r="B12" s="3">
        <v>17</v>
      </c>
      <c r="C12" s="5" t="s">
        <v>51</v>
      </c>
      <c r="D12" s="3" t="s">
        <v>52</v>
      </c>
      <c r="E12" s="3" t="s">
        <v>48</v>
      </c>
      <c r="F12" s="3" t="s">
        <v>18</v>
      </c>
      <c r="G12" s="17" t="s">
        <v>31</v>
      </c>
      <c r="I12" s="3" t="s">
        <v>1014</v>
      </c>
      <c r="J12" s="7" t="s">
        <v>19</v>
      </c>
      <c r="K12" s="3" t="s">
        <v>794</v>
      </c>
      <c r="L12" s="24" t="s">
        <v>20</v>
      </c>
      <c r="N12" s="6" t="s">
        <v>50</v>
      </c>
      <c r="O12" s="8">
        <v>1221479.03</v>
      </c>
      <c r="P12" s="8">
        <f t="shared" si="2"/>
        <v>1431573.42316</v>
      </c>
      <c r="Q12" s="8">
        <f>P12/'Index Lengkeek tm febr. 2024'!$C$2*'Index Lengkeek tm febr. 2024'!$C$3</f>
        <v>1452167.962840006</v>
      </c>
      <c r="R12" s="4">
        <f t="shared" si="3"/>
        <v>1452167.962840006</v>
      </c>
      <c r="S12" s="4">
        <v>138524.51</v>
      </c>
      <c r="T12" s="4"/>
      <c r="U12" s="4">
        <f>T12/'Index Lengkeek tm febr. 2024'!$D$2*'Index Lengkeek tm febr. 2024'!$D$3</f>
        <v>0</v>
      </c>
      <c r="V12" s="4">
        <f t="shared" si="4"/>
        <v>0</v>
      </c>
    </row>
    <row r="13" spans="1:127" s="7" customFormat="1" x14ac:dyDescent="0.25">
      <c r="A13" s="6" t="s">
        <v>44</v>
      </c>
      <c r="B13" s="7">
        <v>71</v>
      </c>
      <c r="C13" s="6" t="s">
        <v>53</v>
      </c>
      <c r="D13" s="7" t="s">
        <v>16</v>
      </c>
      <c r="E13" s="6" t="s">
        <v>29</v>
      </c>
      <c r="F13" s="6" t="s">
        <v>1000</v>
      </c>
      <c r="G13" s="7" t="s">
        <v>1001</v>
      </c>
      <c r="I13" s="7" t="s">
        <v>939</v>
      </c>
      <c r="J13" s="7" t="s">
        <v>19</v>
      </c>
      <c r="K13" s="7" t="s">
        <v>936</v>
      </c>
      <c r="L13" s="26" t="s">
        <v>20</v>
      </c>
      <c r="M13" s="18"/>
      <c r="N13" s="7" t="s">
        <v>937</v>
      </c>
      <c r="O13" s="8">
        <v>55449986.740000002</v>
      </c>
      <c r="P13" s="8">
        <f t="shared" si="2"/>
        <v>64987384.459279999</v>
      </c>
      <c r="Q13" s="8">
        <f>P13/'Index Lengkeek tm febr. 2024'!$C$2*'Index Lengkeek tm febr. 2024'!$C$3</f>
        <v>65922289.540845536</v>
      </c>
      <c r="R13" s="4">
        <v>48575450</v>
      </c>
      <c r="S13" s="4">
        <v>11425397.289999999</v>
      </c>
      <c r="T13" s="4">
        <f t="shared" si="1"/>
        <v>13082079.897049999</v>
      </c>
      <c r="U13" s="4">
        <f>T13/'Index Lengkeek tm febr. 2024'!$D$2*'Index Lengkeek tm febr. 2024'!$D$3</f>
        <v>13608282.435783878</v>
      </c>
      <c r="V13" s="4">
        <v>13521750</v>
      </c>
    </row>
    <row r="14" spans="1:127" x14ac:dyDescent="0.25">
      <c r="A14" s="5" t="s">
        <v>45</v>
      </c>
      <c r="B14" s="3">
        <v>201</v>
      </c>
      <c r="C14" s="5" t="s">
        <v>56</v>
      </c>
      <c r="D14" s="3" t="s">
        <v>16</v>
      </c>
      <c r="E14" s="3" t="s">
        <v>48</v>
      </c>
      <c r="F14" s="3" t="s">
        <v>54</v>
      </c>
      <c r="G14" s="17" t="s">
        <v>31</v>
      </c>
      <c r="I14" s="3" t="s">
        <v>1014</v>
      </c>
      <c r="J14" s="7" t="s">
        <v>19</v>
      </c>
      <c r="K14" s="3" t="s">
        <v>794</v>
      </c>
      <c r="L14" s="24" t="s">
        <v>20</v>
      </c>
      <c r="N14" s="6" t="s">
        <v>57</v>
      </c>
      <c r="O14" s="8">
        <v>2842172.74</v>
      </c>
      <c r="P14" s="8">
        <f t="shared" si="2"/>
        <v>3331026.4512800002</v>
      </c>
      <c r="Q14" s="8">
        <f>P14/'Index Lengkeek tm febr. 2024'!$C$2*'Index Lengkeek tm febr. 2024'!$C$3</f>
        <v>3378946.4219334144</v>
      </c>
      <c r="R14" s="4">
        <f>Q14</f>
        <v>3378946.4219334144</v>
      </c>
      <c r="S14" s="4">
        <v>563527.59</v>
      </c>
      <c r="T14" s="4">
        <f t="shared" si="1"/>
        <v>645239.09054999996</v>
      </c>
      <c r="U14" s="4">
        <f>T14/'Index Lengkeek tm febr. 2024'!$D$2*'Index Lengkeek tm febr. 2024'!$D$3</f>
        <v>671192.64305920864</v>
      </c>
      <c r="V14" s="4">
        <f>U14</f>
        <v>671192.64305920864</v>
      </c>
    </row>
    <row r="15" spans="1:127" x14ac:dyDescent="0.25">
      <c r="A15" s="5" t="s">
        <v>46</v>
      </c>
      <c r="B15" s="3">
        <v>601</v>
      </c>
      <c r="C15" s="5" t="s">
        <v>58</v>
      </c>
      <c r="D15" s="3" t="s">
        <v>16</v>
      </c>
      <c r="E15" s="3" t="s">
        <v>48</v>
      </c>
      <c r="F15" s="3" t="s">
        <v>54</v>
      </c>
      <c r="G15" s="17" t="s">
        <v>31</v>
      </c>
      <c r="I15" s="3" t="s">
        <v>1014</v>
      </c>
      <c r="J15" s="6" t="s">
        <v>19</v>
      </c>
      <c r="K15" s="3" t="s">
        <v>794</v>
      </c>
      <c r="L15" s="24" t="s">
        <v>20</v>
      </c>
      <c r="N15" s="6" t="s">
        <v>59</v>
      </c>
      <c r="O15" s="8">
        <v>1143826.98</v>
      </c>
      <c r="P15" s="8">
        <f t="shared" si="2"/>
        <v>1340565.2205599998</v>
      </c>
      <c r="Q15" s="8">
        <f>P15/'Index Lengkeek tm febr. 2024'!$C$2*'Index Lengkeek tm febr. 2024'!$C$3</f>
        <v>1359850.5210425397</v>
      </c>
      <c r="R15" s="4">
        <f>Q15</f>
        <v>1359850.5210425397</v>
      </c>
      <c r="S15" s="4">
        <v>117869.32</v>
      </c>
      <c r="T15" s="4">
        <f t="shared" si="1"/>
        <v>134960.3714</v>
      </c>
      <c r="U15" s="4">
        <f>T15/'Index Lengkeek tm febr. 2024'!$D$2*'Index Lengkeek tm febr. 2024'!$D$3</f>
        <v>140388.90345438392</v>
      </c>
      <c r="V15" s="4">
        <f t="shared" ref="V15:V52" si="5">U15</f>
        <v>140388.90345438392</v>
      </c>
    </row>
    <row r="16" spans="1:127" x14ac:dyDescent="0.25">
      <c r="A16" s="5" t="s">
        <v>46</v>
      </c>
      <c r="B16" s="3">
        <v>1005</v>
      </c>
      <c r="C16" s="5" t="s">
        <v>111</v>
      </c>
      <c r="D16" s="3" t="s">
        <v>16</v>
      </c>
      <c r="E16" s="5" t="s">
        <v>65</v>
      </c>
      <c r="F16" s="5" t="s">
        <v>54</v>
      </c>
      <c r="G16" s="19" t="s">
        <v>112</v>
      </c>
      <c r="J16" s="7" t="s">
        <v>20</v>
      </c>
      <c r="K16" s="3" t="s">
        <v>794</v>
      </c>
      <c r="L16" s="24" t="s">
        <v>20</v>
      </c>
      <c r="N16" s="6" t="s">
        <v>113</v>
      </c>
      <c r="O16" s="8">
        <v>680704.55</v>
      </c>
      <c r="P16" s="8">
        <f t="shared" si="2"/>
        <v>797785.73259999999</v>
      </c>
      <c r="Q16" s="8">
        <f>P16/'Index Lengkeek tm febr. 2024'!$C$2*'Index Lengkeek tm febr. 2024'!$C$3</f>
        <v>809262.63602693449</v>
      </c>
      <c r="R16" s="4">
        <f>Q16</f>
        <v>809262.63602693449</v>
      </c>
      <c r="S16" s="4"/>
      <c r="T16" s="4">
        <f t="shared" si="1"/>
        <v>0</v>
      </c>
      <c r="U16" s="4">
        <f>T16/'Index Lengkeek tm febr. 2024'!$D$2*'Index Lengkeek tm febr. 2024'!$D$3</f>
        <v>0</v>
      </c>
      <c r="V16" s="4">
        <f t="shared" si="5"/>
        <v>0</v>
      </c>
    </row>
    <row r="17" spans="1:22" x14ac:dyDescent="0.25">
      <c r="A17" s="5" t="s">
        <v>60</v>
      </c>
      <c r="B17" s="3">
        <v>82</v>
      </c>
      <c r="C17" s="5" t="s">
        <v>62</v>
      </c>
      <c r="D17" s="5" t="s">
        <v>16</v>
      </c>
      <c r="E17" s="5" t="s">
        <v>64</v>
      </c>
      <c r="F17" s="5"/>
      <c r="G17" s="19"/>
      <c r="J17" s="7" t="s">
        <v>20</v>
      </c>
      <c r="K17" s="3" t="s">
        <v>794</v>
      </c>
      <c r="L17" s="24" t="s">
        <v>20</v>
      </c>
      <c r="N17" s="6" t="s">
        <v>68</v>
      </c>
      <c r="O17" s="8">
        <v>312963.03000000003</v>
      </c>
      <c r="P17" s="8">
        <f t="shared" si="2"/>
        <v>366792.67116000003</v>
      </c>
      <c r="Q17" s="8">
        <f>P17/'Index Lengkeek tm febr. 2024'!$C$2*'Index Lengkeek tm febr. 2024'!$C$3</f>
        <v>372069.33116103988</v>
      </c>
      <c r="R17" s="4">
        <f>Q17</f>
        <v>372069.33116103988</v>
      </c>
      <c r="S17" s="4"/>
      <c r="T17" s="4">
        <f t="shared" si="1"/>
        <v>0</v>
      </c>
      <c r="U17" s="4">
        <f>T17/'Index Lengkeek tm febr. 2024'!$D$2*'Index Lengkeek tm febr. 2024'!$D$3</f>
        <v>0</v>
      </c>
      <c r="V17" s="4">
        <f t="shared" si="5"/>
        <v>0</v>
      </c>
    </row>
    <row r="18" spans="1:22" s="7" customFormat="1" x14ac:dyDescent="0.25">
      <c r="A18" s="6" t="s">
        <v>61</v>
      </c>
      <c r="B18" s="7">
        <v>16</v>
      </c>
      <c r="C18" s="6" t="s">
        <v>63</v>
      </c>
      <c r="D18" s="6" t="s">
        <v>16</v>
      </c>
      <c r="E18" s="6" t="s">
        <v>66</v>
      </c>
      <c r="F18" s="6" t="s">
        <v>66</v>
      </c>
      <c r="G18" s="6" t="s">
        <v>1007</v>
      </c>
      <c r="I18" s="6" t="s">
        <v>939</v>
      </c>
      <c r="J18" s="7" t="s">
        <v>19</v>
      </c>
      <c r="K18" s="7" t="s">
        <v>938</v>
      </c>
      <c r="L18" s="24" t="s">
        <v>20</v>
      </c>
      <c r="M18" s="18"/>
      <c r="N18" s="6" t="s">
        <v>69</v>
      </c>
      <c r="O18" s="8">
        <v>16722941.539999999</v>
      </c>
      <c r="P18" s="8">
        <f t="shared" si="2"/>
        <v>19599287.484879997</v>
      </c>
      <c r="Q18" s="8">
        <f>P18/'Index Lengkeek tm febr. 2024'!$C$2*'Index Lengkeek tm febr. 2024'!$C$3</f>
        <v>19881241.799815677</v>
      </c>
      <c r="R18" s="4">
        <v>16940000</v>
      </c>
      <c r="S18" s="4"/>
      <c r="T18" s="4">
        <f t="shared" si="1"/>
        <v>0</v>
      </c>
      <c r="U18" s="4">
        <f>T18/'Index Lengkeek tm febr. 2024'!$D$2*'Index Lengkeek tm febr. 2024'!$D$3</f>
        <v>0</v>
      </c>
      <c r="V18" s="4">
        <f t="shared" si="5"/>
        <v>0</v>
      </c>
    </row>
    <row r="19" spans="1:22" x14ac:dyDescent="0.25">
      <c r="A19" s="5" t="s">
        <v>996</v>
      </c>
      <c r="B19" s="3" t="s">
        <v>896</v>
      </c>
      <c r="C19" s="6" t="s">
        <v>897</v>
      </c>
      <c r="D19" s="5" t="s">
        <v>16</v>
      </c>
      <c r="E19" s="6" t="s">
        <v>66</v>
      </c>
      <c r="F19" s="6" t="s">
        <v>66</v>
      </c>
      <c r="G19" s="20" t="s">
        <v>1008</v>
      </c>
      <c r="I19" s="7" t="s">
        <v>939</v>
      </c>
      <c r="J19" s="7" t="s">
        <v>20</v>
      </c>
      <c r="K19" s="3" t="s">
        <v>849</v>
      </c>
      <c r="L19" s="24" t="s">
        <v>20</v>
      </c>
      <c r="N19" s="6" t="s">
        <v>790</v>
      </c>
      <c r="O19" s="8"/>
      <c r="P19" s="8">
        <v>51500000</v>
      </c>
      <c r="Q19" s="8">
        <f>P19/'Index Lengkeek tm febr. 2024'!$C$2*'Index Lengkeek tm febr. 2024'!$C$3</f>
        <v>52240876.280854069</v>
      </c>
      <c r="R19" s="4">
        <f>Q19</f>
        <v>52240876.280854069</v>
      </c>
      <c r="S19" s="4">
        <v>2838392.15</v>
      </c>
      <c r="T19" s="4"/>
      <c r="U19" s="4">
        <f>T19/'Index Lengkeek tm febr. 2024'!$D$2*'Index Lengkeek tm febr. 2024'!$D$3</f>
        <v>0</v>
      </c>
      <c r="V19" s="4">
        <f t="shared" si="5"/>
        <v>0</v>
      </c>
    </row>
    <row r="20" spans="1:22" x14ac:dyDescent="0.25">
      <c r="A20" s="5" t="s">
        <v>895</v>
      </c>
      <c r="B20" s="3" t="s">
        <v>896</v>
      </c>
      <c r="C20" s="6" t="s">
        <v>63</v>
      </c>
      <c r="D20" s="5" t="s">
        <v>16</v>
      </c>
      <c r="E20" s="5"/>
      <c r="F20" s="5"/>
      <c r="G20" s="19"/>
      <c r="J20" s="7"/>
      <c r="N20" s="6" t="s">
        <v>790</v>
      </c>
      <c r="O20" s="8"/>
      <c r="P20" s="8">
        <v>0</v>
      </c>
      <c r="Q20" s="8">
        <v>0</v>
      </c>
      <c r="R20" s="4">
        <f>Q20</f>
        <v>0</v>
      </c>
      <c r="S20" s="4"/>
      <c r="T20" s="4">
        <v>3249959</v>
      </c>
      <c r="U20" s="4">
        <v>3380683</v>
      </c>
      <c r="V20" s="4">
        <f t="shared" si="5"/>
        <v>3380683</v>
      </c>
    </row>
    <row r="21" spans="1:22" x14ac:dyDescent="0.25">
      <c r="A21" s="5" t="s">
        <v>70</v>
      </c>
      <c r="B21" s="3">
        <v>65</v>
      </c>
      <c r="C21" s="5" t="s">
        <v>75</v>
      </c>
      <c r="D21" s="5" t="s">
        <v>16</v>
      </c>
      <c r="E21" s="5" t="s">
        <v>64</v>
      </c>
      <c r="J21" s="7" t="s">
        <v>20</v>
      </c>
      <c r="K21" s="3" t="s">
        <v>794</v>
      </c>
      <c r="L21" s="24" t="s">
        <v>20</v>
      </c>
      <c r="N21" s="6" t="s">
        <v>77</v>
      </c>
      <c r="O21" s="8">
        <v>469445.83</v>
      </c>
      <c r="P21" s="8">
        <f>O21*117.2%</f>
        <v>550190.51275999995</v>
      </c>
      <c r="Q21" s="8">
        <f>P21/'Index Lengkeek tm febr. 2024'!$C$2*'Index Lengkeek tm febr. 2024'!$C$3</f>
        <v>558105.5244270839</v>
      </c>
      <c r="R21" s="4">
        <f>Q21</f>
        <v>558105.5244270839</v>
      </c>
      <c r="S21" s="4"/>
      <c r="T21" s="4">
        <f t="shared" si="1"/>
        <v>0</v>
      </c>
      <c r="U21" s="4">
        <f>T21/'Index Lengkeek tm febr. 2024'!$D$2*'Index Lengkeek tm febr. 2024'!$D$3</f>
        <v>0</v>
      </c>
      <c r="V21" s="4">
        <f t="shared" si="5"/>
        <v>0</v>
      </c>
    </row>
    <row r="22" spans="1:22" x14ac:dyDescent="0.25">
      <c r="A22" s="5" t="s">
        <v>72</v>
      </c>
      <c r="B22" s="5" t="s">
        <v>73</v>
      </c>
      <c r="C22" s="5" t="s">
        <v>74</v>
      </c>
      <c r="D22" s="5" t="s">
        <v>16</v>
      </c>
      <c r="E22" s="5" t="s">
        <v>64</v>
      </c>
      <c r="J22" s="7" t="s">
        <v>20</v>
      </c>
      <c r="K22" s="3" t="s">
        <v>794</v>
      </c>
      <c r="L22" s="24" t="s">
        <v>20</v>
      </c>
      <c r="N22" s="6" t="s">
        <v>76</v>
      </c>
      <c r="O22" s="8">
        <v>463371.65</v>
      </c>
      <c r="P22" s="8">
        <f>O22*117.2%</f>
        <v>543071.57380000001</v>
      </c>
      <c r="Q22" s="8">
        <f>P22/'Index Lengkeek tm febr. 2024'!$C$2*'Index Lengkeek tm febr. 2024'!$C$3</f>
        <v>550884.17278707784</v>
      </c>
      <c r="R22" s="4">
        <f>Q22</f>
        <v>550884.17278707784</v>
      </c>
      <c r="S22" s="4">
        <v>16035</v>
      </c>
      <c r="T22" s="4"/>
      <c r="U22" s="4"/>
      <c r="V22" s="4">
        <f t="shared" si="5"/>
        <v>0</v>
      </c>
    </row>
    <row r="23" spans="1:22" x14ac:dyDescent="0.25">
      <c r="A23" s="5" t="s">
        <v>70</v>
      </c>
      <c r="B23" s="5" t="s">
        <v>898</v>
      </c>
      <c r="C23" s="5" t="s">
        <v>74</v>
      </c>
      <c r="D23" s="5" t="s">
        <v>16</v>
      </c>
      <c r="E23" s="5"/>
      <c r="J23" s="7"/>
      <c r="N23" s="6" t="s">
        <v>76</v>
      </c>
      <c r="O23" s="8"/>
      <c r="P23" s="8"/>
      <c r="Q23" s="8"/>
      <c r="R23" s="4">
        <v>0</v>
      </c>
      <c r="S23" s="4"/>
      <c r="T23" s="4">
        <v>18360</v>
      </c>
      <c r="U23" s="4">
        <v>19099</v>
      </c>
      <c r="V23" s="4">
        <f t="shared" si="5"/>
        <v>19099</v>
      </c>
    </row>
    <row r="24" spans="1:22" x14ac:dyDescent="0.25">
      <c r="A24" s="5" t="s">
        <v>78</v>
      </c>
      <c r="B24" s="3">
        <v>2</v>
      </c>
      <c r="C24" s="5" t="s">
        <v>80</v>
      </c>
      <c r="D24" s="5" t="s">
        <v>16</v>
      </c>
      <c r="E24" s="5" t="s">
        <v>65</v>
      </c>
      <c r="I24" s="3" t="s">
        <v>1014</v>
      </c>
      <c r="J24" s="7" t="s">
        <v>19</v>
      </c>
      <c r="K24" s="3" t="s">
        <v>794</v>
      </c>
      <c r="L24" s="24" t="s">
        <v>20</v>
      </c>
      <c r="N24" s="6" t="s">
        <v>83</v>
      </c>
      <c r="O24" s="8">
        <v>563341.17000000004</v>
      </c>
      <c r="P24" s="8">
        <f>O24*117.2%</f>
        <v>660235.85123999999</v>
      </c>
      <c r="Q24" s="8">
        <f>P24/'Index Lengkeek tm febr. 2024'!$C$2*'Index Lengkeek tm febr. 2024'!$C$3</f>
        <v>669733.96933617885</v>
      </c>
      <c r="R24" s="4">
        <f>Q24</f>
        <v>669733.96933617885</v>
      </c>
      <c r="S24" s="4"/>
      <c r="T24" s="4">
        <f t="shared" si="1"/>
        <v>0</v>
      </c>
      <c r="U24" s="4">
        <f>T24/'Index Lengkeek tm febr. 2024'!$D$2*'Index Lengkeek tm febr. 2024'!$D$3</f>
        <v>0</v>
      </c>
      <c r="V24" s="4">
        <f t="shared" si="5"/>
        <v>0</v>
      </c>
    </row>
    <row r="25" spans="1:22" x14ac:dyDescent="0.25">
      <c r="A25" s="5" t="s">
        <v>79</v>
      </c>
      <c r="B25" s="3">
        <v>7</v>
      </c>
      <c r="C25" s="5" t="s">
        <v>81</v>
      </c>
      <c r="D25" s="5" t="s">
        <v>82</v>
      </c>
      <c r="E25" s="5" t="s">
        <v>64</v>
      </c>
      <c r="J25" s="7" t="s">
        <v>20</v>
      </c>
      <c r="K25" s="3" t="s">
        <v>794</v>
      </c>
      <c r="L25" s="25" t="s">
        <v>408</v>
      </c>
      <c r="N25" s="6" t="s">
        <v>84</v>
      </c>
      <c r="O25" s="8">
        <v>237854.47</v>
      </c>
      <c r="P25" s="8">
        <f>O25*117.2%</f>
        <v>278765.43883999996</v>
      </c>
      <c r="Q25" s="8">
        <f>P25/'Index Lengkeek tm febr. 2024'!$C$2*'Index Lengkeek tm febr. 2024'!$C$3</f>
        <v>282775.74372462969</v>
      </c>
      <c r="R25" s="4">
        <f>Q25</f>
        <v>282775.74372462969</v>
      </c>
      <c r="S25" s="4"/>
      <c r="T25" s="4">
        <f t="shared" si="1"/>
        <v>0</v>
      </c>
      <c r="U25" s="4">
        <f>T25/'Index Lengkeek tm febr. 2024'!$D$2*'Index Lengkeek tm febr. 2024'!$D$3</f>
        <v>0</v>
      </c>
      <c r="V25" s="4">
        <f t="shared" si="5"/>
        <v>0</v>
      </c>
    </row>
    <row r="26" spans="1:22" x14ac:dyDescent="0.25">
      <c r="A26" s="5" t="s">
        <v>85</v>
      </c>
      <c r="B26" s="5" t="s">
        <v>86</v>
      </c>
      <c r="C26" s="5" t="s">
        <v>88</v>
      </c>
      <c r="D26" s="5" t="s">
        <v>16</v>
      </c>
      <c r="E26" s="5" t="s">
        <v>64</v>
      </c>
      <c r="F26" s="5" t="s">
        <v>54</v>
      </c>
      <c r="G26" s="19" t="s">
        <v>91</v>
      </c>
      <c r="H26" s="3" t="s">
        <v>55</v>
      </c>
      <c r="I26" s="3" t="s">
        <v>1014</v>
      </c>
      <c r="J26" s="6" t="s">
        <v>19</v>
      </c>
      <c r="K26" s="3" t="s">
        <v>794</v>
      </c>
      <c r="L26" s="24" t="s">
        <v>20</v>
      </c>
      <c r="N26" s="6" t="s">
        <v>92</v>
      </c>
      <c r="O26" s="8">
        <v>2789310.84</v>
      </c>
      <c r="P26" s="8">
        <f>O26*117.2%</f>
        <v>3269072.3044799995</v>
      </c>
      <c r="Q26" s="8">
        <f>P26/'Index Lengkeek tm febr. 2024'!$C$2*'Index Lengkeek tm febr. 2024'!$C$3</f>
        <v>3316101.0060486635</v>
      </c>
      <c r="R26" s="4">
        <f>Q26</f>
        <v>3316101.0060486635</v>
      </c>
      <c r="S26" s="4">
        <v>950812.49</v>
      </c>
      <c r="T26" s="4">
        <f t="shared" si="1"/>
        <v>1088680.3010499999</v>
      </c>
      <c r="U26" s="4">
        <f>T26/'Index Lengkeek tm febr. 2024'!$D$2*'Index Lengkeek tm febr. 2024'!$D$3</f>
        <v>1132470.458485994</v>
      </c>
      <c r="V26" s="4">
        <f t="shared" si="5"/>
        <v>1132470.458485994</v>
      </c>
    </row>
    <row r="27" spans="1:22" x14ac:dyDescent="0.25">
      <c r="A27" s="5" t="s">
        <v>87</v>
      </c>
      <c r="B27" s="3">
        <v>31</v>
      </c>
      <c r="C27" s="5" t="s">
        <v>89</v>
      </c>
      <c r="D27" s="5" t="s">
        <v>90</v>
      </c>
      <c r="E27" s="5" t="s">
        <v>64</v>
      </c>
      <c r="F27" s="5" t="s">
        <v>54</v>
      </c>
      <c r="G27" s="19" t="s">
        <v>91</v>
      </c>
      <c r="H27" s="3" t="s">
        <v>55</v>
      </c>
      <c r="I27" s="3" t="s">
        <v>1014</v>
      </c>
      <c r="J27" s="6" t="s">
        <v>19</v>
      </c>
      <c r="K27" s="3" t="s">
        <v>794</v>
      </c>
      <c r="L27" s="24" t="s">
        <v>20</v>
      </c>
      <c r="N27" s="6" t="s">
        <v>93</v>
      </c>
      <c r="O27" s="8">
        <v>1114045.03</v>
      </c>
      <c r="P27" s="8">
        <f>O27*117.2%</f>
        <v>1305660.77516</v>
      </c>
      <c r="Q27" s="8">
        <f>P27/'Index Lengkeek tm febr. 2024'!$C$2*'Index Lengkeek tm febr. 2024'!$C$3</f>
        <v>1324443.9421339335</v>
      </c>
      <c r="R27" s="4">
        <f>Q27</f>
        <v>1324443.9421339335</v>
      </c>
      <c r="S27" s="4">
        <v>420961.84</v>
      </c>
      <c r="T27" s="4">
        <f t="shared" si="1"/>
        <v>482001.30680000002</v>
      </c>
      <c r="U27" s="4">
        <f>T27/'Index Lengkeek tm febr. 2024'!$D$2*'Index Lengkeek tm febr. 2024'!$D$3</f>
        <v>501388.92049041949</v>
      </c>
      <c r="V27" s="4">
        <f t="shared" si="5"/>
        <v>501388.92049041949</v>
      </c>
    </row>
    <row r="28" spans="1:22" x14ac:dyDescent="0.25">
      <c r="A28" s="5" t="s">
        <v>94</v>
      </c>
      <c r="B28" s="3">
        <v>92</v>
      </c>
      <c r="C28" s="5" t="s">
        <v>95</v>
      </c>
      <c r="D28" s="5" t="s">
        <v>96</v>
      </c>
      <c r="E28" s="5" t="s">
        <v>64</v>
      </c>
      <c r="J28" s="7" t="s">
        <v>20</v>
      </c>
      <c r="K28" s="3" t="s">
        <v>794</v>
      </c>
      <c r="L28" s="24" t="s">
        <v>20</v>
      </c>
      <c r="N28" s="6" t="s">
        <v>966</v>
      </c>
      <c r="O28" s="8">
        <v>481318.01</v>
      </c>
      <c r="P28" s="8">
        <f>O28*117.2%</f>
        <v>564104.70771999995</v>
      </c>
      <c r="Q28" s="8">
        <f>P28/'Index Lengkeek tm febr. 2024'!$C$2*'Index Lengkeek tm febr. 2024'!$C$3</f>
        <v>572219.88826112356</v>
      </c>
      <c r="R28" s="4">
        <f>Q28</f>
        <v>572219.88826112356</v>
      </c>
      <c r="S28" s="4"/>
      <c r="T28" s="4">
        <f t="shared" si="1"/>
        <v>0</v>
      </c>
      <c r="U28" s="4">
        <f>T28/'Index Lengkeek tm febr. 2024'!$D$2*'Index Lengkeek tm febr. 2024'!$D$3</f>
        <v>0</v>
      </c>
      <c r="V28" s="4">
        <f t="shared" si="5"/>
        <v>0</v>
      </c>
    </row>
    <row r="29" spans="1:22" x14ac:dyDescent="0.25">
      <c r="A29" s="5" t="s">
        <v>94</v>
      </c>
      <c r="B29" s="3">
        <v>98</v>
      </c>
      <c r="C29" s="5" t="s">
        <v>95</v>
      </c>
      <c r="D29" s="5" t="s">
        <v>96</v>
      </c>
      <c r="E29" s="5" t="s">
        <v>64</v>
      </c>
      <c r="J29" s="7" t="s">
        <v>20</v>
      </c>
      <c r="L29" s="24" t="s">
        <v>20</v>
      </c>
      <c r="N29" s="6" t="s">
        <v>967</v>
      </c>
      <c r="O29" s="8"/>
      <c r="P29" s="8"/>
      <c r="Q29" s="8">
        <v>85450</v>
      </c>
      <c r="R29" s="4">
        <v>85450</v>
      </c>
      <c r="S29" s="4"/>
      <c r="T29" s="4"/>
      <c r="U29" s="4"/>
      <c r="V29" s="4">
        <f t="shared" si="5"/>
        <v>0</v>
      </c>
    </row>
    <row r="30" spans="1:22" s="7" customFormat="1" x14ac:dyDescent="0.25">
      <c r="A30" s="6" t="s">
        <v>97</v>
      </c>
      <c r="B30" s="7">
        <v>22</v>
      </c>
      <c r="C30" s="6" t="s">
        <v>98</v>
      </c>
      <c r="D30" s="6" t="s">
        <v>96</v>
      </c>
      <c r="E30" s="6" t="s">
        <v>64</v>
      </c>
      <c r="G30" s="18"/>
      <c r="J30" s="7" t="s">
        <v>20</v>
      </c>
      <c r="K30" s="7" t="s">
        <v>794</v>
      </c>
      <c r="L30" s="24" t="s">
        <v>20</v>
      </c>
      <c r="M30" s="18"/>
      <c r="N30" s="6" t="s">
        <v>101</v>
      </c>
      <c r="O30" s="8">
        <v>316034.93</v>
      </c>
      <c r="P30" s="8">
        <f t="shared" ref="P30:P52" si="6">O30*117.2%</f>
        <v>370392.93795999995</v>
      </c>
      <c r="Q30" s="8">
        <f>P30/'Index Lengkeek tm febr. 2024'!$C$2*'Index Lengkeek tm febr. 2024'!$C$3</f>
        <v>375721.39120913431</v>
      </c>
      <c r="R30" s="4">
        <v>375000</v>
      </c>
      <c r="S30" s="4"/>
      <c r="T30" s="4">
        <f t="shared" si="1"/>
        <v>0</v>
      </c>
      <c r="U30" s="4">
        <f>T30/'Index Lengkeek tm febr. 2024'!$D$2*'Index Lengkeek tm febr. 2024'!$D$3</f>
        <v>0</v>
      </c>
      <c r="V30" s="4">
        <f t="shared" si="5"/>
        <v>0</v>
      </c>
    </row>
    <row r="31" spans="1:22" s="7" customFormat="1" x14ac:dyDescent="0.25">
      <c r="A31" s="6" t="s">
        <v>97</v>
      </c>
      <c r="B31" s="7">
        <v>20</v>
      </c>
      <c r="C31" s="6" t="s">
        <v>98</v>
      </c>
      <c r="D31" s="6" t="s">
        <v>96</v>
      </c>
      <c r="E31" s="6" t="s">
        <v>64</v>
      </c>
      <c r="G31" s="18"/>
      <c r="J31" s="7" t="s">
        <v>20</v>
      </c>
      <c r="K31" s="7" t="s">
        <v>794</v>
      </c>
      <c r="L31" s="24" t="s">
        <v>20</v>
      </c>
      <c r="M31" s="18"/>
      <c r="N31" s="6" t="s">
        <v>100</v>
      </c>
      <c r="O31" s="8">
        <v>316034.93</v>
      </c>
      <c r="P31" s="8">
        <f t="shared" si="6"/>
        <v>370392.93795999995</v>
      </c>
      <c r="Q31" s="8">
        <f>P31/'Index Lengkeek tm febr. 2024'!$C$2*'Index Lengkeek tm febr. 2024'!$C$3</f>
        <v>375721.39120913431</v>
      </c>
      <c r="R31" s="4">
        <f t="shared" ref="R31:R51" si="7">Q31</f>
        <v>375721.39120913431</v>
      </c>
      <c r="S31" s="4"/>
      <c r="T31" s="4">
        <f t="shared" si="1"/>
        <v>0</v>
      </c>
      <c r="U31" s="4">
        <f>T31/'Index Lengkeek tm febr. 2024'!$D$2*'Index Lengkeek tm febr. 2024'!$D$3</f>
        <v>0</v>
      </c>
      <c r="V31" s="4">
        <f t="shared" si="5"/>
        <v>0</v>
      </c>
    </row>
    <row r="32" spans="1:22" s="7" customFormat="1" x14ac:dyDescent="0.25">
      <c r="A32" s="6" t="s">
        <v>97</v>
      </c>
      <c r="B32" s="7">
        <v>13</v>
      </c>
      <c r="C32" s="6" t="s">
        <v>98</v>
      </c>
      <c r="D32" s="6" t="s">
        <v>96</v>
      </c>
      <c r="E32" s="6" t="s">
        <v>64</v>
      </c>
      <c r="G32" s="18"/>
      <c r="J32" s="7" t="s">
        <v>20</v>
      </c>
      <c r="K32" s="7" t="s">
        <v>794</v>
      </c>
      <c r="L32" s="24" t="s">
        <v>20</v>
      </c>
      <c r="M32" s="18"/>
      <c r="N32" s="6" t="s">
        <v>99</v>
      </c>
      <c r="O32" s="8">
        <v>630297.39</v>
      </c>
      <c r="P32" s="8">
        <f t="shared" si="6"/>
        <v>738708.54108</v>
      </c>
      <c r="Q32" s="8">
        <f>P32/'Index Lengkeek tm febr. 2024'!$C$2*'Index Lengkeek tm febr. 2024'!$C$3</f>
        <v>749335.5631489415</v>
      </c>
      <c r="R32" s="4">
        <f t="shared" si="7"/>
        <v>749335.5631489415</v>
      </c>
      <c r="S32" s="4"/>
      <c r="T32" s="4">
        <f t="shared" si="1"/>
        <v>0</v>
      </c>
      <c r="U32" s="4">
        <f>T32/'Index Lengkeek tm febr. 2024'!$D$2*'Index Lengkeek tm febr. 2024'!$D$3</f>
        <v>0</v>
      </c>
      <c r="V32" s="4">
        <f t="shared" si="5"/>
        <v>0</v>
      </c>
    </row>
    <row r="33" spans="1:22" s="7" customFormat="1" x14ac:dyDescent="0.25">
      <c r="A33" s="6" t="s">
        <v>97</v>
      </c>
      <c r="B33" s="7">
        <v>5</v>
      </c>
      <c r="C33" s="6" t="s">
        <v>98</v>
      </c>
      <c r="D33" s="6" t="s">
        <v>96</v>
      </c>
      <c r="E33" s="6" t="s">
        <v>64</v>
      </c>
      <c r="G33" s="18"/>
      <c r="J33" s="7" t="s">
        <v>20</v>
      </c>
      <c r="K33" s="7" t="s">
        <v>794</v>
      </c>
      <c r="L33" s="24" t="s">
        <v>20</v>
      </c>
      <c r="M33" s="18"/>
      <c r="N33" s="6" t="s">
        <v>102</v>
      </c>
      <c r="O33" s="8">
        <v>501689.96</v>
      </c>
      <c r="P33" s="8">
        <f t="shared" si="6"/>
        <v>587980.63312000001</v>
      </c>
      <c r="Q33" s="8">
        <f>P33/'Index Lengkeek tm febr. 2024'!$C$2*'Index Lengkeek tm febr. 2024'!$C$3</f>
        <v>596439.29146330431</v>
      </c>
      <c r="R33" s="4">
        <f t="shared" si="7"/>
        <v>596439.29146330431</v>
      </c>
      <c r="S33" s="4"/>
      <c r="T33" s="4">
        <f t="shared" si="1"/>
        <v>0</v>
      </c>
      <c r="U33" s="4">
        <f>T33/'Index Lengkeek tm febr. 2024'!$D$2*'Index Lengkeek tm febr. 2024'!$D$3</f>
        <v>0</v>
      </c>
      <c r="V33" s="4">
        <f t="shared" si="5"/>
        <v>0</v>
      </c>
    </row>
    <row r="34" spans="1:22" x14ac:dyDescent="0.25">
      <c r="A34" s="5" t="s">
        <v>103</v>
      </c>
      <c r="B34" s="3">
        <v>30</v>
      </c>
      <c r="C34" s="5" t="s">
        <v>104</v>
      </c>
      <c r="D34" s="5" t="s">
        <v>16</v>
      </c>
      <c r="E34" s="5" t="s">
        <v>64</v>
      </c>
      <c r="I34" s="3" t="s">
        <v>1014</v>
      </c>
      <c r="J34" s="7" t="s">
        <v>20</v>
      </c>
      <c r="K34" s="3" t="s">
        <v>794</v>
      </c>
      <c r="L34" s="25" t="s">
        <v>106</v>
      </c>
      <c r="N34" s="7" t="s">
        <v>105</v>
      </c>
      <c r="O34" s="8">
        <v>4694123.92</v>
      </c>
      <c r="P34" s="8">
        <f t="shared" si="6"/>
        <v>5501513.2342399992</v>
      </c>
      <c r="Q34" s="8">
        <f>P34/'Index Lengkeek tm febr. 2024'!$C$2*'Index Lengkeek tm febr. 2024'!$C$3</f>
        <v>5580657.7131536528</v>
      </c>
      <c r="R34" s="4">
        <f t="shared" si="7"/>
        <v>5580657.7131536528</v>
      </c>
      <c r="S34" s="4">
        <v>671945.9</v>
      </c>
      <c r="T34" s="4">
        <f t="shared" si="1"/>
        <v>769378.05550000002</v>
      </c>
      <c r="U34" s="4">
        <f>T34/'Index Lengkeek tm febr. 2024'!$D$2*'Index Lengkeek tm febr. 2024'!$D$3</f>
        <v>800324.86894527869</v>
      </c>
      <c r="V34" s="4">
        <f t="shared" si="5"/>
        <v>800324.86894527869</v>
      </c>
    </row>
    <row r="35" spans="1:22" x14ac:dyDescent="0.25">
      <c r="A35" s="5" t="s">
        <v>107</v>
      </c>
      <c r="B35" s="3">
        <v>111</v>
      </c>
      <c r="C35" s="5" t="s">
        <v>108</v>
      </c>
      <c r="D35" s="5" t="s">
        <v>16</v>
      </c>
      <c r="E35" s="5" t="s">
        <v>65</v>
      </c>
      <c r="F35" s="5" t="s">
        <v>54</v>
      </c>
      <c r="G35" s="19" t="s">
        <v>109</v>
      </c>
      <c r="I35" s="3" t="s">
        <v>1014</v>
      </c>
      <c r="J35" s="6" t="s">
        <v>19</v>
      </c>
      <c r="K35" s="3" t="s">
        <v>794</v>
      </c>
      <c r="L35" s="24" t="s">
        <v>20</v>
      </c>
      <c r="N35" s="6" t="s">
        <v>110</v>
      </c>
      <c r="O35" s="8">
        <v>3697716.54</v>
      </c>
      <c r="P35" s="8">
        <f t="shared" si="6"/>
        <v>4333723.7848800002</v>
      </c>
      <c r="Q35" s="8">
        <f>P35/'Index Lengkeek tm febr. 2024'!$C$2*'Index Lengkeek tm febr. 2024'!$C$3</f>
        <v>4396068.5064332178</v>
      </c>
      <c r="R35" s="4">
        <f t="shared" si="7"/>
        <v>4396068.5064332178</v>
      </c>
      <c r="S35" s="4">
        <v>791408.27</v>
      </c>
      <c r="T35" s="4">
        <f t="shared" si="1"/>
        <v>906162.46915000002</v>
      </c>
      <c r="U35" s="4">
        <f>T35/'Index Lengkeek tm febr. 2024'!$D$2*'Index Lengkeek tm febr. 2024'!$D$3</f>
        <v>942611.18338538811</v>
      </c>
      <c r="V35" s="4">
        <f t="shared" si="5"/>
        <v>942611.18338538811</v>
      </c>
    </row>
    <row r="36" spans="1:22" x14ac:dyDescent="0.25">
      <c r="A36" s="3" t="s">
        <v>114</v>
      </c>
      <c r="B36" s="3">
        <v>75</v>
      </c>
      <c r="C36" s="3" t="s">
        <v>116</v>
      </c>
      <c r="D36" s="3" t="s">
        <v>52</v>
      </c>
      <c r="E36" s="5" t="s">
        <v>64</v>
      </c>
      <c r="F36" s="5" t="s">
        <v>118</v>
      </c>
      <c r="G36" s="19" t="s">
        <v>31</v>
      </c>
      <c r="I36" s="3" t="s">
        <v>1014</v>
      </c>
      <c r="J36" s="6" t="s">
        <v>19</v>
      </c>
      <c r="K36" s="3" t="s">
        <v>794</v>
      </c>
      <c r="L36" s="24" t="s">
        <v>20</v>
      </c>
      <c r="N36" s="6" t="s">
        <v>120</v>
      </c>
      <c r="O36" s="8">
        <v>5819761.2000000002</v>
      </c>
      <c r="P36" s="8">
        <f t="shared" si="6"/>
        <v>6820760.1263999995</v>
      </c>
      <c r="Q36" s="8">
        <f>P36/'Index Lengkeek tm febr. 2024'!$C$2*'Index Lengkeek tm febr. 2024'!$C$3</f>
        <v>6918883.2214494161</v>
      </c>
      <c r="R36" s="4">
        <f t="shared" si="7"/>
        <v>6918883.2214494161</v>
      </c>
      <c r="S36" s="8">
        <v>1060661.8</v>
      </c>
      <c r="T36" s="8">
        <f t="shared" si="1"/>
        <v>1214457.7610000002</v>
      </c>
      <c r="U36" s="8">
        <f>T36/'Index Lengkeek tm febr. 2024'!$D$2*'Index Lengkeek tm febr. 2024'!$D$3</f>
        <v>1263307.084811833</v>
      </c>
      <c r="V36" s="4">
        <f t="shared" si="5"/>
        <v>1263307.084811833</v>
      </c>
    </row>
    <row r="37" spans="1:22" x14ac:dyDescent="0.25">
      <c r="A37" s="3" t="s">
        <v>115</v>
      </c>
      <c r="B37" s="3">
        <v>5</v>
      </c>
      <c r="C37" s="3" t="s">
        <v>117</v>
      </c>
      <c r="D37" s="3" t="s">
        <v>16</v>
      </c>
      <c r="E37" s="5" t="s">
        <v>64</v>
      </c>
      <c r="F37" s="5" t="s">
        <v>119</v>
      </c>
      <c r="G37" s="19" t="s">
        <v>31</v>
      </c>
      <c r="I37" s="3" t="s">
        <v>1014</v>
      </c>
      <c r="J37" s="6" t="s">
        <v>20</v>
      </c>
      <c r="K37" s="3" t="s">
        <v>794</v>
      </c>
      <c r="L37" s="24" t="s">
        <v>20</v>
      </c>
      <c r="N37" s="6" t="s">
        <v>915</v>
      </c>
      <c r="O37" s="8">
        <v>723519.87</v>
      </c>
      <c r="P37" s="8">
        <f t="shared" si="6"/>
        <v>847965.28764</v>
      </c>
      <c r="Q37" s="8">
        <f>P37/'Index Lengkeek tm febr. 2024'!$C$2*'Index Lengkeek tm febr. 2024'!$C$3</f>
        <v>860164.07149631204</v>
      </c>
      <c r="R37" s="4">
        <f t="shared" si="7"/>
        <v>860164.07149631204</v>
      </c>
      <c r="S37" s="8">
        <v>841923.69</v>
      </c>
      <c r="T37" s="8">
        <f t="shared" si="1"/>
        <v>964002.62504999992</v>
      </c>
      <c r="U37" s="8">
        <f>T37/'Index Lengkeek tm febr. 2024'!$D$2*'Index Lengkeek tm febr. 2024'!$D$3</f>
        <v>1002777.8528913939</v>
      </c>
      <c r="V37" s="4">
        <f t="shared" si="5"/>
        <v>1002777.8528913939</v>
      </c>
    </row>
    <row r="38" spans="1:22" x14ac:dyDescent="0.25">
      <c r="A38" s="5" t="s">
        <v>122</v>
      </c>
      <c r="B38" s="3">
        <v>4</v>
      </c>
      <c r="C38" s="3" t="s">
        <v>121</v>
      </c>
      <c r="D38" s="3" t="s">
        <v>123</v>
      </c>
      <c r="E38" s="5" t="s">
        <v>65</v>
      </c>
      <c r="I38" s="3" t="s">
        <v>1014</v>
      </c>
      <c r="J38" s="7" t="s">
        <v>19</v>
      </c>
      <c r="K38" s="3" t="s">
        <v>794</v>
      </c>
      <c r="L38" s="24" t="s">
        <v>20</v>
      </c>
      <c r="N38" s="6" t="s">
        <v>797</v>
      </c>
      <c r="O38" s="8">
        <v>195606.07</v>
      </c>
      <c r="P38" s="8">
        <f t="shared" si="6"/>
        <v>229250.31404</v>
      </c>
      <c r="Q38" s="8">
        <f>P38/'Index Lengkeek tm febr. 2024'!$C$2*'Index Lengkeek tm febr. 2024'!$C$3</f>
        <v>232548.29695360354</v>
      </c>
      <c r="R38" s="4">
        <f t="shared" si="7"/>
        <v>232548.29695360354</v>
      </c>
      <c r="S38" s="8"/>
      <c r="T38" s="8">
        <v>100000</v>
      </c>
      <c r="U38" s="8">
        <f>T38/'Index Lengkeek tm febr. 2024'!$D$2*'Index Lengkeek tm febr. 2024'!$D$3</f>
        <v>104022.31558647289</v>
      </c>
      <c r="V38" s="4">
        <f t="shared" si="5"/>
        <v>104022.31558647289</v>
      </c>
    </row>
    <row r="39" spans="1:22" x14ac:dyDescent="0.25">
      <c r="A39" s="5" t="s">
        <v>122</v>
      </c>
      <c r="B39" s="3">
        <v>4</v>
      </c>
      <c r="C39" s="3" t="s">
        <v>121</v>
      </c>
      <c r="D39" s="3" t="s">
        <v>123</v>
      </c>
      <c r="E39" s="5" t="s">
        <v>65</v>
      </c>
      <c r="I39" s="3" t="s">
        <v>1014</v>
      </c>
      <c r="J39" s="6" t="s">
        <v>19</v>
      </c>
      <c r="K39" s="3" t="s">
        <v>794</v>
      </c>
      <c r="L39" s="24" t="s">
        <v>20</v>
      </c>
      <c r="N39" s="15" t="s">
        <v>971</v>
      </c>
      <c r="O39" s="8">
        <v>215200</v>
      </c>
      <c r="P39" s="8">
        <f t="shared" si="6"/>
        <v>252214.39999999999</v>
      </c>
      <c r="Q39" s="8">
        <f>P39/'Index Lengkeek tm febr. 2024'!$C$2*'Index Lengkeek tm febr. 2024'!$C$3</f>
        <v>255842.74304174448</v>
      </c>
      <c r="R39" s="4">
        <f t="shared" si="7"/>
        <v>255842.74304174448</v>
      </c>
      <c r="S39" s="8"/>
      <c r="T39" s="8">
        <f t="shared" ref="T39:T49" si="8">S39*114.5%</f>
        <v>0</v>
      </c>
      <c r="U39" s="8">
        <f>T39/'Index Lengkeek tm febr. 2024'!$D$2*'Index Lengkeek tm febr. 2024'!$D$3</f>
        <v>0</v>
      </c>
      <c r="V39" s="4">
        <f t="shared" si="5"/>
        <v>0</v>
      </c>
    </row>
    <row r="40" spans="1:22" x14ac:dyDescent="0.25">
      <c r="A40" s="3" t="s">
        <v>124</v>
      </c>
      <c r="B40" s="3">
        <v>165</v>
      </c>
      <c r="C40" s="3" t="s">
        <v>125</v>
      </c>
      <c r="D40" s="3" t="s">
        <v>16</v>
      </c>
      <c r="E40" s="5" t="s">
        <v>64</v>
      </c>
      <c r="F40" s="5" t="s">
        <v>67</v>
      </c>
      <c r="G40" s="5" t="s">
        <v>67</v>
      </c>
      <c r="I40" s="5" t="s">
        <v>127</v>
      </c>
      <c r="J40" s="7" t="s">
        <v>20</v>
      </c>
      <c r="K40" s="5" t="s">
        <v>19</v>
      </c>
      <c r="L40" s="24" t="s">
        <v>20</v>
      </c>
      <c r="M40" s="3"/>
      <c r="N40" s="7" t="s">
        <v>128</v>
      </c>
      <c r="O40" s="8">
        <v>9412537.4499999993</v>
      </c>
      <c r="P40" s="8">
        <f t="shared" si="6"/>
        <v>11031493.891399998</v>
      </c>
      <c r="Q40" s="8">
        <f>P40/'Index Lengkeek tm febr. 2024'!$C$2*'Index Lengkeek tm febr. 2024'!$C$3</f>
        <v>11190192.380070383</v>
      </c>
      <c r="R40" s="4">
        <f t="shared" si="7"/>
        <v>11190192.380070383</v>
      </c>
      <c r="S40" s="8"/>
      <c r="T40" s="8">
        <f t="shared" si="8"/>
        <v>0</v>
      </c>
      <c r="U40" s="8">
        <f>T40/'Index Lengkeek tm febr. 2024'!$D$2*'Index Lengkeek tm febr. 2024'!$D$3</f>
        <v>0</v>
      </c>
      <c r="V40" s="4">
        <f t="shared" si="5"/>
        <v>0</v>
      </c>
    </row>
    <row r="41" spans="1:22" x14ac:dyDescent="0.25">
      <c r="A41" s="3" t="s">
        <v>124</v>
      </c>
      <c r="B41" s="3">
        <v>36</v>
      </c>
      <c r="C41" s="3" t="s">
        <v>126</v>
      </c>
      <c r="D41" s="3" t="s">
        <v>16</v>
      </c>
      <c r="E41" s="5" t="s">
        <v>65</v>
      </c>
      <c r="F41" s="5"/>
      <c r="G41" s="19"/>
      <c r="J41" s="7" t="s">
        <v>20</v>
      </c>
      <c r="K41" s="3" t="s">
        <v>794</v>
      </c>
      <c r="L41" s="25" t="s">
        <v>106</v>
      </c>
      <c r="N41" s="6" t="s">
        <v>129</v>
      </c>
      <c r="O41" s="8">
        <v>249591.07</v>
      </c>
      <c r="P41" s="8">
        <f t="shared" si="6"/>
        <v>292520.73404000001</v>
      </c>
      <c r="Q41" s="8">
        <f>P41/'Index Lengkeek tm febr. 2024'!$C$2*'Index Lengkeek tm febr. 2024'!$C$3</f>
        <v>296728.92187511182</v>
      </c>
      <c r="R41" s="4">
        <f t="shared" si="7"/>
        <v>296728.92187511182</v>
      </c>
      <c r="S41" s="8"/>
      <c r="T41" s="8">
        <f t="shared" si="8"/>
        <v>0</v>
      </c>
      <c r="U41" s="8">
        <f>T41/'Index Lengkeek tm febr. 2024'!$D$2*'Index Lengkeek tm febr. 2024'!$D$3</f>
        <v>0</v>
      </c>
      <c r="V41" s="4">
        <f t="shared" si="5"/>
        <v>0</v>
      </c>
    </row>
    <row r="42" spans="1:22" x14ac:dyDescent="0.25">
      <c r="A42" s="5" t="s">
        <v>132</v>
      </c>
      <c r="B42" s="3">
        <v>17</v>
      </c>
      <c r="C42" s="3" t="s">
        <v>135</v>
      </c>
      <c r="D42" s="3" t="s">
        <v>16</v>
      </c>
      <c r="E42" s="5" t="s">
        <v>65</v>
      </c>
      <c r="F42" s="5" t="s">
        <v>54</v>
      </c>
      <c r="G42" s="19" t="s">
        <v>31</v>
      </c>
      <c r="I42" s="3" t="s">
        <v>1014</v>
      </c>
      <c r="J42" s="6"/>
      <c r="K42" s="3" t="s">
        <v>794</v>
      </c>
      <c r="L42" s="24" t="s">
        <v>20</v>
      </c>
      <c r="N42" s="6" t="s">
        <v>796</v>
      </c>
      <c r="O42" s="8">
        <v>984825.17</v>
      </c>
      <c r="P42" s="8">
        <f t="shared" si="6"/>
        <v>1154215.0992399999</v>
      </c>
      <c r="Q42" s="8">
        <f>P42/'Index Lengkeek tm febr. 2024'!$C$2*'Index Lengkeek tm febr. 2024'!$C$3</f>
        <v>1170819.5767163211</v>
      </c>
      <c r="R42" s="4">
        <f t="shared" si="7"/>
        <v>1170819.5767163211</v>
      </c>
      <c r="S42" s="8">
        <v>93734.17</v>
      </c>
      <c r="T42" s="8">
        <f t="shared" si="8"/>
        <v>107325.62465</v>
      </c>
      <c r="U42" s="8">
        <f>T42/'Index Lengkeek tm febr. 2024'!$D$2*'Index Lengkeek tm febr. 2024'!$D$3</f>
        <v>111642.59997857634</v>
      </c>
      <c r="V42" s="4">
        <f t="shared" si="5"/>
        <v>111642.59997857634</v>
      </c>
    </row>
    <row r="43" spans="1:22" x14ac:dyDescent="0.25">
      <c r="A43" s="5" t="s">
        <v>130</v>
      </c>
      <c r="B43" s="3">
        <v>17</v>
      </c>
      <c r="C43" s="3" t="s">
        <v>135</v>
      </c>
      <c r="D43" s="3" t="s">
        <v>16</v>
      </c>
      <c r="E43" s="5" t="s">
        <v>64</v>
      </c>
      <c r="F43" s="5" t="s">
        <v>140</v>
      </c>
      <c r="G43" s="19" t="s">
        <v>141</v>
      </c>
      <c r="I43" s="3" t="s">
        <v>1014</v>
      </c>
      <c r="J43" s="6" t="s">
        <v>19</v>
      </c>
      <c r="K43" s="3" t="s">
        <v>794</v>
      </c>
      <c r="L43" s="24" t="s">
        <v>20</v>
      </c>
      <c r="N43" s="6" t="s">
        <v>143</v>
      </c>
      <c r="O43" s="8">
        <v>4918838.76</v>
      </c>
      <c r="P43" s="8">
        <f t="shared" si="6"/>
        <v>5764879.0267199995</v>
      </c>
      <c r="Q43" s="8">
        <f>P43/'Index Lengkeek tm febr. 2024'!$C$2*'Index Lengkeek tm febr. 2024'!$C$3</f>
        <v>5847812.2720188331</v>
      </c>
      <c r="R43" s="4">
        <f t="shared" si="7"/>
        <v>5847812.2720188331</v>
      </c>
      <c r="S43" s="8">
        <v>1841006.46</v>
      </c>
      <c r="T43" s="8">
        <f t="shared" si="8"/>
        <v>2107952.3966999999</v>
      </c>
      <c r="U43" s="8">
        <f>T43/'Index Lengkeek tm febr. 2024'!$D$2*'Index Lengkeek tm febr. 2024'!$D$3</f>
        <v>2192740.8945078929</v>
      </c>
      <c r="V43" s="4">
        <f t="shared" si="5"/>
        <v>2192740.8945078929</v>
      </c>
    </row>
    <row r="44" spans="1:22" x14ac:dyDescent="0.25">
      <c r="A44" s="5" t="s">
        <v>131</v>
      </c>
      <c r="B44" s="3">
        <v>24</v>
      </c>
      <c r="C44" s="3" t="s">
        <v>136</v>
      </c>
      <c r="D44" s="3" t="s">
        <v>16</v>
      </c>
      <c r="E44" s="5" t="s">
        <v>65</v>
      </c>
      <c r="F44" s="5" t="s">
        <v>54</v>
      </c>
      <c r="G44" s="19" t="s">
        <v>142</v>
      </c>
      <c r="I44" s="3" t="s">
        <v>1014</v>
      </c>
      <c r="J44" s="6" t="s">
        <v>20</v>
      </c>
      <c r="K44" s="3" t="s">
        <v>794</v>
      </c>
      <c r="L44" s="24" t="s">
        <v>20</v>
      </c>
      <c r="N44" s="6" t="s">
        <v>976</v>
      </c>
      <c r="O44" s="8">
        <v>3295898.01</v>
      </c>
      <c r="P44" s="8">
        <f t="shared" si="6"/>
        <v>3862792.4677199996</v>
      </c>
      <c r="Q44" s="8">
        <f>P44/'Index Lengkeek tm febr. 2024'!$C$2*'Index Lengkeek tm febr. 2024'!$C$3</f>
        <v>3918362.3962092325</v>
      </c>
      <c r="R44" s="4">
        <f t="shared" si="7"/>
        <v>3918362.3962092325</v>
      </c>
      <c r="S44" s="8">
        <v>1011992.27</v>
      </c>
      <c r="T44" s="8">
        <f t="shared" si="8"/>
        <v>1158731.14915</v>
      </c>
      <c r="U44" s="8">
        <f>T44/'Index Lengkeek tm febr. 2024'!$D$2*'Index Lengkeek tm febr. 2024'!$D$3</f>
        <v>1205338.9727675768</v>
      </c>
      <c r="V44" s="4">
        <f t="shared" si="5"/>
        <v>1205338.9727675768</v>
      </c>
    </row>
    <row r="45" spans="1:22" x14ac:dyDescent="0.25">
      <c r="A45" s="5" t="s">
        <v>131</v>
      </c>
      <c r="B45" s="3">
        <v>21</v>
      </c>
      <c r="C45" s="3" t="s">
        <v>136</v>
      </c>
      <c r="D45" s="3" t="s">
        <v>16</v>
      </c>
      <c r="E45" s="5" t="s">
        <v>65</v>
      </c>
      <c r="F45" s="5" t="s">
        <v>54</v>
      </c>
      <c r="G45" s="19" t="s">
        <v>31</v>
      </c>
      <c r="I45" s="3" t="s">
        <v>1014</v>
      </c>
      <c r="J45" s="6" t="s">
        <v>20</v>
      </c>
      <c r="K45" s="3" t="s">
        <v>794</v>
      </c>
      <c r="L45" s="24" t="s">
        <v>20</v>
      </c>
      <c r="N45" s="6" t="s">
        <v>144</v>
      </c>
      <c r="O45" s="8">
        <v>984825.17</v>
      </c>
      <c r="P45" s="8">
        <f t="shared" si="6"/>
        <v>1154215.0992399999</v>
      </c>
      <c r="Q45" s="8">
        <f>P45/'Index Lengkeek tm febr. 2024'!$C$2*'Index Lengkeek tm febr. 2024'!$C$3</f>
        <v>1170819.5767163211</v>
      </c>
      <c r="R45" s="4">
        <f t="shared" si="7"/>
        <v>1170819.5767163211</v>
      </c>
      <c r="S45" s="8">
        <v>107766.23</v>
      </c>
      <c r="T45" s="8">
        <f t="shared" si="8"/>
        <v>123392.33335</v>
      </c>
      <c r="U45" s="8">
        <f>T45/'Index Lengkeek tm febr. 2024'!$D$2*'Index Lengkeek tm febr. 2024'!$D$3</f>
        <v>128355.56240684965</v>
      </c>
      <c r="V45" s="4">
        <f t="shared" si="5"/>
        <v>128355.56240684965</v>
      </c>
    </row>
    <row r="46" spans="1:22" x14ac:dyDescent="0.25">
      <c r="A46" s="5" t="s">
        <v>133</v>
      </c>
      <c r="B46" s="3">
        <v>44</v>
      </c>
      <c r="C46" s="3" t="s">
        <v>137</v>
      </c>
      <c r="D46" s="3" t="s">
        <v>16</v>
      </c>
      <c r="E46" s="5" t="s">
        <v>65</v>
      </c>
      <c r="F46" s="5" t="s">
        <v>54</v>
      </c>
      <c r="G46" s="19" t="s">
        <v>31</v>
      </c>
      <c r="I46" s="3" t="s">
        <v>1014</v>
      </c>
      <c r="J46" s="6" t="s">
        <v>20</v>
      </c>
      <c r="K46" s="3" t="s">
        <v>794</v>
      </c>
      <c r="L46" s="24" t="s">
        <v>20</v>
      </c>
      <c r="N46" s="6" t="s">
        <v>871</v>
      </c>
      <c r="O46" s="8">
        <v>4332491.21</v>
      </c>
      <c r="P46" s="8">
        <f t="shared" si="6"/>
        <v>5077679.6981199998</v>
      </c>
      <c r="Q46" s="8">
        <f>P46/'Index Lengkeek tm febr. 2024'!$C$2*'Index Lengkeek tm febr. 2024'!$C$3</f>
        <v>5150726.9301609974</v>
      </c>
      <c r="R46" s="4">
        <f t="shared" si="7"/>
        <v>5150726.9301609974</v>
      </c>
      <c r="S46" s="8">
        <v>1235943.97</v>
      </c>
      <c r="T46" s="8">
        <f t="shared" si="8"/>
        <v>1415155.84565</v>
      </c>
      <c r="U46" s="8">
        <f>T46/'Index Lengkeek tm febr. 2024'!$D$2*'Index Lengkeek tm febr. 2024'!$D$3</f>
        <v>1472077.8798024624</v>
      </c>
      <c r="V46" s="4">
        <f t="shared" si="5"/>
        <v>1472077.8798024624</v>
      </c>
    </row>
    <row r="47" spans="1:22" x14ac:dyDescent="0.25">
      <c r="A47" s="5" t="s">
        <v>134</v>
      </c>
      <c r="B47" s="3">
        <v>62</v>
      </c>
      <c r="C47" s="3" t="s">
        <v>138</v>
      </c>
      <c r="D47" s="3" t="s">
        <v>16</v>
      </c>
      <c r="E47" s="5" t="s">
        <v>65</v>
      </c>
      <c r="F47" s="5" t="s">
        <v>54</v>
      </c>
      <c r="G47" s="19" t="s">
        <v>31</v>
      </c>
      <c r="I47" s="3" t="s">
        <v>1014</v>
      </c>
      <c r="J47" s="6" t="s">
        <v>19</v>
      </c>
      <c r="K47" s="3" t="s">
        <v>794</v>
      </c>
      <c r="L47" s="24" t="s">
        <v>20</v>
      </c>
      <c r="N47" s="6" t="s">
        <v>145</v>
      </c>
      <c r="O47" s="8">
        <v>2491028.38</v>
      </c>
      <c r="P47" s="8">
        <f t="shared" si="6"/>
        <v>2919485.2613599999</v>
      </c>
      <c r="Q47" s="8">
        <f>P47/'Index Lengkeek tm febr. 2024'!$C$2*'Index Lengkeek tm febr. 2024'!$C$3</f>
        <v>2961484.8221841683</v>
      </c>
      <c r="R47" s="4">
        <f t="shared" si="7"/>
        <v>2961484.8221841683</v>
      </c>
      <c r="S47" s="8">
        <v>645474.82999999996</v>
      </c>
      <c r="T47" s="8">
        <f t="shared" si="8"/>
        <v>739068.68034999992</v>
      </c>
      <c r="U47" s="8">
        <f>T47/'Index Lengkeek tm febr. 2024'!$D$2*'Index Lengkeek tm febr. 2024'!$D$3</f>
        <v>768796.35507445747</v>
      </c>
      <c r="V47" s="4">
        <f t="shared" si="5"/>
        <v>768796.35507445747</v>
      </c>
    </row>
    <row r="48" spans="1:22" s="7" customFormat="1" x14ac:dyDescent="0.25">
      <c r="A48" s="5" t="s">
        <v>134</v>
      </c>
      <c r="B48" s="3">
        <v>78</v>
      </c>
      <c r="C48" s="3" t="s">
        <v>139</v>
      </c>
      <c r="D48" s="3" t="s">
        <v>16</v>
      </c>
      <c r="E48" s="5" t="s">
        <v>65</v>
      </c>
      <c r="F48" s="5" t="s">
        <v>54</v>
      </c>
      <c r="G48" s="19" t="s">
        <v>31</v>
      </c>
      <c r="H48" s="3"/>
      <c r="I48" s="3" t="s">
        <v>1014</v>
      </c>
      <c r="J48" s="6" t="s">
        <v>19</v>
      </c>
      <c r="K48" s="3" t="s">
        <v>794</v>
      </c>
      <c r="L48" s="24" t="s">
        <v>20</v>
      </c>
      <c r="M48" s="17"/>
      <c r="N48" s="6" t="s">
        <v>146</v>
      </c>
      <c r="O48" s="8">
        <v>1167245.8500000001</v>
      </c>
      <c r="P48" s="8">
        <f t="shared" si="6"/>
        <v>1368012.1362000001</v>
      </c>
      <c r="Q48" s="8">
        <f>P48/'Index Lengkeek tm febr. 2024'!$C$2*'Index Lengkeek tm febr. 2024'!$C$3</f>
        <v>1387692.2865617687</v>
      </c>
      <c r="R48" s="4">
        <f t="shared" si="7"/>
        <v>1387692.2865617687</v>
      </c>
      <c r="S48" s="4">
        <v>117869.32</v>
      </c>
      <c r="T48" s="4">
        <f t="shared" si="8"/>
        <v>134960.3714</v>
      </c>
      <c r="U48" s="4">
        <f>T48/'Index Lengkeek tm febr. 2024'!$D$2*'Index Lengkeek tm febr. 2024'!$D$3</f>
        <v>140388.90345438392</v>
      </c>
      <c r="V48" s="4">
        <f t="shared" si="5"/>
        <v>140388.90345438392</v>
      </c>
    </row>
    <row r="49" spans="1:127" x14ac:dyDescent="0.25">
      <c r="A49" s="5" t="s">
        <v>147</v>
      </c>
      <c r="B49" s="3">
        <v>64</v>
      </c>
      <c r="C49" s="3" t="s">
        <v>149</v>
      </c>
      <c r="D49" s="3" t="s">
        <v>16</v>
      </c>
      <c r="E49" s="5" t="s">
        <v>65</v>
      </c>
      <c r="I49" s="3" t="s">
        <v>1014</v>
      </c>
      <c r="J49" s="5" t="s">
        <v>20</v>
      </c>
      <c r="K49" s="3" t="s">
        <v>794</v>
      </c>
      <c r="L49" s="24" t="s">
        <v>20</v>
      </c>
      <c r="N49" s="6" t="s">
        <v>150</v>
      </c>
      <c r="O49" s="8">
        <v>2456360.4500000002</v>
      </c>
      <c r="P49" s="8">
        <f t="shared" si="6"/>
        <v>2878854.4473999999</v>
      </c>
      <c r="Q49" s="8">
        <f>P49/'Index Lengkeek tm febr. 2024'!$C$2*'Index Lengkeek tm febr. 2024'!$C$3</f>
        <v>2920269.495479804</v>
      </c>
      <c r="R49" s="4">
        <f t="shared" si="7"/>
        <v>2920269.495479804</v>
      </c>
      <c r="S49" s="4"/>
      <c r="T49" s="4">
        <f t="shared" si="8"/>
        <v>0</v>
      </c>
      <c r="U49" s="4">
        <f>T49/'Index Lengkeek tm febr. 2024'!$D$2*'Index Lengkeek tm febr. 2024'!$D$3</f>
        <v>0</v>
      </c>
      <c r="V49" s="4">
        <f t="shared" si="5"/>
        <v>0</v>
      </c>
    </row>
    <row r="50" spans="1:127" s="30" customFormat="1" x14ac:dyDescent="0.25">
      <c r="A50" s="5" t="s">
        <v>148</v>
      </c>
      <c r="B50" s="3">
        <v>66</v>
      </c>
      <c r="C50" s="3" t="s">
        <v>149</v>
      </c>
      <c r="D50" s="3" t="s">
        <v>16</v>
      </c>
      <c r="E50" s="5" t="s">
        <v>65</v>
      </c>
      <c r="F50" s="3"/>
      <c r="G50" s="17"/>
      <c r="H50" s="3"/>
      <c r="I50" s="3" t="s">
        <v>1014</v>
      </c>
      <c r="J50" s="3" t="s">
        <v>20</v>
      </c>
      <c r="K50" s="3" t="s">
        <v>794</v>
      </c>
      <c r="L50" s="24" t="s">
        <v>20</v>
      </c>
      <c r="M50" s="17"/>
      <c r="N50" s="6" t="s">
        <v>151</v>
      </c>
      <c r="O50" s="8">
        <v>943617.93</v>
      </c>
      <c r="P50" s="8">
        <f t="shared" si="6"/>
        <v>1105920.2139600001</v>
      </c>
      <c r="Q50" s="8">
        <f>P50/'Index Lengkeek tm febr. 2024'!$C$2*'Index Lengkeek tm febr. 2024'!$C$3</f>
        <v>1121829.9237666023</v>
      </c>
      <c r="R50" s="4">
        <f t="shared" si="7"/>
        <v>1121829.9237666023</v>
      </c>
      <c r="S50" s="4">
        <v>336769.48</v>
      </c>
      <c r="T50" s="4"/>
      <c r="U50" s="4"/>
      <c r="V50" s="4">
        <f t="shared" si="5"/>
        <v>0</v>
      </c>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row>
    <row r="51" spans="1:127" x14ac:dyDescent="0.25">
      <c r="A51" s="3" t="s">
        <v>152</v>
      </c>
      <c r="B51" s="3">
        <v>4</v>
      </c>
      <c r="C51" s="3" t="s">
        <v>153</v>
      </c>
      <c r="D51" s="3" t="s">
        <v>16</v>
      </c>
      <c r="E51" s="3" t="s">
        <v>48</v>
      </c>
      <c r="F51" s="3" t="s">
        <v>54</v>
      </c>
      <c r="G51" s="17" t="s">
        <v>31</v>
      </c>
      <c r="H51" s="5"/>
      <c r="I51" s="3" t="s">
        <v>1014</v>
      </c>
      <c r="J51" s="3" t="s">
        <v>20</v>
      </c>
      <c r="K51" s="3" t="s">
        <v>794</v>
      </c>
      <c r="L51" s="24" t="s">
        <v>20</v>
      </c>
      <c r="N51" s="6" t="s">
        <v>154</v>
      </c>
      <c r="O51" s="8">
        <v>939220</v>
      </c>
      <c r="P51" s="8">
        <f t="shared" si="6"/>
        <v>1100765.8399999999</v>
      </c>
      <c r="Q51" s="8">
        <f>P51/'Index Lengkeek tm febr. 2024'!$C$2*'Index Lengkeek tm febr. 2024'!$C$3</f>
        <v>1116601.3992549591</v>
      </c>
      <c r="R51" s="4">
        <f t="shared" si="7"/>
        <v>1116601.3992549591</v>
      </c>
      <c r="S51" s="4">
        <v>336769.48</v>
      </c>
      <c r="T51" s="4">
        <f>S51*114.5%</f>
        <v>385601.05459999997</v>
      </c>
      <c r="U51" s="4">
        <f>T51/'Index Lengkeek tm febr. 2024'!$D$2*'Index Lengkeek tm febr. 2024'!$D$3</f>
        <v>401111.14592077967</v>
      </c>
      <c r="V51" s="4">
        <f t="shared" si="5"/>
        <v>401111.14592077967</v>
      </c>
    </row>
    <row r="52" spans="1:127" x14ac:dyDescent="0.25">
      <c r="A52" s="3" t="s">
        <v>155</v>
      </c>
      <c r="B52" s="3">
        <v>15</v>
      </c>
      <c r="C52" s="3" t="s">
        <v>156</v>
      </c>
      <c r="D52" s="3" t="s">
        <v>16</v>
      </c>
      <c r="E52" s="7" t="s">
        <v>64</v>
      </c>
      <c r="F52" s="7" t="s">
        <v>940</v>
      </c>
      <c r="G52" s="7" t="s">
        <v>941</v>
      </c>
      <c r="I52" s="7" t="s">
        <v>939</v>
      </c>
      <c r="J52" s="3" t="s">
        <v>20</v>
      </c>
      <c r="L52" s="24" t="s">
        <v>20</v>
      </c>
      <c r="N52" s="6" t="s">
        <v>157</v>
      </c>
      <c r="O52" s="8">
        <v>10981293.699999999</v>
      </c>
      <c r="P52" s="8">
        <f t="shared" si="6"/>
        <v>12870076.216399997</v>
      </c>
      <c r="Q52" s="8">
        <f>P52/'Index Lengkeek tm febr. 2024'!$C$2*'Index Lengkeek tm febr. 2024'!$C$3</f>
        <v>13055224.453322615</v>
      </c>
      <c r="R52" s="4">
        <v>18150000</v>
      </c>
      <c r="S52" s="4"/>
      <c r="T52" s="4">
        <v>0</v>
      </c>
      <c r="U52" s="4">
        <v>0</v>
      </c>
      <c r="V52" s="4">
        <f t="shared" si="5"/>
        <v>0</v>
      </c>
    </row>
    <row r="53" spans="1:127" x14ac:dyDescent="0.25">
      <c r="A53" s="3" t="s">
        <v>155</v>
      </c>
      <c r="B53" s="3">
        <v>15</v>
      </c>
      <c r="C53" s="3" t="s">
        <v>156</v>
      </c>
      <c r="D53" s="3" t="s">
        <v>16</v>
      </c>
      <c r="N53" s="6" t="s">
        <v>157</v>
      </c>
      <c r="O53" s="8"/>
      <c r="P53" s="8">
        <v>0</v>
      </c>
      <c r="Q53" s="8">
        <v>0</v>
      </c>
      <c r="R53" s="4">
        <v>0</v>
      </c>
      <c r="S53" s="4"/>
      <c r="T53" s="4">
        <v>28000</v>
      </c>
      <c r="U53" s="4">
        <f>T53/'Index Lengkeek tm febr. 2024'!$D$2*'Index Lengkeek tm febr. 2024'!$D$3</f>
        <v>29126.248364212413</v>
      </c>
      <c r="V53" s="4">
        <v>344850</v>
      </c>
    </row>
    <row r="54" spans="1:127" s="7" customFormat="1" x14ac:dyDescent="0.25">
      <c r="A54" s="7" t="s">
        <v>155</v>
      </c>
      <c r="B54" s="7">
        <v>1</v>
      </c>
      <c r="C54" s="7" t="s">
        <v>774</v>
      </c>
      <c r="D54" s="7" t="s">
        <v>16</v>
      </c>
      <c r="E54" s="7" t="s">
        <v>64</v>
      </c>
      <c r="F54" s="7" t="s">
        <v>1002</v>
      </c>
      <c r="G54" s="7" t="s">
        <v>1001</v>
      </c>
      <c r="H54" s="6" t="s">
        <v>776</v>
      </c>
      <c r="I54" s="7" t="s">
        <v>947</v>
      </c>
      <c r="J54" s="7" t="s">
        <v>19</v>
      </c>
      <c r="K54" s="7" t="s">
        <v>794</v>
      </c>
      <c r="L54" s="24" t="s">
        <v>20</v>
      </c>
      <c r="M54" s="18"/>
      <c r="N54" s="6" t="s">
        <v>775</v>
      </c>
      <c r="O54" s="8">
        <v>75702479.209999993</v>
      </c>
      <c r="P54" s="8">
        <f t="shared" ref="P54:P67" si="9">O54*117.2%</f>
        <v>88723305.634119987</v>
      </c>
      <c r="Q54" s="8">
        <f>P54/'Index Lengkeek tm febr. 2024'!$C$2*'Index Lengkeek tm febr. 2024'!$C$3</f>
        <v>89999674.424475044</v>
      </c>
      <c r="R54" s="4">
        <v>90750000</v>
      </c>
      <c r="S54" s="4"/>
      <c r="T54" s="4">
        <v>0</v>
      </c>
      <c r="U54" s="4">
        <f>T54/'Index Lengkeek tm febr. 2024'!$D$2*'Index Lengkeek tm febr. 2024'!$D$3</f>
        <v>0</v>
      </c>
      <c r="V54" s="4">
        <v>0</v>
      </c>
    </row>
    <row r="55" spans="1:127" x14ac:dyDescent="0.25">
      <c r="A55" s="5" t="s">
        <v>169</v>
      </c>
      <c r="B55" s="3">
        <v>70</v>
      </c>
      <c r="C55" s="3" t="s">
        <v>171</v>
      </c>
      <c r="D55" s="3" t="s">
        <v>16</v>
      </c>
      <c r="E55" s="5" t="s">
        <v>64</v>
      </c>
      <c r="F55" s="5" t="s">
        <v>18</v>
      </c>
      <c r="G55" s="19" t="s">
        <v>31</v>
      </c>
      <c r="I55" s="3" t="s">
        <v>1014</v>
      </c>
      <c r="J55" s="5" t="s">
        <v>19</v>
      </c>
      <c r="K55" s="3" t="s">
        <v>794</v>
      </c>
      <c r="L55" s="24" t="s">
        <v>20</v>
      </c>
      <c r="N55" s="6" t="s">
        <v>174</v>
      </c>
      <c r="O55" s="8">
        <v>6897473.9199999999</v>
      </c>
      <c r="P55" s="8">
        <f t="shared" si="9"/>
        <v>8083839.4342399994</v>
      </c>
      <c r="Q55" s="8">
        <f>P55/'Index Lengkeek tm febr. 2024'!$C$2*'Index Lengkeek tm febr. 2024'!$C$3</f>
        <v>8200133.1215227414</v>
      </c>
      <c r="R55" s="4">
        <f>Q55</f>
        <v>8200133.1215227414</v>
      </c>
      <c r="S55" s="4">
        <v>1358303.55</v>
      </c>
      <c r="T55" s="4">
        <f t="shared" ref="T55:T67" si="10">S55*114.5%</f>
        <v>1555257.5647500001</v>
      </c>
      <c r="U55" s="4">
        <f>T55/'Index Lengkeek tm febr. 2024'!$D$2*'Index Lengkeek tm febr. 2024'!$D$3</f>
        <v>1617814.9321867384</v>
      </c>
      <c r="V55" s="4">
        <f t="shared" ref="V55:V71" si="11">U55</f>
        <v>1617814.9321867384</v>
      </c>
    </row>
    <row r="56" spans="1:127" x14ac:dyDescent="0.25">
      <c r="A56" s="5" t="s">
        <v>169</v>
      </c>
      <c r="B56" s="3">
        <v>74</v>
      </c>
      <c r="C56" s="3" t="s">
        <v>171</v>
      </c>
      <c r="D56" s="3" t="s">
        <v>16</v>
      </c>
      <c r="E56" s="5" t="s">
        <v>64</v>
      </c>
      <c r="F56" s="5" t="s">
        <v>54</v>
      </c>
      <c r="G56" s="19" t="s">
        <v>31</v>
      </c>
      <c r="I56" s="3" t="s">
        <v>1014</v>
      </c>
      <c r="J56" s="6" t="s">
        <v>19</v>
      </c>
      <c r="K56" s="3" t="s">
        <v>794</v>
      </c>
      <c r="L56" s="24" t="s">
        <v>20</v>
      </c>
      <c r="N56" s="6" t="s">
        <v>176</v>
      </c>
      <c r="O56" s="8">
        <v>1484016.9</v>
      </c>
      <c r="P56" s="8">
        <f t="shared" si="9"/>
        <v>1739267.8067999999</v>
      </c>
      <c r="Q56" s="8">
        <f>P56/'Index Lengkeek tm febr. 2024'!$C$2*'Index Lengkeek tm febr. 2024'!$C$3</f>
        <v>1764288.8216371106</v>
      </c>
      <c r="R56" s="4">
        <f>Q56</f>
        <v>1764288.8216371106</v>
      </c>
      <c r="S56" s="4">
        <v>95418.02</v>
      </c>
      <c r="T56" s="4">
        <f t="shared" si="10"/>
        <v>109253.63290000001</v>
      </c>
      <c r="U56" s="4">
        <f>T56/'Index Lengkeek tm febr. 2024'!$D$2*'Index Lengkeek tm febr. 2024'!$D$3</f>
        <v>113648.15880492461</v>
      </c>
      <c r="V56" s="4">
        <f t="shared" si="11"/>
        <v>113648.15880492461</v>
      </c>
    </row>
    <row r="57" spans="1:127" x14ac:dyDescent="0.25">
      <c r="A57" s="5" t="s">
        <v>169</v>
      </c>
      <c r="B57" s="3">
        <v>72</v>
      </c>
      <c r="C57" s="3" t="s">
        <v>171</v>
      </c>
      <c r="D57" s="3" t="s">
        <v>16</v>
      </c>
      <c r="E57" s="5" t="s">
        <v>64</v>
      </c>
      <c r="F57" s="5" t="s">
        <v>173</v>
      </c>
      <c r="G57" s="19" t="s">
        <v>31</v>
      </c>
      <c r="I57" s="3" t="s">
        <v>1014</v>
      </c>
      <c r="J57" s="6" t="s">
        <v>20</v>
      </c>
      <c r="K57" s="3" t="s">
        <v>794</v>
      </c>
      <c r="L57" s="24" t="s">
        <v>20</v>
      </c>
      <c r="N57" s="6" t="s">
        <v>175</v>
      </c>
      <c r="O57" s="8">
        <v>1716973.05</v>
      </c>
      <c r="P57" s="8">
        <f t="shared" si="9"/>
        <v>2012292.4146</v>
      </c>
      <c r="Q57" s="8">
        <f>P57/'Index Lengkeek tm febr. 2024'!$C$2*'Index Lengkeek tm febr. 2024'!$C$3</f>
        <v>2041241.1470295086</v>
      </c>
      <c r="R57" s="4">
        <f>Q57</f>
        <v>2041241.1470295086</v>
      </c>
      <c r="S57" s="4"/>
      <c r="T57" s="4">
        <f t="shared" si="10"/>
        <v>0</v>
      </c>
      <c r="U57" s="4">
        <f>T57/'Index Lengkeek tm febr. 2024'!$D$2*'Index Lengkeek tm febr. 2024'!$D$3</f>
        <v>0</v>
      </c>
      <c r="V57" s="4">
        <f t="shared" si="11"/>
        <v>0</v>
      </c>
    </row>
    <row r="58" spans="1:127" x14ac:dyDescent="0.25">
      <c r="A58" s="5" t="s">
        <v>170</v>
      </c>
      <c r="B58" s="3">
        <v>45</v>
      </c>
      <c r="C58" s="3" t="s">
        <v>172</v>
      </c>
      <c r="D58" s="3" t="s">
        <v>82</v>
      </c>
      <c r="E58" s="5" t="s">
        <v>65</v>
      </c>
      <c r="F58" s="5" t="s">
        <v>54</v>
      </c>
      <c r="G58" s="19" t="s">
        <v>31</v>
      </c>
      <c r="I58" s="3" t="s">
        <v>1014</v>
      </c>
      <c r="J58" s="6" t="s">
        <v>19</v>
      </c>
      <c r="K58" s="3" t="s">
        <v>794</v>
      </c>
      <c r="L58" s="24" t="s">
        <v>20</v>
      </c>
      <c r="N58" s="6" t="s">
        <v>177</v>
      </c>
      <c r="O58" s="8">
        <v>1143826.98</v>
      </c>
      <c r="P58" s="8">
        <f t="shared" si="9"/>
        <v>1340565.2205599998</v>
      </c>
      <c r="Q58" s="8">
        <f>P58/'Index Lengkeek tm febr. 2024'!$C$2*'Index Lengkeek tm febr. 2024'!$C$3</f>
        <v>1359850.5210425397</v>
      </c>
      <c r="R58" s="4">
        <f>Q58</f>
        <v>1359850.5210425397</v>
      </c>
      <c r="S58" s="4">
        <v>153791.39000000001</v>
      </c>
      <c r="T58" s="4">
        <f t="shared" si="10"/>
        <v>176091.14155000003</v>
      </c>
      <c r="U58" s="4">
        <f>T58/'Index Lengkeek tm febr. 2024'!$D$2*'Index Lengkeek tm febr. 2024'!$D$3</f>
        <v>183174.08298296374</v>
      </c>
      <c r="V58" s="4">
        <f t="shared" si="11"/>
        <v>183174.08298296374</v>
      </c>
    </row>
    <row r="59" spans="1:127" x14ac:dyDescent="0.25">
      <c r="A59" s="3" t="s">
        <v>178</v>
      </c>
      <c r="B59" s="3">
        <v>59</v>
      </c>
      <c r="C59" s="3" t="s">
        <v>180</v>
      </c>
      <c r="D59" s="3" t="s">
        <v>185</v>
      </c>
      <c r="E59" s="3" t="s">
        <v>64</v>
      </c>
      <c r="I59" s="3" t="s">
        <v>1015</v>
      </c>
      <c r="J59" s="3" t="s">
        <v>20</v>
      </c>
      <c r="K59" s="3" t="s">
        <v>794</v>
      </c>
      <c r="L59" s="24" t="s">
        <v>20</v>
      </c>
      <c r="N59" s="7" t="s">
        <v>186</v>
      </c>
      <c r="O59" s="8">
        <v>590401.18999999994</v>
      </c>
      <c r="P59" s="8">
        <f t="shared" si="9"/>
        <v>691950.19467999984</v>
      </c>
      <c r="Q59" s="8">
        <f>P59/'Index Lengkeek tm febr. 2024'!$C$2*'Index Lengkeek tm febr. 2024'!$C$3</f>
        <v>701904.55364642257</v>
      </c>
      <c r="R59" s="4">
        <f>Q59</f>
        <v>701904.55364642257</v>
      </c>
      <c r="S59" s="4"/>
      <c r="T59" s="4">
        <f t="shared" si="10"/>
        <v>0</v>
      </c>
      <c r="U59" s="4">
        <f>T59/'Index Lengkeek tm febr. 2024'!$D$2*'Index Lengkeek tm febr. 2024'!$D$3</f>
        <v>0</v>
      </c>
      <c r="V59" s="4">
        <f t="shared" si="11"/>
        <v>0</v>
      </c>
    </row>
    <row r="60" spans="1:127" x14ac:dyDescent="0.25">
      <c r="A60" s="3" t="s">
        <v>178</v>
      </c>
      <c r="B60" s="3" t="s">
        <v>179</v>
      </c>
      <c r="C60" s="3" t="s">
        <v>180</v>
      </c>
      <c r="D60" s="3" t="s">
        <v>16</v>
      </c>
      <c r="E60" s="7" t="s">
        <v>64</v>
      </c>
      <c r="F60" s="6" t="s">
        <v>181</v>
      </c>
      <c r="G60" s="20" t="s">
        <v>182</v>
      </c>
      <c r="I60" s="6" t="s">
        <v>1004</v>
      </c>
      <c r="J60" s="3" t="s">
        <v>20</v>
      </c>
      <c r="K60" s="3" t="s">
        <v>794</v>
      </c>
      <c r="L60" s="24" t="s">
        <v>20</v>
      </c>
      <c r="N60" s="6" t="s">
        <v>998</v>
      </c>
      <c r="O60" s="8">
        <v>75625000</v>
      </c>
      <c r="P60" s="8">
        <f t="shared" si="9"/>
        <v>88632500</v>
      </c>
      <c r="Q60" s="8">
        <f>P60/'Index Lengkeek tm febr. 2024'!$C$2*'Index Lengkeek tm febr. 2024'!$C$3</f>
        <v>89907562.465297058</v>
      </c>
      <c r="R60" s="4">
        <f>Q60-1000000</f>
        <v>88907562.465297058</v>
      </c>
      <c r="S60" s="4"/>
      <c r="T60" s="4">
        <f t="shared" si="10"/>
        <v>0</v>
      </c>
      <c r="U60" s="4">
        <f>T60/'Index Lengkeek tm febr. 2024'!$D$2*'Index Lengkeek tm febr. 2024'!$D$3</f>
        <v>0</v>
      </c>
      <c r="V60" s="4">
        <f t="shared" si="11"/>
        <v>0</v>
      </c>
    </row>
    <row r="61" spans="1:127" x14ac:dyDescent="0.25">
      <c r="A61" s="3" t="s">
        <v>178</v>
      </c>
      <c r="B61" s="3">
        <v>520</v>
      </c>
      <c r="C61" s="3" t="s">
        <v>183</v>
      </c>
      <c r="D61" s="3" t="s">
        <v>16</v>
      </c>
      <c r="E61" s="3" t="s">
        <v>64</v>
      </c>
      <c r="J61" s="3" t="s">
        <v>20</v>
      </c>
      <c r="K61" s="3" t="s">
        <v>794</v>
      </c>
      <c r="L61" s="24" t="s">
        <v>20</v>
      </c>
      <c r="N61" s="7" t="s">
        <v>184</v>
      </c>
      <c r="O61" s="8">
        <v>194038.36</v>
      </c>
      <c r="P61" s="8">
        <f t="shared" si="9"/>
        <v>227412.95791999996</v>
      </c>
      <c r="Q61" s="8">
        <f>P61/'Index Lengkeek tm febr. 2024'!$C$2*'Index Lengkeek tm febr. 2024'!$C$3</f>
        <v>230684.50872547168</v>
      </c>
      <c r="R61" s="4">
        <f t="shared" ref="R61:R69" si="12">Q61</f>
        <v>230684.50872547168</v>
      </c>
      <c r="S61" s="4"/>
      <c r="T61" s="4">
        <f t="shared" si="10"/>
        <v>0</v>
      </c>
      <c r="U61" s="4">
        <f>T61/'Index Lengkeek tm febr. 2024'!$D$2*'Index Lengkeek tm febr. 2024'!$D$3</f>
        <v>0</v>
      </c>
      <c r="V61" s="4">
        <f t="shared" si="11"/>
        <v>0</v>
      </c>
    </row>
    <row r="62" spans="1:127" x14ac:dyDescent="0.25">
      <c r="A62" s="3" t="s">
        <v>187</v>
      </c>
      <c r="B62" s="3">
        <v>10</v>
      </c>
      <c r="C62" s="3" t="s">
        <v>188</v>
      </c>
      <c r="D62" s="3" t="s">
        <v>16</v>
      </c>
      <c r="E62" s="3" t="s">
        <v>64</v>
      </c>
      <c r="F62" s="3" t="s">
        <v>54</v>
      </c>
      <c r="G62" s="17" t="s">
        <v>31</v>
      </c>
      <c r="I62" s="3" t="s">
        <v>1014</v>
      </c>
      <c r="J62" s="5" t="s">
        <v>19</v>
      </c>
      <c r="K62" s="3" t="s">
        <v>794</v>
      </c>
      <c r="L62" s="24" t="s">
        <v>20</v>
      </c>
      <c r="N62" s="6" t="s">
        <v>189</v>
      </c>
      <c r="O62" s="8">
        <v>2401050.61</v>
      </c>
      <c r="P62" s="8">
        <f t="shared" si="9"/>
        <v>2814031.3149199998</v>
      </c>
      <c r="Q62" s="8">
        <f>P62/'Index Lengkeek tm febr. 2024'!$C$2*'Index Lengkeek tm febr. 2024'!$C$3</f>
        <v>2854513.8208385399</v>
      </c>
      <c r="R62" s="4">
        <f t="shared" si="12"/>
        <v>2854513.8208385399</v>
      </c>
      <c r="S62" s="4">
        <v>550056.81000000006</v>
      </c>
      <c r="T62" s="4">
        <f t="shared" si="10"/>
        <v>629815.04745000007</v>
      </c>
      <c r="U62" s="4">
        <f>T62/'Index Lengkeek tm febr. 2024'!$D$2*'Index Lengkeek tm febr. 2024'!$D$3</f>
        <v>655148.19626953313</v>
      </c>
      <c r="V62" s="4">
        <f t="shared" si="11"/>
        <v>655148.19626953313</v>
      </c>
    </row>
    <row r="63" spans="1:127" x14ac:dyDescent="0.25">
      <c r="A63" s="3" t="s">
        <v>190</v>
      </c>
      <c r="B63" s="3" t="s">
        <v>198</v>
      </c>
      <c r="C63" s="3" t="s">
        <v>199</v>
      </c>
      <c r="D63" s="3" t="s">
        <v>16</v>
      </c>
      <c r="E63" s="3" t="s">
        <v>64</v>
      </c>
      <c r="J63" s="3" t="s">
        <v>20</v>
      </c>
      <c r="K63" s="3" t="s">
        <v>794</v>
      </c>
      <c r="L63" s="27" t="s">
        <v>200</v>
      </c>
      <c r="N63" s="6" t="s">
        <v>201</v>
      </c>
      <c r="O63" s="8">
        <v>322800</v>
      </c>
      <c r="P63" s="8">
        <f t="shared" si="9"/>
        <v>378321.6</v>
      </c>
      <c r="Q63" s="8">
        <f>P63/'Index Lengkeek tm febr. 2024'!$C$2*'Index Lengkeek tm febr. 2024'!$C$3</f>
        <v>383764.11456261668</v>
      </c>
      <c r="R63" s="4">
        <f t="shared" si="12"/>
        <v>383764.11456261668</v>
      </c>
      <c r="S63" s="4"/>
      <c r="T63" s="4">
        <f t="shared" si="10"/>
        <v>0</v>
      </c>
      <c r="U63" s="4">
        <f>T63/'Index Lengkeek tm febr. 2024'!$D$2*'Index Lengkeek tm febr. 2024'!$D$3</f>
        <v>0</v>
      </c>
      <c r="V63" s="4">
        <f t="shared" si="11"/>
        <v>0</v>
      </c>
    </row>
    <row r="64" spans="1:127" x14ac:dyDescent="0.25">
      <c r="A64" s="3" t="s">
        <v>190</v>
      </c>
      <c r="B64" s="3">
        <v>100</v>
      </c>
      <c r="C64" s="3" t="s">
        <v>191</v>
      </c>
      <c r="D64" s="3" t="s">
        <v>16</v>
      </c>
      <c r="E64" s="3" t="s">
        <v>64</v>
      </c>
      <c r="J64" s="3" t="s">
        <v>20</v>
      </c>
      <c r="K64" s="3" t="s">
        <v>794</v>
      </c>
      <c r="L64" s="24" t="s">
        <v>20</v>
      </c>
      <c r="N64" s="6" t="s">
        <v>192</v>
      </c>
      <c r="O64" s="8">
        <v>251001</v>
      </c>
      <c r="P64" s="8">
        <f t="shared" si="9"/>
        <v>294173.17199999996</v>
      </c>
      <c r="Q64" s="8">
        <f>P64/'Index Lengkeek tm febr. 2024'!$C$2*'Index Lengkeek tm febr. 2024'!$C$3</f>
        <v>298405.13172035728</v>
      </c>
      <c r="R64" s="4">
        <f t="shared" si="12"/>
        <v>298405.13172035728</v>
      </c>
      <c r="S64" s="4"/>
      <c r="T64" s="4">
        <f t="shared" si="10"/>
        <v>0</v>
      </c>
      <c r="U64" s="4">
        <f>T64/'Index Lengkeek tm febr. 2024'!$D$2*'Index Lengkeek tm febr. 2024'!$D$3</f>
        <v>0</v>
      </c>
      <c r="V64" s="4">
        <f t="shared" si="11"/>
        <v>0</v>
      </c>
    </row>
    <row r="65" spans="1:127" x14ac:dyDescent="0.25">
      <c r="A65" s="3" t="s">
        <v>190</v>
      </c>
      <c r="B65" s="3">
        <v>102</v>
      </c>
      <c r="C65" s="3" t="s">
        <v>191</v>
      </c>
      <c r="D65" s="3" t="s">
        <v>16</v>
      </c>
      <c r="E65" s="3" t="s">
        <v>64</v>
      </c>
      <c r="J65" s="3" t="s">
        <v>20</v>
      </c>
      <c r="K65" s="3" t="s">
        <v>794</v>
      </c>
      <c r="L65" s="24" t="s">
        <v>20</v>
      </c>
      <c r="N65" s="6" t="s">
        <v>193</v>
      </c>
      <c r="O65" s="8">
        <v>234726.77</v>
      </c>
      <c r="P65" s="8">
        <f t="shared" si="9"/>
        <v>275099.77443999995</v>
      </c>
      <c r="Q65" s="8">
        <f>P65/'Index Lengkeek tm febr. 2024'!$C$2*'Index Lengkeek tm febr. 2024'!$C$3</f>
        <v>279057.34527011449</v>
      </c>
      <c r="R65" s="4">
        <f t="shared" si="12"/>
        <v>279057.34527011449</v>
      </c>
      <c r="S65" s="4"/>
      <c r="T65" s="4">
        <f t="shared" si="10"/>
        <v>0</v>
      </c>
      <c r="U65" s="4">
        <f>T65/'Index Lengkeek tm febr. 2024'!$D$2*'Index Lengkeek tm febr. 2024'!$D$3</f>
        <v>0</v>
      </c>
      <c r="V65" s="4">
        <f t="shared" si="11"/>
        <v>0</v>
      </c>
    </row>
    <row r="66" spans="1:127" s="33" customFormat="1" x14ac:dyDescent="0.25">
      <c r="A66" s="3" t="s">
        <v>190</v>
      </c>
      <c r="B66" s="3">
        <v>98</v>
      </c>
      <c r="C66" s="3" t="s">
        <v>191</v>
      </c>
      <c r="D66" s="3" t="s">
        <v>16</v>
      </c>
      <c r="E66" s="3" t="s">
        <v>64</v>
      </c>
      <c r="F66" s="3"/>
      <c r="G66" s="17"/>
      <c r="H66" s="3"/>
      <c r="I66" s="3"/>
      <c r="J66" s="3" t="s">
        <v>20</v>
      </c>
      <c r="K66" s="3" t="s">
        <v>794</v>
      </c>
      <c r="L66" s="24" t="s">
        <v>20</v>
      </c>
      <c r="M66" s="17"/>
      <c r="N66" s="6" t="s">
        <v>204</v>
      </c>
      <c r="O66" s="8">
        <v>391207</v>
      </c>
      <c r="P66" s="8">
        <f t="shared" si="9"/>
        <v>458494.60399999999</v>
      </c>
      <c r="Q66" s="8">
        <f>P66/'Index Lengkeek tm febr. 2024'!$C$2*'Index Lengkeek tm febr. 2024'!$C$3</f>
        <v>465090.48316511029</v>
      </c>
      <c r="R66" s="4">
        <f t="shared" si="12"/>
        <v>465090.48316511029</v>
      </c>
      <c r="S66" s="4"/>
      <c r="T66" s="4">
        <f t="shared" si="10"/>
        <v>0</v>
      </c>
      <c r="U66" s="4">
        <f>T66/'Index Lengkeek tm febr. 2024'!$D$2*'Index Lengkeek tm febr. 2024'!$D$3</f>
        <v>0</v>
      </c>
      <c r="V66" s="4">
        <f t="shared" si="11"/>
        <v>0</v>
      </c>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row>
    <row r="67" spans="1:127" s="33" customFormat="1" x14ac:dyDescent="0.25">
      <c r="A67" s="3" t="s">
        <v>190</v>
      </c>
      <c r="B67" s="3">
        <v>90</v>
      </c>
      <c r="C67" s="3" t="s">
        <v>202</v>
      </c>
      <c r="D67" s="3" t="s">
        <v>16</v>
      </c>
      <c r="E67" s="3" t="s">
        <v>64</v>
      </c>
      <c r="F67" s="3"/>
      <c r="G67" s="17"/>
      <c r="H67" s="3"/>
      <c r="I67" s="3"/>
      <c r="J67" s="3" t="s">
        <v>20</v>
      </c>
      <c r="K67" s="3" t="s">
        <v>794</v>
      </c>
      <c r="L67" s="24" t="s">
        <v>20</v>
      </c>
      <c r="M67" s="17"/>
      <c r="N67" s="6" t="s">
        <v>203</v>
      </c>
      <c r="O67" s="8">
        <v>448293.98</v>
      </c>
      <c r="P67" s="8">
        <f t="shared" si="9"/>
        <v>525400.54455999995</v>
      </c>
      <c r="Q67" s="8">
        <f>P67/'Index Lengkeek tm febr. 2024'!$C$2*'Index Lengkeek tm febr. 2024'!$C$3</f>
        <v>532958.9290534429</v>
      </c>
      <c r="R67" s="4">
        <f t="shared" si="12"/>
        <v>532958.9290534429</v>
      </c>
      <c r="S67" s="4"/>
      <c r="T67" s="4">
        <f t="shared" si="10"/>
        <v>0</v>
      </c>
      <c r="U67" s="4">
        <f>T67/'Index Lengkeek tm febr. 2024'!$D$2*'Index Lengkeek tm febr. 2024'!$D$3</f>
        <v>0</v>
      </c>
      <c r="V67" s="4">
        <f t="shared" si="11"/>
        <v>0</v>
      </c>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row>
    <row r="68" spans="1:127" x14ac:dyDescent="0.25">
      <c r="A68" s="3" t="s">
        <v>194</v>
      </c>
      <c r="B68" s="3" t="s">
        <v>195</v>
      </c>
      <c r="C68" s="3" t="s">
        <v>202</v>
      </c>
      <c r="D68" s="3" t="s">
        <v>16</v>
      </c>
      <c r="N68" s="6" t="s">
        <v>907</v>
      </c>
      <c r="O68" s="8"/>
      <c r="P68" s="8"/>
      <c r="Q68" s="8">
        <f>P68/'Index Lengkeek tm febr. 2024'!$C$2*'Index Lengkeek tm febr. 2024'!$C$3</f>
        <v>0</v>
      </c>
      <c r="R68" s="4">
        <f t="shared" si="12"/>
        <v>0</v>
      </c>
      <c r="S68" s="4"/>
      <c r="T68" s="4">
        <v>83026</v>
      </c>
      <c r="U68" s="4">
        <f>T68/'Index Lengkeek tm febr. 2024'!$D$2*'Index Lengkeek tm febr. 2024'!$D$3</f>
        <v>86365.56773882499</v>
      </c>
      <c r="V68" s="4">
        <f t="shared" si="11"/>
        <v>86365.56773882499</v>
      </c>
    </row>
    <row r="69" spans="1:127" x14ac:dyDescent="0.25">
      <c r="A69" s="3" t="s">
        <v>194</v>
      </c>
      <c r="B69" s="3" t="s">
        <v>195</v>
      </c>
      <c r="C69" s="3" t="s">
        <v>196</v>
      </c>
      <c r="D69" s="3" t="s">
        <v>16</v>
      </c>
      <c r="E69" s="7" t="s">
        <v>64</v>
      </c>
      <c r="F69" s="7" t="s">
        <v>940</v>
      </c>
      <c r="G69" s="7" t="s">
        <v>1005</v>
      </c>
      <c r="I69" s="7" t="s">
        <v>1006</v>
      </c>
      <c r="J69" s="3" t="s">
        <v>19</v>
      </c>
      <c r="K69" s="3" t="s">
        <v>999</v>
      </c>
      <c r="L69" s="24" t="s">
        <v>20</v>
      </c>
      <c r="M69" s="3"/>
      <c r="N69" s="6" t="s">
        <v>197</v>
      </c>
      <c r="O69" s="8">
        <v>26114358.600000001</v>
      </c>
      <c r="P69" s="8">
        <f t="shared" ref="P69:P80" si="13">O69*117.2%</f>
        <v>30606028.279199999</v>
      </c>
      <c r="Q69" s="8">
        <f>P69/'Index Lengkeek tm febr. 2024'!$C$2*'Index Lengkeek tm febr. 2024'!$C$3</f>
        <v>31046324.986058407</v>
      </c>
      <c r="R69" s="4">
        <f t="shared" si="12"/>
        <v>31046324.986058407</v>
      </c>
      <c r="S69" s="4"/>
      <c r="T69" s="4">
        <f>S69*114.5%</f>
        <v>0</v>
      </c>
      <c r="U69" s="4">
        <f>T69/'Index Lengkeek tm febr. 2024'!$D$2*'Index Lengkeek tm febr. 2024'!$D$3</f>
        <v>0</v>
      </c>
      <c r="V69" s="4">
        <f t="shared" si="11"/>
        <v>0</v>
      </c>
    </row>
    <row r="70" spans="1:127" x14ac:dyDescent="0.25">
      <c r="A70" s="3" t="s">
        <v>205</v>
      </c>
      <c r="B70" s="3">
        <v>28</v>
      </c>
      <c r="C70" s="3" t="s">
        <v>206</v>
      </c>
      <c r="D70" s="3" t="s">
        <v>40</v>
      </c>
      <c r="K70" s="3" t="s">
        <v>794</v>
      </c>
      <c r="N70" s="7" t="s">
        <v>207</v>
      </c>
      <c r="O70" s="8"/>
      <c r="P70" s="8">
        <f t="shared" si="13"/>
        <v>0</v>
      </c>
      <c r="Q70" s="8">
        <f>P70/'Index Lengkeek tm febr. 2024'!$C$2*'Index Lengkeek tm febr. 2024'!$C$3</f>
        <v>0</v>
      </c>
      <c r="R70" s="4">
        <v>0</v>
      </c>
      <c r="S70" s="4">
        <v>587950</v>
      </c>
      <c r="T70" s="4">
        <f t="shared" ref="T70:T99" si="14">S70*114.5%</f>
        <v>673202.75</v>
      </c>
      <c r="U70" s="4">
        <f>T70/'Index Lengkeek tm febr. 2024'!$D$2*'Index Lengkeek tm febr. 2024'!$D$3</f>
        <v>700281.08914181415</v>
      </c>
      <c r="V70" s="4">
        <f t="shared" si="11"/>
        <v>700281.08914181415</v>
      </c>
    </row>
    <row r="71" spans="1:127" x14ac:dyDescent="0.25">
      <c r="A71" s="3" t="s">
        <v>205</v>
      </c>
      <c r="B71" s="3">
        <v>28</v>
      </c>
      <c r="C71" s="3" t="s">
        <v>206</v>
      </c>
      <c r="D71" s="3" t="s">
        <v>40</v>
      </c>
      <c r="K71" s="3" t="s">
        <v>794</v>
      </c>
      <c r="N71" s="7" t="s">
        <v>208</v>
      </c>
      <c r="O71" s="8"/>
      <c r="P71" s="8">
        <f t="shared" si="13"/>
        <v>0</v>
      </c>
      <c r="Q71" s="8">
        <f>P71/'Index Lengkeek tm febr. 2024'!$C$2*'Index Lengkeek tm febr. 2024'!$C$3</f>
        <v>0</v>
      </c>
      <c r="R71" s="4">
        <v>0</v>
      </c>
      <c r="S71" s="4">
        <v>97663.15</v>
      </c>
      <c r="T71" s="4">
        <f t="shared" si="14"/>
        <v>111824.30674999999</v>
      </c>
      <c r="U71" s="4">
        <f>T71/'Index Lengkeek tm febr. 2024'!$D$2*'Index Lengkeek tm febr. 2024'!$D$3</f>
        <v>116322.23326987051</v>
      </c>
      <c r="V71" s="4">
        <f t="shared" si="11"/>
        <v>116322.23326987051</v>
      </c>
    </row>
    <row r="72" spans="1:127" s="7" customFormat="1" x14ac:dyDescent="0.25">
      <c r="A72" s="7" t="s">
        <v>209</v>
      </c>
      <c r="B72" s="7">
        <v>56</v>
      </c>
      <c r="C72" s="7" t="s">
        <v>211</v>
      </c>
      <c r="D72" s="7" t="s">
        <v>16</v>
      </c>
      <c r="E72" s="7" t="s">
        <v>64</v>
      </c>
      <c r="F72" s="7" t="s">
        <v>1000</v>
      </c>
      <c r="G72" s="7" t="s">
        <v>1001</v>
      </c>
      <c r="H72" s="6" t="s">
        <v>213</v>
      </c>
      <c r="I72" s="6" t="s">
        <v>942</v>
      </c>
      <c r="J72" s="7" t="s">
        <v>19</v>
      </c>
      <c r="K72" s="7" t="s">
        <v>794</v>
      </c>
      <c r="L72" s="24" t="s">
        <v>20</v>
      </c>
      <c r="M72" s="18"/>
      <c r="N72" s="6" t="s">
        <v>215</v>
      </c>
      <c r="O72" s="8">
        <v>16942567.420000002</v>
      </c>
      <c r="P72" s="8">
        <f t="shared" si="13"/>
        <v>19856689.016240001</v>
      </c>
      <c r="Q72" s="8">
        <f>P72/'Index Lengkeek tm febr. 2024'!$C$2*'Index Lengkeek tm febr. 2024'!$C$3</f>
        <v>20142346.296015296</v>
      </c>
      <c r="R72" s="4">
        <v>25531000</v>
      </c>
      <c r="S72" s="4"/>
      <c r="T72" s="4">
        <f t="shared" si="14"/>
        <v>0</v>
      </c>
      <c r="U72" s="4">
        <f>T72/'Index Lengkeek tm febr. 2024'!$D$2*'Index Lengkeek tm febr. 2024'!$D$3</f>
        <v>0</v>
      </c>
      <c r="V72" s="4">
        <v>0</v>
      </c>
    </row>
    <row r="73" spans="1:127" s="7" customFormat="1" x14ac:dyDescent="0.25">
      <c r="A73" s="7" t="s">
        <v>210</v>
      </c>
      <c r="B73" s="7">
        <v>4</v>
      </c>
      <c r="C73" s="7" t="s">
        <v>211</v>
      </c>
      <c r="D73" s="7" t="s">
        <v>16</v>
      </c>
      <c r="E73" s="7" t="s">
        <v>212</v>
      </c>
      <c r="F73" s="7" t="s">
        <v>212</v>
      </c>
      <c r="G73" s="18"/>
      <c r="J73" s="7" t="s">
        <v>20</v>
      </c>
      <c r="K73" s="7" t="s">
        <v>794</v>
      </c>
      <c r="L73" s="24" t="s">
        <v>20</v>
      </c>
      <c r="M73" s="18"/>
      <c r="N73" s="6" t="s">
        <v>812</v>
      </c>
      <c r="O73" s="8">
        <v>109536.42</v>
      </c>
      <c r="P73" s="8">
        <f t="shared" si="13"/>
        <v>128376.68423999999</v>
      </c>
      <c r="Q73" s="8">
        <f>P73/'Index Lengkeek tm febr. 2024'!$C$2*'Index Lengkeek tm febr. 2024'!$C$3</f>
        <v>130223.50444132248</v>
      </c>
      <c r="R73" s="4">
        <f t="shared" ref="R73:R78" si="15">Q73</f>
        <v>130223.50444132248</v>
      </c>
      <c r="S73" s="4">
        <v>22924.47</v>
      </c>
      <c r="T73" s="4">
        <f t="shared" si="14"/>
        <v>26248.518150000004</v>
      </c>
      <c r="U73" s="4">
        <v>0</v>
      </c>
      <c r="V73" s="4">
        <f>U73</f>
        <v>0</v>
      </c>
    </row>
    <row r="74" spans="1:127" s="7" customFormat="1" x14ac:dyDescent="0.25">
      <c r="A74" s="7" t="s">
        <v>210</v>
      </c>
      <c r="B74" s="7">
        <v>4</v>
      </c>
      <c r="C74" s="7" t="s">
        <v>211</v>
      </c>
      <c r="D74" s="7" t="s">
        <v>16</v>
      </c>
      <c r="E74" s="7" t="s">
        <v>212</v>
      </c>
      <c r="F74" s="7" t="s">
        <v>212</v>
      </c>
      <c r="G74" s="18"/>
      <c r="J74" s="7" t="s">
        <v>20</v>
      </c>
      <c r="K74" s="7" t="s">
        <v>794</v>
      </c>
      <c r="L74" s="24" t="s">
        <v>20</v>
      </c>
      <c r="M74" s="18"/>
      <c r="N74" s="6" t="s">
        <v>214</v>
      </c>
      <c r="O74" s="8">
        <v>1489715.59</v>
      </c>
      <c r="P74" s="8">
        <f t="shared" si="13"/>
        <v>1745946.67148</v>
      </c>
      <c r="Q74" s="8">
        <f>P74/'Index Lengkeek tm febr. 2024'!$C$2*'Index Lengkeek tm febr. 2024'!$C$3</f>
        <v>1771063.76811176</v>
      </c>
      <c r="R74" s="4">
        <f t="shared" si="15"/>
        <v>1771063.76811176</v>
      </c>
      <c r="S74" s="4"/>
      <c r="T74" s="4">
        <f t="shared" si="14"/>
        <v>0</v>
      </c>
      <c r="U74" s="4">
        <f>T74/'Index Lengkeek tm febr. 2024'!$D$2*'Index Lengkeek tm febr. 2024'!$D$3</f>
        <v>0</v>
      </c>
      <c r="V74" s="4">
        <f>U74</f>
        <v>0</v>
      </c>
    </row>
    <row r="75" spans="1:127" x14ac:dyDescent="0.25">
      <c r="A75" s="3" t="s">
        <v>216</v>
      </c>
      <c r="B75" s="3">
        <v>8</v>
      </c>
      <c r="C75" s="3" t="s">
        <v>220</v>
      </c>
      <c r="D75" s="3" t="s">
        <v>16</v>
      </c>
      <c r="E75" s="5" t="s">
        <v>64</v>
      </c>
      <c r="F75" s="5" t="s">
        <v>54</v>
      </c>
      <c r="G75" s="19" t="s">
        <v>224</v>
      </c>
      <c r="I75" s="7" t="s">
        <v>1016</v>
      </c>
      <c r="J75" s="5" t="s">
        <v>19</v>
      </c>
      <c r="K75" s="3" t="s">
        <v>794</v>
      </c>
      <c r="L75" s="24" t="s">
        <v>20</v>
      </c>
      <c r="N75" s="6" t="s">
        <v>227</v>
      </c>
      <c r="O75" s="8">
        <v>5281650</v>
      </c>
      <c r="P75" s="8">
        <f t="shared" si="13"/>
        <v>6190093.7999999998</v>
      </c>
      <c r="Q75" s="8">
        <f>P75/'Index Lengkeek tm febr. 2024'!$C$2*'Index Lengkeek tm febr. 2024'!$C$3</f>
        <v>6279144.1625763467</v>
      </c>
      <c r="R75" s="4">
        <f t="shared" si="15"/>
        <v>6279144.1625763467</v>
      </c>
      <c r="S75" s="4">
        <v>1113584.3999999999</v>
      </c>
      <c r="T75" s="4">
        <f t="shared" si="14"/>
        <v>1275054.1379999998</v>
      </c>
      <c r="U75" s="4">
        <f>T75/'Index Lengkeek tm febr. 2024'!$D$2*'Index Lengkeek tm febr. 2024'!$D$3</f>
        <v>1326340.8393287414</v>
      </c>
      <c r="V75" s="4">
        <f>U75</f>
        <v>1326340.8393287414</v>
      </c>
    </row>
    <row r="76" spans="1:127" x14ac:dyDescent="0.25">
      <c r="A76" s="3" t="s">
        <v>217</v>
      </c>
      <c r="B76" s="3">
        <v>48</v>
      </c>
      <c r="C76" s="3" t="s">
        <v>221</v>
      </c>
      <c r="D76" s="3" t="s">
        <v>16</v>
      </c>
      <c r="E76" s="5" t="s">
        <v>65</v>
      </c>
      <c r="F76" s="5" t="s">
        <v>225</v>
      </c>
      <c r="G76" s="19" t="s">
        <v>226</v>
      </c>
      <c r="I76" s="3" t="s">
        <v>1014</v>
      </c>
      <c r="J76" s="5" t="s">
        <v>19</v>
      </c>
      <c r="K76" s="3" t="s">
        <v>794</v>
      </c>
      <c r="L76" s="24" t="s">
        <v>20</v>
      </c>
      <c r="N76" s="6" t="s">
        <v>228</v>
      </c>
      <c r="O76" s="8">
        <v>4752435.3499999996</v>
      </c>
      <c r="P76" s="8">
        <f t="shared" si="13"/>
        <v>5569854.2301999992</v>
      </c>
      <c r="Q76" s="8">
        <f>P76/'Index Lengkeek tm febr. 2024'!$C$2*'Index Lengkeek tm febr. 2024'!$C$3</f>
        <v>5649981.8590732012</v>
      </c>
      <c r="R76" s="4">
        <f t="shared" si="15"/>
        <v>5649981.8590732012</v>
      </c>
      <c r="S76" s="4">
        <v>975508.91</v>
      </c>
      <c r="T76" s="4">
        <f t="shared" si="14"/>
        <v>1116957.7019500001</v>
      </c>
      <c r="U76" s="4">
        <f>T76/'Index Lengkeek tm febr. 2024'!$D$2*'Index Lengkeek tm febr. 2024'!$D$3</f>
        <v>1161885.2656898445</v>
      </c>
      <c r="V76" s="4">
        <f t="shared" ref="V76:V87" si="16">U76</f>
        <v>1161885.2656898445</v>
      </c>
    </row>
    <row r="77" spans="1:127" x14ac:dyDescent="0.25">
      <c r="A77" s="3" t="s">
        <v>218</v>
      </c>
      <c r="B77" s="3">
        <v>413</v>
      </c>
      <c r="C77" s="3" t="s">
        <v>222</v>
      </c>
      <c r="D77" s="3" t="s">
        <v>16</v>
      </c>
      <c r="E77" s="5" t="s">
        <v>65</v>
      </c>
      <c r="F77" s="5" t="s">
        <v>54</v>
      </c>
      <c r="G77" s="19" t="s">
        <v>31</v>
      </c>
      <c r="I77" s="3" t="s">
        <v>1014</v>
      </c>
      <c r="J77" s="6" t="s">
        <v>19</v>
      </c>
      <c r="K77" s="3" t="s">
        <v>794</v>
      </c>
      <c r="L77" s="24" t="s">
        <v>20</v>
      </c>
      <c r="N77" s="6" t="s">
        <v>229</v>
      </c>
      <c r="O77" s="8">
        <v>1099454.3799999999</v>
      </c>
      <c r="P77" s="8">
        <f t="shared" si="13"/>
        <v>1288560.5333599998</v>
      </c>
      <c r="Q77" s="8">
        <f>P77/'Index Lengkeek tm febr. 2024'!$C$2*'Index Lengkeek tm febr. 2024'!$C$3</f>
        <v>1307097.6971582735</v>
      </c>
      <c r="R77" s="4">
        <f t="shared" si="15"/>
        <v>1307097.6971582735</v>
      </c>
      <c r="S77" s="4">
        <v>110011.36</v>
      </c>
      <c r="T77" s="4">
        <f t="shared" si="14"/>
        <v>125963.00720000001</v>
      </c>
      <c r="U77" s="4">
        <f>T77/'Index Lengkeek tm febr. 2024'!$D$2*'Index Lengkeek tm febr. 2024'!$D$3</f>
        <v>131029.63687179559</v>
      </c>
      <c r="V77" s="4">
        <f t="shared" si="16"/>
        <v>131029.63687179559</v>
      </c>
    </row>
    <row r="78" spans="1:127" x14ac:dyDescent="0.25">
      <c r="A78" s="3" t="s">
        <v>219</v>
      </c>
      <c r="B78" s="3">
        <v>1</v>
      </c>
      <c r="C78" s="3" t="s">
        <v>223</v>
      </c>
      <c r="D78" s="3" t="s">
        <v>16</v>
      </c>
      <c r="E78" s="5" t="s">
        <v>65</v>
      </c>
      <c r="F78" s="5" t="s">
        <v>54</v>
      </c>
      <c r="G78" s="19" t="s">
        <v>31</v>
      </c>
      <c r="I78" s="3" t="s">
        <v>1014</v>
      </c>
      <c r="J78" s="6" t="s">
        <v>19</v>
      </c>
      <c r="K78" s="3" t="s">
        <v>794</v>
      </c>
      <c r="L78" s="24" t="s">
        <v>20</v>
      </c>
      <c r="N78" s="6" t="s">
        <v>230</v>
      </c>
      <c r="O78" s="8">
        <v>1058779.5</v>
      </c>
      <c r="P78" s="8">
        <f t="shared" si="13"/>
        <v>1240889.574</v>
      </c>
      <c r="Q78" s="8">
        <f>P78/'Index Lengkeek tm febr. 2024'!$C$2*'Index Lengkeek tm febr. 2024'!$C$3</f>
        <v>1258740.9458938974</v>
      </c>
      <c r="R78" s="4">
        <f t="shared" si="15"/>
        <v>1258740.9458938974</v>
      </c>
      <c r="S78" s="4">
        <v>107766.23</v>
      </c>
      <c r="T78" s="4">
        <f t="shared" si="14"/>
        <v>123392.33335</v>
      </c>
      <c r="U78" s="4">
        <f>T78/'Index Lengkeek tm febr. 2024'!$D$2*'Index Lengkeek tm febr. 2024'!$D$3</f>
        <v>128355.56240684965</v>
      </c>
      <c r="V78" s="4">
        <f t="shared" si="16"/>
        <v>128355.56240684965</v>
      </c>
    </row>
    <row r="79" spans="1:127" x14ac:dyDescent="0.25">
      <c r="A79" s="3" t="s">
        <v>231</v>
      </c>
      <c r="B79" s="3">
        <v>17</v>
      </c>
      <c r="C79" s="3" t="s">
        <v>232</v>
      </c>
      <c r="D79" s="3" t="s">
        <v>16</v>
      </c>
      <c r="E79" s="3" t="s">
        <v>64</v>
      </c>
      <c r="J79" s="7" t="s">
        <v>20</v>
      </c>
      <c r="K79" s="3" t="s">
        <v>794</v>
      </c>
      <c r="L79" s="24" t="s">
        <v>20</v>
      </c>
      <c r="N79" s="7" t="s">
        <v>953</v>
      </c>
      <c r="O79" s="8">
        <v>500000</v>
      </c>
      <c r="P79" s="8">
        <f t="shared" si="13"/>
        <v>586000</v>
      </c>
      <c r="Q79" s="8">
        <v>500000</v>
      </c>
      <c r="R79" s="4">
        <v>500000</v>
      </c>
      <c r="S79" s="4"/>
      <c r="T79" s="4">
        <f t="shared" si="14"/>
        <v>0</v>
      </c>
      <c r="U79" s="4">
        <f>T79/'Index Lengkeek tm febr. 2024'!$D$2*'Index Lengkeek tm febr. 2024'!$D$3</f>
        <v>0</v>
      </c>
      <c r="V79" s="4">
        <f t="shared" si="16"/>
        <v>0</v>
      </c>
    </row>
    <row r="80" spans="1:127" x14ac:dyDescent="0.25">
      <c r="A80" s="3" t="s">
        <v>233</v>
      </c>
      <c r="B80" s="3">
        <v>9</v>
      </c>
      <c r="C80" s="3" t="s">
        <v>234</v>
      </c>
      <c r="D80" s="3" t="s">
        <v>96</v>
      </c>
      <c r="E80" s="3" t="s">
        <v>64</v>
      </c>
      <c r="J80" s="7" t="s">
        <v>20</v>
      </c>
      <c r="K80" s="3" t="s">
        <v>794</v>
      </c>
      <c r="L80" s="24" t="s">
        <v>20</v>
      </c>
      <c r="N80" s="7" t="s">
        <v>235</v>
      </c>
      <c r="O80" s="8">
        <v>474052.5</v>
      </c>
      <c r="P80" s="8">
        <f t="shared" si="13"/>
        <v>555589.52999999991</v>
      </c>
      <c r="Q80" s="8">
        <f>P80/'Index Lengkeek tm febr. 2024'!$C$2*'Index Lengkeek tm febr. 2024'!$C$3</f>
        <v>563582.21164403611</v>
      </c>
      <c r="R80" s="4">
        <f t="shared" ref="R80:R87" si="17">Q80</f>
        <v>563582.21164403611</v>
      </c>
      <c r="S80" s="4"/>
      <c r="T80" s="4">
        <f t="shared" si="14"/>
        <v>0</v>
      </c>
      <c r="U80" s="4">
        <f>T80/'Index Lengkeek tm febr. 2024'!$D$2*'Index Lengkeek tm febr. 2024'!$D$3</f>
        <v>0</v>
      </c>
      <c r="V80" s="4">
        <f t="shared" si="16"/>
        <v>0</v>
      </c>
    </row>
    <row r="81" spans="1:22" x14ac:dyDescent="0.25">
      <c r="A81" s="3" t="s">
        <v>236</v>
      </c>
      <c r="B81" s="3">
        <v>97</v>
      </c>
      <c r="C81" s="3" t="s">
        <v>237</v>
      </c>
      <c r="D81" s="3" t="s">
        <v>52</v>
      </c>
      <c r="E81" s="3" t="s">
        <v>64</v>
      </c>
      <c r="J81" s="7" t="s">
        <v>19</v>
      </c>
      <c r="K81" s="3" t="s">
        <v>794</v>
      </c>
      <c r="L81" s="24" t="s">
        <v>71</v>
      </c>
      <c r="N81" s="7" t="s">
        <v>901</v>
      </c>
      <c r="O81" s="8">
        <v>1216531.73</v>
      </c>
      <c r="P81" s="8">
        <v>1625755</v>
      </c>
      <c r="Q81" s="8">
        <f>P81/'Index Lengkeek tm febr. 2024'!$C$2*'Index Lengkeek tm febr. 2024'!$C$3</f>
        <v>1649143.0255918428</v>
      </c>
      <c r="R81" s="4">
        <f t="shared" si="17"/>
        <v>1649143.0255918428</v>
      </c>
      <c r="S81" s="4">
        <v>118206.42</v>
      </c>
      <c r="T81" s="4"/>
      <c r="U81" s="4"/>
      <c r="V81" s="4">
        <f t="shared" si="16"/>
        <v>0</v>
      </c>
    </row>
    <row r="82" spans="1:22" x14ac:dyDescent="0.25">
      <c r="A82" s="3" t="s">
        <v>236</v>
      </c>
      <c r="B82" s="3">
        <v>97</v>
      </c>
      <c r="C82" s="3" t="s">
        <v>237</v>
      </c>
      <c r="D82" s="3" t="s">
        <v>52</v>
      </c>
      <c r="E82" s="5"/>
      <c r="F82" s="5"/>
      <c r="G82" s="19"/>
      <c r="J82" s="6"/>
      <c r="N82" s="6" t="s">
        <v>906</v>
      </c>
      <c r="O82" s="8"/>
      <c r="P82" s="8"/>
      <c r="Q82" s="8"/>
      <c r="R82" s="4">
        <f t="shared" si="17"/>
        <v>0</v>
      </c>
      <c r="S82" s="4"/>
      <c r="T82" s="4">
        <v>135346</v>
      </c>
      <c r="U82" s="4">
        <v>140790</v>
      </c>
      <c r="V82" s="4">
        <f t="shared" si="16"/>
        <v>140790</v>
      </c>
    </row>
    <row r="83" spans="1:22" x14ac:dyDescent="0.25">
      <c r="A83" s="3" t="s">
        <v>238</v>
      </c>
      <c r="B83" s="3">
        <v>2</v>
      </c>
      <c r="C83" s="3" t="s">
        <v>239</v>
      </c>
      <c r="D83" s="3" t="s">
        <v>16</v>
      </c>
      <c r="E83" s="7" t="s">
        <v>65</v>
      </c>
      <c r="F83" s="7" t="s">
        <v>181</v>
      </c>
      <c r="G83" s="20" t="s">
        <v>31</v>
      </c>
      <c r="I83" s="3" t="s">
        <v>1014</v>
      </c>
      <c r="J83" s="7" t="s">
        <v>20</v>
      </c>
      <c r="K83" s="3" t="s">
        <v>794</v>
      </c>
      <c r="L83" s="24" t="s">
        <v>20</v>
      </c>
      <c r="N83" s="6" t="s">
        <v>240</v>
      </c>
      <c r="O83" s="8">
        <v>10031893.439999999</v>
      </c>
      <c r="P83" s="8">
        <f t="shared" ref="P83:P106" si="18">O83*117.2%</f>
        <v>11757379.111679999</v>
      </c>
      <c r="Q83" s="8">
        <f>P83/'Index Lengkeek tm febr. 2024'!$C$2*'Index Lengkeek tm febr. 2024'!$C$3</f>
        <v>11926520.146803355</v>
      </c>
      <c r="R83" s="4">
        <f t="shared" si="17"/>
        <v>11926520.146803355</v>
      </c>
      <c r="S83" s="4">
        <v>2471887.9500000002</v>
      </c>
      <c r="T83" s="4">
        <f t="shared" si="14"/>
        <v>2830311.7027500002</v>
      </c>
      <c r="U83" s="4">
        <f>T83/'Index Lengkeek tm febr. 2024'!$D$2*'Index Lengkeek tm febr. 2024'!$D$3</f>
        <v>2944155.7715154798</v>
      </c>
      <c r="V83" s="4">
        <f t="shared" si="16"/>
        <v>2944155.7715154798</v>
      </c>
    </row>
    <row r="84" spans="1:22" x14ac:dyDescent="0.25">
      <c r="A84" s="3" t="s">
        <v>241</v>
      </c>
      <c r="B84" s="3">
        <v>29</v>
      </c>
      <c r="C84" s="3" t="s">
        <v>248</v>
      </c>
      <c r="D84" s="3" t="s">
        <v>16</v>
      </c>
      <c r="E84" s="5" t="s">
        <v>254</v>
      </c>
      <c r="F84" s="5"/>
      <c r="G84" s="19"/>
      <c r="I84" s="3" t="s">
        <v>1019</v>
      </c>
      <c r="J84" s="6" t="s">
        <v>19</v>
      </c>
      <c r="K84" s="3" t="s">
        <v>794</v>
      </c>
      <c r="L84" s="24" t="s">
        <v>258</v>
      </c>
      <c r="N84" s="6" t="s">
        <v>259</v>
      </c>
      <c r="O84" s="8">
        <v>4303274.4400000004</v>
      </c>
      <c r="P84" s="8">
        <f t="shared" si="18"/>
        <v>5043437.6436799997</v>
      </c>
      <c r="Q84" s="8">
        <f>P84/'Index Lengkeek tm febr. 2024'!$C$2*'Index Lengkeek tm febr. 2024'!$C$3</f>
        <v>5115992.2713337671</v>
      </c>
      <c r="R84" s="4">
        <f t="shared" si="17"/>
        <v>5115992.2713337671</v>
      </c>
      <c r="S84" s="4"/>
      <c r="T84" s="4">
        <f t="shared" si="14"/>
        <v>0</v>
      </c>
      <c r="U84" s="4">
        <f>T84/'Index Lengkeek tm febr. 2024'!$D$2*'Index Lengkeek tm febr. 2024'!$D$3</f>
        <v>0</v>
      </c>
      <c r="V84" s="4">
        <f t="shared" si="16"/>
        <v>0</v>
      </c>
    </row>
    <row r="85" spans="1:22" x14ac:dyDescent="0.25">
      <c r="A85" s="3" t="s">
        <v>242</v>
      </c>
      <c r="B85" s="3">
        <v>6</v>
      </c>
      <c r="C85" s="3" t="s">
        <v>249</v>
      </c>
      <c r="D85" s="3" t="s">
        <v>16</v>
      </c>
      <c r="E85" s="5" t="s">
        <v>65</v>
      </c>
      <c r="F85" s="5" t="s">
        <v>54</v>
      </c>
      <c r="G85" s="19" t="s">
        <v>255</v>
      </c>
      <c r="I85" s="3" t="s">
        <v>1014</v>
      </c>
      <c r="J85" s="6" t="s">
        <v>19</v>
      </c>
      <c r="K85" s="3" t="s">
        <v>794</v>
      </c>
      <c r="L85" s="24" t="s">
        <v>20</v>
      </c>
      <c r="N85" s="6" t="s">
        <v>260</v>
      </c>
      <c r="O85" s="8">
        <v>1021802.34</v>
      </c>
      <c r="P85" s="8">
        <f t="shared" si="18"/>
        <v>1197552.3424799999</v>
      </c>
      <c r="Q85" s="8">
        <f>P85/'Index Lengkeek tm febr. 2024'!$C$2*'Index Lengkeek tm febr. 2024'!$C$3</f>
        <v>1214780.2672494107</v>
      </c>
      <c r="R85" s="4">
        <f t="shared" si="17"/>
        <v>1214780.2672494107</v>
      </c>
      <c r="S85" s="4">
        <v>97663.15</v>
      </c>
      <c r="T85" s="4">
        <f t="shared" si="14"/>
        <v>111824.30674999999</v>
      </c>
      <c r="U85" s="4">
        <f>T85/'Index Lengkeek tm febr. 2024'!$D$2*'Index Lengkeek tm febr. 2024'!$D$3</f>
        <v>116322.23326987051</v>
      </c>
      <c r="V85" s="4">
        <f t="shared" si="16"/>
        <v>116322.23326987051</v>
      </c>
    </row>
    <row r="86" spans="1:22" x14ac:dyDescent="0.25">
      <c r="A86" s="3" t="s">
        <v>243</v>
      </c>
      <c r="B86" s="3" t="s">
        <v>247</v>
      </c>
      <c r="C86" s="3" t="s">
        <v>250</v>
      </c>
      <c r="D86" s="3" t="s">
        <v>16</v>
      </c>
      <c r="E86" s="5" t="s">
        <v>64</v>
      </c>
      <c r="F86" s="5"/>
      <c r="G86" s="19"/>
      <c r="J86" s="6" t="s">
        <v>20</v>
      </c>
      <c r="K86" s="3" t="s">
        <v>794</v>
      </c>
      <c r="L86" s="24" t="s">
        <v>20</v>
      </c>
      <c r="N86" s="6" t="s">
        <v>261</v>
      </c>
      <c r="O86" s="8">
        <v>403026.02</v>
      </c>
      <c r="P86" s="8">
        <f t="shared" si="18"/>
        <v>472346.49543999997</v>
      </c>
      <c r="Q86" s="8">
        <f>P86/'Index Lengkeek tm febr. 2024'!$C$2*'Index Lengkeek tm febr. 2024'!$C$3</f>
        <v>479141.64718400076</v>
      </c>
      <c r="R86" s="4">
        <f t="shared" si="17"/>
        <v>479141.64718400076</v>
      </c>
      <c r="S86" s="4"/>
      <c r="T86" s="4">
        <f t="shared" si="14"/>
        <v>0</v>
      </c>
      <c r="U86" s="4">
        <f>T86/'Index Lengkeek tm febr. 2024'!$D$2*'Index Lengkeek tm febr. 2024'!$D$3</f>
        <v>0</v>
      </c>
      <c r="V86" s="4">
        <f t="shared" si="16"/>
        <v>0</v>
      </c>
    </row>
    <row r="87" spans="1:22" x14ac:dyDescent="0.25">
      <c r="A87" s="3" t="s">
        <v>244</v>
      </c>
      <c r="B87" s="3">
        <v>13</v>
      </c>
      <c r="C87" s="3" t="s">
        <v>251</v>
      </c>
      <c r="D87" s="3" t="s">
        <v>52</v>
      </c>
      <c r="E87" s="5" t="s">
        <v>64</v>
      </c>
      <c r="F87" s="5"/>
      <c r="G87" s="19"/>
      <c r="I87" s="3" t="s">
        <v>1014</v>
      </c>
      <c r="J87" s="6" t="s">
        <v>19</v>
      </c>
      <c r="K87" s="3" t="s">
        <v>794</v>
      </c>
      <c r="L87" s="24" t="s">
        <v>20</v>
      </c>
      <c r="N87" s="6" t="s">
        <v>262</v>
      </c>
      <c r="O87" s="8">
        <v>115017.61</v>
      </c>
      <c r="P87" s="8">
        <f t="shared" si="18"/>
        <v>134800.63892</v>
      </c>
      <c r="Q87" s="8">
        <v>200000</v>
      </c>
      <c r="R87" s="4">
        <f t="shared" si="17"/>
        <v>200000</v>
      </c>
      <c r="S87" s="4"/>
      <c r="T87" s="4">
        <f t="shared" si="14"/>
        <v>0</v>
      </c>
      <c r="U87" s="4">
        <f>T87/'Index Lengkeek tm febr. 2024'!$D$2*'Index Lengkeek tm febr. 2024'!$D$3</f>
        <v>0</v>
      </c>
      <c r="V87" s="4">
        <f t="shared" si="16"/>
        <v>0</v>
      </c>
    </row>
    <row r="88" spans="1:22" x14ac:dyDescent="0.25">
      <c r="A88" s="3" t="s">
        <v>245</v>
      </c>
      <c r="B88" s="3" t="s">
        <v>994</v>
      </c>
      <c r="C88" s="3" t="s">
        <v>252</v>
      </c>
      <c r="D88" s="3" t="s">
        <v>37</v>
      </c>
      <c r="E88" s="6" t="s">
        <v>64</v>
      </c>
      <c r="F88" s="6" t="s">
        <v>1000</v>
      </c>
      <c r="G88" s="6" t="s">
        <v>941</v>
      </c>
      <c r="I88" s="7" t="s">
        <v>943</v>
      </c>
      <c r="J88" s="6" t="s">
        <v>19</v>
      </c>
      <c r="K88" s="3" t="s">
        <v>794</v>
      </c>
      <c r="L88" s="24" t="s">
        <v>20</v>
      </c>
      <c r="N88" s="6" t="s">
        <v>263</v>
      </c>
      <c r="O88" s="8">
        <v>10527000</v>
      </c>
      <c r="P88" s="8">
        <f t="shared" si="18"/>
        <v>12337644</v>
      </c>
      <c r="Q88" s="8">
        <f>P88/'Index Lengkeek tm febr. 2024'!$C$2*'Index Lengkeek tm febr. 2024'!$C$3</f>
        <v>12515132.69516935</v>
      </c>
      <c r="R88" s="4">
        <v>12705000</v>
      </c>
      <c r="S88" s="4">
        <v>2238500</v>
      </c>
      <c r="T88" s="4">
        <f t="shared" si="14"/>
        <v>2563082.5</v>
      </c>
      <c r="U88" s="4">
        <f>T88/'Index Lengkeek tm febr. 2024'!$D$2*'Index Lengkeek tm febr. 2024'!$D$3</f>
        <v>2666177.7668916592</v>
      </c>
      <c r="V88" s="4">
        <v>3025000</v>
      </c>
    </row>
    <row r="89" spans="1:22" x14ac:dyDescent="0.25">
      <c r="A89" s="3" t="s">
        <v>245</v>
      </c>
      <c r="B89" s="3">
        <v>31</v>
      </c>
      <c r="C89" s="3" t="s">
        <v>252</v>
      </c>
      <c r="D89" s="3" t="s">
        <v>37</v>
      </c>
      <c r="E89" s="5" t="s">
        <v>64</v>
      </c>
      <c r="F89" s="5" t="s">
        <v>140</v>
      </c>
      <c r="G89" s="19" t="s">
        <v>256</v>
      </c>
      <c r="I89" s="3" t="s">
        <v>1014</v>
      </c>
      <c r="J89" s="6" t="s">
        <v>19</v>
      </c>
      <c r="K89" s="3" t="s">
        <v>794</v>
      </c>
      <c r="L89" s="24" t="s">
        <v>20</v>
      </c>
      <c r="N89" s="6" t="s">
        <v>869</v>
      </c>
      <c r="O89" s="8">
        <v>3131965.91</v>
      </c>
      <c r="P89" s="8">
        <f t="shared" si="18"/>
        <v>3670664.0465199999</v>
      </c>
      <c r="Q89" s="8">
        <f>P89/'Index Lengkeek tm febr. 2024'!$C$2*'Index Lengkeek tm febr. 2024'!$C$3</f>
        <v>3723470.0256860289</v>
      </c>
      <c r="R89" s="4">
        <f t="shared" ref="R89:R124" si="19">Q89</f>
        <v>3723470.0256860289</v>
      </c>
      <c r="S89" s="4">
        <v>437000</v>
      </c>
      <c r="T89" s="4">
        <f t="shared" si="14"/>
        <v>500365</v>
      </c>
      <c r="U89" s="4">
        <f>T89/'Index Lengkeek tm febr. 2024'!$D$2*'Index Lengkeek tm febr. 2024'!$D$3</f>
        <v>520491.25938425516</v>
      </c>
      <c r="V89" s="4">
        <f>U89</f>
        <v>520491.25938425516</v>
      </c>
    </row>
    <row r="90" spans="1:22" x14ac:dyDescent="0.25">
      <c r="A90" s="3" t="s">
        <v>246</v>
      </c>
      <c r="B90" s="3">
        <v>804</v>
      </c>
      <c r="C90" s="3" t="s">
        <v>267</v>
      </c>
      <c r="D90" s="3" t="s">
        <v>16</v>
      </c>
      <c r="E90" s="6" t="s">
        <v>64</v>
      </c>
      <c r="F90" s="6" t="s">
        <v>181</v>
      </c>
      <c r="G90" s="20" t="s">
        <v>31</v>
      </c>
      <c r="I90" s="3" t="s">
        <v>1014</v>
      </c>
      <c r="J90" s="6" t="s">
        <v>19</v>
      </c>
      <c r="K90" s="3" t="s">
        <v>794</v>
      </c>
      <c r="L90" s="24" t="s">
        <v>20</v>
      </c>
      <c r="N90" s="6" t="s">
        <v>272</v>
      </c>
      <c r="O90" s="8">
        <v>20291700</v>
      </c>
      <c r="P90" s="8">
        <f t="shared" si="18"/>
        <v>23781872.399999999</v>
      </c>
      <c r="Q90" s="8">
        <f>P90/'Index Lengkeek tm febr. 2024'!$C$2*'Index Lengkeek tm febr. 2024'!$C$3</f>
        <v>24123997.160688505</v>
      </c>
      <c r="R90" s="4">
        <f t="shared" si="19"/>
        <v>24123997.160688505</v>
      </c>
      <c r="S90" s="4">
        <v>3572001.57</v>
      </c>
      <c r="T90" s="4">
        <f t="shared" si="14"/>
        <v>4089941.7976500001</v>
      </c>
      <c r="U90" s="4">
        <f>T90/'Index Lengkeek tm febr. 2024'!$D$2*'Index Lengkeek tm febr. 2024'!$D$3</f>
        <v>4254452.1640545465</v>
      </c>
      <c r="V90" s="4">
        <f t="shared" ref="V90:V130" si="20">U90</f>
        <v>4254452.1640545465</v>
      </c>
    </row>
    <row r="91" spans="1:22" x14ac:dyDescent="0.25">
      <c r="A91" s="3" t="s">
        <v>246</v>
      </c>
      <c r="B91" s="3">
        <v>594</v>
      </c>
      <c r="C91" s="3" t="s">
        <v>253</v>
      </c>
      <c r="D91" s="3" t="s">
        <v>16</v>
      </c>
      <c r="E91" s="5" t="s">
        <v>65</v>
      </c>
      <c r="F91" s="5"/>
      <c r="G91" s="19"/>
      <c r="I91" s="3" t="s">
        <v>1014</v>
      </c>
      <c r="J91" s="6" t="s">
        <v>19</v>
      </c>
      <c r="K91" s="3" t="s">
        <v>794</v>
      </c>
      <c r="L91" s="24" t="s">
        <v>20</v>
      </c>
      <c r="N91" s="6" t="s">
        <v>264</v>
      </c>
      <c r="O91" s="8">
        <v>2475780.2999999998</v>
      </c>
      <c r="P91" s="8">
        <f t="shared" si="18"/>
        <v>2901614.5115999994</v>
      </c>
      <c r="Q91" s="8">
        <f>P91/'Index Lengkeek tm febr. 2024'!$C$2*'Index Lengkeek tm febr. 2024'!$C$3</f>
        <v>2943356.9847616772</v>
      </c>
      <c r="R91" s="4">
        <f t="shared" si="19"/>
        <v>2943356.9847616772</v>
      </c>
      <c r="S91" s="4">
        <v>903664.76</v>
      </c>
      <c r="T91" s="4">
        <f t="shared" si="14"/>
        <v>1034696.1502</v>
      </c>
      <c r="U91" s="4">
        <f>T91/'Index Lengkeek tm febr. 2024'!$D$2*'Index Lengkeek tm febr. 2024'!$D$3</f>
        <v>1076314.8947221297</v>
      </c>
      <c r="V91" s="4">
        <f t="shared" si="20"/>
        <v>1076314.8947221297</v>
      </c>
    </row>
    <row r="92" spans="1:22" x14ac:dyDescent="0.25">
      <c r="A92" s="3" t="s">
        <v>246</v>
      </c>
      <c r="B92" s="3">
        <v>78</v>
      </c>
      <c r="C92" s="3" t="s">
        <v>266</v>
      </c>
      <c r="D92" s="3" t="s">
        <v>16</v>
      </c>
      <c r="E92" s="5" t="s">
        <v>65</v>
      </c>
      <c r="F92" s="5" t="s">
        <v>54</v>
      </c>
      <c r="G92" s="19" t="s">
        <v>31</v>
      </c>
      <c r="I92" s="3" t="s">
        <v>1014</v>
      </c>
      <c r="J92" s="6" t="s">
        <v>19</v>
      </c>
      <c r="K92" s="3" t="s">
        <v>794</v>
      </c>
      <c r="L92" s="24" t="s">
        <v>20</v>
      </c>
      <c r="N92" s="6" t="s">
        <v>271</v>
      </c>
      <c r="O92" s="8">
        <v>1684926.17</v>
      </c>
      <c r="P92" s="8">
        <f t="shared" si="18"/>
        <v>1974733.4712399999</v>
      </c>
      <c r="Q92" s="8">
        <f>P92/'Index Lengkeek tm febr. 2024'!$C$2*'Index Lengkeek tm febr. 2024'!$C$3</f>
        <v>2003141.8826934043</v>
      </c>
      <c r="R92" s="4">
        <f t="shared" si="19"/>
        <v>2003141.8826934043</v>
      </c>
      <c r="S92" s="4">
        <v>434447.78</v>
      </c>
      <c r="T92" s="4">
        <f t="shared" si="14"/>
        <v>497442.70810000005</v>
      </c>
      <c r="U92" s="4">
        <f>T92/'Index Lengkeek tm febr. 2024'!$D$2*'Index Lengkeek tm febr. 2024'!$D$3</f>
        <v>517451.42368167918</v>
      </c>
      <c r="V92" s="4">
        <f t="shared" si="20"/>
        <v>517451.42368167918</v>
      </c>
    </row>
    <row r="93" spans="1:22" x14ac:dyDescent="0.25">
      <c r="A93" s="3" t="s">
        <v>246</v>
      </c>
      <c r="B93" s="3">
        <v>76</v>
      </c>
      <c r="C93" s="3" t="s">
        <v>266</v>
      </c>
      <c r="D93" s="3" t="s">
        <v>16</v>
      </c>
      <c r="E93" s="5" t="s">
        <v>65</v>
      </c>
      <c r="F93" s="5" t="s">
        <v>54</v>
      </c>
      <c r="G93" s="19" t="s">
        <v>31</v>
      </c>
      <c r="I93" s="3" t="s">
        <v>1014</v>
      </c>
      <c r="J93" s="6" t="s">
        <v>19</v>
      </c>
      <c r="K93" s="3" t="s">
        <v>794</v>
      </c>
      <c r="L93" s="24" t="s">
        <v>20</v>
      </c>
      <c r="N93" s="6" t="s">
        <v>270</v>
      </c>
      <c r="O93" s="8">
        <v>1103152.1000000001</v>
      </c>
      <c r="P93" s="8">
        <f t="shared" si="18"/>
        <v>1292894.2612000001</v>
      </c>
      <c r="Q93" s="8">
        <f>P93/'Index Lengkeek tm febr. 2024'!$C$2*'Index Lengkeek tm febr. 2024'!$C$3</f>
        <v>1311493.7697781636</v>
      </c>
      <c r="R93" s="4">
        <f t="shared" si="19"/>
        <v>1311493.7697781636</v>
      </c>
      <c r="S93" s="4">
        <v>133136.20000000001</v>
      </c>
      <c r="T93" s="4">
        <f t="shared" si="14"/>
        <v>152440.94900000002</v>
      </c>
      <c r="U93" s="4">
        <f>T93/'Index Lengkeek tm febr. 2024'!$D$2*'Index Lengkeek tm febr. 2024'!$D$3</f>
        <v>158572.60505179423</v>
      </c>
      <c r="V93" s="4">
        <f t="shared" si="20"/>
        <v>158572.60505179423</v>
      </c>
    </row>
    <row r="94" spans="1:22" x14ac:dyDescent="0.25">
      <c r="A94" s="7" t="s">
        <v>265</v>
      </c>
      <c r="B94" s="7">
        <v>35</v>
      </c>
      <c r="C94" s="7" t="s">
        <v>268</v>
      </c>
      <c r="D94" s="7" t="s">
        <v>16</v>
      </c>
      <c r="E94" s="6" t="s">
        <v>65</v>
      </c>
      <c r="F94" s="6" t="s">
        <v>54</v>
      </c>
      <c r="G94" s="20" t="s">
        <v>31</v>
      </c>
      <c r="H94" s="7"/>
      <c r="I94" s="3" t="s">
        <v>1014</v>
      </c>
      <c r="J94" s="6" t="s">
        <v>19</v>
      </c>
      <c r="K94" s="3" t="s">
        <v>794</v>
      </c>
      <c r="L94" s="26" t="s">
        <v>20</v>
      </c>
      <c r="M94" s="18"/>
      <c r="N94" s="6" t="s">
        <v>273</v>
      </c>
      <c r="O94" s="8">
        <v>1178339</v>
      </c>
      <c r="P94" s="8">
        <f t="shared" si="18"/>
        <v>1381013.308</v>
      </c>
      <c r="Q94" s="8">
        <f>P94/'Index Lengkeek tm febr. 2024'!$C$2*'Index Lengkeek tm febr. 2024'!$C$3</f>
        <v>1400880.4925328351</v>
      </c>
      <c r="R94" s="4">
        <f t="shared" si="19"/>
        <v>1400880.4925328351</v>
      </c>
      <c r="S94" s="4">
        <v>111133.93</v>
      </c>
      <c r="T94" s="4">
        <f t="shared" si="14"/>
        <v>127248.34985</v>
      </c>
      <c r="U94" s="4">
        <f>T94/'Index Lengkeek tm febr. 2024'!$D$2*'Index Lengkeek tm febr. 2024'!$D$3</f>
        <v>132366.68005954611</v>
      </c>
      <c r="V94" s="4">
        <f t="shared" si="20"/>
        <v>132366.68005954611</v>
      </c>
    </row>
    <row r="95" spans="1:22" x14ac:dyDescent="0.25">
      <c r="A95" s="7" t="s">
        <v>265</v>
      </c>
      <c r="B95" s="7">
        <v>360</v>
      </c>
      <c r="C95" s="7" t="s">
        <v>269</v>
      </c>
      <c r="D95" s="7" t="s">
        <v>16</v>
      </c>
      <c r="E95" s="6" t="s">
        <v>64</v>
      </c>
      <c r="F95" s="6"/>
      <c r="G95" s="20"/>
      <c r="H95" s="7"/>
      <c r="I95" s="3" t="s">
        <v>1014</v>
      </c>
      <c r="J95" s="6" t="s">
        <v>19</v>
      </c>
      <c r="K95" s="3" t="s">
        <v>794</v>
      </c>
      <c r="L95" s="24" t="s">
        <v>20</v>
      </c>
      <c r="M95" s="18"/>
      <c r="N95" s="6" t="s">
        <v>873</v>
      </c>
      <c r="O95" s="8">
        <v>2268998.04</v>
      </c>
      <c r="P95" s="8">
        <f t="shared" si="18"/>
        <v>2659265.7028799998</v>
      </c>
      <c r="Q95" s="8">
        <f>P95/'Index Lengkeek tm febr. 2024'!$C$2*'Index Lengkeek tm febr. 2024'!$C$3</f>
        <v>2697521.7588751945</v>
      </c>
      <c r="R95" s="4">
        <f t="shared" si="19"/>
        <v>2697521.7588751945</v>
      </c>
      <c r="S95" s="8">
        <v>57315.360000000001</v>
      </c>
      <c r="T95" s="8"/>
      <c r="U95" s="8">
        <f>T95/'Index Lengkeek tm febr. 2024'!$D$2*'Index Lengkeek tm febr. 2024'!$D$3</f>
        <v>0</v>
      </c>
      <c r="V95" s="4">
        <f t="shared" si="20"/>
        <v>0</v>
      </c>
    </row>
    <row r="96" spans="1:22" x14ac:dyDescent="0.25">
      <c r="A96" s="7" t="s">
        <v>274</v>
      </c>
      <c r="B96" s="7">
        <v>110</v>
      </c>
      <c r="C96" s="7" t="s">
        <v>279</v>
      </c>
      <c r="D96" s="7" t="s">
        <v>16</v>
      </c>
      <c r="E96" s="6" t="s">
        <v>164</v>
      </c>
      <c r="F96" s="6" t="s">
        <v>285</v>
      </c>
      <c r="G96" s="20" t="s">
        <v>31</v>
      </c>
      <c r="H96" s="7"/>
      <c r="I96" s="3" t="s">
        <v>1014</v>
      </c>
      <c r="J96" s="6" t="s">
        <v>20</v>
      </c>
      <c r="K96" s="3" t="s">
        <v>794</v>
      </c>
      <c r="L96" s="26" t="s">
        <v>20</v>
      </c>
      <c r="M96" s="18"/>
      <c r="N96" s="6" t="s">
        <v>288</v>
      </c>
      <c r="O96" s="8">
        <v>3594180.48</v>
      </c>
      <c r="P96" s="8">
        <f t="shared" si="18"/>
        <v>4212379.5225599995</v>
      </c>
      <c r="Q96" s="8">
        <f>P96/'Index Lengkeek tm febr. 2024'!$C$2*'Index Lengkeek tm febr. 2024'!$C$3</f>
        <v>4272978.591962331</v>
      </c>
      <c r="R96" s="4">
        <f t="shared" si="19"/>
        <v>4272978.591962331</v>
      </c>
      <c r="S96" s="8">
        <v>785481.58</v>
      </c>
      <c r="T96" s="8">
        <f t="shared" si="14"/>
        <v>899376.40909999993</v>
      </c>
      <c r="U96" s="8">
        <f>T96/'Index Lengkeek tm febr. 2024'!$D$2*'Index Lengkeek tm febr. 2024'!$D$3</f>
        <v>935552.16658428952</v>
      </c>
      <c r="V96" s="4">
        <f t="shared" si="20"/>
        <v>935552.16658428952</v>
      </c>
    </row>
    <row r="97" spans="1:127" x14ac:dyDescent="0.25">
      <c r="A97" s="7" t="s">
        <v>275</v>
      </c>
      <c r="B97" s="7">
        <v>403</v>
      </c>
      <c r="C97" s="7" t="s">
        <v>280</v>
      </c>
      <c r="D97" s="7" t="s">
        <v>16</v>
      </c>
      <c r="E97" s="6" t="s">
        <v>65</v>
      </c>
      <c r="F97" s="6" t="s">
        <v>54</v>
      </c>
      <c r="G97" s="20" t="s">
        <v>31</v>
      </c>
      <c r="H97" s="7"/>
      <c r="I97" s="3" t="s">
        <v>1014</v>
      </c>
      <c r="J97" s="6" t="s">
        <v>20</v>
      </c>
      <c r="K97" s="3" t="s">
        <v>794</v>
      </c>
      <c r="L97" s="26" t="s">
        <v>20</v>
      </c>
      <c r="M97" s="18"/>
      <c r="N97" s="6" t="s">
        <v>290</v>
      </c>
      <c r="O97" s="8">
        <v>3094988.74</v>
      </c>
      <c r="P97" s="8">
        <f t="shared" si="18"/>
        <v>3627326.8032800001</v>
      </c>
      <c r="Q97" s="8">
        <f>P97/'Index Lengkeek tm febr. 2024'!$C$2*'Index Lengkeek tm febr. 2024'!$C$3</f>
        <v>3679509.335152939</v>
      </c>
      <c r="R97" s="4">
        <f t="shared" si="19"/>
        <v>3679509.335152939</v>
      </c>
      <c r="S97" s="8">
        <v>1045893.73</v>
      </c>
      <c r="T97" s="8">
        <f t="shared" si="14"/>
        <v>1197548.32085</v>
      </c>
      <c r="U97" s="8">
        <f>T97/'Index Lengkeek tm febr. 2024'!$D$2*'Index Lengkeek tm febr. 2024'!$D$3</f>
        <v>1245717.4936150941</v>
      </c>
      <c r="V97" s="4">
        <f t="shared" si="20"/>
        <v>1245717.4936150941</v>
      </c>
    </row>
    <row r="98" spans="1:127" x14ac:dyDescent="0.25">
      <c r="A98" s="7" t="s">
        <v>275</v>
      </c>
      <c r="B98" s="7">
        <v>402</v>
      </c>
      <c r="C98" s="7" t="s">
        <v>280</v>
      </c>
      <c r="D98" s="7" t="s">
        <v>16</v>
      </c>
      <c r="E98" s="6" t="s">
        <v>65</v>
      </c>
      <c r="F98" s="6" t="s">
        <v>54</v>
      </c>
      <c r="G98" s="20" t="s">
        <v>286</v>
      </c>
      <c r="H98" s="7"/>
      <c r="I98" s="3" t="s">
        <v>1014</v>
      </c>
      <c r="J98" s="6" t="s">
        <v>20</v>
      </c>
      <c r="K98" s="3" t="s">
        <v>794</v>
      </c>
      <c r="L98" s="26" t="s">
        <v>20</v>
      </c>
      <c r="M98" s="18"/>
      <c r="N98" s="6" t="s">
        <v>289</v>
      </c>
      <c r="O98" s="8">
        <v>2721519.37</v>
      </c>
      <c r="P98" s="8">
        <f t="shared" si="18"/>
        <v>3189620.7016400001</v>
      </c>
      <c r="Q98" s="8">
        <f>P98/'Index Lengkeek tm febr. 2024'!$C$2*'Index Lengkeek tm febr. 2024'!$C$3</f>
        <v>3235506.4166451688</v>
      </c>
      <c r="R98" s="4">
        <f t="shared" si="19"/>
        <v>3235506.4166451688</v>
      </c>
      <c r="S98" s="8">
        <v>706093.33</v>
      </c>
      <c r="T98" s="8">
        <f t="shared" si="14"/>
        <v>808476.86284999992</v>
      </c>
      <c r="U98" s="8">
        <f>T98/'Index Lengkeek tm febr. 2024'!$D$2*'Index Lengkeek tm febr. 2024'!$D$3</f>
        <v>840996.3537174426</v>
      </c>
      <c r="V98" s="4">
        <f t="shared" si="20"/>
        <v>840996.3537174426</v>
      </c>
    </row>
    <row r="99" spans="1:127" x14ac:dyDescent="0.25">
      <c r="A99" s="7" t="s">
        <v>275</v>
      </c>
      <c r="B99" s="7">
        <v>406</v>
      </c>
      <c r="C99" s="7" t="s">
        <v>281</v>
      </c>
      <c r="D99" s="7" t="s">
        <v>16</v>
      </c>
      <c r="E99" s="6" t="s">
        <v>65</v>
      </c>
      <c r="F99" s="6" t="s">
        <v>54</v>
      </c>
      <c r="G99" s="20" t="s">
        <v>31</v>
      </c>
      <c r="H99" s="7"/>
      <c r="I99" s="3" t="s">
        <v>1014</v>
      </c>
      <c r="J99" s="6" t="s">
        <v>19</v>
      </c>
      <c r="K99" s="3" t="s">
        <v>794</v>
      </c>
      <c r="L99" s="26" t="s">
        <v>20</v>
      </c>
      <c r="M99" s="18"/>
      <c r="N99" s="6" t="s">
        <v>291</v>
      </c>
      <c r="O99" s="8">
        <v>1170943.57</v>
      </c>
      <c r="P99" s="8">
        <f t="shared" si="18"/>
        <v>1372345.8640399999</v>
      </c>
      <c r="Q99" s="8">
        <f>P99/'Index Lengkeek tm febr. 2024'!$C$2*'Index Lengkeek tm febr. 2024'!$C$3</f>
        <v>1392088.3591816584</v>
      </c>
      <c r="R99" s="4">
        <f t="shared" si="19"/>
        <v>1392088.3591816584</v>
      </c>
      <c r="S99" s="8">
        <v>148178.57</v>
      </c>
      <c r="T99" s="8">
        <f t="shared" si="14"/>
        <v>169664.46265</v>
      </c>
      <c r="U99" s="8">
        <f>T99/'Index Lengkeek tm febr. 2024'!$D$2*'Index Lengkeek tm febr. 2024'!$D$3</f>
        <v>176488.90277587646</v>
      </c>
      <c r="V99" s="4">
        <f t="shared" si="20"/>
        <v>176488.90277587646</v>
      </c>
    </row>
    <row r="100" spans="1:127" x14ac:dyDescent="0.25">
      <c r="A100" s="7" t="s">
        <v>276</v>
      </c>
      <c r="B100" s="7">
        <v>25</v>
      </c>
      <c r="C100" s="7" t="s">
        <v>282</v>
      </c>
      <c r="D100" s="7" t="s">
        <v>16</v>
      </c>
      <c r="E100" s="6" t="s">
        <v>65</v>
      </c>
      <c r="F100" s="6" t="s">
        <v>54</v>
      </c>
      <c r="G100" s="20" t="s">
        <v>31</v>
      </c>
      <c r="H100" s="7"/>
      <c r="I100" s="3" t="s">
        <v>1014</v>
      </c>
      <c r="J100" s="6" t="s">
        <v>19</v>
      </c>
      <c r="K100" s="3" t="s">
        <v>794</v>
      </c>
      <c r="L100" s="26" t="s">
        <v>20</v>
      </c>
      <c r="M100" s="18"/>
      <c r="N100" s="6" t="s">
        <v>292</v>
      </c>
      <c r="O100" s="8">
        <v>1122873.26</v>
      </c>
      <c r="P100" s="8">
        <f t="shared" si="18"/>
        <v>1316007.4607199999</v>
      </c>
      <c r="Q100" s="8">
        <f>P100/'Index Lengkeek tm febr. 2024'!$C$2*'Index Lengkeek tm febr. 2024'!$C$3</f>
        <v>1334939.4745661055</v>
      </c>
      <c r="R100" s="4">
        <f t="shared" si="19"/>
        <v>1334939.4745661055</v>
      </c>
      <c r="S100" s="8">
        <v>111133.93</v>
      </c>
      <c r="T100" s="8">
        <f t="shared" ref="T100:T120" si="21">S100*114.5%</f>
        <v>127248.34985</v>
      </c>
      <c r="U100" s="8">
        <f>T100/'Index Lengkeek tm febr. 2024'!$D$2*'Index Lengkeek tm febr. 2024'!$D$3</f>
        <v>132366.68005954611</v>
      </c>
      <c r="V100" s="4">
        <f t="shared" si="20"/>
        <v>132366.68005954611</v>
      </c>
    </row>
    <row r="101" spans="1:127" x14ac:dyDescent="0.25">
      <c r="A101" s="7" t="s">
        <v>277</v>
      </c>
      <c r="B101" s="7">
        <v>35</v>
      </c>
      <c r="C101" s="7" t="s">
        <v>283</v>
      </c>
      <c r="D101" s="7" t="s">
        <v>37</v>
      </c>
      <c r="E101" s="6" t="s">
        <v>64</v>
      </c>
      <c r="F101" s="6"/>
      <c r="G101" s="20"/>
      <c r="H101" s="7"/>
      <c r="I101" s="7"/>
      <c r="J101" s="6" t="s">
        <v>982</v>
      </c>
      <c r="K101" s="3" t="s">
        <v>794</v>
      </c>
      <c r="L101" s="24" t="s">
        <v>20</v>
      </c>
      <c r="M101" s="18"/>
      <c r="N101" s="6" t="s">
        <v>973</v>
      </c>
      <c r="O101" s="8">
        <v>32280</v>
      </c>
      <c r="P101" s="8">
        <f t="shared" si="18"/>
        <v>37832.159999999996</v>
      </c>
      <c r="Q101" s="8">
        <f>P101/'Index Lengkeek tm febr. 2024'!$C$2*'Index Lengkeek tm febr. 2024'!$C$3</f>
        <v>38376.411456261667</v>
      </c>
      <c r="R101" s="4">
        <f t="shared" si="19"/>
        <v>38376.411456261667</v>
      </c>
      <c r="S101" s="8"/>
      <c r="T101" s="8">
        <f t="shared" si="21"/>
        <v>0</v>
      </c>
      <c r="U101" s="8">
        <f>T101/'Index Lengkeek tm febr. 2024'!$D$2*'Index Lengkeek tm febr. 2024'!$D$3</f>
        <v>0</v>
      </c>
      <c r="V101" s="4">
        <f t="shared" si="20"/>
        <v>0</v>
      </c>
    </row>
    <row r="102" spans="1:127" x14ac:dyDescent="0.25">
      <c r="A102" s="3" t="s">
        <v>278</v>
      </c>
      <c r="B102" s="3">
        <v>125</v>
      </c>
      <c r="C102" s="3" t="s">
        <v>284</v>
      </c>
      <c r="D102" s="3" t="s">
        <v>16</v>
      </c>
      <c r="E102" s="6" t="s">
        <v>64</v>
      </c>
      <c r="F102" s="6" t="s">
        <v>181</v>
      </c>
      <c r="G102" s="20" t="s">
        <v>286</v>
      </c>
      <c r="I102" s="6" t="s">
        <v>294</v>
      </c>
      <c r="J102" s="3" t="s">
        <v>20</v>
      </c>
      <c r="K102" s="3" t="s">
        <v>794</v>
      </c>
      <c r="L102" s="24" t="s">
        <v>20</v>
      </c>
      <c r="N102" s="6" t="s">
        <v>296</v>
      </c>
      <c r="O102" s="8">
        <v>23322750</v>
      </c>
      <c r="P102" s="8">
        <f t="shared" si="18"/>
        <v>27334263</v>
      </c>
      <c r="Q102" s="8">
        <f>P102/'Index Lengkeek tm febr. 2024'!$C$2*'Index Lengkeek tm febr. 2024'!$C$3</f>
        <v>27727492.264297608</v>
      </c>
      <c r="R102" s="4">
        <f t="shared" si="19"/>
        <v>27727492.264297608</v>
      </c>
      <c r="S102" s="8">
        <v>6560740.71</v>
      </c>
      <c r="T102" s="8">
        <f t="shared" si="21"/>
        <v>7512048.11295</v>
      </c>
      <c r="U102" s="8">
        <f>T102/'Index Lengkeek tm febr. 2024'!$D$2*'Index Lengkeek tm febr. 2024'!$D$3</f>
        <v>7814206.3950605309</v>
      </c>
      <c r="V102" s="4">
        <f t="shared" si="20"/>
        <v>7814206.3950605309</v>
      </c>
    </row>
    <row r="103" spans="1:127" x14ac:dyDescent="0.25">
      <c r="A103" s="7" t="s">
        <v>278</v>
      </c>
      <c r="B103" s="7">
        <v>102</v>
      </c>
      <c r="C103" s="7" t="s">
        <v>284</v>
      </c>
      <c r="D103" s="7" t="s">
        <v>16</v>
      </c>
      <c r="E103" s="6" t="s">
        <v>64</v>
      </c>
      <c r="F103" s="6" t="s">
        <v>54</v>
      </c>
      <c r="G103" s="20" t="s">
        <v>287</v>
      </c>
      <c r="H103" s="7"/>
      <c r="I103" s="3" t="s">
        <v>1014</v>
      </c>
      <c r="J103" s="6" t="s">
        <v>19</v>
      </c>
      <c r="K103" s="3" t="s">
        <v>794</v>
      </c>
      <c r="L103" s="26" t="s">
        <v>20</v>
      </c>
      <c r="M103" s="18"/>
      <c r="N103" s="6" t="s">
        <v>293</v>
      </c>
      <c r="O103" s="8">
        <v>3198524.81</v>
      </c>
      <c r="P103" s="8">
        <f t="shared" si="18"/>
        <v>3748671.0773199997</v>
      </c>
      <c r="Q103" s="8">
        <f>P103/'Index Lengkeek tm febr. 2024'!$C$2*'Index Lengkeek tm febr. 2024'!$C$3</f>
        <v>3802599.2615124281</v>
      </c>
      <c r="R103" s="4">
        <f t="shared" si="19"/>
        <v>3802599.2615124281</v>
      </c>
      <c r="S103" s="8">
        <v>1324626.6000000001</v>
      </c>
      <c r="T103" s="8">
        <f t="shared" si="21"/>
        <v>1516697.4570000002</v>
      </c>
      <c r="U103" s="8">
        <f>T103/'Index Lengkeek tm febr. 2024'!$D$2*'Index Lengkeek tm febr. 2024'!$D$3</f>
        <v>1577703.8152125494</v>
      </c>
      <c r="V103" s="4">
        <f t="shared" si="20"/>
        <v>1577703.8152125494</v>
      </c>
    </row>
    <row r="104" spans="1:127" x14ac:dyDescent="0.25">
      <c r="A104" s="3" t="s">
        <v>278</v>
      </c>
      <c r="B104" s="3">
        <v>102</v>
      </c>
      <c r="C104" s="3" t="s">
        <v>284</v>
      </c>
      <c r="D104" s="3" t="s">
        <v>16</v>
      </c>
      <c r="E104" s="5" t="s">
        <v>64</v>
      </c>
      <c r="F104" s="5" t="s">
        <v>54</v>
      </c>
      <c r="G104" s="19" t="s">
        <v>31</v>
      </c>
      <c r="I104" s="3" t="s">
        <v>1014</v>
      </c>
      <c r="J104" s="3" t="s">
        <v>20</v>
      </c>
      <c r="K104" s="3" t="s">
        <v>794</v>
      </c>
      <c r="L104" s="24" t="s">
        <v>20</v>
      </c>
      <c r="N104" s="6" t="s">
        <v>295</v>
      </c>
      <c r="O104" s="8">
        <v>1119175.54</v>
      </c>
      <c r="P104" s="8">
        <f t="shared" si="18"/>
        <v>1311673.73288</v>
      </c>
      <c r="Q104" s="8">
        <f>P104/'Index Lengkeek tm febr. 2024'!$C$2*'Index Lengkeek tm febr. 2024'!$C$3</f>
        <v>1330543.4019462157</v>
      </c>
      <c r="R104" s="4">
        <f t="shared" si="19"/>
        <v>1330543.4019462157</v>
      </c>
      <c r="S104" s="8">
        <v>346872.56</v>
      </c>
      <c r="T104" s="8">
        <f>S104*114.5%</f>
        <v>397169.08120000002</v>
      </c>
      <c r="U104" s="8">
        <f>T104/'Index Lengkeek tm febr. 2024'!$D$2*'Index Lengkeek tm febr. 2024'!$D$3</f>
        <v>413144.47505775886</v>
      </c>
      <c r="V104" s="4">
        <f>U104</f>
        <v>413144.47505775886</v>
      </c>
    </row>
    <row r="105" spans="1:127" x14ac:dyDescent="0.25">
      <c r="A105" s="3" t="s">
        <v>278</v>
      </c>
      <c r="B105" s="3">
        <v>130</v>
      </c>
      <c r="C105" s="3" t="s">
        <v>284</v>
      </c>
      <c r="D105" s="3" t="s">
        <v>16</v>
      </c>
      <c r="E105" s="3" t="s">
        <v>297</v>
      </c>
      <c r="F105" s="3" t="s">
        <v>181</v>
      </c>
      <c r="G105" s="19" t="s">
        <v>31</v>
      </c>
      <c r="I105" s="3" t="s">
        <v>1014</v>
      </c>
      <c r="J105" s="5" t="s">
        <v>19</v>
      </c>
      <c r="K105" s="3" t="s">
        <v>794</v>
      </c>
      <c r="L105" s="24" t="s">
        <v>20</v>
      </c>
      <c r="N105" s="6" t="s">
        <v>298</v>
      </c>
      <c r="O105" s="8">
        <v>7119742.5499999998</v>
      </c>
      <c r="P105" s="8">
        <f t="shared" si="18"/>
        <v>8344338.2685999991</v>
      </c>
      <c r="Q105" s="8">
        <f>P105/'Index Lengkeek tm febr. 2024'!$C$2*'Index Lengkeek tm febr. 2024'!$C$3</f>
        <v>8464379.4783597793</v>
      </c>
      <c r="R105" s="4">
        <f t="shared" si="19"/>
        <v>8464379.4783597793</v>
      </c>
      <c r="S105" s="8">
        <v>489438.3</v>
      </c>
      <c r="T105" s="8">
        <f t="shared" si="21"/>
        <v>560406.85349999997</v>
      </c>
      <c r="U105" s="8">
        <f>T105/'Index Lengkeek tm febr. 2024'!$D$2*'Index Lengkeek tm febr. 2024'!$D$3</f>
        <v>582948.18571599282</v>
      </c>
      <c r="V105" s="4">
        <f t="shared" si="20"/>
        <v>582948.18571599282</v>
      </c>
    </row>
    <row r="106" spans="1:127" x14ac:dyDescent="0.25">
      <c r="A106" s="3" t="s">
        <v>299</v>
      </c>
      <c r="D106" s="3" t="s">
        <v>40</v>
      </c>
      <c r="E106" s="3" t="s">
        <v>300</v>
      </c>
      <c r="J106" s="3" t="s">
        <v>20</v>
      </c>
      <c r="K106" s="3" t="s">
        <v>794</v>
      </c>
      <c r="L106" s="24" t="s">
        <v>20</v>
      </c>
      <c r="N106" s="6" t="s">
        <v>301</v>
      </c>
      <c r="O106" s="8">
        <v>12912.06</v>
      </c>
      <c r="P106" s="8">
        <f t="shared" si="18"/>
        <v>15132.934319999998</v>
      </c>
      <c r="Q106" s="8">
        <f>P106/'Index Lengkeek tm febr. 2024'!$C$2*'Index Lengkeek tm febr. 2024'!$C$3</f>
        <v>15350.635914124476</v>
      </c>
      <c r="R106" s="4">
        <f t="shared" si="19"/>
        <v>15350.635914124476</v>
      </c>
      <c r="S106" s="8"/>
      <c r="T106" s="8">
        <f t="shared" si="21"/>
        <v>0</v>
      </c>
      <c r="U106" s="8">
        <f>T106/'Index Lengkeek tm febr. 2024'!$D$2*'Index Lengkeek tm febr. 2024'!$D$3</f>
        <v>0</v>
      </c>
      <c r="V106" s="4">
        <f t="shared" si="20"/>
        <v>0</v>
      </c>
    </row>
    <row r="107" spans="1:127" x14ac:dyDescent="0.25">
      <c r="A107" s="3" t="s">
        <v>302</v>
      </c>
      <c r="B107" s="3">
        <v>21</v>
      </c>
      <c r="C107" s="3" t="s">
        <v>303</v>
      </c>
      <c r="D107" s="3" t="s">
        <v>37</v>
      </c>
      <c r="E107" s="3" t="s">
        <v>64</v>
      </c>
      <c r="F107" s="3" t="s">
        <v>54</v>
      </c>
      <c r="G107" s="17" t="s">
        <v>304</v>
      </c>
      <c r="I107" s="3" t="s">
        <v>1014</v>
      </c>
      <c r="J107" s="3" t="s">
        <v>20</v>
      </c>
      <c r="K107" s="3" t="s">
        <v>794</v>
      </c>
      <c r="L107" s="24" t="s">
        <v>20</v>
      </c>
      <c r="N107" s="6" t="s">
        <v>845</v>
      </c>
      <c r="O107" s="8">
        <v>4787310.3499999996</v>
      </c>
      <c r="P107" s="8">
        <v>7000000</v>
      </c>
      <c r="Q107" s="8">
        <f>P107/'Index Lengkeek tm febr. 2024'!$C$2*'Index Lengkeek tm febr. 2024'!$C$3</f>
        <v>7100701.6304073501</v>
      </c>
      <c r="R107" s="4">
        <f t="shared" si="19"/>
        <v>7100701.6304073501</v>
      </c>
      <c r="S107" s="8">
        <v>1405451.28</v>
      </c>
      <c r="T107" s="8">
        <f t="shared" si="21"/>
        <v>1609241.7156</v>
      </c>
      <c r="U107" s="8">
        <f>T107/'Index Lengkeek tm febr. 2024'!$D$2*'Index Lengkeek tm febr. 2024'!$D$3</f>
        <v>1673970.4959506027</v>
      </c>
      <c r="V107" s="4">
        <f t="shared" si="20"/>
        <v>1673970.4959506027</v>
      </c>
    </row>
    <row r="108" spans="1:127" s="33" customFormat="1" x14ac:dyDescent="0.25">
      <c r="A108" s="3" t="s">
        <v>305</v>
      </c>
      <c r="B108" s="3">
        <v>17</v>
      </c>
      <c r="C108" s="3" t="s">
        <v>306</v>
      </c>
      <c r="D108" s="3" t="s">
        <v>307</v>
      </c>
      <c r="E108" s="3" t="s">
        <v>64</v>
      </c>
      <c r="F108" s="3" t="s">
        <v>54</v>
      </c>
      <c r="G108" s="17" t="s">
        <v>308</v>
      </c>
      <c r="H108" s="3"/>
      <c r="I108" s="3" t="s">
        <v>1014</v>
      </c>
      <c r="J108" s="3" t="s">
        <v>19</v>
      </c>
      <c r="K108" s="3" t="s">
        <v>794</v>
      </c>
      <c r="L108" s="24" t="s">
        <v>20</v>
      </c>
      <c r="M108" s="18"/>
      <c r="N108" s="7" t="s">
        <v>841</v>
      </c>
      <c r="O108" s="8">
        <v>2043604.67</v>
      </c>
      <c r="P108" s="8">
        <f>O108*117.2%</f>
        <v>2395104.6732399999</v>
      </c>
      <c r="Q108" s="8">
        <f>P108/'Index Lengkeek tm febr. 2024'!$C$2*'Index Lengkeek tm febr. 2024'!$C$3</f>
        <v>2429560.5226102187</v>
      </c>
      <c r="R108" s="4">
        <f t="shared" si="19"/>
        <v>2429560.5226102187</v>
      </c>
      <c r="S108" s="8">
        <v>794775.96</v>
      </c>
      <c r="T108" s="8">
        <f t="shared" si="21"/>
        <v>910018.47419999994</v>
      </c>
      <c r="U108" s="8">
        <f>T108/'Index Lengkeek tm febr. 2024'!$D$2*'Index Lengkeek tm febr. 2024'!$D$3</f>
        <v>946622.28912752948</v>
      </c>
      <c r="V108" s="4">
        <f t="shared" si="20"/>
        <v>946622.28912752948</v>
      </c>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row>
    <row r="109" spans="1:127" s="33" customFormat="1" x14ac:dyDescent="0.25">
      <c r="A109" s="3" t="s">
        <v>309</v>
      </c>
      <c r="B109" s="3">
        <v>11</v>
      </c>
      <c r="C109" s="3" t="s">
        <v>310</v>
      </c>
      <c r="D109" s="3" t="s">
        <v>16</v>
      </c>
      <c r="E109" s="5" t="s">
        <v>64</v>
      </c>
      <c r="F109" s="5" t="s">
        <v>312</v>
      </c>
      <c r="G109" s="19" t="s">
        <v>313</v>
      </c>
      <c r="H109" s="3"/>
      <c r="I109" s="3" t="s">
        <v>1014</v>
      </c>
      <c r="J109" s="3" t="s">
        <v>20</v>
      </c>
      <c r="K109" s="3" t="s">
        <v>794</v>
      </c>
      <c r="L109" s="27" t="s">
        <v>200</v>
      </c>
      <c r="M109" s="22"/>
      <c r="N109" s="6" t="s">
        <v>314</v>
      </c>
      <c r="O109" s="8">
        <v>2773174.8</v>
      </c>
      <c r="P109" s="8">
        <f>O109*117.2%</f>
        <v>3250160.8655999997</v>
      </c>
      <c r="Q109" s="8">
        <f>P109/'Index Lengkeek tm febr. 2024'!$C$2*'Index Lengkeek tm febr. 2024'!$C$3</f>
        <v>3296917.5082074394</v>
      </c>
      <c r="R109" s="4">
        <f t="shared" si="19"/>
        <v>3296917.5082074394</v>
      </c>
      <c r="S109" s="8"/>
      <c r="T109" s="8">
        <f t="shared" si="21"/>
        <v>0</v>
      </c>
      <c r="U109" s="8">
        <f>T109/'Index Lengkeek tm febr. 2024'!$D$2*'Index Lengkeek tm febr. 2024'!$D$3</f>
        <v>0</v>
      </c>
      <c r="V109" s="4">
        <f t="shared" si="20"/>
        <v>0</v>
      </c>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row>
    <row r="110" spans="1:127" s="33" customFormat="1" x14ac:dyDescent="0.25">
      <c r="A110" s="3" t="s">
        <v>309</v>
      </c>
      <c r="B110" s="3">
        <v>21</v>
      </c>
      <c r="C110" s="3" t="s">
        <v>311</v>
      </c>
      <c r="D110" s="3" t="s">
        <v>16</v>
      </c>
      <c r="E110" s="5" t="s">
        <v>64</v>
      </c>
      <c r="F110" s="5"/>
      <c r="G110" s="19"/>
      <c r="H110" s="3"/>
      <c r="I110" s="3"/>
      <c r="J110" s="3" t="s">
        <v>20</v>
      </c>
      <c r="K110" s="3" t="s">
        <v>794</v>
      </c>
      <c r="L110" s="24" t="s">
        <v>20</v>
      </c>
      <c r="M110" s="22"/>
      <c r="N110" s="6" t="s">
        <v>315</v>
      </c>
      <c r="O110" s="8">
        <v>187781.68</v>
      </c>
      <c r="P110" s="8">
        <f>O110*117.2%</f>
        <v>220080.12895999997</v>
      </c>
      <c r="Q110" s="8">
        <f>P110/'Index Lengkeek tm febr. 2024'!$C$2*'Index Lengkeek tm febr. 2024'!$C$3</f>
        <v>223246.19007521879</v>
      </c>
      <c r="R110" s="4">
        <f t="shared" si="19"/>
        <v>223246.19007521879</v>
      </c>
      <c r="S110" s="8"/>
      <c r="T110" s="8">
        <f t="shared" si="21"/>
        <v>0</v>
      </c>
      <c r="U110" s="8">
        <f>T110/'Index Lengkeek tm febr. 2024'!$D$2*'Index Lengkeek tm febr. 2024'!$D$3</f>
        <v>0</v>
      </c>
      <c r="V110" s="4">
        <f t="shared" si="20"/>
        <v>0</v>
      </c>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row>
    <row r="111" spans="1:127" x14ac:dyDescent="0.25">
      <c r="A111" s="3" t="s">
        <v>309</v>
      </c>
      <c r="B111" s="3">
        <v>13</v>
      </c>
      <c r="C111" s="3" t="s">
        <v>311</v>
      </c>
      <c r="D111" s="3" t="s">
        <v>16</v>
      </c>
      <c r="E111" s="5" t="s">
        <v>64</v>
      </c>
      <c r="F111" s="5" t="s">
        <v>386</v>
      </c>
      <c r="G111" s="44" t="s">
        <v>859</v>
      </c>
      <c r="J111" s="7" t="s">
        <v>19</v>
      </c>
      <c r="K111" s="3" t="s">
        <v>794</v>
      </c>
      <c r="L111" s="27" t="s">
        <v>200</v>
      </c>
      <c r="M111" s="43" t="s">
        <v>978</v>
      </c>
      <c r="N111" s="6" t="s">
        <v>977</v>
      </c>
      <c r="O111" s="8">
        <v>998359.14</v>
      </c>
      <c r="P111" s="8">
        <v>2500000</v>
      </c>
      <c r="Q111" s="8">
        <f>P111/'Index Lengkeek tm febr. 2024'!$C$2*'Index Lengkeek tm febr. 2024'!$C$3</f>
        <v>2535964.8680026247</v>
      </c>
      <c r="R111" s="4">
        <f t="shared" si="19"/>
        <v>2535964.8680026247</v>
      </c>
      <c r="S111" s="8"/>
      <c r="T111" s="8">
        <f t="shared" si="21"/>
        <v>0</v>
      </c>
      <c r="U111" s="8">
        <f>T111/'Index Lengkeek tm febr. 2024'!$D$2*'Index Lengkeek tm febr. 2024'!$D$3</f>
        <v>0</v>
      </c>
      <c r="V111" s="4">
        <f t="shared" si="20"/>
        <v>0</v>
      </c>
    </row>
    <row r="112" spans="1:127" x14ac:dyDescent="0.25">
      <c r="A112" s="3" t="s">
        <v>309</v>
      </c>
      <c r="B112" s="3">
        <v>9</v>
      </c>
      <c r="C112" s="3" t="s">
        <v>311</v>
      </c>
      <c r="D112" s="3" t="s">
        <v>16</v>
      </c>
      <c r="E112" s="5" t="s">
        <v>64</v>
      </c>
      <c r="F112" s="5"/>
      <c r="G112" s="19"/>
      <c r="J112" s="3" t="s">
        <v>20</v>
      </c>
      <c r="K112" s="3" t="s">
        <v>794</v>
      </c>
      <c r="L112" s="27" t="s">
        <v>200</v>
      </c>
      <c r="M112" s="22"/>
      <c r="N112" s="6" t="s">
        <v>316</v>
      </c>
      <c r="O112" s="8">
        <v>215528.45</v>
      </c>
      <c r="P112" s="8">
        <f>O112*117.2%</f>
        <v>252599.34340000001</v>
      </c>
      <c r="Q112" s="8">
        <v>510000</v>
      </c>
      <c r="R112" s="4">
        <f t="shared" si="19"/>
        <v>510000</v>
      </c>
      <c r="S112" s="8"/>
      <c r="T112" s="8">
        <f t="shared" si="21"/>
        <v>0</v>
      </c>
      <c r="U112" s="8">
        <f>T112/'Index Lengkeek tm febr. 2024'!$D$2*'Index Lengkeek tm febr. 2024'!$D$3</f>
        <v>0</v>
      </c>
      <c r="V112" s="4">
        <f t="shared" si="20"/>
        <v>0</v>
      </c>
    </row>
    <row r="113" spans="1:22" x14ac:dyDescent="0.25">
      <c r="A113" s="3" t="s">
        <v>317</v>
      </c>
      <c r="B113" s="3">
        <v>1</v>
      </c>
      <c r="C113" s="3" t="s">
        <v>318</v>
      </c>
      <c r="D113" s="3" t="s">
        <v>16</v>
      </c>
      <c r="E113" s="3" t="s">
        <v>64</v>
      </c>
      <c r="F113" s="3" t="s">
        <v>54</v>
      </c>
      <c r="G113" s="19" t="s">
        <v>319</v>
      </c>
      <c r="I113" s="3" t="s">
        <v>1014</v>
      </c>
      <c r="J113" s="3" t="s">
        <v>20</v>
      </c>
      <c r="K113" s="3" t="s">
        <v>794</v>
      </c>
      <c r="L113" s="27" t="s">
        <v>320</v>
      </c>
      <c r="M113" s="18"/>
      <c r="N113" s="6" t="s">
        <v>968</v>
      </c>
      <c r="O113" s="8">
        <v>2870660.61</v>
      </c>
      <c r="P113" s="8">
        <f>O113*117.2%</f>
        <v>3364414.2349199997</v>
      </c>
      <c r="Q113" s="8">
        <f>P113/'Index Lengkeek tm febr. 2024'!$C$2*'Index Lengkeek tm febr. 2024'!$C$3</f>
        <v>3412814.5204660199</v>
      </c>
      <c r="R113" s="4">
        <f t="shared" si="19"/>
        <v>3412814.5204660199</v>
      </c>
      <c r="S113" s="8">
        <v>757731.32</v>
      </c>
      <c r="T113" s="8">
        <f t="shared" si="21"/>
        <v>867602.36139999994</v>
      </c>
      <c r="U113" s="8">
        <f>T113/'Index Lengkeek tm febr. 2024'!$D$2*'Index Lengkeek tm febr. 2024'!$D$3</f>
        <v>902500.06641119905</v>
      </c>
      <c r="V113" s="4">
        <f t="shared" si="20"/>
        <v>902500.06641119905</v>
      </c>
    </row>
    <row r="114" spans="1:22" x14ac:dyDescent="0.25">
      <c r="A114" s="3" t="s">
        <v>317</v>
      </c>
      <c r="B114" s="3">
        <v>1</v>
      </c>
      <c r="C114" s="3" t="s">
        <v>318</v>
      </c>
      <c r="D114" s="3" t="s">
        <v>16</v>
      </c>
      <c r="G114" s="19"/>
      <c r="K114" s="3" t="s">
        <v>794</v>
      </c>
      <c r="M114" s="18"/>
      <c r="N114" s="6" t="s">
        <v>799</v>
      </c>
      <c r="O114" s="8"/>
      <c r="P114" s="8">
        <f>O114*117.2%</f>
        <v>0</v>
      </c>
      <c r="Q114" s="8">
        <f>P114/'Index Lengkeek tm febr. 2024'!$C$2*'Index Lengkeek tm febr. 2024'!$C$3</f>
        <v>0</v>
      </c>
      <c r="R114" s="4">
        <f t="shared" si="19"/>
        <v>0</v>
      </c>
      <c r="S114" s="8">
        <v>82856.61</v>
      </c>
      <c r="T114" s="8">
        <f t="shared" si="21"/>
        <v>94870.818450000006</v>
      </c>
      <c r="U114" s="8">
        <f>T114/'Index Lengkeek tm febr. 2024'!$D$2*'Index Lengkeek tm febr. 2024'!$D$3</f>
        <v>98686.822167528764</v>
      </c>
      <c r="V114" s="4">
        <f t="shared" si="20"/>
        <v>98686.822167528764</v>
      </c>
    </row>
    <row r="115" spans="1:22" x14ac:dyDescent="0.25">
      <c r="A115" s="3" t="s">
        <v>321</v>
      </c>
      <c r="B115" s="3">
        <v>4</v>
      </c>
      <c r="C115" s="3" t="s">
        <v>322</v>
      </c>
      <c r="D115" s="3" t="s">
        <v>52</v>
      </c>
      <c r="E115" s="3" t="s">
        <v>64</v>
      </c>
      <c r="F115" s="5" t="s">
        <v>323</v>
      </c>
      <c r="G115" s="19" t="s">
        <v>324</v>
      </c>
      <c r="I115" s="3" t="s">
        <v>1014</v>
      </c>
      <c r="J115" s="3" t="s">
        <v>20</v>
      </c>
      <c r="K115" s="3" t="s">
        <v>794</v>
      </c>
      <c r="L115" s="27" t="s">
        <v>20</v>
      </c>
      <c r="M115" s="31" t="s">
        <v>979</v>
      </c>
      <c r="N115" s="6" t="s">
        <v>1009</v>
      </c>
      <c r="O115" s="8">
        <v>2251909.37</v>
      </c>
      <c r="P115" s="8">
        <f>O115*117.2%</f>
        <v>2639237.7816400002</v>
      </c>
      <c r="Q115" s="8">
        <f>P115/'Index Lengkeek tm febr. 2024'!$C$2*'Index Lengkeek tm febr. 2024'!$C$3</f>
        <v>2677205.7170176893</v>
      </c>
      <c r="R115" s="4">
        <f t="shared" si="19"/>
        <v>2677205.7170176893</v>
      </c>
      <c r="S115" s="8"/>
      <c r="T115" s="8">
        <f t="shared" si="21"/>
        <v>0</v>
      </c>
      <c r="U115" s="8">
        <f>T115/'Index Lengkeek tm febr. 2024'!$D$2*'Index Lengkeek tm febr. 2024'!$D$3</f>
        <v>0</v>
      </c>
      <c r="V115" s="4">
        <f t="shared" si="20"/>
        <v>0</v>
      </c>
    </row>
    <row r="116" spans="1:22" x14ac:dyDescent="0.25">
      <c r="A116" s="3" t="s">
        <v>332</v>
      </c>
      <c r="B116" s="3">
        <v>3</v>
      </c>
      <c r="C116" s="7" t="s">
        <v>777</v>
      </c>
      <c r="D116" s="7" t="s">
        <v>16</v>
      </c>
      <c r="E116" s="7" t="s">
        <v>795</v>
      </c>
      <c r="F116" s="7" t="s">
        <v>300</v>
      </c>
      <c r="G116" s="18" t="s">
        <v>987</v>
      </c>
      <c r="I116" s="3" t="s">
        <v>1014</v>
      </c>
      <c r="J116" s="7" t="s">
        <v>19</v>
      </c>
      <c r="K116" s="3" t="s">
        <v>794</v>
      </c>
      <c r="L116" s="24" t="s">
        <v>20</v>
      </c>
      <c r="M116" s="18"/>
      <c r="N116" s="6" t="s">
        <v>927</v>
      </c>
      <c r="O116" s="8">
        <v>4750000</v>
      </c>
      <c r="P116" s="8">
        <v>4197887</v>
      </c>
      <c r="Q116" s="8">
        <f>P116/'Index Lengkeek tm febr. 2024'!$C$2*'Index Lengkeek tm febr. 2024'!$C$3</f>
        <v>4258277.5807379736</v>
      </c>
      <c r="R116" s="4">
        <f t="shared" si="19"/>
        <v>4258277.5807379736</v>
      </c>
      <c r="S116" s="8">
        <v>1500000</v>
      </c>
      <c r="T116" s="8">
        <f t="shared" si="21"/>
        <v>1717500</v>
      </c>
      <c r="U116" s="8">
        <f>T116/'Index Lengkeek tm febr. 2024'!$D$2*'Index Lengkeek tm febr. 2024'!$D$3</f>
        <v>1786583.2701976721</v>
      </c>
      <c r="V116" s="4">
        <f t="shared" si="20"/>
        <v>1786583.2701976721</v>
      </c>
    </row>
    <row r="117" spans="1:22" x14ac:dyDescent="0.25">
      <c r="A117" s="3" t="s">
        <v>332</v>
      </c>
      <c r="B117" s="3">
        <v>1</v>
      </c>
      <c r="C117" s="7" t="s">
        <v>777</v>
      </c>
      <c r="D117" s="7" t="s">
        <v>16</v>
      </c>
      <c r="E117" s="7" t="s">
        <v>795</v>
      </c>
      <c r="F117" s="7" t="s">
        <v>300</v>
      </c>
      <c r="G117" s="18" t="s">
        <v>852</v>
      </c>
      <c r="I117" s="3" t="s">
        <v>1014</v>
      </c>
      <c r="J117" s="7" t="s">
        <v>19</v>
      </c>
      <c r="K117" s="3" t="s">
        <v>794</v>
      </c>
      <c r="L117" s="24" t="s">
        <v>20</v>
      </c>
      <c r="M117" s="18"/>
      <c r="N117" s="6" t="s">
        <v>974</v>
      </c>
      <c r="O117" s="8">
        <v>4500000</v>
      </c>
      <c r="P117" s="8">
        <v>3492079</v>
      </c>
      <c r="Q117" s="8">
        <f>P117/'Index Lengkeek tm febr. 2024'!$C$2*'Index Lengkeek tm febr. 2024'!$C$3</f>
        <v>3542315.8641158948</v>
      </c>
      <c r="R117" s="4">
        <f t="shared" si="19"/>
        <v>3542315.8641158948</v>
      </c>
      <c r="S117" s="8">
        <v>1500000</v>
      </c>
      <c r="T117" s="8">
        <f t="shared" si="21"/>
        <v>1717500</v>
      </c>
      <c r="U117" s="8">
        <f>T117/'Index Lengkeek tm febr. 2024'!$D$2*'Index Lengkeek tm febr. 2024'!$D$3</f>
        <v>1786583.2701976721</v>
      </c>
      <c r="V117" s="4">
        <f t="shared" si="20"/>
        <v>1786583.2701976721</v>
      </c>
    </row>
    <row r="118" spans="1:22" s="7" customFormat="1" x14ac:dyDescent="0.25">
      <c r="A118" s="7" t="s">
        <v>325</v>
      </c>
      <c r="B118" s="7">
        <v>8</v>
      </c>
      <c r="C118" s="7" t="s">
        <v>326</v>
      </c>
      <c r="D118" s="7" t="s">
        <v>16</v>
      </c>
      <c r="E118" s="6" t="s">
        <v>64</v>
      </c>
      <c r="G118" s="18"/>
      <c r="J118" s="7" t="s">
        <v>19</v>
      </c>
      <c r="K118" s="7" t="s">
        <v>794</v>
      </c>
      <c r="L118" s="26" t="s">
        <v>20</v>
      </c>
      <c r="M118" s="18"/>
      <c r="N118" s="6" t="s">
        <v>329</v>
      </c>
      <c r="O118" s="8">
        <v>93887.62</v>
      </c>
      <c r="P118" s="8">
        <f>O118*117.2%</f>
        <v>110036.29063999999</v>
      </c>
      <c r="Q118" s="8">
        <f>P118/'Index Lengkeek tm febr. 2024'!$C$2*'Index Lengkeek tm febr. 2024'!$C$3</f>
        <v>111619.26690734642</v>
      </c>
      <c r="R118" s="4">
        <f t="shared" si="19"/>
        <v>111619.26690734642</v>
      </c>
      <c r="S118" s="8">
        <v>15284.18</v>
      </c>
      <c r="T118" s="8">
        <f t="shared" si="21"/>
        <v>17500.3861</v>
      </c>
      <c r="U118" s="8">
        <f>T118/'Index Lengkeek tm febr. 2024'!$D$2*'Index Lengkeek tm febr. 2024'!$D$3</f>
        <v>18204.306857793239</v>
      </c>
      <c r="V118" s="4">
        <f t="shared" si="20"/>
        <v>18204.306857793239</v>
      </c>
    </row>
    <row r="119" spans="1:22" s="7" customFormat="1" x14ac:dyDescent="0.25">
      <c r="A119" s="7" t="s">
        <v>325</v>
      </c>
      <c r="B119" s="7">
        <v>8</v>
      </c>
      <c r="C119" s="7" t="s">
        <v>326</v>
      </c>
      <c r="D119" s="7" t="s">
        <v>16</v>
      </c>
      <c r="E119" s="6" t="s">
        <v>64</v>
      </c>
      <c r="G119" s="18"/>
      <c r="J119" s="6" t="s">
        <v>19</v>
      </c>
      <c r="K119" s="7" t="s">
        <v>794</v>
      </c>
      <c r="L119" s="24" t="s">
        <v>20</v>
      </c>
      <c r="M119" s="18"/>
      <c r="N119" s="6" t="s">
        <v>328</v>
      </c>
      <c r="O119" s="8">
        <v>441282.337</v>
      </c>
      <c r="P119" s="8">
        <f>O119*117.2%</f>
        <v>517182.89896399999</v>
      </c>
      <c r="Q119" s="8">
        <f>P119/'Index Lengkeek tm febr. 2024'!$C$2*'Index Lengkeek tm febr. 2024'!$C$3</f>
        <v>524623.06484178198</v>
      </c>
      <c r="R119" s="4">
        <f t="shared" si="19"/>
        <v>524623.06484178198</v>
      </c>
      <c r="S119" s="8"/>
      <c r="T119" s="8">
        <f t="shared" si="21"/>
        <v>0</v>
      </c>
      <c r="U119" s="8">
        <f>T119/'Index Lengkeek tm febr. 2024'!$D$2*'Index Lengkeek tm febr. 2024'!$D$3</f>
        <v>0</v>
      </c>
      <c r="V119" s="4">
        <f t="shared" si="20"/>
        <v>0</v>
      </c>
    </row>
    <row r="120" spans="1:22" s="7" customFormat="1" x14ac:dyDescent="0.25">
      <c r="A120" s="7" t="s">
        <v>325</v>
      </c>
      <c r="B120" s="7">
        <v>8</v>
      </c>
      <c r="C120" s="7" t="s">
        <v>326</v>
      </c>
      <c r="D120" s="7" t="s">
        <v>16</v>
      </c>
      <c r="E120" s="6" t="s">
        <v>64</v>
      </c>
      <c r="G120" s="18"/>
      <c r="J120" s="7" t="s">
        <v>19</v>
      </c>
      <c r="K120" s="7" t="s">
        <v>794</v>
      </c>
      <c r="L120" s="24" t="s">
        <v>20</v>
      </c>
      <c r="M120" s="18"/>
      <c r="N120" s="6" t="s">
        <v>327</v>
      </c>
      <c r="O120" s="8">
        <v>195606.07</v>
      </c>
      <c r="P120" s="8">
        <f>O120*117.2%</f>
        <v>229250.31404</v>
      </c>
      <c r="Q120" s="8">
        <f>P120/'Index Lengkeek tm febr. 2024'!$C$2*'Index Lengkeek tm febr. 2024'!$C$3</f>
        <v>232548.29695360354</v>
      </c>
      <c r="R120" s="4">
        <f t="shared" si="19"/>
        <v>232548.29695360354</v>
      </c>
      <c r="S120" s="8"/>
      <c r="T120" s="8">
        <f t="shared" si="21"/>
        <v>0</v>
      </c>
      <c r="U120" s="8">
        <f>T120/'Index Lengkeek tm febr. 2024'!$D$2*'Index Lengkeek tm febr. 2024'!$D$3</f>
        <v>0</v>
      </c>
      <c r="V120" s="4">
        <f t="shared" si="20"/>
        <v>0</v>
      </c>
    </row>
    <row r="121" spans="1:22" x14ac:dyDescent="0.25">
      <c r="A121" s="3" t="s">
        <v>836</v>
      </c>
      <c r="B121" s="3">
        <v>142</v>
      </c>
      <c r="C121" s="3" t="s">
        <v>331</v>
      </c>
      <c r="D121" s="3" t="s">
        <v>16</v>
      </c>
      <c r="E121" s="5"/>
      <c r="J121" s="5"/>
      <c r="M121" s="18"/>
      <c r="N121" s="6" t="s">
        <v>884</v>
      </c>
      <c r="O121" s="8"/>
      <c r="P121" s="8"/>
      <c r="Q121" s="8">
        <f>P121/'Index Lengkeek tm febr. 2024'!$C$2*'Index Lengkeek tm febr. 2024'!$C$3</f>
        <v>0</v>
      </c>
      <c r="R121" s="4">
        <f t="shared" si="19"/>
        <v>0</v>
      </c>
      <c r="S121" s="8"/>
      <c r="T121" s="8">
        <v>61178.27</v>
      </c>
      <c r="U121" s="8">
        <f>T121/'Index Lengkeek tm febr. 2024'!$D$2*'Index Lengkeek tm febr. 2024'!$D$3</f>
        <v>63639.053089744477</v>
      </c>
      <c r="V121" s="4">
        <f t="shared" si="20"/>
        <v>63639.053089744477</v>
      </c>
    </row>
    <row r="122" spans="1:22" x14ac:dyDescent="0.25">
      <c r="A122" s="3" t="s">
        <v>330</v>
      </c>
      <c r="B122" s="3">
        <v>142</v>
      </c>
      <c r="C122" s="3" t="s">
        <v>331</v>
      </c>
      <c r="D122" s="3" t="s">
        <v>16</v>
      </c>
      <c r="E122" s="5" t="s">
        <v>64</v>
      </c>
      <c r="I122" s="3" t="s">
        <v>1014</v>
      </c>
      <c r="J122" s="6" t="s">
        <v>19</v>
      </c>
      <c r="K122" s="3" t="s">
        <v>794</v>
      </c>
      <c r="L122" s="24" t="s">
        <v>20</v>
      </c>
      <c r="M122" s="18"/>
      <c r="N122" s="6" t="s">
        <v>883</v>
      </c>
      <c r="O122" s="8">
        <v>2878757.3</v>
      </c>
      <c r="P122" s="8">
        <f t="shared" ref="P122:P130" si="22">O122*117.2%</f>
        <v>3373903.5555999996</v>
      </c>
      <c r="Q122" s="8">
        <f>P122/'Index Lengkeek tm febr. 2024'!$C$2*'Index Lengkeek tm febr. 2024'!$C$3</f>
        <v>3422440.3540122956</v>
      </c>
      <c r="R122" s="4">
        <f t="shared" si="19"/>
        <v>3422440.3540122956</v>
      </c>
      <c r="S122" s="8"/>
      <c r="T122" s="8">
        <f t="shared" ref="T122:T145" si="23">S122*114.5%</f>
        <v>0</v>
      </c>
      <c r="U122" s="8">
        <f>T122/'Index Lengkeek tm febr. 2024'!$D$2*'Index Lengkeek tm febr. 2024'!$D$3</f>
        <v>0</v>
      </c>
      <c r="V122" s="4">
        <f t="shared" si="20"/>
        <v>0</v>
      </c>
    </row>
    <row r="123" spans="1:22" x14ac:dyDescent="0.25">
      <c r="A123" s="3" t="s">
        <v>333</v>
      </c>
      <c r="B123" s="3">
        <v>53</v>
      </c>
      <c r="C123" s="3" t="s">
        <v>334</v>
      </c>
      <c r="D123" s="3" t="s">
        <v>82</v>
      </c>
      <c r="E123" s="3" t="s">
        <v>64</v>
      </c>
      <c r="F123" s="5" t="s">
        <v>335</v>
      </c>
      <c r="G123" s="19" t="s">
        <v>336</v>
      </c>
      <c r="I123" s="5" t="s">
        <v>337</v>
      </c>
      <c r="J123" s="5" t="s">
        <v>19</v>
      </c>
      <c r="K123" s="3" t="s">
        <v>794</v>
      </c>
      <c r="L123" s="24" t="s">
        <v>20</v>
      </c>
      <c r="M123" s="18"/>
      <c r="N123" s="6" t="s">
        <v>338</v>
      </c>
      <c r="O123" s="8">
        <v>1595671.94</v>
      </c>
      <c r="P123" s="8">
        <f t="shared" si="22"/>
        <v>1870127.5136799999</v>
      </c>
      <c r="Q123" s="8">
        <f>P123/'Index Lengkeek tm febr. 2024'!$C$2*'Index Lengkeek tm febr. 2024'!$C$3</f>
        <v>1897031.069351031</v>
      </c>
      <c r="R123" s="4">
        <f t="shared" si="19"/>
        <v>1897031.069351031</v>
      </c>
      <c r="S123" s="8">
        <v>482702.91</v>
      </c>
      <c r="T123" s="8">
        <f t="shared" si="23"/>
        <v>552694.83195000002</v>
      </c>
      <c r="U123" s="8">
        <f>T123/'Index Lengkeek tm febr. 2024'!$D$2*'Index Lengkeek tm febr. 2024'!$D$3</f>
        <v>574925.96232115512</v>
      </c>
      <c r="V123" s="4">
        <f t="shared" si="20"/>
        <v>574925.96232115512</v>
      </c>
    </row>
    <row r="124" spans="1:22" x14ac:dyDescent="0.25">
      <c r="A124" s="3" t="s">
        <v>339</v>
      </c>
      <c r="B124" s="3">
        <v>53</v>
      </c>
      <c r="C124" s="3" t="s">
        <v>340</v>
      </c>
      <c r="D124" s="3" t="s">
        <v>339</v>
      </c>
      <c r="E124" s="3" t="s">
        <v>341</v>
      </c>
      <c r="I124" s="3" t="s">
        <v>1014</v>
      </c>
      <c r="J124" s="3" t="s">
        <v>19</v>
      </c>
      <c r="K124" s="3" t="s">
        <v>794</v>
      </c>
      <c r="L124" s="24" t="s">
        <v>20</v>
      </c>
      <c r="M124" s="18"/>
      <c r="N124" s="6" t="s">
        <v>342</v>
      </c>
      <c r="O124" s="8">
        <v>366169.96</v>
      </c>
      <c r="P124" s="8">
        <f t="shared" si="22"/>
        <v>429151.19312000001</v>
      </c>
      <c r="Q124" s="8">
        <f>P124/'Index Lengkeek tm febr. 2024'!$C$2*'Index Lengkeek tm febr. 2024'!$C$3</f>
        <v>435324.93952549191</v>
      </c>
      <c r="R124" s="4">
        <f t="shared" si="19"/>
        <v>435324.93952549191</v>
      </c>
      <c r="S124" s="8"/>
      <c r="T124" s="8">
        <f t="shared" si="23"/>
        <v>0</v>
      </c>
      <c r="U124" s="8">
        <f>T124/'Index Lengkeek tm febr. 2024'!$D$2*'Index Lengkeek tm febr. 2024'!$D$3</f>
        <v>0</v>
      </c>
      <c r="V124" s="4">
        <f t="shared" si="20"/>
        <v>0</v>
      </c>
    </row>
    <row r="125" spans="1:22" x14ac:dyDescent="0.25">
      <c r="A125" s="3" t="s">
        <v>343</v>
      </c>
      <c r="B125" s="3">
        <v>82</v>
      </c>
      <c r="C125" s="3" t="s">
        <v>344</v>
      </c>
      <c r="D125" s="3" t="s">
        <v>96</v>
      </c>
      <c r="E125" s="5" t="s">
        <v>64</v>
      </c>
      <c r="J125" s="3" t="s">
        <v>20</v>
      </c>
      <c r="K125" s="3" t="s">
        <v>794</v>
      </c>
      <c r="L125" s="24" t="s">
        <v>20</v>
      </c>
      <c r="M125" s="18"/>
      <c r="N125" s="6" t="s">
        <v>950</v>
      </c>
      <c r="O125" s="8">
        <v>474052.5</v>
      </c>
      <c r="P125" s="8">
        <f t="shared" si="22"/>
        <v>555589.52999999991</v>
      </c>
      <c r="Q125" s="8">
        <v>300000</v>
      </c>
      <c r="R125" s="4">
        <v>300000</v>
      </c>
      <c r="S125" s="8"/>
      <c r="T125" s="8">
        <f t="shared" si="23"/>
        <v>0</v>
      </c>
      <c r="U125" s="8">
        <f>T125/'Index Lengkeek tm febr. 2024'!$D$2*'Index Lengkeek tm febr. 2024'!$D$3</f>
        <v>0</v>
      </c>
      <c r="V125" s="4">
        <f t="shared" si="20"/>
        <v>0</v>
      </c>
    </row>
    <row r="126" spans="1:22" x14ac:dyDescent="0.25">
      <c r="A126" s="3" t="s">
        <v>343</v>
      </c>
      <c r="B126" s="3">
        <v>65</v>
      </c>
      <c r="C126" s="3" t="s">
        <v>344</v>
      </c>
      <c r="D126" s="3" t="s">
        <v>96</v>
      </c>
      <c r="E126" s="5" t="s">
        <v>64</v>
      </c>
      <c r="J126" s="3" t="s">
        <v>20</v>
      </c>
      <c r="K126" s="3" t="s">
        <v>794</v>
      </c>
      <c r="L126" s="24" t="s">
        <v>20</v>
      </c>
      <c r="M126" s="18"/>
      <c r="N126" s="6" t="s">
        <v>951</v>
      </c>
      <c r="O126" s="8">
        <v>553060.39</v>
      </c>
      <c r="P126" s="8">
        <f t="shared" si="22"/>
        <v>648186.77708000003</v>
      </c>
      <c r="Q126" s="8">
        <v>300000</v>
      </c>
      <c r="R126" s="4">
        <v>300000</v>
      </c>
      <c r="S126" s="8"/>
      <c r="T126" s="8">
        <f t="shared" si="23"/>
        <v>0</v>
      </c>
      <c r="U126" s="8">
        <f>T126/'Index Lengkeek tm febr. 2024'!$D$2*'Index Lengkeek tm febr. 2024'!$D$3</f>
        <v>0</v>
      </c>
      <c r="V126" s="4">
        <f t="shared" si="20"/>
        <v>0</v>
      </c>
    </row>
    <row r="127" spans="1:22" x14ac:dyDescent="0.25">
      <c r="A127" s="3" t="s">
        <v>343</v>
      </c>
      <c r="B127" s="3">
        <v>66</v>
      </c>
      <c r="C127" s="3" t="s">
        <v>344</v>
      </c>
      <c r="D127" s="3" t="s">
        <v>96</v>
      </c>
      <c r="E127" s="5" t="s">
        <v>64</v>
      </c>
      <c r="J127" s="3" t="s">
        <v>20</v>
      </c>
      <c r="K127" s="3" t="s">
        <v>794</v>
      </c>
      <c r="L127" s="24" t="s">
        <v>20</v>
      </c>
      <c r="M127" s="18"/>
      <c r="N127" s="6" t="s">
        <v>952</v>
      </c>
      <c r="O127" s="8">
        <v>419492.63</v>
      </c>
      <c r="P127" s="8">
        <f t="shared" si="22"/>
        <v>491645.36235999997</v>
      </c>
      <c r="Q127" s="8">
        <v>300000</v>
      </c>
      <c r="R127" s="4">
        <v>300000</v>
      </c>
      <c r="S127" s="8"/>
      <c r="T127" s="8">
        <f t="shared" si="23"/>
        <v>0</v>
      </c>
      <c r="U127" s="8">
        <f>T127/'Index Lengkeek tm febr. 2024'!$D$2*'Index Lengkeek tm febr. 2024'!$D$3</f>
        <v>0</v>
      </c>
      <c r="V127" s="4">
        <f t="shared" si="20"/>
        <v>0</v>
      </c>
    </row>
    <row r="128" spans="1:22" x14ac:dyDescent="0.25">
      <c r="A128" s="3" t="s">
        <v>345</v>
      </c>
      <c r="B128" s="3">
        <v>21</v>
      </c>
      <c r="C128" s="3" t="s">
        <v>346</v>
      </c>
      <c r="D128" s="3" t="s">
        <v>16</v>
      </c>
      <c r="E128" s="3" t="s">
        <v>347</v>
      </c>
      <c r="J128" s="3" t="s">
        <v>20</v>
      </c>
      <c r="K128" s="3" t="s">
        <v>794</v>
      </c>
      <c r="L128" s="24" t="s">
        <v>20</v>
      </c>
      <c r="M128" s="18"/>
      <c r="N128" s="6" t="s">
        <v>349</v>
      </c>
      <c r="O128" s="8">
        <v>89132.96</v>
      </c>
      <c r="P128" s="8">
        <f t="shared" si="22"/>
        <v>104463.82911999999</v>
      </c>
      <c r="Q128" s="8">
        <f>P128/'Index Lengkeek tm febr. 2024'!$C$2*'Index Lengkeek tm febr. 2024'!$C$3</f>
        <v>105966.64025013981</v>
      </c>
      <c r="R128" s="4">
        <f t="shared" ref="R128:R151" si="24">Q128</f>
        <v>105966.64025013981</v>
      </c>
      <c r="S128" s="8"/>
      <c r="T128" s="8">
        <f t="shared" si="23"/>
        <v>0</v>
      </c>
      <c r="U128" s="8">
        <f>T128/'Index Lengkeek tm febr. 2024'!$D$2*'Index Lengkeek tm febr. 2024'!$D$3</f>
        <v>0</v>
      </c>
      <c r="V128" s="4">
        <f t="shared" si="20"/>
        <v>0</v>
      </c>
    </row>
    <row r="129" spans="1:22" ht="12.65" customHeight="1" x14ac:dyDescent="0.25">
      <c r="A129" s="3" t="s">
        <v>345</v>
      </c>
      <c r="B129" s="3">
        <v>21</v>
      </c>
      <c r="C129" s="3" t="s">
        <v>346</v>
      </c>
      <c r="D129" s="3" t="s">
        <v>16</v>
      </c>
      <c r="E129" s="3" t="s">
        <v>300</v>
      </c>
      <c r="J129" s="3" t="s">
        <v>20</v>
      </c>
      <c r="K129" s="3" t="s">
        <v>794</v>
      </c>
      <c r="L129" s="24" t="s">
        <v>20</v>
      </c>
      <c r="M129" s="18"/>
      <c r="N129" s="6" t="s">
        <v>348</v>
      </c>
      <c r="O129" s="8">
        <v>127332.81</v>
      </c>
      <c r="P129" s="8">
        <f t="shared" si="22"/>
        <v>149234.05331999998</v>
      </c>
      <c r="Q129" s="8">
        <f>P129/'Index Lengkeek tm febr. 2024'!$C$2*'Index Lengkeek tm febr. 2024'!$C$3</f>
        <v>151380.92653166017</v>
      </c>
      <c r="R129" s="4">
        <f t="shared" si="24"/>
        <v>151380.92653166017</v>
      </c>
      <c r="S129" s="8"/>
      <c r="T129" s="8">
        <f t="shared" si="23"/>
        <v>0</v>
      </c>
      <c r="U129" s="8">
        <f>T129/'Index Lengkeek tm febr. 2024'!$D$2*'Index Lengkeek tm febr. 2024'!$D$3</f>
        <v>0</v>
      </c>
      <c r="V129" s="4">
        <f t="shared" si="20"/>
        <v>0</v>
      </c>
    </row>
    <row r="130" spans="1:22" x14ac:dyDescent="0.25">
      <c r="A130" s="3" t="s">
        <v>345</v>
      </c>
      <c r="B130" s="3">
        <v>21</v>
      </c>
      <c r="C130" s="3" t="s">
        <v>346</v>
      </c>
      <c r="D130" s="3" t="s">
        <v>16</v>
      </c>
      <c r="E130" s="3" t="s">
        <v>164</v>
      </c>
      <c r="J130" s="3" t="s">
        <v>20</v>
      </c>
      <c r="K130" s="3" t="s">
        <v>794</v>
      </c>
      <c r="L130" s="24" t="s">
        <v>20</v>
      </c>
      <c r="M130" s="18" t="s">
        <v>798</v>
      </c>
      <c r="N130" s="6" t="s">
        <v>350</v>
      </c>
      <c r="O130" s="8">
        <v>301980.18</v>
      </c>
      <c r="P130" s="8">
        <f t="shared" si="22"/>
        <v>353920.77095999999</v>
      </c>
      <c r="Q130" s="8">
        <f>P130/'Index Lengkeek tm febr. 2024'!$C$2*'Index Lengkeek tm febr. 2024'!$C$3</f>
        <v>359012.25648438546</v>
      </c>
      <c r="R130" s="4">
        <f t="shared" si="24"/>
        <v>359012.25648438546</v>
      </c>
      <c r="S130" s="8"/>
      <c r="T130" s="8">
        <f t="shared" si="23"/>
        <v>0</v>
      </c>
      <c r="U130" s="8">
        <f>T130/'Index Lengkeek tm febr. 2024'!$D$2*'Index Lengkeek tm febr. 2024'!$D$3</f>
        <v>0</v>
      </c>
      <c r="V130" s="4">
        <f t="shared" si="20"/>
        <v>0</v>
      </c>
    </row>
    <row r="131" spans="1:22" x14ac:dyDescent="0.25">
      <c r="A131" s="3" t="s">
        <v>345</v>
      </c>
      <c r="B131" s="3">
        <v>27</v>
      </c>
      <c r="C131" s="3" t="s">
        <v>346</v>
      </c>
      <c r="D131" s="3" t="s">
        <v>16</v>
      </c>
      <c r="E131" s="3" t="s">
        <v>916</v>
      </c>
      <c r="F131" s="3" t="s">
        <v>300</v>
      </c>
      <c r="G131" s="17" t="s">
        <v>912</v>
      </c>
      <c r="H131" s="3" t="s">
        <v>917</v>
      </c>
      <c r="J131" s="3" t="s">
        <v>19</v>
      </c>
      <c r="L131" s="24" t="s">
        <v>20</v>
      </c>
      <c r="M131" s="18"/>
      <c r="N131" t="s">
        <v>911</v>
      </c>
      <c r="O131" s="8"/>
      <c r="P131" s="8"/>
      <c r="Q131" s="8">
        <v>85000</v>
      </c>
      <c r="R131" s="4">
        <f t="shared" si="24"/>
        <v>85000</v>
      </c>
      <c r="S131" s="8"/>
      <c r="T131" s="8"/>
      <c r="U131" s="8">
        <v>0</v>
      </c>
      <c r="V131" s="4">
        <f>U131</f>
        <v>0</v>
      </c>
    </row>
    <row r="132" spans="1:22" x14ac:dyDescent="0.25">
      <c r="A132" s="3" t="s">
        <v>351</v>
      </c>
      <c r="B132" s="3">
        <v>15</v>
      </c>
      <c r="C132" s="3" t="s">
        <v>353</v>
      </c>
      <c r="D132" s="3" t="s">
        <v>16</v>
      </c>
      <c r="E132" s="5" t="s">
        <v>64</v>
      </c>
      <c r="F132" s="5" t="s">
        <v>54</v>
      </c>
      <c r="G132" s="19" t="s">
        <v>355</v>
      </c>
      <c r="I132" s="3" t="s">
        <v>1014</v>
      </c>
      <c r="J132" s="3" t="s">
        <v>20</v>
      </c>
      <c r="K132" s="3" t="s">
        <v>794</v>
      </c>
      <c r="L132" s="24" t="s">
        <v>20</v>
      </c>
      <c r="M132" s="18"/>
      <c r="N132" s="6" t="s">
        <v>360</v>
      </c>
      <c r="O132" s="8">
        <v>1640553.57</v>
      </c>
      <c r="P132" s="8">
        <f t="shared" ref="P132:P146" si="25">O132*117.2%</f>
        <v>1922728.7840400001</v>
      </c>
      <c r="Q132" s="8">
        <f>P132/'Index Lengkeek tm febr. 2024'!$C$2*'Index Lengkeek tm febr. 2024'!$C$3</f>
        <v>1950389.0588091384</v>
      </c>
      <c r="R132" s="4">
        <f t="shared" si="24"/>
        <v>1950389.0588091384</v>
      </c>
      <c r="S132" s="8">
        <v>225635.55</v>
      </c>
      <c r="T132" s="8">
        <f t="shared" si="23"/>
        <v>258352.70475</v>
      </c>
      <c r="U132" s="8">
        <f>T132/'Index Lengkeek tm febr. 2024'!$D$2*'Index Lengkeek tm febr. 2024'!$D$3</f>
        <v>268744.46586123359</v>
      </c>
      <c r="V132" s="4">
        <f t="shared" ref="V132:V169" si="26">U132</f>
        <v>268744.46586123359</v>
      </c>
    </row>
    <row r="133" spans="1:22" x14ac:dyDescent="0.25">
      <c r="A133" s="3" t="s">
        <v>352</v>
      </c>
      <c r="B133" s="3">
        <v>108</v>
      </c>
      <c r="C133" s="3" t="s">
        <v>354</v>
      </c>
      <c r="D133" s="3" t="s">
        <v>16</v>
      </c>
      <c r="E133" s="6" t="s">
        <v>64</v>
      </c>
      <c r="F133" s="6" t="s">
        <v>356</v>
      </c>
      <c r="G133" s="20" t="s">
        <v>357</v>
      </c>
      <c r="I133" s="6" t="s">
        <v>358</v>
      </c>
      <c r="J133" s="5" t="s">
        <v>20</v>
      </c>
      <c r="K133" s="3" t="s">
        <v>794</v>
      </c>
      <c r="L133" s="24" t="s">
        <v>71</v>
      </c>
      <c r="M133" s="18"/>
      <c r="N133" s="6" t="s">
        <v>361</v>
      </c>
      <c r="O133" s="8">
        <v>20872500</v>
      </c>
      <c r="P133" s="8">
        <f t="shared" si="25"/>
        <v>24462570</v>
      </c>
      <c r="Q133" s="8">
        <f>P133/'Index Lengkeek tm febr. 2024'!$C$2*'Index Lengkeek tm febr. 2024'!$C$3</f>
        <v>24814487.240421988</v>
      </c>
      <c r="R133" s="4">
        <f t="shared" si="24"/>
        <v>24814487.240421988</v>
      </c>
      <c r="S133" s="8">
        <v>4955021.72</v>
      </c>
      <c r="T133" s="8">
        <f t="shared" si="23"/>
        <v>5673499.8694000002</v>
      </c>
      <c r="U133" s="8">
        <f>T133/'Index Lengkeek tm febr. 2024'!$D$2*'Index Lengkeek tm febr. 2024'!$D$3</f>
        <v>5901705.9389453959</v>
      </c>
      <c r="V133" s="4">
        <f t="shared" si="26"/>
        <v>5901705.9389453959</v>
      </c>
    </row>
    <row r="134" spans="1:22" x14ac:dyDescent="0.25">
      <c r="A134" s="3" t="s">
        <v>352</v>
      </c>
      <c r="B134" s="3">
        <v>301</v>
      </c>
      <c r="C134" s="3" t="s">
        <v>362</v>
      </c>
      <c r="D134" s="3" t="s">
        <v>16</v>
      </c>
      <c r="E134" s="3" t="s">
        <v>64</v>
      </c>
      <c r="J134" s="5" t="s">
        <v>20</v>
      </c>
      <c r="K134" s="3" t="s">
        <v>794</v>
      </c>
      <c r="L134" s="24" t="s">
        <v>20</v>
      </c>
      <c r="M134" s="18"/>
      <c r="N134" s="6" t="s">
        <v>363</v>
      </c>
      <c r="O134" s="8">
        <v>309052.12</v>
      </c>
      <c r="P134" s="8">
        <f t="shared" si="25"/>
        <v>362209.08463999996</v>
      </c>
      <c r="Q134" s="8">
        <v>500000</v>
      </c>
      <c r="R134" s="4">
        <f t="shared" si="24"/>
        <v>500000</v>
      </c>
      <c r="S134" s="8"/>
      <c r="T134" s="8">
        <f t="shared" si="23"/>
        <v>0</v>
      </c>
      <c r="U134" s="8">
        <f>T134/'Index Lengkeek tm febr. 2024'!$D$2*'Index Lengkeek tm febr. 2024'!$D$3</f>
        <v>0</v>
      </c>
      <c r="V134" s="4">
        <f t="shared" si="26"/>
        <v>0</v>
      </c>
    </row>
    <row r="135" spans="1:22" x14ac:dyDescent="0.25">
      <c r="A135" s="3" t="s">
        <v>364</v>
      </c>
      <c r="B135" s="3">
        <v>42</v>
      </c>
      <c r="C135" s="3" t="s">
        <v>368</v>
      </c>
      <c r="D135" s="3" t="s">
        <v>16</v>
      </c>
      <c r="E135" s="6" t="s">
        <v>64</v>
      </c>
      <c r="F135" s="6" t="s">
        <v>371</v>
      </c>
      <c r="G135" s="20" t="s">
        <v>372</v>
      </c>
      <c r="I135" s="6" t="s">
        <v>1017</v>
      </c>
      <c r="J135" s="5" t="s">
        <v>19</v>
      </c>
      <c r="K135" s="3" t="s">
        <v>794</v>
      </c>
      <c r="L135" s="27" t="s">
        <v>373</v>
      </c>
      <c r="M135" s="18"/>
      <c r="N135" s="6" t="s">
        <v>377</v>
      </c>
      <c r="O135" s="8">
        <v>23486100</v>
      </c>
      <c r="P135" s="8">
        <f t="shared" si="25"/>
        <v>27525709.199999999</v>
      </c>
      <c r="Q135" s="8">
        <f>P135/'Index Lengkeek tm febr. 2024'!$C$2*'Index Lengkeek tm febr. 2024'!$C$3</f>
        <v>27921692.599222653</v>
      </c>
      <c r="R135" s="4">
        <f t="shared" si="24"/>
        <v>27921692.599222653</v>
      </c>
      <c r="S135" s="8">
        <v>4023565.69</v>
      </c>
      <c r="T135" s="8">
        <f t="shared" si="23"/>
        <v>4606982.7150499998</v>
      </c>
      <c r="U135" s="8">
        <f>T135/'Index Lengkeek tm febr. 2024'!$D$2*'Index Lengkeek tm febr. 2024'!$D$3</f>
        <v>4792290.0988635682</v>
      </c>
      <c r="V135" s="4">
        <f t="shared" si="26"/>
        <v>4792290.0988635682</v>
      </c>
    </row>
    <row r="136" spans="1:22" x14ac:dyDescent="0.25">
      <c r="A136" s="3" t="s">
        <v>364</v>
      </c>
      <c r="B136" s="3" t="s">
        <v>366</v>
      </c>
      <c r="C136" s="3" t="s">
        <v>367</v>
      </c>
      <c r="D136" s="3" t="s">
        <v>16</v>
      </c>
      <c r="E136" s="5" t="s">
        <v>64</v>
      </c>
      <c r="F136" s="5" t="s">
        <v>181</v>
      </c>
      <c r="G136" s="19" t="s">
        <v>257</v>
      </c>
      <c r="I136" s="5" t="s">
        <v>1020</v>
      </c>
      <c r="J136" s="5" t="s">
        <v>19</v>
      </c>
      <c r="K136" s="3" t="s">
        <v>794</v>
      </c>
      <c r="L136" s="27" t="s">
        <v>320</v>
      </c>
      <c r="M136" s="18"/>
      <c r="N136" s="6" t="s">
        <v>376</v>
      </c>
      <c r="O136" s="8">
        <v>6019750</v>
      </c>
      <c r="P136" s="8">
        <f t="shared" si="25"/>
        <v>7055147</v>
      </c>
      <c r="Q136" s="8">
        <f>P136/'Index Lengkeek tm febr. 2024'!$C$2*'Index Lengkeek tm febr. 2024'!$C$3</f>
        <v>7156641.9722376466</v>
      </c>
      <c r="R136" s="4">
        <f t="shared" si="24"/>
        <v>7156641.9722376466</v>
      </c>
      <c r="S136" s="8">
        <v>1164320.04</v>
      </c>
      <c r="T136" s="8">
        <f t="shared" si="23"/>
        <v>1333146.4458000001</v>
      </c>
      <c r="U136" s="8">
        <f>T136/'Index Lengkeek tm febr. 2024'!$D$2*'Index Lengkeek tm febr. 2024'!$D$3</f>
        <v>1386769.8030799229</v>
      </c>
      <c r="V136" s="4">
        <f t="shared" si="26"/>
        <v>1386769.8030799229</v>
      </c>
    </row>
    <row r="137" spans="1:22" x14ac:dyDescent="0.25">
      <c r="A137" s="3" t="s">
        <v>364</v>
      </c>
      <c r="B137" s="3">
        <v>28</v>
      </c>
      <c r="C137" s="3" t="s">
        <v>367</v>
      </c>
      <c r="D137" s="3" t="s">
        <v>16</v>
      </c>
      <c r="E137" s="5"/>
      <c r="F137" s="5" t="s">
        <v>370</v>
      </c>
      <c r="G137" s="19"/>
      <c r="I137" s="3" t="s">
        <v>1014</v>
      </c>
      <c r="J137" s="3" t="s">
        <v>20</v>
      </c>
      <c r="K137" s="3" t="s">
        <v>794</v>
      </c>
      <c r="L137" s="24" t="s">
        <v>20</v>
      </c>
      <c r="M137" s="18"/>
      <c r="N137" s="6" t="s">
        <v>374</v>
      </c>
      <c r="O137" s="8">
        <v>1058779.5</v>
      </c>
      <c r="P137" s="8">
        <f t="shared" si="25"/>
        <v>1240889.574</v>
      </c>
      <c r="Q137" s="8">
        <f>P137/'Index Lengkeek tm febr. 2024'!$C$2*'Index Lengkeek tm febr. 2024'!$C$3</f>
        <v>1258740.9458938974</v>
      </c>
      <c r="R137" s="4">
        <f t="shared" si="24"/>
        <v>1258740.9458938974</v>
      </c>
      <c r="S137" s="8">
        <v>163759.76999999999</v>
      </c>
      <c r="T137" s="8">
        <f t="shared" si="23"/>
        <v>187504.93664999999</v>
      </c>
      <c r="U137" s="8">
        <f>T137/'Index Lengkeek tm febr. 2024'!$D$2*'Index Lengkeek tm febr. 2024'!$D$3</f>
        <v>195046.97694227909</v>
      </c>
      <c r="V137" s="4">
        <f t="shared" si="26"/>
        <v>195046.97694227909</v>
      </c>
    </row>
    <row r="138" spans="1:22" x14ac:dyDescent="0.25">
      <c r="A138" s="3" t="s">
        <v>364</v>
      </c>
      <c r="B138" s="3">
        <v>32</v>
      </c>
      <c r="C138" s="3" t="s">
        <v>367</v>
      </c>
      <c r="D138" s="3" t="s">
        <v>16</v>
      </c>
      <c r="E138" s="5" t="s">
        <v>64</v>
      </c>
      <c r="F138" s="5" t="s">
        <v>181</v>
      </c>
      <c r="G138" s="19" t="s">
        <v>31</v>
      </c>
      <c r="I138" s="3" t="s">
        <v>1014</v>
      </c>
      <c r="J138" s="7" t="s">
        <v>874</v>
      </c>
      <c r="K138" s="3" t="s">
        <v>794</v>
      </c>
      <c r="L138" s="27" t="s">
        <v>200</v>
      </c>
      <c r="M138" s="18"/>
      <c r="N138" s="6" t="s">
        <v>375</v>
      </c>
      <c r="O138" s="8">
        <v>1087018.76</v>
      </c>
      <c r="P138" s="8">
        <f t="shared" si="25"/>
        <v>1273985.9867199999</v>
      </c>
      <c r="Q138" s="8">
        <f>P138/'Index Lengkeek tm febr. 2024'!$C$2*'Index Lengkeek tm febr. 2024'!$C$3</f>
        <v>1292313.4818598314</v>
      </c>
      <c r="R138" s="4">
        <f t="shared" si="24"/>
        <v>1292313.4818598314</v>
      </c>
      <c r="S138" s="8">
        <v>97663.15</v>
      </c>
      <c r="T138" s="8">
        <f t="shared" si="23"/>
        <v>111824.30674999999</v>
      </c>
      <c r="U138" s="8">
        <f>T138/'Index Lengkeek tm febr. 2024'!$D$2*'Index Lengkeek tm febr. 2024'!$D$3</f>
        <v>116322.23326987051</v>
      </c>
      <c r="V138" s="4">
        <f t="shared" si="26"/>
        <v>116322.23326987051</v>
      </c>
    </row>
    <row r="139" spans="1:22" x14ac:dyDescent="0.25">
      <c r="A139" s="3" t="s">
        <v>365</v>
      </c>
      <c r="B139" s="3">
        <v>44</v>
      </c>
      <c r="C139" s="3" t="s">
        <v>369</v>
      </c>
      <c r="D139" s="3" t="s">
        <v>16</v>
      </c>
      <c r="E139" s="5" t="s">
        <v>65</v>
      </c>
      <c r="F139" s="5" t="s">
        <v>54</v>
      </c>
      <c r="G139" s="19" t="s">
        <v>31</v>
      </c>
      <c r="I139" s="3" t="s">
        <v>1014</v>
      </c>
      <c r="J139" s="7" t="s">
        <v>874</v>
      </c>
      <c r="K139" s="3" t="s">
        <v>794</v>
      </c>
      <c r="L139" s="24" t="s">
        <v>20</v>
      </c>
      <c r="M139" s="18"/>
      <c r="N139" s="6" t="s">
        <v>378</v>
      </c>
      <c r="O139" s="8">
        <v>984825.17</v>
      </c>
      <c r="P139" s="8">
        <f t="shared" si="25"/>
        <v>1154215.0992399999</v>
      </c>
      <c r="Q139" s="8">
        <f>P139/'Index Lengkeek tm febr. 2024'!$C$2*'Index Lengkeek tm febr. 2024'!$C$3</f>
        <v>1170819.5767163211</v>
      </c>
      <c r="R139" s="4">
        <f t="shared" si="24"/>
        <v>1170819.5767163211</v>
      </c>
      <c r="S139" s="8">
        <v>98785.71</v>
      </c>
      <c r="T139" s="8">
        <f t="shared" si="23"/>
        <v>113109.63795</v>
      </c>
      <c r="U139" s="8">
        <f>T139/'Index Lengkeek tm febr. 2024'!$D$2*'Index Lengkeek tm febr. 2024'!$D$3</f>
        <v>117659.26454706592</v>
      </c>
      <c r="V139" s="4">
        <f t="shared" si="26"/>
        <v>117659.26454706592</v>
      </c>
    </row>
    <row r="140" spans="1:22" x14ac:dyDescent="0.25">
      <c r="A140" s="3" t="s">
        <v>379</v>
      </c>
      <c r="B140" s="3">
        <v>108</v>
      </c>
      <c r="C140" s="3" t="s">
        <v>380</v>
      </c>
      <c r="D140" s="3" t="s">
        <v>16</v>
      </c>
      <c r="E140" s="5" t="s">
        <v>65</v>
      </c>
      <c r="J140" s="3" t="s">
        <v>20</v>
      </c>
      <c r="K140" s="3" t="s">
        <v>794</v>
      </c>
      <c r="L140" s="24" t="s">
        <v>20</v>
      </c>
      <c r="M140" s="18"/>
      <c r="N140" s="6" t="s">
        <v>381</v>
      </c>
      <c r="O140" s="8">
        <v>314529.45</v>
      </c>
      <c r="P140" s="8">
        <f t="shared" si="25"/>
        <v>368628.51539999997</v>
      </c>
      <c r="Q140" s="8">
        <f>P140/'Index Lengkeek tm febr. 2024'!$C$2*'Index Lengkeek tm febr. 2024'!$C$3</f>
        <v>373931.58575934579</v>
      </c>
      <c r="R140" s="4">
        <f t="shared" si="24"/>
        <v>373931.58575934579</v>
      </c>
      <c r="S140" s="8"/>
      <c r="T140" s="8">
        <f t="shared" si="23"/>
        <v>0</v>
      </c>
      <c r="U140" s="8">
        <f>T140/'Index Lengkeek tm febr. 2024'!$D$2*'Index Lengkeek tm febr. 2024'!$D$3</f>
        <v>0</v>
      </c>
      <c r="V140" s="4">
        <f t="shared" si="26"/>
        <v>0</v>
      </c>
    </row>
    <row r="141" spans="1:22" x14ac:dyDescent="0.25">
      <c r="A141" s="3" t="s">
        <v>382</v>
      </c>
      <c r="B141" s="3">
        <v>261</v>
      </c>
      <c r="C141" s="3" t="s">
        <v>385</v>
      </c>
      <c r="D141" s="3" t="s">
        <v>16</v>
      </c>
      <c r="E141" s="3" t="s">
        <v>65</v>
      </c>
      <c r="F141" s="5" t="s">
        <v>54</v>
      </c>
      <c r="G141" s="19" t="s">
        <v>31</v>
      </c>
      <c r="I141" s="3" t="s">
        <v>1014</v>
      </c>
      <c r="J141" s="5" t="s">
        <v>19</v>
      </c>
      <c r="K141" s="3" t="s">
        <v>794</v>
      </c>
      <c r="L141" s="24" t="s">
        <v>20</v>
      </c>
      <c r="M141" s="18"/>
      <c r="N141" s="6" t="s">
        <v>389</v>
      </c>
      <c r="O141" s="8">
        <v>2940525.63</v>
      </c>
      <c r="P141" s="8">
        <f t="shared" si="25"/>
        <v>3446296.0383599997</v>
      </c>
      <c r="Q141" s="8">
        <f>P141/'Index Lengkeek tm febr. 2024'!$C$2*'Index Lengkeek tm febr. 2024'!$C$3</f>
        <v>3495874.2712070341</v>
      </c>
      <c r="R141" s="4">
        <f t="shared" si="24"/>
        <v>3495874.2712070341</v>
      </c>
      <c r="S141" s="8">
        <v>645474.82999999996</v>
      </c>
      <c r="T141" s="8">
        <f t="shared" si="23"/>
        <v>739068.68034999992</v>
      </c>
      <c r="U141" s="8">
        <f>T141/'Index Lengkeek tm febr. 2024'!$D$2*'Index Lengkeek tm febr. 2024'!$D$3</f>
        <v>768796.35507445747</v>
      </c>
      <c r="V141" s="4">
        <f t="shared" si="26"/>
        <v>768796.35507445747</v>
      </c>
    </row>
    <row r="142" spans="1:22" x14ac:dyDescent="0.25">
      <c r="A142" s="3" t="s">
        <v>382</v>
      </c>
      <c r="B142" s="3" t="s">
        <v>383</v>
      </c>
      <c r="C142" s="3" t="s">
        <v>384</v>
      </c>
      <c r="D142" s="3" t="s">
        <v>16</v>
      </c>
      <c r="F142" s="5" t="s">
        <v>386</v>
      </c>
      <c r="G142" s="19" t="s">
        <v>387</v>
      </c>
      <c r="I142" s="3" t="s">
        <v>1014</v>
      </c>
      <c r="J142" s="3" t="s">
        <v>20</v>
      </c>
      <c r="K142" s="3" t="s">
        <v>794</v>
      </c>
      <c r="L142" s="24" t="s">
        <v>20</v>
      </c>
      <c r="M142" s="18"/>
      <c r="N142" s="6" t="s">
        <v>388</v>
      </c>
      <c r="O142" s="8">
        <v>538000</v>
      </c>
      <c r="P142" s="8">
        <f t="shared" si="25"/>
        <v>630536</v>
      </c>
      <c r="Q142" s="8">
        <f>P142/'Index Lengkeek tm febr. 2024'!$C$2*'Index Lengkeek tm febr. 2024'!$C$3</f>
        <v>639606.85760436126</v>
      </c>
      <c r="R142" s="4">
        <f t="shared" si="24"/>
        <v>639606.85760436126</v>
      </c>
      <c r="S142" s="8">
        <v>641400</v>
      </c>
      <c r="T142" s="8">
        <f t="shared" si="23"/>
        <v>734403</v>
      </c>
      <c r="U142" s="8">
        <f>T142/'Index Lengkeek tm febr. 2024'!$D$2*'Index Lengkeek tm febr. 2024'!$D$3</f>
        <v>763943.00633652462</v>
      </c>
      <c r="V142" s="4">
        <f t="shared" si="26"/>
        <v>763943.00633652462</v>
      </c>
    </row>
    <row r="143" spans="1:22" x14ac:dyDescent="0.25">
      <c r="A143" s="3" t="s">
        <v>390</v>
      </c>
      <c r="B143" s="47" t="s">
        <v>885</v>
      </c>
      <c r="C143" s="3" t="s">
        <v>391</v>
      </c>
      <c r="D143" s="3" t="s">
        <v>16</v>
      </c>
      <c r="E143" s="3" t="s">
        <v>64</v>
      </c>
      <c r="J143" s="3" t="s">
        <v>20</v>
      </c>
      <c r="K143" s="3" t="s">
        <v>794</v>
      </c>
      <c r="L143" s="24" t="s">
        <v>20</v>
      </c>
      <c r="M143" s="18"/>
      <c r="N143" s="6" t="s">
        <v>393</v>
      </c>
      <c r="O143" s="8">
        <v>274152.27</v>
      </c>
      <c r="P143" s="8">
        <f t="shared" si="25"/>
        <v>321306.46044</v>
      </c>
      <c r="Q143" s="8">
        <f>P143/'Index Lengkeek tm febr. 2024'!$C$2*'Index Lengkeek tm febr. 2024'!$C$3</f>
        <v>325928.75821524608</v>
      </c>
      <c r="R143" s="4">
        <f t="shared" si="24"/>
        <v>325928.75821524608</v>
      </c>
      <c r="S143" s="8"/>
      <c r="T143" s="8">
        <f t="shared" si="23"/>
        <v>0</v>
      </c>
      <c r="U143" s="8">
        <f>T143/'Index Lengkeek tm febr. 2024'!$D$2*'Index Lengkeek tm febr. 2024'!$D$3</f>
        <v>0</v>
      </c>
      <c r="V143" s="4">
        <f t="shared" si="26"/>
        <v>0</v>
      </c>
    </row>
    <row r="144" spans="1:22" x14ac:dyDescent="0.25">
      <c r="A144" s="3" t="s">
        <v>390</v>
      </c>
      <c r="B144" s="3">
        <v>380</v>
      </c>
      <c r="C144" s="3" t="s">
        <v>395</v>
      </c>
      <c r="D144" s="3" t="s">
        <v>16</v>
      </c>
      <c r="E144" s="3" t="s">
        <v>64</v>
      </c>
      <c r="I144" s="3" t="s">
        <v>1014</v>
      </c>
      <c r="J144" s="3" t="s">
        <v>20</v>
      </c>
      <c r="K144" s="3" t="s">
        <v>794</v>
      </c>
      <c r="L144" s="24" t="s">
        <v>20</v>
      </c>
      <c r="M144" s="18"/>
      <c r="N144" s="6" t="s">
        <v>397</v>
      </c>
      <c r="O144" s="8">
        <v>352083.73</v>
      </c>
      <c r="P144" s="8">
        <f t="shared" si="25"/>
        <v>412642.13155999995</v>
      </c>
      <c r="Q144" s="8">
        <f>P144/'Index Lengkeek tm febr. 2024'!$C$2*'Index Lengkeek tm febr. 2024'!$C$3</f>
        <v>418578.37947755086</v>
      </c>
      <c r="R144" s="4">
        <f t="shared" si="24"/>
        <v>418578.37947755086</v>
      </c>
      <c r="S144" s="8"/>
      <c r="T144" s="8">
        <f t="shared" si="23"/>
        <v>0</v>
      </c>
      <c r="U144" s="8">
        <f>T144/'Index Lengkeek tm febr. 2024'!$D$2*'Index Lengkeek tm febr. 2024'!$D$3</f>
        <v>0</v>
      </c>
      <c r="V144" s="4">
        <f t="shared" si="26"/>
        <v>0</v>
      </c>
    </row>
    <row r="145" spans="1:22" x14ac:dyDescent="0.25">
      <c r="A145" s="3" t="s">
        <v>390</v>
      </c>
      <c r="B145" s="3">
        <v>11</v>
      </c>
      <c r="C145" s="3" t="s">
        <v>391</v>
      </c>
      <c r="D145" s="3" t="s">
        <v>16</v>
      </c>
      <c r="E145" s="3" t="s">
        <v>64</v>
      </c>
      <c r="J145" s="3" t="s">
        <v>20</v>
      </c>
      <c r="K145" s="3" t="s">
        <v>794</v>
      </c>
      <c r="L145" s="24" t="s">
        <v>20</v>
      </c>
      <c r="M145" s="18"/>
      <c r="N145" s="6" t="s">
        <v>392</v>
      </c>
      <c r="O145" s="8">
        <v>300984.65000000002</v>
      </c>
      <c r="P145" s="8">
        <f t="shared" si="25"/>
        <v>352754.0098</v>
      </c>
      <c r="Q145" s="8">
        <f>P145/'Index Lengkeek tm febr. 2024'!$C$2*'Index Lengkeek tm febr. 2024'!$C$3</f>
        <v>357828.71035994147</v>
      </c>
      <c r="R145" s="4">
        <f t="shared" si="24"/>
        <v>357828.71035994147</v>
      </c>
      <c r="S145" s="8"/>
      <c r="T145" s="8">
        <f t="shared" si="23"/>
        <v>0</v>
      </c>
      <c r="U145" s="8">
        <f>T145/'Index Lengkeek tm febr. 2024'!$D$2*'Index Lengkeek tm febr. 2024'!$D$3</f>
        <v>0</v>
      </c>
      <c r="V145" s="4">
        <f t="shared" si="26"/>
        <v>0</v>
      </c>
    </row>
    <row r="146" spans="1:22" x14ac:dyDescent="0.25">
      <c r="A146" s="3" t="s">
        <v>394</v>
      </c>
      <c r="B146" s="3">
        <v>7</v>
      </c>
      <c r="C146" s="3" t="s">
        <v>396</v>
      </c>
      <c r="D146" s="3" t="s">
        <v>16</v>
      </c>
      <c r="E146" s="3" t="s">
        <v>64</v>
      </c>
      <c r="I146" s="3" t="s">
        <v>1014</v>
      </c>
      <c r="J146" s="3" t="s">
        <v>20</v>
      </c>
      <c r="K146" s="3" t="s">
        <v>794</v>
      </c>
      <c r="L146" s="24" t="s">
        <v>20</v>
      </c>
      <c r="M146" s="18"/>
      <c r="N146" s="6" t="s">
        <v>398</v>
      </c>
      <c r="O146" s="8">
        <v>1504325.25</v>
      </c>
      <c r="P146" s="8">
        <f t="shared" si="25"/>
        <v>1763069.193</v>
      </c>
      <c r="Q146" s="8">
        <f>P146/'Index Lengkeek tm febr. 2024'!$C$2*'Index Lengkeek tm febr. 2024'!$C$3</f>
        <v>1788432.6133222957</v>
      </c>
      <c r="R146" s="4">
        <f t="shared" si="24"/>
        <v>1788432.6133222957</v>
      </c>
      <c r="S146" s="8"/>
      <c r="T146" s="8"/>
      <c r="U146" s="8"/>
      <c r="V146" s="4">
        <f t="shared" si="26"/>
        <v>0</v>
      </c>
    </row>
    <row r="147" spans="1:22" x14ac:dyDescent="0.25">
      <c r="A147" s="3" t="s">
        <v>394</v>
      </c>
      <c r="B147" s="3">
        <v>7</v>
      </c>
      <c r="C147" s="3" t="s">
        <v>396</v>
      </c>
      <c r="D147" s="3" t="s">
        <v>16</v>
      </c>
      <c r="M147" s="18"/>
      <c r="N147" s="6" t="s">
        <v>398</v>
      </c>
      <c r="O147" s="8"/>
      <c r="P147" s="8"/>
      <c r="Q147" s="8"/>
      <c r="R147" s="4">
        <f t="shared" si="24"/>
        <v>0</v>
      </c>
      <c r="S147" s="8"/>
      <c r="T147" s="8">
        <v>58584.800000000003</v>
      </c>
      <c r="U147" s="8">
        <f>T147/'Index Lengkeek tm febr. 2024'!$D$2*'Index Lengkeek tm febr. 2024'!$D$3</f>
        <v>60941.265541703979</v>
      </c>
      <c r="V147" s="4">
        <f t="shared" si="26"/>
        <v>60941.265541703979</v>
      </c>
    </row>
    <row r="148" spans="1:22" x14ac:dyDescent="0.25">
      <c r="A148" s="3" t="s">
        <v>399</v>
      </c>
      <c r="B148" s="3">
        <v>10</v>
      </c>
      <c r="C148" s="3" t="s">
        <v>401</v>
      </c>
      <c r="D148" s="3" t="s">
        <v>16</v>
      </c>
      <c r="E148" s="6" t="s">
        <v>64</v>
      </c>
      <c r="F148" s="6" t="s">
        <v>54</v>
      </c>
      <c r="G148" s="20" t="s">
        <v>403</v>
      </c>
      <c r="I148" s="6" t="s">
        <v>406</v>
      </c>
      <c r="J148" s="5" t="s">
        <v>20</v>
      </c>
      <c r="K148" s="3" t="s">
        <v>794</v>
      </c>
      <c r="L148" s="27" t="s">
        <v>408</v>
      </c>
      <c r="M148" s="18"/>
      <c r="N148" s="6" t="s">
        <v>409</v>
      </c>
      <c r="O148" s="8">
        <v>9589250</v>
      </c>
      <c r="P148" s="8">
        <f t="shared" ref="P148:P155" si="27">O148*117.2%</f>
        <v>11238601</v>
      </c>
      <c r="Q148" s="8">
        <f>P148/'Index Lengkeek tm febr. 2024'!$C$2*'Index Lengkeek tm febr. 2024'!$C$3</f>
        <v>11400278.920599665</v>
      </c>
      <c r="R148" s="4">
        <f t="shared" si="24"/>
        <v>11400278.920599665</v>
      </c>
      <c r="S148" s="8">
        <v>1603022.7</v>
      </c>
      <c r="T148" s="8">
        <f t="shared" ref="T148:T154" si="28">S148*114.5%</f>
        <v>1835460.9915</v>
      </c>
      <c r="U148" s="8">
        <f>T148/'Index Lengkeek tm febr. 2024'!$D$2*'Index Lengkeek tm febr. 2024'!$D$3</f>
        <v>1909289.0250447344</v>
      </c>
      <c r="V148" s="4">
        <f t="shared" si="26"/>
        <v>1909289.0250447344</v>
      </c>
    </row>
    <row r="149" spans="1:22" x14ac:dyDescent="0.25">
      <c r="A149" s="3" t="s">
        <v>399</v>
      </c>
      <c r="B149" s="3" t="s">
        <v>400</v>
      </c>
      <c r="C149" s="3" t="s">
        <v>402</v>
      </c>
      <c r="D149" s="3" t="s">
        <v>16</v>
      </c>
      <c r="E149" s="5"/>
      <c r="F149" s="5"/>
      <c r="G149" s="19"/>
      <c r="J149" s="5"/>
      <c r="K149" s="3" t="s">
        <v>794</v>
      </c>
      <c r="M149" s="18"/>
      <c r="N149" s="6" t="s">
        <v>411</v>
      </c>
      <c r="O149" s="8"/>
      <c r="P149" s="8">
        <f t="shared" si="27"/>
        <v>0</v>
      </c>
      <c r="Q149" s="8">
        <f>P149/'Index Lengkeek tm febr. 2024'!$C$2*'Index Lengkeek tm febr. 2024'!$C$3</f>
        <v>0</v>
      </c>
      <c r="R149" s="4">
        <f t="shared" si="24"/>
        <v>0</v>
      </c>
      <c r="S149" s="8">
        <v>1467192.35</v>
      </c>
      <c r="T149" s="8">
        <f t="shared" si="28"/>
        <v>1679935.2407500001</v>
      </c>
      <c r="U149" s="8">
        <f>T149/'Index Lengkeek tm febr. 2024'!$D$2*'Index Lengkeek tm febr. 2024'!$D$3</f>
        <v>1747507.5377813382</v>
      </c>
      <c r="V149" s="4">
        <f t="shared" si="26"/>
        <v>1747507.5377813382</v>
      </c>
    </row>
    <row r="150" spans="1:22" x14ac:dyDescent="0.25">
      <c r="A150" s="3" t="s">
        <v>399</v>
      </c>
      <c r="B150" s="3">
        <v>9</v>
      </c>
      <c r="C150" s="3" t="s">
        <v>402</v>
      </c>
      <c r="D150" s="3" t="s">
        <v>16</v>
      </c>
      <c r="E150" s="5" t="s">
        <v>64</v>
      </c>
      <c r="F150" s="5" t="s">
        <v>54</v>
      </c>
      <c r="G150" s="19" t="s">
        <v>405</v>
      </c>
      <c r="I150" s="3" t="s">
        <v>1014</v>
      </c>
      <c r="J150" s="5" t="s">
        <v>20</v>
      </c>
      <c r="K150" s="3" t="s">
        <v>794</v>
      </c>
      <c r="L150" s="24" t="s">
        <v>20</v>
      </c>
      <c r="M150" s="18"/>
      <c r="N150" s="6" t="s">
        <v>412</v>
      </c>
      <c r="O150" s="8">
        <v>2892846.91</v>
      </c>
      <c r="P150" s="8">
        <f t="shared" si="27"/>
        <v>3390416.57852</v>
      </c>
      <c r="Q150" s="8">
        <f>P150/'Index Lengkeek tm febr. 2024'!$C$2*'Index Lengkeek tm febr. 2024'!$C$3</f>
        <v>3439190.9324081531</v>
      </c>
      <c r="R150" s="4">
        <f t="shared" si="24"/>
        <v>3439190.9324081531</v>
      </c>
      <c r="S150" s="8">
        <v>801511.35</v>
      </c>
      <c r="T150" s="8">
        <f t="shared" si="28"/>
        <v>917730.49575</v>
      </c>
      <c r="U150" s="8">
        <f>T150/'Index Lengkeek tm febr. 2024'!$D$2*'Index Lengkeek tm febr. 2024'!$D$3</f>
        <v>954644.51252236718</v>
      </c>
      <c r="V150" s="4">
        <f t="shared" si="26"/>
        <v>954644.51252236718</v>
      </c>
    </row>
    <row r="151" spans="1:22" x14ac:dyDescent="0.25">
      <c r="A151" s="3" t="s">
        <v>399</v>
      </c>
      <c r="B151" s="3">
        <v>17</v>
      </c>
      <c r="C151" s="3" t="s">
        <v>402</v>
      </c>
      <c r="D151" s="3" t="s">
        <v>16</v>
      </c>
      <c r="E151" s="5" t="s">
        <v>64</v>
      </c>
      <c r="F151" s="5" t="s">
        <v>404</v>
      </c>
      <c r="G151" s="19" t="s">
        <v>224</v>
      </c>
      <c r="I151" s="5" t="s">
        <v>407</v>
      </c>
      <c r="J151" s="5" t="s">
        <v>20</v>
      </c>
      <c r="K151" s="3" t="s">
        <v>794</v>
      </c>
      <c r="L151" s="24" t="s">
        <v>20</v>
      </c>
      <c r="M151" s="18"/>
      <c r="N151" s="6" t="s">
        <v>410</v>
      </c>
      <c r="O151" s="8">
        <v>3569500</v>
      </c>
      <c r="P151" s="8">
        <f t="shared" si="27"/>
        <v>4183453.9999999995</v>
      </c>
      <c r="Q151" s="8">
        <f>P151/'Index Lengkeek tm febr. 2024'!$C$2*'Index Lengkeek tm febr. 2024'!$C$3</f>
        <v>4243636.9483620208</v>
      </c>
      <c r="R151" s="4">
        <f t="shared" si="24"/>
        <v>4243636.9483620208</v>
      </c>
      <c r="S151" s="8"/>
      <c r="T151" s="8">
        <f t="shared" si="28"/>
        <v>0</v>
      </c>
      <c r="U151" s="8">
        <f>T151/'Index Lengkeek tm febr. 2024'!$D$2*'Index Lengkeek tm febr. 2024'!$D$3</f>
        <v>0</v>
      </c>
      <c r="V151" s="4">
        <f t="shared" si="26"/>
        <v>0</v>
      </c>
    </row>
    <row r="152" spans="1:22" x14ac:dyDescent="0.25">
      <c r="A152" s="3" t="s">
        <v>413</v>
      </c>
      <c r="B152" s="3" t="s">
        <v>985</v>
      </c>
      <c r="C152" s="3" t="s">
        <v>416</v>
      </c>
      <c r="D152" s="3" t="s">
        <v>40</v>
      </c>
      <c r="E152" s="5" t="s">
        <v>64</v>
      </c>
      <c r="J152" s="7" t="s">
        <v>20</v>
      </c>
      <c r="K152" s="3" t="s">
        <v>794</v>
      </c>
      <c r="L152" s="24" t="s">
        <v>20</v>
      </c>
      <c r="M152" s="18"/>
      <c r="N152" s="6" t="s">
        <v>986</v>
      </c>
      <c r="O152" s="8">
        <v>387292.23</v>
      </c>
      <c r="P152" s="8">
        <f t="shared" si="27"/>
        <v>453906.49355999997</v>
      </c>
      <c r="Q152" s="8">
        <v>250000</v>
      </c>
      <c r="R152" s="4">
        <v>250000</v>
      </c>
      <c r="S152" s="8"/>
      <c r="T152" s="8">
        <f t="shared" si="28"/>
        <v>0</v>
      </c>
      <c r="U152" s="8">
        <f>T152/'Index Lengkeek tm febr. 2024'!$D$2*'Index Lengkeek tm febr. 2024'!$D$3</f>
        <v>0</v>
      </c>
      <c r="V152" s="4">
        <f t="shared" si="26"/>
        <v>0</v>
      </c>
    </row>
    <row r="153" spans="1:22" x14ac:dyDescent="0.25">
      <c r="A153" s="3" t="s">
        <v>414</v>
      </c>
      <c r="B153" s="3">
        <v>35</v>
      </c>
      <c r="C153" s="3" t="s">
        <v>417</v>
      </c>
      <c r="D153" s="3" t="s">
        <v>40</v>
      </c>
      <c r="E153" s="5" t="s">
        <v>64</v>
      </c>
      <c r="J153" s="3" t="s">
        <v>20</v>
      </c>
      <c r="K153" s="3" t="s">
        <v>794</v>
      </c>
      <c r="L153" s="27" t="s">
        <v>408</v>
      </c>
      <c r="M153" s="18"/>
      <c r="N153" s="6" t="s">
        <v>419</v>
      </c>
      <c r="O153" s="8">
        <v>801975</v>
      </c>
      <c r="P153" s="8">
        <f t="shared" si="27"/>
        <v>939914.7</v>
      </c>
      <c r="Q153" s="8">
        <f>P153/'Index Lengkeek tm febr. 2024'!$C$2*'Index Lengkeek tm febr. 2024'!$C$3</f>
        <v>953436.26324769063</v>
      </c>
      <c r="R153" s="4"/>
      <c r="S153" s="8"/>
      <c r="T153" s="8">
        <f t="shared" si="28"/>
        <v>0</v>
      </c>
      <c r="U153" s="8">
        <f>T153/'Index Lengkeek tm febr. 2024'!$D$2*'Index Lengkeek tm febr. 2024'!$D$3</f>
        <v>0</v>
      </c>
      <c r="V153" s="4">
        <f t="shared" si="26"/>
        <v>0</v>
      </c>
    </row>
    <row r="154" spans="1:22" x14ac:dyDescent="0.25">
      <c r="A154" s="3" t="s">
        <v>415</v>
      </c>
      <c r="B154" s="3">
        <v>10</v>
      </c>
      <c r="C154" s="3" t="s">
        <v>418</v>
      </c>
      <c r="D154" s="3" t="s">
        <v>82</v>
      </c>
      <c r="E154" s="5" t="s">
        <v>64</v>
      </c>
      <c r="J154" s="3" t="s">
        <v>20</v>
      </c>
      <c r="K154" s="3" t="s">
        <v>794</v>
      </c>
      <c r="L154" s="24" t="s">
        <v>20</v>
      </c>
      <c r="M154" s="18"/>
      <c r="N154" s="6" t="s">
        <v>954</v>
      </c>
      <c r="O154" s="8">
        <v>508567.82</v>
      </c>
      <c r="P154" s="8">
        <f t="shared" si="27"/>
        <v>596041.48503999994</v>
      </c>
      <c r="Q154" s="8">
        <v>350000</v>
      </c>
      <c r="R154" s="4">
        <v>350000</v>
      </c>
      <c r="S154" s="8"/>
      <c r="T154" s="8">
        <f t="shared" si="28"/>
        <v>0</v>
      </c>
      <c r="U154" s="8">
        <f>T154/'Index Lengkeek tm febr. 2024'!$D$2*'Index Lengkeek tm febr. 2024'!$D$3</f>
        <v>0</v>
      </c>
      <c r="V154" s="4">
        <f t="shared" si="26"/>
        <v>0</v>
      </c>
    </row>
    <row r="155" spans="1:22" x14ac:dyDescent="0.25">
      <c r="A155" s="3" t="s">
        <v>423</v>
      </c>
      <c r="B155" s="3">
        <v>127</v>
      </c>
      <c r="C155" s="3" t="s">
        <v>420</v>
      </c>
      <c r="D155" s="3" t="s">
        <v>96</v>
      </c>
      <c r="E155" s="5" t="s">
        <v>421</v>
      </c>
      <c r="F155" s="5"/>
      <c r="G155" s="19"/>
      <c r="I155" s="3" t="s">
        <v>1014</v>
      </c>
      <c r="J155" s="5" t="s">
        <v>19</v>
      </c>
      <c r="K155" s="3" t="s">
        <v>794</v>
      </c>
      <c r="L155" s="24" t="s">
        <v>20</v>
      </c>
      <c r="M155" s="18"/>
      <c r="N155" s="6" t="s">
        <v>422</v>
      </c>
      <c r="O155" s="34">
        <v>154134.45000000001</v>
      </c>
      <c r="P155" s="8">
        <f t="shared" si="27"/>
        <v>180645.5754</v>
      </c>
      <c r="Q155" s="8">
        <f>P155/'Index Lengkeek tm febr. 2024'!$C$2*'Index Lengkeek tm febr. 2024'!$C$3</f>
        <v>183244.33310980769</v>
      </c>
      <c r="R155" s="4">
        <f t="shared" ref="R155:R185" si="29">Q155</f>
        <v>183244.33310980769</v>
      </c>
      <c r="S155" s="8"/>
      <c r="T155" s="8">
        <f>S155*114.5%</f>
        <v>0</v>
      </c>
      <c r="U155" s="8">
        <f>T155/'Index Lengkeek tm febr. 2024'!$D$2*'Index Lengkeek tm febr. 2024'!$D$3</f>
        <v>0</v>
      </c>
      <c r="V155" s="4">
        <f t="shared" si="26"/>
        <v>0</v>
      </c>
    </row>
    <row r="156" spans="1:22" x14ac:dyDescent="0.25">
      <c r="A156" s="3" t="s">
        <v>424</v>
      </c>
      <c r="B156" s="3">
        <v>28</v>
      </c>
      <c r="C156" s="3" t="s">
        <v>427</v>
      </c>
      <c r="D156" s="3" t="s">
        <v>52</v>
      </c>
      <c r="E156" s="5" t="s">
        <v>64</v>
      </c>
      <c r="F156" s="5" t="s">
        <v>879</v>
      </c>
      <c r="G156" s="19" t="s">
        <v>431</v>
      </c>
      <c r="H156" s="3" t="s">
        <v>880</v>
      </c>
      <c r="I156" s="3" t="s">
        <v>1014</v>
      </c>
      <c r="J156" s="5" t="s">
        <v>19</v>
      </c>
      <c r="L156" s="24" t="s">
        <v>20</v>
      </c>
      <c r="M156" s="18"/>
      <c r="N156" s="6" t="s">
        <v>881</v>
      </c>
      <c r="O156" s="34"/>
      <c r="P156" s="8">
        <v>5069661</v>
      </c>
      <c r="Q156" s="8">
        <v>5069661</v>
      </c>
      <c r="R156" s="4">
        <f t="shared" si="29"/>
        <v>5069661</v>
      </c>
      <c r="S156" s="8"/>
      <c r="T156" s="8">
        <v>942400</v>
      </c>
      <c r="U156" s="8">
        <v>942400</v>
      </c>
      <c r="V156" s="4">
        <f t="shared" si="26"/>
        <v>942400</v>
      </c>
    </row>
    <row r="157" spans="1:22" x14ac:dyDescent="0.25">
      <c r="A157" s="3" t="s">
        <v>424</v>
      </c>
      <c r="B157" s="3">
        <v>32</v>
      </c>
      <c r="C157" s="3" t="s">
        <v>427</v>
      </c>
      <c r="D157" s="3" t="s">
        <v>52</v>
      </c>
      <c r="E157" s="5" t="s">
        <v>421</v>
      </c>
      <c r="F157" s="5" t="s">
        <v>54</v>
      </c>
      <c r="G157" s="19" t="s">
        <v>429</v>
      </c>
      <c r="I157" s="3" t="s">
        <v>1014</v>
      </c>
      <c r="J157" s="3" t="s">
        <v>20</v>
      </c>
      <c r="K157" s="3" t="s">
        <v>794</v>
      </c>
      <c r="L157" s="24" t="s">
        <v>20</v>
      </c>
      <c r="M157" s="18"/>
      <c r="N157" s="6" t="s">
        <v>432</v>
      </c>
      <c r="O157" s="34">
        <v>1073570.3700000001</v>
      </c>
      <c r="P157" s="8">
        <f>O157*117.2%</f>
        <v>1258224.47364</v>
      </c>
      <c r="Q157" s="8">
        <f>P157/'Index Lengkeek tm febr. 2024'!$C$2*'Index Lengkeek tm febr. 2024'!$C$3</f>
        <v>1276325.2244848539</v>
      </c>
      <c r="R157" s="4">
        <f t="shared" si="29"/>
        <v>1276325.2244848539</v>
      </c>
      <c r="S157" s="8">
        <v>130217.53</v>
      </c>
      <c r="T157" s="8">
        <f>S157*114.5%</f>
        <v>149099.07185000001</v>
      </c>
      <c r="U157" s="8">
        <f>T157/'Index Lengkeek tm febr. 2024'!$D$2*'Index Lengkeek tm febr. 2024'!$D$3</f>
        <v>155096.30705630899</v>
      </c>
      <c r="V157" s="4">
        <f t="shared" si="26"/>
        <v>155096.30705630899</v>
      </c>
    </row>
    <row r="158" spans="1:22" x14ac:dyDescent="0.25">
      <c r="A158" s="3" t="s">
        <v>425</v>
      </c>
      <c r="B158" s="3" t="s">
        <v>426</v>
      </c>
      <c r="C158" s="3" t="s">
        <v>428</v>
      </c>
      <c r="D158" s="3" t="s">
        <v>16</v>
      </c>
      <c r="E158" s="5" t="s">
        <v>65</v>
      </c>
      <c r="F158" s="5" t="s">
        <v>430</v>
      </c>
      <c r="G158" s="19" t="s">
        <v>431</v>
      </c>
      <c r="I158" s="3" t="s">
        <v>1014</v>
      </c>
      <c r="J158" s="5" t="s">
        <v>19</v>
      </c>
      <c r="K158" s="3" t="s">
        <v>794</v>
      </c>
      <c r="L158" s="24" t="s">
        <v>20</v>
      </c>
      <c r="M158" s="18"/>
      <c r="N158" s="6" t="s">
        <v>433</v>
      </c>
      <c r="O158" s="34">
        <v>3205920.24</v>
      </c>
      <c r="P158" s="8">
        <f>O158*117.2%</f>
        <v>3757338.52128</v>
      </c>
      <c r="Q158" s="8">
        <f>P158/'Index Lengkeek tm febr. 2024'!$C$2*'Index Lengkeek tm febr. 2024'!$C$3</f>
        <v>3811391.394863605</v>
      </c>
      <c r="R158" s="4">
        <f t="shared" si="29"/>
        <v>3811391.394863605</v>
      </c>
      <c r="S158" s="8">
        <v>841923.69</v>
      </c>
      <c r="T158" s="8">
        <f>S158*114.5%</f>
        <v>964002.62504999992</v>
      </c>
      <c r="U158" s="8">
        <f>T158/'Index Lengkeek tm febr. 2024'!$D$2*'Index Lengkeek tm febr. 2024'!$D$3</f>
        <v>1002777.8528913939</v>
      </c>
      <c r="V158" s="4">
        <f t="shared" si="26"/>
        <v>1002777.8528913939</v>
      </c>
    </row>
    <row r="159" spans="1:22" x14ac:dyDescent="0.25">
      <c r="A159" s="3" t="s">
        <v>434</v>
      </c>
      <c r="B159" s="3" t="s">
        <v>435</v>
      </c>
      <c r="C159" s="3" t="s">
        <v>436</v>
      </c>
      <c r="D159" s="3" t="s">
        <v>40</v>
      </c>
      <c r="E159" s="3" t="s">
        <v>64</v>
      </c>
      <c r="J159" s="3" t="s">
        <v>19</v>
      </c>
      <c r="K159" s="3" t="s">
        <v>794</v>
      </c>
      <c r="L159" s="24" t="s">
        <v>20</v>
      </c>
      <c r="M159" s="18"/>
      <c r="N159" s="6" t="s">
        <v>438</v>
      </c>
      <c r="O159" s="34">
        <v>140834.01</v>
      </c>
      <c r="P159" s="8">
        <f>O159*117.2%</f>
        <v>165057.45972000001</v>
      </c>
      <c r="Q159" s="8">
        <f>P159/'Index Lengkeek tm febr. 2024'!$C$2*'Index Lengkeek tm febr. 2024'!$C$3</f>
        <v>167431.96762067135</v>
      </c>
      <c r="R159" s="4">
        <f t="shared" si="29"/>
        <v>167431.96762067135</v>
      </c>
      <c r="S159" s="8"/>
      <c r="T159" s="8">
        <f>S159*114.5%</f>
        <v>0</v>
      </c>
      <c r="U159" s="8">
        <f>T159/'Index Lengkeek tm febr. 2024'!$D$2*'Index Lengkeek tm febr. 2024'!$D$3</f>
        <v>0</v>
      </c>
      <c r="V159" s="4">
        <f t="shared" si="26"/>
        <v>0</v>
      </c>
    </row>
    <row r="160" spans="1:22" x14ac:dyDescent="0.25">
      <c r="A160" s="3" t="s">
        <v>434</v>
      </c>
      <c r="B160" s="3">
        <v>20</v>
      </c>
      <c r="C160" s="3" t="s">
        <v>436</v>
      </c>
      <c r="D160" s="3" t="s">
        <v>40</v>
      </c>
      <c r="E160" s="3" t="s">
        <v>64</v>
      </c>
      <c r="G160" s="41"/>
      <c r="J160" s="7" t="s">
        <v>19</v>
      </c>
      <c r="K160" s="3" t="s">
        <v>794</v>
      </c>
      <c r="L160" s="27" t="s">
        <v>200</v>
      </c>
      <c r="M160" s="18"/>
      <c r="N160" s="6" t="s">
        <v>437</v>
      </c>
      <c r="O160" s="34">
        <v>187781.68</v>
      </c>
      <c r="P160" s="8">
        <f>O160*117.2%</f>
        <v>220080.12895999997</v>
      </c>
      <c r="Q160" s="8">
        <f>P160/'Index Lengkeek tm febr. 2024'!$C$2*'Index Lengkeek tm febr. 2024'!$C$3</f>
        <v>223246.19007521879</v>
      </c>
      <c r="R160" s="4">
        <f t="shared" si="29"/>
        <v>223246.19007521879</v>
      </c>
      <c r="S160" s="8"/>
      <c r="T160" s="8">
        <f>S160*114.5%</f>
        <v>0</v>
      </c>
      <c r="U160" s="8">
        <f>T160/'Index Lengkeek tm febr. 2024'!$D$2*'Index Lengkeek tm febr. 2024'!$D$3</f>
        <v>0</v>
      </c>
      <c r="V160" s="4">
        <f t="shared" si="26"/>
        <v>0</v>
      </c>
    </row>
    <row r="161" spans="1:127" x14ac:dyDescent="0.25">
      <c r="A161" s="3" t="s">
        <v>833</v>
      </c>
      <c r="B161" s="3">
        <v>35</v>
      </c>
      <c r="C161" s="3" t="s">
        <v>834</v>
      </c>
      <c r="D161" s="3" t="s">
        <v>16</v>
      </c>
      <c r="E161" s="3" t="s">
        <v>29</v>
      </c>
      <c r="J161" s="3" t="s">
        <v>20</v>
      </c>
      <c r="L161" s="24" t="s">
        <v>20</v>
      </c>
      <c r="M161" s="18"/>
      <c r="N161" s="6" t="s">
        <v>835</v>
      </c>
      <c r="O161" s="34"/>
      <c r="P161" s="8">
        <v>450000</v>
      </c>
      <c r="Q161" s="8">
        <f>P161/'Index Lengkeek tm febr. 2024'!$C$2*'Index Lengkeek tm febr. 2024'!$C$3</f>
        <v>456473.67624047241</v>
      </c>
      <c r="R161" s="4">
        <f t="shared" si="29"/>
        <v>456473.67624047241</v>
      </c>
      <c r="S161" s="8"/>
      <c r="T161" s="8"/>
      <c r="U161" s="8">
        <f>T161/'Index Lengkeek tm febr. 2024'!$D$2*'Index Lengkeek tm febr. 2024'!$D$3</f>
        <v>0</v>
      </c>
      <c r="V161" s="4">
        <f t="shared" si="26"/>
        <v>0</v>
      </c>
    </row>
    <row r="162" spans="1:127" s="30" customFormat="1" x14ac:dyDescent="0.25">
      <c r="A162" s="5" t="s">
        <v>439</v>
      </c>
      <c r="B162" s="3">
        <v>29</v>
      </c>
      <c r="C162" s="3" t="s">
        <v>441</v>
      </c>
      <c r="D162" s="3" t="s">
        <v>16</v>
      </c>
      <c r="E162" s="5" t="s">
        <v>64</v>
      </c>
      <c r="F162" s="5" t="s">
        <v>64</v>
      </c>
      <c r="G162" s="19" t="s">
        <v>64</v>
      </c>
      <c r="H162" s="3"/>
      <c r="I162" s="3" t="s">
        <v>1014</v>
      </c>
      <c r="J162" s="5" t="s">
        <v>20</v>
      </c>
      <c r="K162" s="3" t="s">
        <v>794</v>
      </c>
      <c r="L162" s="24" t="s">
        <v>20</v>
      </c>
      <c r="M162" s="18"/>
      <c r="N162" s="6" t="s">
        <v>443</v>
      </c>
      <c r="O162" s="34">
        <v>3176338.51</v>
      </c>
      <c r="P162" s="8">
        <f>O162*117.2%</f>
        <v>3722668.7337199994</v>
      </c>
      <c r="Q162" s="8">
        <f>P162/'Index Lengkeek tm febr. 2024'!$C$2*'Index Lengkeek tm febr. 2024'!$C$3</f>
        <v>3776222.8495702948</v>
      </c>
      <c r="R162" s="4">
        <f t="shared" si="29"/>
        <v>3776222.8495702948</v>
      </c>
      <c r="S162" s="8">
        <v>1100113.6200000001</v>
      </c>
      <c r="T162" s="8">
        <f>S162*114.5%</f>
        <v>1259630.0949000001</v>
      </c>
      <c r="U162" s="8">
        <f>T162/'Index Lengkeek tm febr. 2024'!$D$2*'Index Lengkeek tm febr. 2024'!$D$3</f>
        <v>1310296.3925390663</v>
      </c>
      <c r="V162" s="4">
        <f t="shared" si="26"/>
        <v>1310296.3925390663</v>
      </c>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row>
    <row r="163" spans="1:127" s="30" customFormat="1" x14ac:dyDescent="0.25">
      <c r="A163" s="5" t="s">
        <v>440</v>
      </c>
      <c r="B163" s="3">
        <v>4</v>
      </c>
      <c r="C163" s="3" t="s">
        <v>442</v>
      </c>
      <c r="D163" s="3" t="s">
        <v>16</v>
      </c>
      <c r="E163" s="5" t="s">
        <v>65</v>
      </c>
      <c r="F163" s="5" t="s">
        <v>65</v>
      </c>
      <c r="G163" s="19" t="s">
        <v>783</v>
      </c>
      <c r="H163" s="3"/>
      <c r="I163" s="3" t="s">
        <v>1014</v>
      </c>
      <c r="J163" s="5" t="s">
        <v>19</v>
      </c>
      <c r="K163" s="3" t="s">
        <v>794</v>
      </c>
      <c r="L163" s="24" t="s">
        <v>20</v>
      </c>
      <c r="M163" s="18"/>
      <c r="N163" s="6" t="s">
        <v>444</v>
      </c>
      <c r="O163" s="34">
        <v>5794321.8200000003</v>
      </c>
      <c r="P163" s="8">
        <f>O163*117.2%</f>
        <v>6790945.1730399998</v>
      </c>
      <c r="Q163" s="8">
        <f>P163/'Index Lengkeek tm febr. 2024'!$C$2*'Index Lengkeek tm febr. 2024'!$C$3</f>
        <v>6888639.3517445782</v>
      </c>
      <c r="R163" s="4">
        <f t="shared" si="29"/>
        <v>6888639.3517445782</v>
      </c>
      <c r="S163" s="8">
        <v>1052965.8899999999</v>
      </c>
      <c r="T163" s="8">
        <f>S163*114.5%</f>
        <v>1205645.9440499998</v>
      </c>
      <c r="U163" s="8">
        <f>T163/'Index Lengkeek tm febr. 2024'!$D$2*'Index Lengkeek tm febr. 2024'!$D$3</f>
        <v>1254140.8287752015</v>
      </c>
      <c r="V163" s="4">
        <f t="shared" si="26"/>
        <v>1254140.8287752015</v>
      </c>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row>
    <row r="164" spans="1:127" x14ac:dyDescent="0.25">
      <c r="A164" s="3" t="s">
        <v>445</v>
      </c>
      <c r="B164" s="3">
        <v>4</v>
      </c>
      <c r="C164" s="3" t="s">
        <v>448</v>
      </c>
      <c r="D164" s="3" t="s">
        <v>16</v>
      </c>
      <c r="E164" s="5" t="s">
        <v>64</v>
      </c>
      <c r="F164" s="5" t="s">
        <v>64</v>
      </c>
      <c r="J164" s="3" t="s">
        <v>20</v>
      </c>
      <c r="K164" s="3" t="s">
        <v>794</v>
      </c>
      <c r="L164" s="24" t="s">
        <v>20</v>
      </c>
      <c r="M164" s="18"/>
      <c r="N164" s="6" t="s">
        <v>451</v>
      </c>
      <c r="O164" s="34">
        <v>171899.29</v>
      </c>
      <c r="P164" s="8">
        <f>O164*117.2%</f>
        <v>201465.96788000001</v>
      </c>
      <c r="Q164" s="8">
        <v>350000</v>
      </c>
      <c r="R164" s="4">
        <f t="shared" si="29"/>
        <v>350000</v>
      </c>
      <c r="S164" s="8"/>
      <c r="T164" s="8">
        <f>S164*114.5%</f>
        <v>0</v>
      </c>
      <c r="U164" s="8">
        <f>T164/'Index Lengkeek tm febr. 2024'!$D$2*'Index Lengkeek tm febr. 2024'!$D$3</f>
        <v>0</v>
      </c>
      <c r="V164" s="4">
        <f t="shared" si="26"/>
        <v>0</v>
      </c>
    </row>
    <row r="165" spans="1:127" x14ac:dyDescent="0.25">
      <c r="A165" s="3" t="s">
        <v>446</v>
      </c>
      <c r="B165" s="3">
        <v>12</v>
      </c>
      <c r="C165" s="3" t="s">
        <v>449</v>
      </c>
      <c r="D165" s="3" t="s">
        <v>96</v>
      </c>
      <c r="E165" s="5" t="s">
        <v>64</v>
      </c>
      <c r="F165" s="5" t="s">
        <v>64</v>
      </c>
      <c r="J165" s="3" t="s">
        <v>20</v>
      </c>
      <c r="K165" s="3" t="s">
        <v>794</v>
      </c>
      <c r="L165" s="24" t="s">
        <v>20</v>
      </c>
      <c r="M165" s="18"/>
      <c r="N165" s="6" t="s">
        <v>453</v>
      </c>
      <c r="O165" s="34">
        <v>752464.21</v>
      </c>
      <c r="P165" s="8">
        <f>O165*117.2%</f>
        <v>881888.05411999987</v>
      </c>
      <c r="Q165" s="8">
        <v>500000</v>
      </c>
      <c r="R165" s="4">
        <f t="shared" si="29"/>
        <v>500000</v>
      </c>
      <c r="S165" s="8"/>
      <c r="T165" s="8">
        <f>S165*114.5%</f>
        <v>0</v>
      </c>
      <c r="U165" s="8">
        <f>T165/'Index Lengkeek tm febr. 2024'!$D$2*'Index Lengkeek tm febr. 2024'!$D$3</f>
        <v>0</v>
      </c>
      <c r="V165" s="4">
        <f t="shared" si="26"/>
        <v>0</v>
      </c>
    </row>
    <row r="166" spans="1:127" x14ac:dyDescent="0.25">
      <c r="A166" s="3" t="s">
        <v>446</v>
      </c>
      <c r="B166" s="3">
        <v>24</v>
      </c>
      <c r="C166" s="3" t="s">
        <v>449</v>
      </c>
      <c r="D166" s="3" t="s">
        <v>96</v>
      </c>
      <c r="E166" s="5" t="s">
        <v>64</v>
      </c>
      <c r="F166" s="5" t="s">
        <v>64</v>
      </c>
      <c r="G166" s="13" t="s">
        <v>854</v>
      </c>
      <c r="J166" s="3" t="s">
        <v>20</v>
      </c>
      <c r="L166" s="24" t="s">
        <v>20</v>
      </c>
      <c r="M166" s="18" t="s">
        <v>855</v>
      </c>
      <c r="N166" s="6" t="s">
        <v>856</v>
      </c>
      <c r="O166" s="34"/>
      <c r="P166" s="8">
        <v>400000</v>
      </c>
      <c r="Q166" s="8">
        <f>P166/'Index Lengkeek tm febr. 2024'!$C$2*'Index Lengkeek tm febr. 2024'!$C$3</f>
        <v>405754.37888041994</v>
      </c>
      <c r="R166" s="4">
        <f t="shared" si="29"/>
        <v>405754.37888041994</v>
      </c>
      <c r="S166" s="8"/>
      <c r="T166" s="8"/>
      <c r="U166" s="8">
        <f>T166/'Index Lengkeek tm febr. 2024'!$D$2*'Index Lengkeek tm febr. 2024'!$D$3</f>
        <v>0</v>
      </c>
      <c r="V166" s="4">
        <f t="shared" si="26"/>
        <v>0</v>
      </c>
    </row>
    <row r="167" spans="1:127" x14ac:dyDescent="0.25">
      <c r="A167" s="3" t="s">
        <v>447</v>
      </c>
      <c r="B167" s="3">
        <v>22</v>
      </c>
      <c r="C167" s="3" t="s">
        <v>450</v>
      </c>
      <c r="D167" s="3" t="s">
        <v>16</v>
      </c>
      <c r="E167" s="5" t="s">
        <v>64</v>
      </c>
      <c r="F167" s="5" t="s">
        <v>64</v>
      </c>
      <c r="J167" s="3" t="s">
        <v>20</v>
      </c>
      <c r="K167" s="3" t="s">
        <v>794</v>
      </c>
      <c r="L167" s="24" t="s">
        <v>20</v>
      </c>
      <c r="M167" s="18"/>
      <c r="N167" s="6" t="s">
        <v>452</v>
      </c>
      <c r="O167" s="34">
        <v>294881.01</v>
      </c>
      <c r="P167" s="8">
        <f>O167*117.2%</f>
        <v>345600.54372000002</v>
      </c>
      <c r="Q167" s="8">
        <f>P167/'Index Lengkeek tm febr. 2024'!$C$2*'Index Lengkeek tm febr. 2024'!$C$3</f>
        <v>350572.3348946101</v>
      </c>
      <c r="R167" s="4">
        <f t="shared" si="29"/>
        <v>350572.3348946101</v>
      </c>
      <c r="S167" s="8"/>
      <c r="T167" s="8">
        <f t="shared" ref="T167:T176" si="30">S167*114.5%</f>
        <v>0</v>
      </c>
      <c r="U167" s="8">
        <f>T167/'Index Lengkeek tm febr. 2024'!$D$2*'Index Lengkeek tm febr. 2024'!$D$3</f>
        <v>0</v>
      </c>
      <c r="V167" s="4">
        <f t="shared" si="26"/>
        <v>0</v>
      </c>
    </row>
    <row r="168" spans="1:127" x14ac:dyDescent="0.25">
      <c r="A168" s="3" t="s">
        <v>454</v>
      </c>
      <c r="B168" s="3">
        <v>299</v>
      </c>
      <c r="C168" s="3" t="s">
        <v>450</v>
      </c>
      <c r="D168" s="3" t="s">
        <v>16</v>
      </c>
      <c r="E168" s="5" t="s">
        <v>64</v>
      </c>
      <c r="I168" s="3" t="s">
        <v>1014</v>
      </c>
      <c r="J168" s="3" t="s">
        <v>20</v>
      </c>
      <c r="K168" s="3" t="s">
        <v>794</v>
      </c>
      <c r="L168" s="24" t="s">
        <v>20</v>
      </c>
      <c r="M168" s="18"/>
      <c r="N168" s="6" t="s">
        <v>460</v>
      </c>
      <c r="O168" s="34">
        <v>2886511.49</v>
      </c>
      <c r="P168" s="8">
        <f>O168*117.2%</f>
        <v>3382991.4662800003</v>
      </c>
      <c r="Q168" s="8">
        <f>P168/'Index Lengkeek tm febr. 2024'!$C$2*'Index Lengkeek tm febr. 2024'!$C$3</f>
        <v>3431659.0028955066</v>
      </c>
      <c r="R168" s="4">
        <f t="shared" si="29"/>
        <v>3431659.0028955066</v>
      </c>
      <c r="S168" s="8">
        <v>828452.92</v>
      </c>
      <c r="T168" s="8">
        <f t="shared" si="30"/>
        <v>948578.59340000001</v>
      </c>
      <c r="U168" s="8">
        <f>T168/'Index Lengkeek tm febr. 2024'!$D$2*'Index Lengkeek tm febr. 2024'!$D$3</f>
        <v>986733.41801227361</v>
      </c>
      <c r="V168" s="4">
        <f t="shared" si="26"/>
        <v>986733.41801227361</v>
      </c>
    </row>
    <row r="169" spans="1:127" x14ac:dyDescent="0.25">
      <c r="A169" s="3" t="s">
        <v>455</v>
      </c>
      <c r="B169" s="3">
        <v>4</v>
      </c>
      <c r="C169" s="3" t="s">
        <v>457</v>
      </c>
      <c r="D169" s="3" t="s">
        <v>16</v>
      </c>
      <c r="E169" s="5" t="s">
        <v>64</v>
      </c>
      <c r="F169" s="5" t="s">
        <v>459</v>
      </c>
      <c r="G169" s="19" t="s">
        <v>31</v>
      </c>
      <c r="I169" s="3" t="s">
        <v>1014</v>
      </c>
      <c r="J169" s="6" t="s">
        <v>19</v>
      </c>
      <c r="K169" s="3" t="s">
        <v>794</v>
      </c>
      <c r="L169" s="24" t="s">
        <v>20</v>
      </c>
      <c r="M169" s="18"/>
      <c r="N169" s="6" t="s">
        <v>813</v>
      </c>
      <c r="O169" s="34">
        <v>3654576.51</v>
      </c>
      <c r="P169" s="8">
        <f>O169*117.2%</f>
        <v>4283163.6697199997</v>
      </c>
      <c r="Q169" s="8">
        <f>P169/'Index Lengkeek tm febr. 2024'!$C$2*'Index Lengkeek tm febr. 2024'!$C$3</f>
        <v>4344781.0361260464</v>
      </c>
      <c r="R169" s="4">
        <f t="shared" si="29"/>
        <v>4344781.0361260464</v>
      </c>
      <c r="S169" s="8">
        <v>314318.18</v>
      </c>
      <c r="T169" s="8">
        <f t="shared" si="30"/>
        <v>359894.3161</v>
      </c>
      <c r="U169" s="8">
        <f>T169/'Index Lengkeek tm febr. 2024'!$D$2*'Index Lengkeek tm febr. 2024'!$D$3</f>
        <v>374370.4012713203</v>
      </c>
      <c r="V169" s="4">
        <f t="shared" si="26"/>
        <v>374370.4012713203</v>
      </c>
    </row>
    <row r="170" spans="1:127" s="7" customFormat="1" x14ac:dyDescent="0.25">
      <c r="A170" s="8" t="s">
        <v>922</v>
      </c>
      <c r="B170" s="7">
        <v>12</v>
      </c>
      <c r="C170" s="7" t="s">
        <v>755</v>
      </c>
      <c r="D170" s="7" t="s">
        <v>16</v>
      </c>
      <c r="E170" s="6" t="s">
        <v>64</v>
      </c>
      <c r="G170" s="18"/>
      <c r="I170" s="3"/>
      <c r="J170" s="6" t="s">
        <v>874</v>
      </c>
      <c r="L170" s="24" t="s">
        <v>20</v>
      </c>
      <c r="M170" s="18"/>
      <c r="N170" s="8" t="s">
        <v>922</v>
      </c>
      <c r="O170" s="8"/>
      <c r="P170" s="8"/>
      <c r="Q170" s="8">
        <v>300000</v>
      </c>
      <c r="R170" s="4">
        <f t="shared" si="29"/>
        <v>300000</v>
      </c>
      <c r="S170" s="8"/>
      <c r="T170" s="8"/>
      <c r="U170" s="8">
        <v>0</v>
      </c>
      <c r="V170" s="4">
        <f>U170</f>
        <v>0</v>
      </c>
    </row>
    <row r="171" spans="1:127" x14ac:dyDescent="0.25">
      <c r="A171" s="3" t="s">
        <v>456</v>
      </c>
      <c r="B171" s="3">
        <v>1</v>
      </c>
      <c r="C171" s="3" t="s">
        <v>458</v>
      </c>
      <c r="D171" s="3" t="s">
        <v>16</v>
      </c>
      <c r="E171" s="5" t="s">
        <v>64</v>
      </c>
      <c r="F171" s="5" t="s">
        <v>54</v>
      </c>
      <c r="G171" s="19" t="s">
        <v>31</v>
      </c>
      <c r="I171" s="3" t="s">
        <v>1014</v>
      </c>
      <c r="J171" s="5" t="s">
        <v>19</v>
      </c>
      <c r="K171" s="3" t="s">
        <v>794</v>
      </c>
      <c r="L171" s="24" t="s">
        <v>20</v>
      </c>
      <c r="M171" s="18"/>
      <c r="N171" s="6" t="s">
        <v>461</v>
      </c>
      <c r="O171" s="34">
        <v>5391270.7199999997</v>
      </c>
      <c r="P171" s="8">
        <f>O171*117.2%</f>
        <v>6318569.2838399997</v>
      </c>
      <c r="Q171" s="8">
        <f>P171/'Index Lengkeek tm febr. 2024'!$C$2*'Index Lengkeek tm febr. 2024'!$C$3</f>
        <v>6409467.8879434969</v>
      </c>
      <c r="R171" s="4">
        <f t="shared" si="29"/>
        <v>6409467.8879434969</v>
      </c>
      <c r="S171" s="8">
        <v>1269620.92</v>
      </c>
      <c r="T171" s="8">
        <f t="shared" si="30"/>
        <v>1453715.9534</v>
      </c>
      <c r="U171" s="8">
        <f>T171/'Index Lengkeek tm febr. 2024'!$D$2*'Index Lengkeek tm febr. 2024'!$D$3</f>
        <v>1512188.9967766511</v>
      </c>
      <c r="V171" s="4">
        <f>U171</f>
        <v>1512188.9967766511</v>
      </c>
    </row>
    <row r="172" spans="1:127" x14ac:dyDescent="0.25">
      <c r="A172" s="5" t="s">
        <v>988</v>
      </c>
      <c r="B172" s="3">
        <v>201</v>
      </c>
      <c r="C172" s="3" t="s">
        <v>462</v>
      </c>
      <c r="D172" s="3" t="s">
        <v>16</v>
      </c>
      <c r="E172" s="5" t="s">
        <v>64</v>
      </c>
      <c r="F172" s="3" t="s">
        <v>54</v>
      </c>
      <c r="G172" s="17" t="s">
        <v>989</v>
      </c>
      <c r="J172" s="7" t="s">
        <v>19</v>
      </c>
      <c r="K172" s="3" t="s">
        <v>794</v>
      </c>
      <c r="L172" s="24" t="s">
        <v>20</v>
      </c>
      <c r="M172" s="18"/>
      <c r="N172" s="6" t="s">
        <v>463</v>
      </c>
      <c r="O172" s="34">
        <v>439719.81</v>
      </c>
      <c r="P172" s="8">
        <f>O172*117.2%</f>
        <v>515351.61731999996</v>
      </c>
      <c r="Q172" s="8">
        <v>400000</v>
      </c>
      <c r="R172" s="4">
        <f t="shared" si="29"/>
        <v>400000</v>
      </c>
      <c r="S172" s="8"/>
      <c r="T172" s="8">
        <f t="shared" si="30"/>
        <v>0</v>
      </c>
      <c r="U172" s="8">
        <f>T172/'Index Lengkeek tm febr. 2024'!$D$2*'Index Lengkeek tm febr. 2024'!$D$3</f>
        <v>0</v>
      </c>
      <c r="V172" s="4">
        <f t="shared" ref="V172:V207" si="31">U172</f>
        <v>0</v>
      </c>
    </row>
    <row r="173" spans="1:127" x14ac:dyDescent="0.25">
      <c r="A173" s="3" t="s">
        <v>464</v>
      </c>
      <c r="B173" s="3">
        <v>37</v>
      </c>
      <c r="C173" s="3" t="s">
        <v>465</v>
      </c>
      <c r="D173" s="3" t="s">
        <v>16</v>
      </c>
      <c r="E173" s="3" t="s">
        <v>64</v>
      </c>
      <c r="F173" s="3" t="s">
        <v>54</v>
      </c>
      <c r="G173" s="17" t="s">
        <v>31</v>
      </c>
      <c r="I173" s="3" t="s">
        <v>1014</v>
      </c>
      <c r="J173" s="3" t="s">
        <v>20</v>
      </c>
      <c r="K173" s="3" t="s">
        <v>794</v>
      </c>
      <c r="L173" s="24" t="s">
        <v>20</v>
      </c>
      <c r="M173" s="18"/>
      <c r="N173" s="6" t="s">
        <v>466</v>
      </c>
      <c r="O173" s="34">
        <v>3840694.91</v>
      </c>
      <c r="P173" s="8">
        <f>O173*117.2%</f>
        <v>4501294.4345199997</v>
      </c>
      <c r="Q173" s="8">
        <f>P173/'Index Lengkeek tm febr. 2024'!$C$2*'Index Lengkeek tm febr. 2024'!$C$3</f>
        <v>4566049.8185913842</v>
      </c>
      <c r="R173" s="4">
        <f t="shared" si="29"/>
        <v>4566049.8185913842</v>
      </c>
      <c r="S173" s="8">
        <v>802633.92</v>
      </c>
      <c r="T173" s="8">
        <f t="shared" si="30"/>
        <v>919015.83840000001</v>
      </c>
      <c r="U173" s="8">
        <f>T173/'Index Lengkeek tm febr. 2024'!$D$2*'Index Lengkeek tm febr. 2024'!$D$3</f>
        <v>955981.5557101178</v>
      </c>
      <c r="V173" s="4">
        <f t="shared" si="31"/>
        <v>955981.5557101178</v>
      </c>
    </row>
    <row r="174" spans="1:127" x14ac:dyDescent="0.25">
      <c r="A174" s="3" t="s">
        <v>467</v>
      </c>
      <c r="B174" s="3">
        <v>13</v>
      </c>
      <c r="C174" s="3" t="s">
        <v>468</v>
      </c>
      <c r="D174" s="3" t="s">
        <v>82</v>
      </c>
      <c r="E174" s="3" t="s">
        <v>64</v>
      </c>
      <c r="I174" s="3" t="s">
        <v>1014</v>
      </c>
      <c r="J174" s="5" t="s">
        <v>19</v>
      </c>
      <c r="K174" s="3" t="s">
        <v>794</v>
      </c>
      <c r="L174" s="24" t="s">
        <v>20</v>
      </c>
      <c r="M174" s="18"/>
      <c r="N174" s="6" t="s">
        <v>970</v>
      </c>
      <c r="O174" s="34">
        <v>154916.38</v>
      </c>
      <c r="P174" s="8">
        <f>O174*117.2%</f>
        <v>181561.99736000001</v>
      </c>
      <c r="Q174" s="8">
        <f>P174/'Index Lengkeek tm febr. 2024'!$C$2*'Index Lengkeek tm febr. 2024'!$C$3</f>
        <v>184173.93866773811</v>
      </c>
      <c r="R174" s="4">
        <f t="shared" si="29"/>
        <v>184173.93866773811</v>
      </c>
      <c r="S174" s="8"/>
      <c r="T174" s="8">
        <f t="shared" si="30"/>
        <v>0</v>
      </c>
      <c r="U174" s="8">
        <f>T174/'Index Lengkeek tm febr. 2024'!$D$2*'Index Lengkeek tm febr. 2024'!$D$3</f>
        <v>0</v>
      </c>
      <c r="V174" s="4">
        <f t="shared" si="31"/>
        <v>0</v>
      </c>
    </row>
    <row r="175" spans="1:127" x14ac:dyDescent="0.25">
      <c r="A175" s="3" t="s">
        <v>875</v>
      </c>
      <c r="B175" s="3">
        <v>45</v>
      </c>
      <c r="C175" s="3" t="s">
        <v>876</v>
      </c>
      <c r="D175" s="3" t="s">
        <v>82</v>
      </c>
      <c r="E175" s="3" t="s">
        <v>64</v>
      </c>
      <c r="F175" s="3" t="s">
        <v>54</v>
      </c>
      <c r="G175" s="3" t="s">
        <v>859</v>
      </c>
      <c r="J175" s="5" t="s">
        <v>20</v>
      </c>
      <c r="L175" s="24" t="s">
        <v>20</v>
      </c>
      <c r="M175" s="18" t="s">
        <v>877</v>
      </c>
      <c r="N175" s="6" t="s">
        <v>969</v>
      </c>
      <c r="O175" s="34"/>
      <c r="P175" s="8">
        <v>750000</v>
      </c>
      <c r="Q175" s="8">
        <v>750000</v>
      </c>
      <c r="R175" s="4">
        <f t="shared" si="29"/>
        <v>750000</v>
      </c>
      <c r="S175" s="8"/>
      <c r="T175" s="8"/>
      <c r="U175" s="8"/>
      <c r="V175" s="4">
        <f t="shared" si="31"/>
        <v>0</v>
      </c>
    </row>
    <row r="176" spans="1:127" x14ac:dyDescent="0.25">
      <c r="A176" s="3" t="s">
        <v>469</v>
      </c>
      <c r="B176" s="3">
        <v>70</v>
      </c>
      <c r="C176" s="3" t="s">
        <v>471</v>
      </c>
      <c r="D176" s="3" t="s">
        <v>16</v>
      </c>
      <c r="E176" s="3" t="s">
        <v>65</v>
      </c>
      <c r="F176" s="5" t="s">
        <v>140</v>
      </c>
      <c r="G176" s="19" t="s">
        <v>473</v>
      </c>
      <c r="I176" s="3" t="s">
        <v>1014</v>
      </c>
      <c r="J176" s="3" t="s">
        <v>20</v>
      </c>
      <c r="K176" s="3" t="s">
        <v>794</v>
      </c>
      <c r="L176" s="24" t="s">
        <v>20</v>
      </c>
      <c r="M176" s="18"/>
      <c r="N176" s="6" t="s">
        <v>474</v>
      </c>
      <c r="O176" s="34">
        <v>2520610.11</v>
      </c>
      <c r="P176" s="8">
        <f t="shared" ref="P176:P182" si="32">O176*117.2%</f>
        <v>2954155.0489199995</v>
      </c>
      <c r="Q176" s="8">
        <f>P176/'Index Lengkeek tm febr. 2024'!$C$2*'Index Lengkeek tm febr. 2024'!$C$3</f>
        <v>2996653.3674774775</v>
      </c>
      <c r="R176" s="4">
        <f t="shared" si="29"/>
        <v>2996653.3674774775</v>
      </c>
      <c r="S176" s="8">
        <v>563527.59</v>
      </c>
      <c r="T176" s="8">
        <f t="shared" si="30"/>
        <v>645239.09054999996</v>
      </c>
      <c r="U176" s="8">
        <f>T176/'Index Lengkeek tm febr. 2024'!$D$2*'Index Lengkeek tm febr. 2024'!$D$3</f>
        <v>671192.64305920864</v>
      </c>
      <c r="V176" s="4">
        <f t="shared" si="31"/>
        <v>671192.64305920864</v>
      </c>
    </row>
    <row r="177" spans="1:22" x14ac:dyDescent="0.25">
      <c r="A177" s="3" t="s">
        <v>470</v>
      </c>
      <c r="B177" s="3">
        <v>28</v>
      </c>
      <c r="C177" s="3" t="s">
        <v>472</v>
      </c>
      <c r="D177" s="3" t="s">
        <v>16</v>
      </c>
      <c r="E177" s="3" t="s">
        <v>65</v>
      </c>
      <c r="I177" s="3" t="s">
        <v>1014</v>
      </c>
      <c r="J177" s="3" t="s">
        <v>20</v>
      </c>
      <c r="K177" s="3" t="s">
        <v>794</v>
      </c>
      <c r="L177" s="24" t="s">
        <v>20</v>
      </c>
      <c r="M177" s="18"/>
      <c r="N177" s="6" t="s">
        <v>475</v>
      </c>
      <c r="O177" s="34">
        <v>321515.34000000003</v>
      </c>
      <c r="P177" s="8">
        <f t="shared" si="32"/>
        <v>376815.97847999999</v>
      </c>
      <c r="Q177" s="8">
        <f>P177/'Index Lengkeek tm febr. 2024'!$C$2*'Index Lengkeek tm febr. 2024'!$C$3</f>
        <v>382236.83325092518</v>
      </c>
      <c r="R177" s="4">
        <f t="shared" si="29"/>
        <v>382236.83325092518</v>
      </c>
      <c r="S177" s="8"/>
      <c r="T177" s="8">
        <v>300000</v>
      </c>
      <c r="U177" s="8">
        <f>T177/'Index Lengkeek tm febr. 2024'!$D$2*'Index Lengkeek tm febr. 2024'!$D$3</f>
        <v>312066.9467594187</v>
      </c>
      <c r="V177" s="4">
        <f t="shared" si="31"/>
        <v>312066.9467594187</v>
      </c>
    </row>
    <row r="178" spans="1:22" x14ac:dyDescent="0.25">
      <c r="A178" s="3" t="s">
        <v>476</v>
      </c>
      <c r="B178" s="3">
        <v>21</v>
      </c>
      <c r="C178" s="3" t="s">
        <v>478</v>
      </c>
      <c r="D178" s="3" t="s">
        <v>16</v>
      </c>
      <c r="E178" s="3" t="s">
        <v>64</v>
      </c>
      <c r="J178" s="3" t="s">
        <v>20</v>
      </c>
      <c r="K178" s="3" t="s">
        <v>794</v>
      </c>
      <c r="L178" s="24" t="s">
        <v>20</v>
      </c>
      <c r="M178" s="18"/>
      <c r="N178" s="6" t="s">
        <v>480</v>
      </c>
      <c r="O178" s="34">
        <v>540648.62</v>
      </c>
      <c r="P178" s="8">
        <f t="shared" si="32"/>
        <v>633640.18264000001</v>
      </c>
      <c r="Q178" s="8">
        <f>P178/'Index Lengkeek tm febr. 2024'!$C$2*'Index Lengkeek tm febr. 2024'!$C$3</f>
        <v>642755.69685192266</v>
      </c>
      <c r="R178" s="4">
        <f t="shared" si="29"/>
        <v>642755.69685192266</v>
      </c>
      <c r="S178" s="8"/>
      <c r="T178" s="8">
        <f t="shared" ref="T178:T182" si="33">S178*114.5%</f>
        <v>0</v>
      </c>
      <c r="U178" s="8">
        <f>T178/'Index Lengkeek tm febr. 2024'!$D$2*'Index Lengkeek tm febr. 2024'!$D$3</f>
        <v>0</v>
      </c>
      <c r="V178" s="4">
        <f t="shared" si="31"/>
        <v>0</v>
      </c>
    </row>
    <row r="179" spans="1:22" x14ac:dyDescent="0.25">
      <c r="A179" s="3" t="s">
        <v>477</v>
      </c>
      <c r="B179" s="3">
        <v>41</v>
      </c>
      <c r="C179" s="3" t="s">
        <v>479</v>
      </c>
      <c r="D179" s="3" t="s">
        <v>16</v>
      </c>
      <c r="E179" s="3" t="s">
        <v>65</v>
      </c>
      <c r="J179" s="3" t="s">
        <v>20</v>
      </c>
      <c r="K179" s="3" t="s">
        <v>794</v>
      </c>
      <c r="L179" s="24" t="s">
        <v>20</v>
      </c>
      <c r="M179" s="18"/>
      <c r="N179" s="6" t="s">
        <v>481</v>
      </c>
      <c r="O179" s="34">
        <v>246462.07999999999</v>
      </c>
      <c r="P179" s="8">
        <f t="shared" si="32"/>
        <v>288853.55776</v>
      </c>
      <c r="Q179" s="8">
        <v>300000</v>
      </c>
      <c r="R179" s="4">
        <f t="shared" si="29"/>
        <v>300000</v>
      </c>
      <c r="S179" s="8"/>
      <c r="T179" s="8">
        <f t="shared" si="33"/>
        <v>0</v>
      </c>
      <c r="U179" s="8">
        <f>T179/'Index Lengkeek tm febr. 2024'!$D$2*'Index Lengkeek tm febr. 2024'!$D$3</f>
        <v>0</v>
      </c>
      <c r="V179" s="4">
        <f t="shared" si="31"/>
        <v>0</v>
      </c>
    </row>
    <row r="180" spans="1:22" x14ac:dyDescent="0.25">
      <c r="A180" s="3" t="s">
        <v>482</v>
      </c>
      <c r="B180" s="3">
        <v>2</v>
      </c>
      <c r="C180" s="3" t="s">
        <v>487</v>
      </c>
      <c r="D180" s="3" t="s">
        <v>16</v>
      </c>
      <c r="E180" s="5" t="s">
        <v>65</v>
      </c>
      <c r="F180" s="5" t="s">
        <v>54</v>
      </c>
      <c r="G180" s="19" t="s">
        <v>31</v>
      </c>
      <c r="I180" s="3" t="s">
        <v>1014</v>
      </c>
      <c r="J180" s="6" t="s">
        <v>19</v>
      </c>
      <c r="K180" s="3" t="s">
        <v>794</v>
      </c>
      <c r="L180" s="24" t="s">
        <v>20</v>
      </c>
      <c r="M180" s="18"/>
      <c r="N180" s="6" t="s">
        <v>491</v>
      </c>
      <c r="O180" s="34">
        <v>1098221.81</v>
      </c>
      <c r="P180" s="8">
        <f t="shared" si="32"/>
        <v>1287115.96132</v>
      </c>
      <c r="Q180" s="8">
        <f>P180/'Index Lengkeek tm febr. 2024'!$C$2*'Index Lengkeek tm febr. 2024'!$C$3</f>
        <v>1305632.3435811782</v>
      </c>
      <c r="R180" s="4">
        <f t="shared" si="29"/>
        <v>1305632.3435811782</v>
      </c>
      <c r="S180" s="8">
        <v>102153.41</v>
      </c>
      <c r="T180" s="8">
        <f t="shared" si="33"/>
        <v>116965.65445</v>
      </c>
      <c r="U180" s="8">
        <f>T180/'Index Lengkeek tm febr. 2024'!$D$2*'Index Lengkeek tm febr. 2024'!$D$3</f>
        <v>121670.38219976237</v>
      </c>
      <c r="V180" s="4">
        <f t="shared" si="31"/>
        <v>121670.38219976237</v>
      </c>
    </row>
    <row r="181" spans="1:22" x14ac:dyDescent="0.25">
      <c r="A181" s="3" t="s">
        <v>483</v>
      </c>
      <c r="B181" s="3" t="s">
        <v>485</v>
      </c>
      <c r="C181" s="3" t="s">
        <v>488</v>
      </c>
      <c r="D181" s="3" t="s">
        <v>16</v>
      </c>
      <c r="E181" s="5" t="s">
        <v>65</v>
      </c>
      <c r="F181" s="5" t="s">
        <v>54</v>
      </c>
      <c r="G181" s="19" t="s">
        <v>31</v>
      </c>
      <c r="I181" s="5" t="s">
        <v>490</v>
      </c>
      <c r="J181" s="5" t="s">
        <v>19</v>
      </c>
      <c r="K181" s="3" t="s">
        <v>794</v>
      </c>
      <c r="L181" s="24" t="s">
        <v>20</v>
      </c>
      <c r="M181" s="18"/>
      <c r="N181" s="6" t="s">
        <v>492</v>
      </c>
      <c r="O181" s="34">
        <v>1387132.04</v>
      </c>
      <c r="P181" s="8">
        <f t="shared" si="32"/>
        <v>1625718.7508799999</v>
      </c>
      <c r="Q181" s="8">
        <f>P181/'Index Lengkeek tm febr. 2024'!$C$2*'Index Lengkeek tm febr. 2024'!$C$3</f>
        <v>1649106.2549939165</v>
      </c>
      <c r="R181" s="4">
        <f t="shared" si="29"/>
        <v>1649106.2549939165</v>
      </c>
      <c r="S181" s="8">
        <v>225635.55</v>
      </c>
      <c r="T181" s="8">
        <f t="shared" si="33"/>
        <v>258352.70475</v>
      </c>
      <c r="U181" s="8">
        <f>T181/'Index Lengkeek tm febr. 2024'!$D$2*'Index Lengkeek tm febr. 2024'!$D$3</f>
        <v>268744.46586123359</v>
      </c>
      <c r="V181" s="4">
        <f t="shared" si="31"/>
        <v>268744.46586123359</v>
      </c>
    </row>
    <row r="182" spans="1:22" x14ac:dyDescent="0.25">
      <c r="A182" s="3" t="s">
        <v>483</v>
      </c>
      <c r="B182" s="3" t="s">
        <v>486</v>
      </c>
      <c r="C182" s="3" t="s">
        <v>488</v>
      </c>
      <c r="D182" s="3" t="s">
        <v>16</v>
      </c>
      <c r="E182" s="5" t="s">
        <v>65</v>
      </c>
      <c r="F182" s="5" t="s">
        <v>54</v>
      </c>
      <c r="G182" s="19" t="s">
        <v>31</v>
      </c>
      <c r="I182" s="3" t="s">
        <v>1014</v>
      </c>
      <c r="J182" s="6" t="s">
        <v>19</v>
      </c>
      <c r="K182" s="3" t="s">
        <v>794</v>
      </c>
      <c r="L182" s="24" t="s">
        <v>20</v>
      </c>
      <c r="M182" s="18"/>
      <c r="N182" s="6" t="s">
        <v>493</v>
      </c>
      <c r="O182" s="34">
        <v>1143826.98</v>
      </c>
      <c r="P182" s="8">
        <f t="shared" si="32"/>
        <v>1340565.2205599998</v>
      </c>
      <c r="Q182" s="8">
        <f>P182/'Index Lengkeek tm febr. 2024'!$C$2*'Index Lengkeek tm febr. 2024'!$C$3</f>
        <v>1359850.5210425397</v>
      </c>
      <c r="R182" s="4">
        <f t="shared" si="29"/>
        <v>1359850.5210425397</v>
      </c>
      <c r="S182" s="8">
        <v>111133.93</v>
      </c>
      <c r="T182" s="8">
        <f t="shared" si="33"/>
        <v>127248.34985</v>
      </c>
      <c r="U182" s="8">
        <f>T182/'Index Lengkeek tm febr. 2024'!$D$2*'Index Lengkeek tm febr. 2024'!$D$3</f>
        <v>132366.68005954611</v>
      </c>
      <c r="V182" s="4">
        <f t="shared" si="31"/>
        <v>132366.68005954611</v>
      </c>
    </row>
    <row r="183" spans="1:22" x14ac:dyDescent="0.25">
      <c r="A183" s="3" t="s">
        <v>857</v>
      </c>
      <c r="B183" s="3">
        <v>30</v>
      </c>
      <c r="C183" s="3" t="s">
        <v>903</v>
      </c>
      <c r="D183" s="3" t="s">
        <v>16</v>
      </c>
      <c r="E183" s="5" t="s">
        <v>925</v>
      </c>
      <c r="F183" s="5" t="s">
        <v>54</v>
      </c>
      <c r="G183" s="5" t="s">
        <v>926</v>
      </c>
      <c r="I183" s="3" t="s">
        <v>1014</v>
      </c>
      <c r="J183" s="6" t="s">
        <v>20</v>
      </c>
      <c r="L183" s="24" t="s">
        <v>20</v>
      </c>
      <c r="M183" s="18"/>
      <c r="N183" s="6" t="s">
        <v>858</v>
      </c>
      <c r="O183" s="34"/>
      <c r="P183" s="8"/>
      <c r="Q183" s="8">
        <v>1900000</v>
      </c>
      <c r="R183" s="4">
        <f t="shared" si="29"/>
        <v>1900000</v>
      </c>
      <c r="S183" s="8"/>
      <c r="T183" s="8"/>
      <c r="U183" s="8"/>
      <c r="V183" s="4">
        <f t="shared" si="31"/>
        <v>0</v>
      </c>
    </row>
    <row r="184" spans="1:22" x14ac:dyDescent="0.25">
      <c r="A184" s="3" t="s">
        <v>857</v>
      </c>
      <c r="B184" s="3">
        <v>30</v>
      </c>
      <c r="C184" s="3" t="s">
        <v>903</v>
      </c>
      <c r="D184" s="3" t="s">
        <v>16</v>
      </c>
      <c r="E184" s="5"/>
      <c r="F184" s="5"/>
      <c r="G184" s="19"/>
      <c r="I184" s="5"/>
      <c r="J184" s="6"/>
      <c r="M184" s="18"/>
      <c r="N184" s="6" t="s">
        <v>858</v>
      </c>
      <c r="O184" s="34"/>
      <c r="P184" s="8"/>
      <c r="Q184" s="8">
        <f>P184/'Index Lengkeek tm febr. 2024'!$C$2*'Index Lengkeek tm febr. 2024'!$C$3</f>
        <v>0</v>
      </c>
      <c r="R184" s="4">
        <f t="shared" si="29"/>
        <v>0</v>
      </c>
      <c r="S184" s="8"/>
      <c r="T184" s="8">
        <v>96308</v>
      </c>
      <c r="U184" s="8">
        <f>T184/'Index Lengkeek tm febr. 2024'!$D$2*'Index Lengkeek tm febr. 2024'!$D$3</f>
        <v>100181.81169502031</v>
      </c>
      <c r="V184" s="4">
        <f t="shared" si="31"/>
        <v>100181.81169502031</v>
      </c>
    </row>
    <row r="185" spans="1:22" x14ac:dyDescent="0.25">
      <c r="A185" s="3" t="s">
        <v>484</v>
      </c>
      <c r="B185" s="3">
        <v>1</v>
      </c>
      <c r="C185" s="3" t="s">
        <v>489</v>
      </c>
      <c r="D185" s="3" t="s">
        <v>16</v>
      </c>
      <c r="E185" s="5" t="s">
        <v>65</v>
      </c>
      <c r="F185" s="5" t="s">
        <v>54</v>
      </c>
      <c r="G185" s="19" t="s">
        <v>31</v>
      </c>
      <c r="I185" s="3" t="s">
        <v>1014</v>
      </c>
      <c r="J185" s="6" t="s">
        <v>20</v>
      </c>
      <c r="K185" s="3" t="s">
        <v>794</v>
      </c>
      <c r="L185" s="24" t="s">
        <v>20</v>
      </c>
      <c r="M185" s="18"/>
      <c r="N185" s="6" t="s">
        <v>494</v>
      </c>
      <c r="O185" s="34">
        <v>2662355.91</v>
      </c>
      <c r="P185" s="8">
        <f>O185*117.2%</f>
        <v>3120281.1265199999</v>
      </c>
      <c r="Q185" s="8">
        <f>P185/'Index Lengkeek tm febr. 2024'!$C$2*'Index Lengkeek tm febr. 2024'!$C$3</f>
        <v>3165169.3260585493</v>
      </c>
      <c r="R185" s="4">
        <f t="shared" si="29"/>
        <v>3165169.3260585493</v>
      </c>
      <c r="S185" s="8">
        <v>813286.24</v>
      </c>
      <c r="T185" s="8">
        <f>S185*114.5%</f>
        <v>931212.74479999999</v>
      </c>
      <c r="U185" s="8">
        <f>T185/'Index Lengkeek tm febr. 2024'!$D$2*'Index Lengkeek tm febr. 2024'!$D$3</f>
        <v>968669.06017731247</v>
      </c>
      <c r="V185" s="4">
        <f t="shared" si="31"/>
        <v>968669.06017731247</v>
      </c>
    </row>
    <row r="186" spans="1:22" x14ac:dyDescent="0.25">
      <c r="A186" s="3" t="s">
        <v>495</v>
      </c>
      <c r="B186" s="3">
        <v>1</v>
      </c>
      <c r="C186" s="3" t="s">
        <v>196</v>
      </c>
      <c r="D186" s="3" t="s">
        <v>16</v>
      </c>
      <c r="E186" s="6" t="s">
        <v>64</v>
      </c>
      <c r="F186" s="6" t="s">
        <v>54</v>
      </c>
      <c r="G186" s="20" t="s">
        <v>31</v>
      </c>
      <c r="I186" s="7" t="s">
        <v>1021</v>
      </c>
      <c r="J186" s="6" t="s">
        <v>19</v>
      </c>
      <c r="K186" s="3" t="s">
        <v>794</v>
      </c>
      <c r="L186" s="24" t="s">
        <v>20</v>
      </c>
      <c r="M186" s="18"/>
      <c r="N186" s="6" t="s">
        <v>997</v>
      </c>
      <c r="O186" s="34">
        <v>85259975.180000007</v>
      </c>
      <c r="P186" s="8">
        <f>O186*117.2%</f>
        <v>99924690.910960004</v>
      </c>
      <c r="Q186" s="8">
        <f>P186/'Index Lengkeek tm febr. 2024'!$C$2*'Index Lengkeek tm febr. 2024'!$C$3</f>
        <v>101362202.2384863</v>
      </c>
      <c r="R186" s="4">
        <v>96362202</v>
      </c>
      <c r="S186" s="8">
        <v>12678744.35</v>
      </c>
      <c r="T186" s="8"/>
      <c r="U186" s="8"/>
      <c r="V186" s="4">
        <f t="shared" si="31"/>
        <v>0</v>
      </c>
    </row>
    <row r="187" spans="1:22" x14ac:dyDescent="0.25">
      <c r="A187" s="3" t="s">
        <v>495</v>
      </c>
      <c r="B187" s="3">
        <v>1</v>
      </c>
      <c r="C187" s="3" t="s">
        <v>196</v>
      </c>
      <c r="D187" s="3" t="s">
        <v>16</v>
      </c>
      <c r="E187" s="5"/>
      <c r="F187" s="5"/>
      <c r="G187" s="19"/>
      <c r="J187" s="6"/>
      <c r="M187" s="18"/>
      <c r="N187" s="6" t="s">
        <v>899</v>
      </c>
      <c r="O187" s="34"/>
      <c r="P187" s="8"/>
      <c r="Q187" s="8"/>
      <c r="R187" s="4">
        <f>Q187</f>
        <v>0</v>
      </c>
      <c r="S187" s="8"/>
      <c r="T187" s="8">
        <v>14517162</v>
      </c>
      <c r="U187" s="8">
        <v>15101088</v>
      </c>
      <c r="V187" s="4">
        <f t="shared" si="31"/>
        <v>15101088</v>
      </c>
    </row>
    <row r="188" spans="1:22" x14ac:dyDescent="0.25">
      <c r="A188" s="3" t="s">
        <v>495</v>
      </c>
      <c r="B188" s="3">
        <v>42</v>
      </c>
      <c r="C188" s="3" t="s">
        <v>904</v>
      </c>
      <c r="D188" s="3" t="s">
        <v>16</v>
      </c>
      <c r="E188" s="5"/>
      <c r="F188" s="5"/>
      <c r="G188" s="19"/>
      <c r="J188" s="7"/>
      <c r="M188" s="18"/>
      <c r="N188" s="6" t="s">
        <v>837</v>
      </c>
      <c r="O188" s="34"/>
      <c r="P188" s="8"/>
      <c r="Q188" s="8">
        <f>P188/'Index Lengkeek tm febr. 2024'!$C$2*'Index Lengkeek tm febr. 2024'!$C$3</f>
        <v>0</v>
      </c>
      <c r="R188" s="4">
        <f>Q188</f>
        <v>0</v>
      </c>
      <c r="S188" s="8"/>
      <c r="T188" s="8">
        <v>49156</v>
      </c>
      <c r="U188" s="8">
        <f>T188/'Index Lengkeek tm febr. 2024'!$D$2*'Index Lengkeek tm febr. 2024'!$D$3</f>
        <v>51133.209449686619</v>
      </c>
      <c r="V188" s="4">
        <f t="shared" si="31"/>
        <v>51133.209449686619</v>
      </c>
    </row>
    <row r="189" spans="1:22" x14ac:dyDescent="0.25">
      <c r="A189" s="3" t="s">
        <v>495</v>
      </c>
      <c r="B189" s="3">
        <v>1</v>
      </c>
      <c r="C189" s="3" t="s">
        <v>851</v>
      </c>
      <c r="D189" s="3" t="s">
        <v>16</v>
      </c>
      <c r="E189" s="5"/>
      <c r="F189" s="5"/>
      <c r="G189" s="19"/>
      <c r="J189" s="6"/>
      <c r="M189" s="18"/>
      <c r="N189" s="6" t="s">
        <v>923</v>
      </c>
      <c r="O189" s="34"/>
      <c r="P189" s="8"/>
      <c r="Q189" s="8">
        <f>P189/'Index Lengkeek tm febr. 2024'!$C$2*'Index Lengkeek tm febr. 2024'!$C$3</f>
        <v>0</v>
      </c>
      <c r="R189" s="4">
        <f>Q189</f>
        <v>0</v>
      </c>
      <c r="S189" s="8"/>
      <c r="T189" s="8">
        <v>38000</v>
      </c>
      <c r="U189" s="8">
        <f>T189/'Index Lengkeek tm febr. 2024'!$D$2*'Index Lengkeek tm febr. 2024'!$D$3</f>
        <v>39528.479922859704</v>
      </c>
      <c r="V189" s="4">
        <f t="shared" si="31"/>
        <v>39528.479922859704</v>
      </c>
    </row>
    <row r="190" spans="1:22" x14ac:dyDescent="0.25">
      <c r="A190" s="3" t="s">
        <v>848</v>
      </c>
      <c r="C190" s="3" t="s">
        <v>196</v>
      </c>
      <c r="D190" s="3" t="s">
        <v>16</v>
      </c>
      <c r="E190" s="5" t="s">
        <v>300</v>
      </c>
      <c r="F190" s="5" t="s">
        <v>300</v>
      </c>
      <c r="G190" s="5" t="s">
        <v>300</v>
      </c>
      <c r="J190" s="7" t="s">
        <v>19</v>
      </c>
      <c r="L190" s="24" t="s">
        <v>20</v>
      </c>
      <c r="M190" s="18"/>
      <c r="N190" s="6" t="s">
        <v>848</v>
      </c>
      <c r="O190" s="34"/>
      <c r="P190" s="8">
        <v>2350000</v>
      </c>
      <c r="Q190" s="8">
        <f>P190/'Index Lengkeek tm febr. 2024'!$C$2*'Index Lengkeek tm febr. 2024'!$C$3</f>
        <v>2383806.9759224672</v>
      </c>
      <c r="R190" s="4">
        <f>Q190</f>
        <v>2383806.9759224672</v>
      </c>
      <c r="S190" s="4"/>
      <c r="T190" s="4"/>
      <c r="U190" s="4">
        <f>T190/'Index Lengkeek tm febr. 2024'!$D$2*'Index Lengkeek tm febr. 2024'!$D$3</f>
        <v>0</v>
      </c>
      <c r="V190" s="4">
        <f t="shared" si="31"/>
        <v>0</v>
      </c>
    </row>
    <row r="191" spans="1:22" x14ac:dyDescent="0.25">
      <c r="A191" s="3" t="s">
        <v>894</v>
      </c>
      <c r="B191" s="3">
        <v>30</v>
      </c>
      <c r="C191" s="3" t="s">
        <v>196</v>
      </c>
      <c r="D191" s="3" t="s">
        <v>16</v>
      </c>
      <c r="E191" s="5"/>
      <c r="F191" s="5" t="s">
        <v>905</v>
      </c>
      <c r="G191" s="5" t="s">
        <v>965</v>
      </c>
      <c r="J191" s="7" t="s">
        <v>20</v>
      </c>
      <c r="L191" s="24" t="s">
        <v>20</v>
      </c>
      <c r="M191" s="24"/>
      <c r="N191" s="6" t="s">
        <v>984</v>
      </c>
      <c r="O191" s="34"/>
      <c r="P191" s="8"/>
      <c r="Q191" s="8"/>
      <c r="R191" s="4">
        <v>250000</v>
      </c>
      <c r="S191" s="4"/>
      <c r="T191" s="4">
        <v>0</v>
      </c>
      <c r="U191" s="4">
        <v>0</v>
      </c>
      <c r="V191" s="4">
        <f t="shared" si="31"/>
        <v>0</v>
      </c>
    </row>
    <row r="192" spans="1:22" x14ac:dyDescent="0.25">
      <c r="A192" s="3" t="s">
        <v>894</v>
      </c>
      <c r="B192" s="3">
        <v>3</v>
      </c>
      <c r="C192" s="3" t="s">
        <v>196</v>
      </c>
      <c r="D192" s="3" t="s">
        <v>16</v>
      </c>
      <c r="E192" s="5" t="s">
        <v>64</v>
      </c>
      <c r="F192" s="5"/>
      <c r="G192" s="19"/>
      <c r="I192" s="7" t="s">
        <v>1014</v>
      </c>
      <c r="J192" s="7" t="s">
        <v>20</v>
      </c>
      <c r="K192" s="3" t="s">
        <v>794</v>
      </c>
      <c r="L192" s="24" t="s">
        <v>20</v>
      </c>
      <c r="M192" s="18"/>
      <c r="N192" s="6" t="s">
        <v>496</v>
      </c>
      <c r="O192" s="34">
        <v>2115685</v>
      </c>
      <c r="P192" s="8">
        <f>O192*117.2%</f>
        <v>2479582.8199999998</v>
      </c>
      <c r="Q192" s="8">
        <f>P192/'Index Lengkeek tm febr. 2024'!$C$2*'Index Lengkeek tm febr. 2024'!$C$3</f>
        <v>2515253.9675291502</v>
      </c>
      <c r="R192" s="4">
        <f>Q192</f>
        <v>2515253.9675291502</v>
      </c>
      <c r="S192" s="4"/>
      <c r="T192" s="4">
        <f>S192*114.5%</f>
        <v>0</v>
      </c>
      <c r="U192" s="4">
        <f>T192/'Index Lengkeek tm febr. 2024'!$D$2*'Index Lengkeek tm febr. 2024'!$D$3</f>
        <v>0</v>
      </c>
      <c r="V192" s="4">
        <f t="shared" si="31"/>
        <v>0</v>
      </c>
    </row>
    <row r="193" spans="1:127" x14ac:dyDescent="0.25">
      <c r="A193" s="3" t="s">
        <v>497</v>
      </c>
      <c r="B193" s="3">
        <v>12</v>
      </c>
      <c r="C193" s="3" t="s">
        <v>498</v>
      </c>
      <c r="D193" s="3" t="s">
        <v>16</v>
      </c>
      <c r="E193" s="3" t="s">
        <v>64</v>
      </c>
      <c r="J193" s="7" t="s">
        <v>19</v>
      </c>
      <c r="K193" s="3" t="s">
        <v>794</v>
      </c>
      <c r="L193" s="27" t="s">
        <v>106</v>
      </c>
      <c r="M193" s="18"/>
      <c r="N193" s="6" t="s">
        <v>831</v>
      </c>
      <c r="O193" s="34">
        <v>784515.43</v>
      </c>
      <c r="P193" s="8">
        <f>O193*117.2%</f>
        <v>919452.08395999996</v>
      </c>
      <c r="Q193" s="8">
        <f>P193/'Index Lengkeek tm febr. 2024'!$C$2*'Index Lengkeek tm febr. 2024'!$C$3</f>
        <v>932679.27309374372</v>
      </c>
      <c r="R193" s="4">
        <f>Q193</f>
        <v>932679.27309374372</v>
      </c>
      <c r="S193" s="4"/>
      <c r="T193" s="4"/>
      <c r="U193" s="4">
        <f>T193/'Index Lengkeek tm febr. 2024'!$D$2*'Index Lengkeek tm febr. 2024'!$D$3</f>
        <v>0</v>
      </c>
      <c r="V193" s="4">
        <f t="shared" si="31"/>
        <v>0</v>
      </c>
    </row>
    <row r="194" spans="1:127" x14ac:dyDescent="0.25">
      <c r="A194" s="3" t="s">
        <v>497</v>
      </c>
      <c r="B194" s="3">
        <v>12</v>
      </c>
      <c r="C194" s="3" t="s">
        <v>902</v>
      </c>
      <c r="D194" s="3" t="s">
        <v>16</v>
      </c>
      <c r="J194" s="7"/>
      <c r="L194" s="27"/>
      <c r="M194" s="18"/>
      <c r="N194" s="6" t="s">
        <v>831</v>
      </c>
      <c r="O194" s="34"/>
      <c r="P194" s="8"/>
      <c r="Q194" s="8"/>
      <c r="R194" s="4">
        <f>Q194</f>
        <v>0</v>
      </c>
      <c r="S194" s="4"/>
      <c r="T194" s="4">
        <v>35636.519999999997</v>
      </c>
      <c r="U194" s="4">
        <f>T194/'Index Lengkeek tm febr. 2024'!$D$2*'Index Lengkeek tm febr. 2024'!$D$3</f>
        <v>37069.933298436532</v>
      </c>
      <c r="V194" s="4">
        <f t="shared" si="31"/>
        <v>37069.933298436532</v>
      </c>
    </row>
    <row r="195" spans="1:127" x14ac:dyDescent="0.25">
      <c r="A195" s="3" t="s">
        <v>499</v>
      </c>
      <c r="B195" s="3">
        <v>31</v>
      </c>
      <c r="C195" s="3" t="s">
        <v>500</v>
      </c>
      <c r="D195" s="3" t="s">
        <v>123</v>
      </c>
      <c r="E195" s="3" t="s">
        <v>65</v>
      </c>
      <c r="I195" s="3" t="s">
        <v>1014</v>
      </c>
      <c r="J195" s="7" t="s">
        <v>20</v>
      </c>
      <c r="K195" s="3" t="s">
        <v>794</v>
      </c>
      <c r="L195" s="24" t="s">
        <v>20</v>
      </c>
      <c r="M195" s="18"/>
      <c r="N195" s="6" t="s">
        <v>501</v>
      </c>
      <c r="O195" s="34">
        <v>1197092.9099999999</v>
      </c>
      <c r="P195" s="8">
        <f>O195*117.2%</f>
        <v>1402992.8905199999</v>
      </c>
      <c r="Q195" s="8">
        <f>P195/'Index Lengkeek tm febr. 2024'!$C$2*'Index Lengkeek tm febr. 2024'!$C$3</f>
        <v>1423176.2721664689</v>
      </c>
      <c r="R195" s="4">
        <f>Q195</f>
        <v>1423176.2721664689</v>
      </c>
      <c r="S195" s="4"/>
      <c r="T195" s="4">
        <v>500000</v>
      </c>
      <c r="U195" s="4">
        <f>T195/'Index Lengkeek tm febr. 2024'!$D$2*'Index Lengkeek tm febr. 2024'!$D$3</f>
        <v>520111.57793236448</v>
      </c>
      <c r="V195" s="4">
        <f t="shared" si="31"/>
        <v>520111.57793236448</v>
      </c>
    </row>
    <row r="196" spans="1:127" x14ac:dyDescent="0.25">
      <c r="A196" s="3" t="s">
        <v>887</v>
      </c>
      <c r="B196" s="3">
        <v>14</v>
      </c>
      <c r="C196" s="3" t="s">
        <v>889</v>
      </c>
      <c r="D196" s="3" t="s">
        <v>16</v>
      </c>
      <c r="E196" s="3" t="s">
        <v>890</v>
      </c>
      <c r="F196" s="3" t="s">
        <v>891</v>
      </c>
      <c r="G196" s="17" t="s">
        <v>852</v>
      </c>
      <c r="I196" s="3" t="s">
        <v>1014</v>
      </c>
      <c r="J196" s="7" t="s">
        <v>19</v>
      </c>
      <c r="L196" s="24" t="s">
        <v>20</v>
      </c>
      <c r="M196" s="18" t="s">
        <v>892</v>
      </c>
      <c r="N196" s="6" t="s">
        <v>893</v>
      </c>
      <c r="O196" s="34"/>
      <c r="P196" s="8">
        <v>4230000</v>
      </c>
      <c r="Q196" s="8">
        <v>4230000</v>
      </c>
      <c r="R196" s="4">
        <f>Q196</f>
        <v>4230000</v>
      </c>
      <c r="S196" s="4"/>
      <c r="T196" s="4"/>
      <c r="U196" s="4"/>
      <c r="V196" s="4">
        <f t="shared" si="31"/>
        <v>0</v>
      </c>
    </row>
    <row r="197" spans="1:127" x14ac:dyDescent="0.25">
      <c r="A197" s="3" t="s">
        <v>888</v>
      </c>
      <c r="B197" s="3" t="s">
        <v>850</v>
      </c>
      <c r="D197" s="3" t="s">
        <v>16</v>
      </c>
      <c r="E197" s="6" t="s">
        <v>29</v>
      </c>
      <c r="F197" s="6" t="s">
        <v>386</v>
      </c>
      <c r="G197" s="20"/>
      <c r="I197" s="3" t="s">
        <v>1014</v>
      </c>
      <c r="J197" s="6" t="s">
        <v>20</v>
      </c>
      <c r="L197" s="24" t="s">
        <v>20</v>
      </c>
      <c r="M197" s="18"/>
      <c r="N197" s="3" t="s">
        <v>955</v>
      </c>
      <c r="O197" s="34"/>
      <c r="P197" s="8">
        <v>3000000</v>
      </c>
      <c r="Q197" s="8">
        <v>3000000</v>
      </c>
      <c r="R197" s="4">
        <v>3000000</v>
      </c>
      <c r="S197" s="4"/>
      <c r="T197" s="4"/>
      <c r="U197" s="4">
        <f>T197/'Index Lengkeek tm febr. 2024'!$D$2*'Index Lengkeek tm febr. 2024'!$D$3</f>
        <v>0</v>
      </c>
      <c r="V197" s="4">
        <f t="shared" si="31"/>
        <v>0</v>
      </c>
    </row>
    <row r="198" spans="1:127" x14ac:dyDescent="0.25">
      <c r="A198" s="3" t="s">
        <v>502</v>
      </c>
      <c r="B198" s="3">
        <v>258</v>
      </c>
      <c r="C198" s="3" t="s">
        <v>504</v>
      </c>
      <c r="D198" s="3" t="s">
        <v>16</v>
      </c>
      <c r="E198" s="5" t="s">
        <v>64</v>
      </c>
      <c r="J198" s="3" t="s">
        <v>20</v>
      </c>
      <c r="K198" s="3" t="s">
        <v>794</v>
      </c>
      <c r="L198" s="24" t="s">
        <v>20</v>
      </c>
      <c r="M198" s="18" t="s">
        <v>980</v>
      </c>
      <c r="N198" s="6" t="s">
        <v>956</v>
      </c>
      <c r="O198" s="34">
        <v>225379.07</v>
      </c>
      <c r="P198" s="8">
        <f t="shared" ref="P198:P205" si="34">O198*117.2%</f>
        <v>264144.27003999997</v>
      </c>
      <c r="Q198" s="8">
        <v>150000</v>
      </c>
      <c r="R198" s="4">
        <v>150000</v>
      </c>
      <c r="S198" s="4"/>
      <c r="T198" s="4">
        <f t="shared" ref="T198:T216" si="35">S198*114.5%</f>
        <v>0</v>
      </c>
      <c r="U198" s="4">
        <f>T198/'Index Lengkeek tm febr. 2024'!$D$2*'Index Lengkeek tm febr. 2024'!$D$3</f>
        <v>0</v>
      </c>
      <c r="V198" s="4">
        <f t="shared" si="31"/>
        <v>0</v>
      </c>
    </row>
    <row r="199" spans="1:127" x14ac:dyDescent="0.25">
      <c r="A199" s="3" t="s">
        <v>502</v>
      </c>
      <c r="B199" s="3" t="s">
        <v>503</v>
      </c>
      <c r="C199" s="3" t="s">
        <v>504</v>
      </c>
      <c r="D199" s="3" t="s">
        <v>16</v>
      </c>
      <c r="E199" s="5" t="s">
        <v>64</v>
      </c>
      <c r="J199" s="3" t="s">
        <v>20</v>
      </c>
      <c r="K199" s="3" t="s">
        <v>794</v>
      </c>
      <c r="L199" s="24" t="s">
        <v>20</v>
      </c>
      <c r="M199" s="18" t="s">
        <v>980</v>
      </c>
      <c r="N199" s="6" t="s">
        <v>957</v>
      </c>
      <c r="O199" s="34">
        <v>1032086.09</v>
      </c>
      <c r="P199" s="8">
        <f t="shared" si="34"/>
        <v>1209604.8974799998</v>
      </c>
      <c r="Q199" s="8">
        <v>450000</v>
      </c>
      <c r="R199" s="4">
        <v>450000</v>
      </c>
      <c r="S199" s="4"/>
      <c r="T199" s="4">
        <f t="shared" si="35"/>
        <v>0</v>
      </c>
      <c r="U199" s="4">
        <f>T199/'Index Lengkeek tm febr. 2024'!$D$2*'Index Lengkeek tm febr. 2024'!$D$3</f>
        <v>0</v>
      </c>
      <c r="V199" s="4">
        <f t="shared" si="31"/>
        <v>0</v>
      </c>
    </row>
    <row r="200" spans="1:127" x14ac:dyDescent="0.25">
      <c r="A200" s="3" t="s">
        <v>505</v>
      </c>
      <c r="B200" s="3">
        <v>47</v>
      </c>
      <c r="C200" s="3" t="s">
        <v>508</v>
      </c>
      <c r="D200" s="3" t="s">
        <v>16</v>
      </c>
      <c r="E200" s="6" t="s">
        <v>65</v>
      </c>
      <c r="F200" s="6" t="s">
        <v>54</v>
      </c>
      <c r="G200" s="20" t="s">
        <v>31</v>
      </c>
      <c r="I200" s="3" t="s">
        <v>1014</v>
      </c>
      <c r="J200" s="6" t="s">
        <v>20</v>
      </c>
      <c r="K200" s="3" t="s">
        <v>794</v>
      </c>
      <c r="L200" s="24" t="s">
        <v>20</v>
      </c>
      <c r="M200" s="18"/>
      <c r="N200" s="6" t="s">
        <v>514</v>
      </c>
      <c r="O200" s="34">
        <v>3528205.78</v>
      </c>
      <c r="P200" s="8">
        <f t="shared" si="34"/>
        <v>4135057.1741599995</v>
      </c>
      <c r="Q200" s="8">
        <f>P200/'Index Lengkeek tm febr. 2024'!$C$2*'Index Lengkeek tm febr. 2024'!$C$3</f>
        <v>4194543.888340788</v>
      </c>
      <c r="R200" s="4">
        <f t="shared" ref="R200:R207" si="36">Q200</f>
        <v>4194543.888340788</v>
      </c>
      <c r="S200" s="4">
        <v>1153996.74</v>
      </c>
      <c r="T200" s="4">
        <f t="shared" si="35"/>
        <v>1321326.2672999999</v>
      </c>
      <c r="U200" s="4">
        <f>T200/'Index Lengkeek tm febr. 2024'!$D$2*'Index Lengkeek tm febr. 2024'!$D$3</f>
        <v>1374474.1796977683</v>
      </c>
      <c r="V200" s="4">
        <f t="shared" si="31"/>
        <v>1374474.1796977683</v>
      </c>
    </row>
    <row r="201" spans="1:127" x14ac:dyDescent="0.25">
      <c r="A201" s="3" t="s">
        <v>505</v>
      </c>
      <c r="B201" s="3">
        <v>41</v>
      </c>
      <c r="C201" s="3" t="s">
        <v>508</v>
      </c>
      <c r="D201" s="3" t="s">
        <v>16</v>
      </c>
      <c r="E201" s="6" t="s">
        <v>64</v>
      </c>
      <c r="F201" s="6" t="s">
        <v>54</v>
      </c>
      <c r="G201" s="20" t="s">
        <v>31</v>
      </c>
      <c r="I201" s="3" t="s">
        <v>1014</v>
      </c>
      <c r="J201" s="6" t="s">
        <v>20</v>
      </c>
      <c r="K201" s="3" t="s">
        <v>794</v>
      </c>
      <c r="L201" s="24" t="s">
        <v>20</v>
      </c>
      <c r="M201" s="18"/>
      <c r="N201" s="6" t="s">
        <v>513</v>
      </c>
      <c r="O201" s="34">
        <v>4048999.61</v>
      </c>
      <c r="P201" s="8">
        <f t="shared" si="34"/>
        <v>4745427.5429199999</v>
      </c>
      <c r="Q201" s="8">
        <f>P201/'Index Lengkeek tm febr. 2024'!$C$2*'Index Lengkeek tm febr. 2024'!$C$3</f>
        <v>4813695.0129988557</v>
      </c>
      <c r="R201" s="4">
        <f t="shared" si="36"/>
        <v>4813695.0129988557</v>
      </c>
      <c r="S201" s="4">
        <v>245841.72</v>
      </c>
      <c r="T201" s="4">
        <f t="shared" si="35"/>
        <v>281488.76939999999</v>
      </c>
      <c r="U201" s="4">
        <f>T201/'Index Lengkeek tm febr. 2024'!$D$2*'Index Lengkeek tm febr. 2024'!$D$3</f>
        <v>292811.13604574697</v>
      </c>
      <c r="V201" s="4">
        <f t="shared" si="31"/>
        <v>292811.13604574697</v>
      </c>
    </row>
    <row r="202" spans="1:127" x14ac:dyDescent="0.25">
      <c r="A202" s="3" t="s">
        <v>506</v>
      </c>
      <c r="B202" s="3">
        <v>6</v>
      </c>
      <c r="C202" s="3" t="s">
        <v>509</v>
      </c>
      <c r="D202" s="3" t="s">
        <v>16</v>
      </c>
      <c r="E202" s="6" t="s">
        <v>65</v>
      </c>
      <c r="F202" s="6" t="s">
        <v>54</v>
      </c>
      <c r="G202" s="20" t="s">
        <v>31</v>
      </c>
      <c r="I202" s="3" t="s">
        <v>1014</v>
      </c>
      <c r="J202" s="6" t="s">
        <v>19</v>
      </c>
      <c r="K202" s="3" t="s">
        <v>794</v>
      </c>
      <c r="L202" s="24" t="s">
        <v>20</v>
      </c>
      <c r="M202" s="18"/>
      <c r="N202" s="6" t="s">
        <v>516</v>
      </c>
      <c r="O202" s="34">
        <v>2801673.91</v>
      </c>
      <c r="P202" s="8">
        <f t="shared" si="34"/>
        <v>3283561.8225199999</v>
      </c>
      <c r="Q202" s="8">
        <f>P202/'Index Lengkeek tm febr. 2024'!$C$2*'Index Lengkeek tm febr. 2024'!$C$3</f>
        <v>3330798.9695301554</v>
      </c>
      <c r="R202" s="4">
        <f t="shared" si="36"/>
        <v>3330798.9695301554</v>
      </c>
      <c r="S202" s="4">
        <v>685887.16</v>
      </c>
      <c r="T202" s="4">
        <f t="shared" si="35"/>
        <v>785340.79820000008</v>
      </c>
      <c r="U202" s="4">
        <f>T202/'Index Lengkeek tm febr. 2024'!$D$2*'Index Lengkeek tm febr. 2024'!$D$3</f>
        <v>816929.6835329294</v>
      </c>
      <c r="V202" s="4">
        <f t="shared" si="31"/>
        <v>816929.6835329294</v>
      </c>
    </row>
    <row r="203" spans="1:127" x14ac:dyDescent="0.25">
      <c r="A203" s="3" t="s">
        <v>506</v>
      </c>
      <c r="B203" s="3">
        <v>4</v>
      </c>
      <c r="C203" s="3" t="s">
        <v>509</v>
      </c>
      <c r="D203" s="3" t="s">
        <v>16</v>
      </c>
      <c r="E203" s="6" t="s">
        <v>65</v>
      </c>
      <c r="F203" s="6" t="s">
        <v>54</v>
      </c>
      <c r="G203" s="20" t="s">
        <v>31</v>
      </c>
      <c r="I203" s="3" t="s">
        <v>1014</v>
      </c>
      <c r="J203" s="6" t="s">
        <v>19</v>
      </c>
      <c r="K203" s="3" t="s">
        <v>794</v>
      </c>
      <c r="L203" s="24" t="s">
        <v>20</v>
      </c>
      <c r="M203" s="18"/>
      <c r="N203" s="6" t="s">
        <v>515</v>
      </c>
      <c r="O203" s="34">
        <v>1106849.82</v>
      </c>
      <c r="P203" s="8">
        <f t="shared" si="34"/>
        <v>1297227.9890399999</v>
      </c>
      <c r="Q203" s="8">
        <f>P203/'Index Lengkeek tm febr. 2024'!$C$2*'Index Lengkeek tm febr. 2024'!$C$3</f>
        <v>1315889.8423980535</v>
      </c>
      <c r="R203" s="4">
        <f t="shared" si="36"/>
        <v>1315889.8423980535</v>
      </c>
      <c r="S203" s="4">
        <v>105521.1</v>
      </c>
      <c r="T203" s="4">
        <f t="shared" si="35"/>
        <v>120821.65950000001</v>
      </c>
      <c r="U203" s="4">
        <f>T203/'Index Lengkeek tm febr. 2024'!$D$2*'Index Lengkeek tm febr. 2024'!$D$3</f>
        <v>125681.48794190373</v>
      </c>
      <c r="V203" s="4">
        <f t="shared" si="31"/>
        <v>125681.48794190373</v>
      </c>
    </row>
    <row r="204" spans="1:127" x14ac:dyDescent="0.25">
      <c r="A204" s="3" t="s">
        <v>507</v>
      </c>
      <c r="B204" s="3">
        <v>57</v>
      </c>
      <c r="C204" s="3" t="s">
        <v>510</v>
      </c>
      <c r="D204" s="3" t="s">
        <v>16</v>
      </c>
      <c r="E204" s="6" t="s">
        <v>65</v>
      </c>
      <c r="F204" s="6" t="s">
        <v>54</v>
      </c>
      <c r="G204" s="20" t="s">
        <v>511</v>
      </c>
      <c r="I204" s="6" t="s">
        <v>512</v>
      </c>
      <c r="J204" s="6" t="s">
        <v>19</v>
      </c>
      <c r="K204" s="3" t="s">
        <v>794</v>
      </c>
      <c r="L204" s="24" t="s">
        <v>20</v>
      </c>
      <c r="M204" s="18"/>
      <c r="N204" s="6" t="s">
        <v>517</v>
      </c>
      <c r="O204" s="34">
        <v>8743605.1799999997</v>
      </c>
      <c r="P204" s="8">
        <f t="shared" si="34"/>
        <v>10247505.270959999</v>
      </c>
      <c r="Q204" s="8">
        <f>P204/'Index Lengkeek tm febr. 2024'!$C$2*'Index Lengkeek tm febr. 2024'!$C$3</f>
        <v>10394925.340730511</v>
      </c>
      <c r="R204" s="4">
        <f t="shared" si="36"/>
        <v>10394925.340730511</v>
      </c>
      <c r="S204" s="4">
        <v>1446593.28</v>
      </c>
      <c r="T204" s="4">
        <f t="shared" si="35"/>
        <v>1656349.3056000001</v>
      </c>
      <c r="U204" s="4">
        <f>T204/'Index Lengkeek tm febr. 2024'!$D$2*'Index Lengkeek tm febr. 2024'!$D$3</f>
        <v>1722972.9018855845</v>
      </c>
      <c r="V204" s="4">
        <f t="shared" si="31"/>
        <v>1722972.9018855845</v>
      </c>
    </row>
    <row r="205" spans="1:127" x14ac:dyDescent="0.25">
      <c r="A205" s="3" t="s">
        <v>507</v>
      </c>
      <c r="B205" s="3">
        <v>57</v>
      </c>
      <c r="C205" s="3" t="s">
        <v>510</v>
      </c>
      <c r="D205" s="3" t="s">
        <v>16</v>
      </c>
      <c r="E205" s="6"/>
      <c r="F205" s="6"/>
      <c r="G205" s="20"/>
      <c r="J205" s="6"/>
      <c r="K205" s="3" t="s">
        <v>794</v>
      </c>
      <c r="M205" s="18"/>
      <c r="N205" s="6" t="s">
        <v>518</v>
      </c>
      <c r="O205" s="34"/>
      <c r="P205" s="8">
        <f t="shared" si="34"/>
        <v>0</v>
      </c>
      <c r="Q205" s="8">
        <f>P205/'Index Lengkeek tm febr. 2024'!$C$2*'Index Lengkeek tm febr. 2024'!$C$3</f>
        <v>0</v>
      </c>
      <c r="R205" s="4">
        <f t="shared" si="36"/>
        <v>0</v>
      </c>
      <c r="S205" s="4">
        <v>787816.06</v>
      </c>
      <c r="T205" s="4">
        <f t="shared" si="35"/>
        <v>902049.38870000013</v>
      </c>
      <c r="U205" s="4">
        <f>T205/'Index Lengkeek tm febr. 2024'!$D$2*'Index Lengkeek tm febr. 2024'!$D$3</f>
        <v>938332.66185936367</v>
      </c>
      <c r="V205" s="4">
        <f t="shared" si="31"/>
        <v>938332.66185936367</v>
      </c>
    </row>
    <row r="206" spans="1:127" s="33" customFormat="1" x14ac:dyDescent="0.25">
      <c r="A206" s="3" t="s">
        <v>519</v>
      </c>
      <c r="B206" s="3">
        <v>13</v>
      </c>
      <c r="C206" s="3" t="s">
        <v>778</v>
      </c>
      <c r="D206" s="3" t="s">
        <v>16</v>
      </c>
      <c r="E206" s="7" t="s">
        <v>64</v>
      </c>
      <c r="F206" s="3" t="s">
        <v>781</v>
      </c>
      <c r="G206" s="17"/>
      <c r="H206" s="3"/>
      <c r="I206" s="3" t="s">
        <v>1014</v>
      </c>
      <c r="J206" s="7" t="s">
        <v>19</v>
      </c>
      <c r="K206" s="3" t="s">
        <v>794</v>
      </c>
      <c r="L206" s="24" t="s">
        <v>20</v>
      </c>
      <c r="M206" s="18"/>
      <c r="N206" s="6" t="s">
        <v>779</v>
      </c>
      <c r="O206" s="34">
        <v>3500000</v>
      </c>
      <c r="P206" s="8">
        <v>3029222</v>
      </c>
      <c r="Q206" s="8">
        <f>P206/'Index Lengkeek tm febr. 2024'!$C$2*'Index Lengkeek tm febr. 2024'!$C$3</f>
        <v>3072800.227752259</v>
      </c>
      <c r="R206" s="4">
        <f t="shared" si="36"/>
        <v>3072800.227752259</v>
      </c>
      <c r="S206" s="4">
        <v>1500000</v>
      </c>
      <c r="T206" s="4">
        <f t="shared" si="35"/>
        <v>1717500</v>
      </c>
      <c r="U206" s="4">
        <f>T206/'Index Lengkeek tm febr. 2024'!$D$2*'Index Lengkeek tm febr. 2024'!$D$3</f>
        <v>1786583.2701976721</v>
      </c>
      <c r="V206" s="4">
        <f t="shared" si="31"/>
        <v>1786583.2701976721</v>
      </c>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row>
    <row r="207" spans="1:127" s="7" customFormat="1" x14ac:dyDescent="0.25">
      <c r="A207" s="3" t="s">
        <v>519</v>
      </c>
      <c r="B207" s="3">
        <v>11</v>
      </c>
      <c r="C207" s="7" t="s">
        <v>778</v>
      </c>
      <c r="D207" s="3" t="s">
        <v>16</v>
      </c>
      <c r="E207" s="3" t="s">
        <v>64</v>
      </c>
      <c r="F207" s="3" t="s">
        <v>780</v>
      </c>
      <c r="G207" s="17"/>
      <c r="H207" s="3"/>
      <c r="I207" s="3" t="s">
        <v>1014</v>
      </c>
      <c r="J207" s="7" t="s">
        <v>19</v>
      </c>
      <c r="K207" s="3" t="s">
        <v>794</v>
      </c>
      <c r="L207" s="24" t="s">
        <v>20</v>
      </c>
      <c r="M207" s="18"/>
      <c r="N207" s="6" t="s">
        <v>782</v>
      </c>
      <c r="O207" s="34">
        <v>3500000</v>
      </c>
      <c r="P207" s="8">
        <v>2691330</v>
      </c>
      <c r="Q207" s="8">
        <f>P207/'Index Lengkeek tm febr. 2024'!$C$2*'Index Lengkeek tm febr. 2024'!$C$3</f>
        <v>2730047.3312806017</v>
      </c>
      <c r="R207" s="4">
        <f t="shared" si="36"/>
        <v>2730047.3312806017</v>
      </c>
      <c r="S207" s="4">
        <v>1500000</v>
      </c>
      <c r="T207" s="4">
        <f t="shared" si="35"/>
        <v>1717500</v>
      </c>
      <c r="U207" s="4">
        <f>T207/'Index Lengkeek tm febr. 2024'!$D$2*'Index Lengkeek tm febr. 2024'!$D$3</f>
        <v>1786583.2701976721</v>
      </c>
      <c r="V207" s="4">
        <f t="shared" si="31"/>
        <v>1786583.2701976721</v>
      </c>
    </row>
    <row r="208" spans="1:127" s="7" customFormat="1" x14ac:dyDescent="0.25">
      <c r="A208" s="7" t="s">
        <v>520</v>
      </c>
      <c r="B208" s="7" t="s">
        <v>944</v>
      </c>
      <c r="C208" s="7" t="s">
        <v>521</v>
      </c>
      <c r="D208" s="7" t="s">
        <v>16</v>
      </c>
      <c r="E208" s="7" t="s">
        <v>64</v>
      </c>
      <c r="F208" s="6" t="s">
        <v>181</v>
      </c>
      <c r="G208" s="6" t="s">
        <v>941</v>
      </c>
      <c r="I208" s="7" t="s">
        <v>943</v>
      </c>
      <c r="J208" s="6" t="s">
        <v>19</v>
      </c>
      <c r="K208" s="7" t="s">
        <v>794</v>
      </c>
      <c r="L208" s="24" t="s">
        <v>20</v>
      </c>
      <c r="M208" s="18"/>
      <c r="N208" s="6" t="s">
        <v>522</v>
      </c>
      <c r="O208" s="34">
        <v>18543540.93</v>
      </c>
      <c r="P208" s="8">
        <f>O208*117.2%</f>
        <v>21733029.969959997</v>
      </c>
      <c r="Q208" s="8">
        <f>P208/'Index Lengkeek tm febr. 2024'!$C$2*'Index Lengkeek tm febr. 2024'!$C$3</f>
        <v>22045680.191626675</v>
      </c>
      <c r="R208" s="4">
        <v>23268300</v>
      </c>
      <c r="S208" s="4"/>
      <c r="T208" s="4">
        <f t="shared" si="35"/>
        <v>0</v>
      </c>
      <c r="U208" s="4">
        <f>T208/'Index Lengkeek tm febr. 2024'!$D$2*'Index Lengkeek tm febr. 2024'!$D$3</f>
        <v>0</v>
      </c>
      <c r="V208" s="4">
        <v>0</v>
      </c>
    </row>
    <row r="209" spans="1:22" x14ac:dyDescent="0.25">
      <c r="A209" s="3" t="s">
        <v>525</v>
      </c>
      <c r="B209" s="3">
        <v>61</v>
      </c>
      <c r="C209" s="3" t="s">
        <v>527</v>
      </c>
      <c r="D209" s="3" t="s">
        <v>16</v>
      </c>
      <c r="E209" s="5" t="s">
        <v>64</v>
      </c>
      <c r="J209" s="3" t="s">
        <v>20</v>
      </c>
      <c r="K209" s="3" t="s">
        <v>794</v>
      </c>
      <c r="L209" s="24" t="s">
        <v>20</v>
      </c>
      <c r="M209" s="18"/>
      <c r="N209" s="6" t="s">
        <v>959</v>
      </c>
      <c r="O209" s="34">
        <v>100000</v>
      </c>
      <c r="P209" s="8">
        <v>300000</v>
      </c>
      <c r="Q209" s="8">
        <v>300000</v>
      </c>
      <c r="R209" s="4">
        <f t="shared" ref="R209:R221" si="37">Q209</f>
        <v>300000</v>
      </c>
      <c r="S209" s="4"/>
      <c r="T209" s="4">
        <f t="shared" si="35"/>
        <v>0</v>
      </c>
      <c r="U209" s="4">
        <f>T209/'Index Lengkeek tm febr. 2024'!$D$2*'Index Lengkeek tm febr. 2024'!$D$3</f>
        <v>0</v>
      </c>
      <c r="V209" s="4">
        <f>U209</f>
        <v>0</v>
      </c>
    </row>
    <row r="210" spans="1:22" x14ac:dyDescent="0.25">
      <c r="A210" s="3" t="s">
        <v>526</v>
      </c>
      <c r="D210" s="3" t="s">
        <v>16</v>
      </c>
      <c r="E210" s="5" t="s">
        <v>300</v>
      </c>
      <c r="I210" s="7"/>
      <c r="J210" s="3" t="s">
        <v>20</v>
      </c>
      <c r="K210" s="3" t="s">
        <v>794</v>
      </c>
      <c r="L210" s="24" t="s">
        <v>408</v>
      </c>
      <c r="M210" s="18"/>
      <c r="N210" s="6" t="s">
        <v>528</v>
      </c>
      <c r="O210" s="34">
        <v>273844.90000000002</v>
      </c>
      <c r="P210" s="8">
        <f t="shared" ref="P210:P216" si="38">O210*117.2%</f>
        <v>320946.22279999999</v>
      </c>
      <c r="Q210" s="8">
        <f>P210/'Index Lengkeek tm febr. 2024'!$C$2*'Index Lengkeek tm febr. 2024'!$C$3</f>
        <v>325563.33821557718</v>
      </c>
      <c r="R210" s="4">
        <f t="shared" si="37"/>
        <v>325563.33821557718</v>
      </c>
      <c r="S210" s="4"/>
      <c r="T210" s="4">
        <f t="shared" si="35"/>
        <v>0</v>
      </c>
      <c r="U210" s="4">
        <f>T210/'Index Lengkeek tm febr. 2024'!$D$2*'Index Lengkeek tm febr. 2024'!$D$3</f>
        <v>0</v>
      </c>
      <c r="V210" s="4">
        <f t="shared" ref="V210:V214" si="39">U210</f>
        <v>0</v>
      </c>
    </row>
    <row r="211" spans="1:22" x14ac:dyDescent="0.25">
      <c r="A211" s="3" t="s">
        <v>529</v>
      </c>
      <c r="B211" s="3">
        <v>49</v>
      </c>
      <c r="C211" s="3" t="s">
        <v>531</v>
      </c>
      <c r="D211" s="3" t="s">
        <v>16</v>
      </c>
      <c r="E211" s="5" t="s">
        <v>300</v>
      </c>
      <c r="J211" s="7" t="s">
        <v>20</v>
      </c>
      <c r="K211" s="3" t="s">
        <v>794</v>
      </c>
      <c r="L211" s="24" t="s">
        <v>20</v>
      </c>
      <c r="M211" s="18"/>
      <c r="N211" s="6" t="s">
        <v>990</v>
      </c>
      <c r="O211" s="34">
        <v>50000</v>
      </c>
      <c r="P211" s="8">
        <f t="shared" si="38"/>
        <v>58600</v>
      </c>
      <c r="Q211" s="8">
        <v>50000</v>
      </c>
      <c r="R211" s="4">
        <f t="shared" si="37"/>
        <v>50000</v>
      </c>
      <c r="S211" s="4"/>
      <c r="T211" s="4">
        <f t="shared" si="35"/>
        <v>0</v>
      </c>
      <c r="U211" s="4">
        <f>T211/'Index Lengkeek tm febr. 2024'!$D$2*'Index Lengkeek tm febr. 2024'!$D$3</f>
        <v>0</v>
      </c>
      <c r="V211" s="4">
        <f t="shared" si="39"/>
        <v>0</v>
      </c>
    </row>
    <row r="212" spans="1:22" x14ac:dyDescent="0.25">
      <c r="A212" s="3" t="s">
        <v>530</v>
      </c>
      <c r="B212" s="3">
        <v>164</v>
      </c>
      <c r="C212" s="3" t="s">
        <v>532</v>
      </c>
      <c r="D212" s="3" t="s">
        <v>533</v>
      </c>
      <c r="E212" s="5" t="s">
        <v>64</v>
      </c>
      <c r="J212" s="3" t="s">
        <v>20</v>
      </c>
      <c r="K212" s="3" t="s">
        <v>794</v>
      </c>
      <c r="L212" s="27" t="s">
        <v>408</v>
      </c>
      <c r="M212" s="18"/>
      <c r="N212" s="6" t="s">
        <v>534</v>
      </c>
      <c r="O212" s="34">
        <v>927161.49</v>
      </c>
      <c r="P212" s="8">
        <f t="shared" si="38"/>
        <v>1086633.2662799999</v>
      </c>
      <c r="Q212" s="8">
        <f>P212/'Index Lengkeek tm febr. 2024'!$C$2*'Index Lengkeek tm febr. 2024'!$C$3</f>
        <v>1102265.5150756084</v>
      </c>
      <c r="R212" s="4">
        <f t="shared" si="37"/>
        <v>1102265.5150756084</v>
      </c>
      <c r="S212" s="4"/>
      <c r="T212" s="4">
        <f t="shared" si="35"/>
        <v>0</v>
      </c>
      <c r="U212" s="4">
        <f>T212/'Index Lengkeek tm febr. 2024'!$D$2*'Index Lengkeek tm febr. 2024'!$D$3</f>
        <v>0</v>
      </c>
      <c r="V212" s="4">
        <f t="shared" si="39"/>
        <v>0</v>
      </c>
    </row>
    <row r="213" spans="1:22" x14ac:dyDescent="0.25">
      <c r="A213" s="3" t="s">
        <v>530</v>
      </c>
      <c r="B213" s="3">
        <v>160</v>
      </c>
      <c r="C213" s="3" t="s">
        <v>532</v>
      </c>
      <c r="D213" s="3" t="s">
        <v>533</v>
      </c>
      <c r="E213" s="5" t="s">
        <v>64</v>
      </c>
      <c r="J213" s="3" t="s">
        <v>20</v>
      </c>
      <c r="K213" s="3" t="s">
        <v>794</v>
      </c>
      <c r="L213" s="27" t="s">
        <v>408</v>
      </c>
      <c r="M213" s="18"/>
      <c r="N213" s="6" t="s">
        <v>536</v>
      </c>
      <c r="O213" s="34">
        <v>512481.3</v>
      </c>
      <c r="P213" s="8">
        <f t="shared" si="38"/>
        <v>600628.0835999999</v>
      </c>
      <c r="Q213" s="8">
        <f>P213/'Index Lengkeek tm febr. 2024'!$C$2*'Index Lengkeek tm febr. 2024'!$C$3</f>
        <v>609268.68749813724</v>
      </c>
      <c r="R213" s="4">
        <f t="shared" si="37"/>
        <v>609268.68749813724</v>
      </c>
      <c r="S213" s="8"/>
      <c r="T213" s="8">
        <f t="shared" si="35"/>
        <v>0</v>
      </c>
      <c r="U213" s="8">
        <f>T213/'Index Lengkeek tm febr. 2024'!$D$2*'Index Lengkeek tm febr. 2024'!$D$3</f>
        <v>0</v>
      </c>
      <c r="V213" s="4">
        <f t="shared" si="39"/>
        <v>0</v>
      </c>
    </row>
    <row r="214" spans="1:22" x14ac:dyDescent="0.25">
      <c r="A214" s="3" t="s">
        <v>530</v>
      </c>
      <c r="B214" s="3">
        <v>158</v>
      </c>
      <c r="C214" s="3" t="s">
        <v>532</v>
      </c>
      <c r="D214" s="3" t="s">
        <v>533</v>
      </c>
      <c r="E214" s="5" t="s">
        <v>64</v>
      </c>
      <c r="J214" s="3" t="s">
        <v>20</v>
      </c>
      <c r="K214" s="3" t="s">
        <v>794</v>
      </c>
      <c r="L214" s="24" t="s">
        <v>20</v>
      </c>
      <c r="M214" s="18"/>
      <c r="N214" s="6" t="s">
        <v>535</v>
      </c>
      <c r="O214" s="34">
        <v>766766.49</v>
      </c>
      <c r="P214" s="8">
        <f t="shared" si="38"/>
        <v>898650.32627999992</v>
      </c>
      <c r="Q214" s="8">
        <f>P214/'Index Lengkeek tm febr. 2024'!$C$2*'Index Lengkeek tm febr. 2024'!$C$3</f>
        <v>911578.26242607029</v>
      </c>
      <c r="R214" s="4">
        <f t="shared" si="37"/>
        <v>911578.26242607029</v>
      </c>
      <c r="S214" s="8"/>
      <c r="T214" s="8">
        <f t="shared" si="35"/>
        <v>0</v>
      </c>
      <c r="U214" s="8">
        <f>T214/'Index Lengkeek tm febr. 2024'!$D$2*'Index Lengkeek tm febr. 2024'!$D$3</f>
        <v>0</v>
      </c>
      <c r="V214" s="4">
        <f t="shared" si="39"/>
        <v>0</v>
      </c>
    </row>
    <row r="215" spans="1:22" s="7" customFormat="1" x14ac:dyDescent="0.25">
      <c r="A215" s="7" t="s">
        <v>537</v>
      </c>
      <c r="B215" s="7">
        <v>25</v>
      </c>
      <c r="C215" s="7" t="s">
        <v>542</v>
      </c>
      <c r="D215" s="7" t="s">
        <v>16</v>
      </c>
      <c r="E215" s="6" t="s">
        <v>164</v>
      </c>
      <c r="F215" s="6"/>
      <c r="G215" s="20"/>
      <c r="I215" s="6"/>
      <c r="J215" s="6" t="s">
        <v>19</v>
      </c>
      <c r="K215" s="7" t="s">
        <v>794</v>
      </c>
      <c r="L215" s="24" t="s">
        <v>20</v>
      </c>
      <c r="M215" s="18"/>
      <c r="N215" s="6" t="s">
        <v>556</v>
      </c>
      <c r="O215" s="8">
        <v>1229998.0800000001</v>
      </c>
      <c r="P215" s="8">
        <f t="shared" si="38"/>
        <v>1441557.74976</v>
      </c>
      <c r="Q215" s="8">
        <f>P215/'Index Lengkeek tm febr. 2024'!$C$2*'Index Lengkeek tm febr. 2024'!$C$3</f>
        <v>1462295.9234353118</v>
      </c>
      <c r="R215" s="4">
        <f t="shared" si="37"/>
        <v>1462295.9234353118</v>
      </c>
      <c r="S215" s="8">
        <v>159368.84</v>
      </c>
      <c r="T215" s="8">
        <f t="shared" si="35"/>
        <v>182477.32180000001</v>
      </c>
      <c r="U215" s="8">
        <f>T215/'Index Lengkeek tm febr. 2024'!$D$2*'Index Lengkeek tm febr. 2024'!$D$3</f>
        <v>189817.1355565397</v>
      </c>
      <c r="V215" s="4">
        <f>U215</f>
        <v>189817.1355565397</v>
      </c>
    </row>
    <row r="216" spans="1:22" x14ac:dyDescent="0.25">
      <c r="A216" s="3" t="s">
        <v>538</v>
      </c>
      <c r="B216" s="3">
        <v>95</v>
      </c>
      <c r="C216" s="3" t="s">
        <v>543</v>
      </c>
      <c r="D216" s="3" t="s">
        <v>533</v>
      </c>
      <c r="E216" s="6" t="s">
        <v>64</v>
      </c>
      <c r="F216" s="6" t="s">
        <v>54</v>
      </c>
      <c r="G216" s="20" t="s">
        <v>548</v>
      </c>
      <c r="H216" s="7"/>
      <c r="I216" s="3" t="s">
        <v>1014</v>
      </c>
      <c r="J216" s="6" t="s">
        <v>19</v>
      </c>
      <c r="K216" s="3" t="s">
        <v>794</v>
      </c>
      <c r="L216" s="24" t="s">
        <v>20</v>
      </c>
      <c r="M216" s="18"/>
      <c r="N216" s="6" t="s">
        <v>553</v>
      </c>
      <c r="O216" s="8">
        <v>2396504.34</v>
      </c>
      <c r="P216" s="8">
        <f t="shared" si="38"/>
        <v>2808703.0864799996</v>
      </c>
      <c r="Q216" s="8">
        <f>P216/'Index Lengkeek tm febr. 2024'!$C$2*'Index Lengkeek tm febr. 2024'!$C$3</f>
        <v>2849108.9407855268</v>
      </c>
      <c r="R216" s="4">
        <f t="shared" si="37"/>
        <v>2849108.9407855268</v>
      </c>
      <c r="S216" s="8">
        <v>706093.33</v>
      </c>
      <c r="T216" s="8">
        <f t="shared" si="35"/>
        <v>808476.86284999992</v>
      </c>
      <c r="U216" s="8">
        <f>T216/'Index Lengkeek tm febr. 2024'!$D$2*'Index Lengkeek tm febr. 2024'!$D$3</f>
        <v>840996.3537174426</v>
      </c>
      <c r="V216" s="4">
        <f>U216</f>
        <v>840996.3537174426</v>
      </c>
    </row>
    <row r="217" spans="1:22" x14ac:dyDescent="0.25">
      <c r="A217" s="7" t="s">
        <v>842</v>
      </c>
      <c r="B217" s="7">
        <v>28</v>
      </c>
      <c r="C217" s="7" t="s">
        <v>843</v>
      </c>
      <c r="D217" s="7" t="s">
        <v>533</v>
      </c>
      <c r="E217" s="6"/>
      <c r="F217" s="6"/>
      <c r="G217" s="20" t="s">
        <v>853</v>
      </c>
      <c r="H217" s="7"/>
      <c r="I217" s="6"/>
      <c r="J217" s="6" t="s">
        <v>359</v>
      </c>
      <c r="K217" s="7"/>
      <c r="L217" s="24" t="s">
        <v>20</v>
      </c>
      <c r="M217" s="18"/>
      <c r="N217" s="6" t="s">
        <v>844</v>
      </c>
      <c r="O217" s="8"/>
      <c r="P217" s="8">
        <v>400000</v>
      </c>
      <c r="Q217" s="8">
        <f>P217/'Index Lengkeek tm febr. 2024'!$C$2*'Index Lengkeek tm febr. 2024'!$C$3</f>
        <v>405754.37888041994</v>
      </c>
      <c r="R217" s="4">
        <f t="shared" si="37"/>
        <v>405754.37888041994</v>
      </c>
      <c r="S217" s="8"/>
      <c r="T217" s="8"/>
      <c r="U217" s="8">
        <f>T217/'Index Lengkeek tm febr. 2024'!$D$2*'Index Lengkeek tm febr. 2024'!$D$3</f>
        <v>0</v>
      </c>
      <c r="V217" s="4">
        <f>U217</f>
        <v>0</v>
      </c>
    </row>
    <row r="218" spans="1:22" s="7" customFormat="1" ht="14" x14ac:dyDescent="0.3">
      <c r="A218" s="7" t="s">
        <v>860</v>
      </c>
      <c r="B218" s="7">
        <v>1</v>
      </c>
      <c r="C218" s="55" t="s">
        <v>861</v>
      </c>
      <c r="D218" s="7" t="s">
        <v>16</v>
      </c>
      <c r="E218" s="6" t="s">
        <v>29</v>
      </c>
      <c r="G218" s="18"/>
      <c r="J218" s="7" t="s">
        <v>20</v>
      </c>
      <c r="L218" s="24" t="s">
        <v>20</v>
      </c>
      <c r="M218" s="18"/>
      <c r="N218" s="6" t="s">
        <v>958</v>
      </c>
      <c r="O218" s="8"/>
      <c r="P218" s="8">
        <v>200000</v>
      </c>
      <c r="Q218" s="8">
        <v>200000</v>
      </c>
      <c r="R218" s="4">
        <f t="shared" si="37"/>
        <v>200000</v>
      </c>
      <c r="S218" s="4"/>
      <c r="T218" s="4"/>
      <c r="U218" s="4">
        <f>T218/'Index Lengkeek tm febr. 2024'!$D$2*'Index Lengkeek tm febr. 2024'!$D$3</f>
        <v>0</v>
      </c>
      <c r="V218" s="4">
        <f>U218</f>
        <v>0</v>
      </c>
    </row>
    <row r="219" spans="1:22" x14ac:dyDescent="0.25">
      <c r="A219" s="3" t="s">
        <v>784</v>
      </c>
      <c r="B219" s="3" t="s">
        <v>785</v>
      </c>
      <c r="C219" s="3" t="s">
        <v>786</v>
      </c>
      <c r="D219" s="3" t="s">
        <v>16</v>
      </c>
      <c r="E219" s="6"/>
      <c r="F219" s="6"/>
      <c r="G219" s="20"/>
      <c r="H219" s="7"/>
      <c r="I219" s="6"/>
      <c r="J219" s="6" t="s">
        <v>20</v>
      </c>
      <c r="K219" s="3" t="s">
        <v>794</v>
      </c>
      <c r="L219" s="24" t="s">
        <v>20</v>
      </c>
      <c r="M219" s="18"/>
      <c r="N219" s="6" t="s">
        <v>787</v>
      </c>
      <c r="O219" s="8">
        <v>110000</v>
      </c>
      <c r="P219" s="8">
        <v>110000</v>
      </c>
      <c r="Q219" s="8">
        <f>P219/'Index Lengkeek tm febr. 2024'!$C$2*'Index Lengkeek tm febr. 2024'!$C$3</f>
        <v>111582.4541921155</v>
      </c>
      <c r="R219" s="4">
        <f t="shared" si="37"/>
        <v>111582.4541921155</v>
      </c>
      <c r="S219" s="4"/>
      <c r="T219" s="4">
        <f t="shared" ref="T219:T238" si="40">S219*114.5%</f>
        <v>0</v>
      </c>
      <c r="U219" s="4">
        <f>T219/'Index Lengkeek tm febr. 2024'!$D$2*'Index Lengkeek tm febr. 2024'!$D$3</f>
        <v>0</v>
      </c>
      <c r="V219" s="4">
        <f>U219</f>
        <v>0</v>
      </c>
    </row>
    <row r="220" spans="1:22" x14ac:dyDescent="0.25">
      <c r="A220" s="3" t="s">
        <v>539</v>
      </c>
      <c r="B220" s="3">
        <v>9</v>
      </c>
      <c r="C220" s="3" t="s">
        <v>544</v>
      </c>
      <c r="D220" s="3" t="s">
        <v>16</v>
      </c>
      <c r="E220" s="6" t="s">
        <v>64</v>
      </c>
      <c r="F220" s="6"/>
      <c r="G220" s="20"/>
      <c r="H220" s="7"/>
      <c r="I220" s="6"/>
      <c r="J220" s="6" t="s">
        <v>20</v>
      </c>
      <c r="K220" s="3" t="s">
        <v>794</v>
      </c>
      <c r="L220" s="24" t="s">
        <v>20</v>
      </c>
      <c r="M220" s="18"/>
      <c r="N220" s="6" t="s">
        <v>554</v>
      </c>
      <c r="O220" s="8">
        <v>434548.55</v>
      </c>
      <c r="P220" s="8">
        <f t="shared" ref="P220:P240" si="41">O220*117.2%</f>
        <v>509290.90059999994</v>
      </c>
      <c r="Q220" s="8">
        <f>P220/'Index Lengkeek tm febr. 2024'!$C$2*'Index Lengkeek tm febr. 2024'!$C$3</f>
        <v>516617.53260600672</v>
      </c>
      <c r="R220" s="4">
        <f t="shared" si="37"/>
        <v>516617.53260600672</v>
      </c>
      <c r="S220" s="4"/>
      <c r="T220" s="4">
        <f t="shared" si="40"/>
        <v>0</v>
      </c>
      <c r="U220" s="4">
        <f>T220/'Index Lengkeek tm febr. 2024'!$D$2*'Index Lengkeek tm febr. 2024'!$D$3</f>
        <v>0</v>
      </c>
      <c r="V220" s="4">
        <f t="shared" ref="V220:V221" si="42">U220</f>
        <v>0</v>
      </c>
    </row>
    <row r="221" spans="1:22" x14ac:dyDescent="0.25">
      <c r="A221" s="3" t="s">
        <v>540</v>
      </c>
      <c r="B221" s="3">
        <v>2</v>
      </c>
      <c r="C221" s="40" t="s">
        <v>545</v>
      </c>
      <c r="D221" s="3" t="s">
        <v>16</v>
      </c>
      <c r="E221" s="6" t="s">
        <v>65</v>
      </c>
      <c r="F221" s="6" t="s">
        <v>54</v>
      </c>
      <c r="G221" s="20" t="s">
        <v>549</v>
      </c>
      <c r="H221" s="7"/>
      <c r="I221" s="3" t="s">
        <v>1014</v>
      </c>
      <c r="J221" s="6" t="s">
        <v>19</v>
      </c>
      <c r="L221" s="24" t="s">
        <v>20</v>
      </c>
      <c r="M221" s="18"/>
      <c r="N221" s="6" t="s">
        <v>555</v>
      </c>
      <c r="O221" s="8">
        <v>2714123.94</v>
      </c>
      <c r="P221" s="8">
        <f t="shared" si="41"/>
        <v>3180953.2576799998</v>
      </c>
      <c r="Q221" s="8">
        <f>P221/'Index Lengkeek tm febr. 2024'!$C$2*'Index Lengkeek tm febr. 2024'!$C$3</f>
        <v>3226714.2832939918</v>
      </c>
      <c r="R221" s="4">
        <f t="shared" si="37"/>
        <v>3226714.2832939918</v>
      </c>
      <c r="S221" s="4">
        <v>774569.79</v>
      </c>
      <c r="T221" s="4">
        <f t="shared" si="40"/>
        <v>886882.4095500001</v>
      </c>
      <c r="U221" s="4">
        <f>T221/'Index Lengkeek tm febr. 2024'!$D$2*'Index Lengkeek tm febr. 2024'!$D$3</f>
        <v>922555.61894301616</v>
      </c>
      <c r="V221" s="4">
        <f t="shared" si="42"/>
        <v>922555.61894301616</v>
      </c>
    </row>
    <row r="222" spans="1:22" s="7" customFormat="1" x14ac:dyDescent="0.25">
      <c r="A222" s="7" t="s">
        <v>541</v>
      </c>
      <c r="B222" s="7">
        <v>259</v>
      </c>
      <c r="C222" s="7" t="s">
        <v>547</v>
      </c>
      <c r="D222" s="7" t="s">
        <v>16</v>
      </c>
      <c r="E222" s="6" t="s">
        <v>64</v>
      </c>
      <c r="F222" s="6" t="s">
        <v>551</v>
      </c>
      <c r="G222" s="20" t="s">
        <v>552</v>
      </c>
      <c r="H222" s="7" t="s">
        <v>840</v>
      </c>
      <c r="I222" s="6" t="s">
        <v>945</v>
      </c>
      <c r="J222" s="6" t="s">
        <v>19</v>
      </c>
      <c r="K222" s="7" t="s">
        <v>1003</v>
      </c>
      <c r="L222" s="24" t="s">
        <v>20</v>
      </c>
      <c r="M222" s="18"/>
      <c r="N222" s="6" t="s">
        <v>946</v>
      </c>
      <c r="O222" s="8">
        <v>23944839.690000001</v>
      </c>
      <c r="P222" s="8">
        <f t="shared" si="41"/>
        <v>28063352.11668</v>
      </c>
      <c r="Q222" s="8">
        <f>P222/'Index Lengkeek tm febr. 2024'!$C$2*'Index Lengkeek tm febr. 2024'!$C$3</f>
        <v>28467070.018515032</v>
      </c>
      <c r="R222" s="4">
        <v>29040000</v>
      </c>
      <c r="S222" s="4">
        <v>6868908.9900000002</v>
      </c>
      <c r="T222" s="4">
        <f t="shared" si="40"/>
        <v>7864900.7935500005</v>
      </c>
      <c r="U222" s="4">
        <f>T222/'Index Lengkeek tm febr. 2024'!$D$2*'Index Lengkeek tm febr. 2024'!$D$3</f>
        <v>8181251.9240295924</v>
      </c>
      <c r="V222" s="4">
        <v>4416500</v>
      </c>
    </row>
    <row r="223" spans="1:22" x14ac:dyDescent="0.25">
      <c r="A223" s="3" t="s">
        <v>541</v>
      </c>
      <c r="B223" s="3">
        <v>10</v>
      </c>
      <c r="C223" s="3" t="s">
        <v>546</v>
      </c>
      <c r="D223" s="3" t="s">
        <v>16</v>
      </c>
      <c r="E223" s="6" t="s">
        <v>64</v>
      </c>
      <c r="F223" s="6" t="s">
        <v>550</v>
      </c>
      <c r="G223" s="20" t="s">
        <v>31</v>
      </c>
      <c r="H223" s="7"/>
      <c r="I223" s="3" t="s">
        <v>1014</v>
      </c>
      <c r="J223" s="6" t="s">
        <v>19</v>
      </c>
      <c r="K223" s="3" t="s">
        <v>794</v>
      </c>
      <c r="L223" s="24" t="s">
        <v>20</v>
      </c>
      <c r="M223" s="18"/>
      <c r="N223" s="6" t="s">
        <v>870</v>
      </c>
      <c r="O223" s="8">
        <v>3631157.64</v>
      </c>
      <c r="P223" s="8">
        <f t="shared" si="41"/>
        <v>4255716.7540800003</v>
      </c>
      <c r="Q223" s="8">
        <f>P223/'Index Lengkeek tm febr. 2024'!$C$2*'Index Lengkeek tm febr. 2024'!$C$3</f>
        <v>4316939.2706068186</v>
      </c>
      <c r="R223" s="4">
        <f t="shared" ref="R223:R262" si="43">Q223</f>
        <v>4316939.2706068186</v>
      </c>
      <c r="S223" s="4">
        <v>441168.01</v>
      </c>
      <c r="T223" s="4">
        <f t="shared" si="40"/>
        <v>505137.37145000004</v>
      </c>
      <c r="U223" s="4">
        <f>T223/'Index Lengkeek tm febr. 2024'!$D$2*'Index Lengkeek tm febr. 2024'!$D$3</f>
        <v>525455.59067493293</v>
      </c>
      <c r="V223" s="4">
        <f>U223</f>
        <v>525455.59067493293</v>
      </c>
    </row>
    <row r="224" spans="1:22" x14ac:dyDescent="0.25">
      <c r="A224" s="7" t="s">
        <v>557</v>
      </c>
      <c r="B224" s="7">
        <v>10</v>
      </c>
      <c r="C224" s="7" t="s">
        <v>562</v>
      </c>
      <c r="D224" s="7" t="s">
        <v>16</v>
      </c>
      <c r="E224" s="6" t="s">
        <v>65</v>
      </c>
      <c r="F224" s="6" t="s">
        <v>54</v>
      </c>
      <c r="G224" s="20" t="s">
        <v>31</v>
      </c>
      <c r="H224" s="7"/>
      <c r="I224" s="3" t="s">
        <v>1014</v>
      </c>
      <c r="J224" s="6" t="s">
        <v>19</v>
      </c>
      <c r="K224" s="3" t="s">
        <v>794</v>
      </c>
      <c r="L224" s="24" t="s">
        <v>20</v>
      </c>
      <c r="M224" s="18"/>
      <c r="N224" s="6" t="s">
        <v>567</v>
      </c>
      <c r="O224" s="8">
        <v>5518225.6500000004</v>
      </c>
      <c r="P224" s="8">
        <f t="shared" si="41"/>
        <v>6467360.4617999997</v>
      </c>
      <c r="Q224" s="8">
        <f>P224/'Index Lengkeek tm febr. 2024'!$C$2*'Index Lengkeek tm febr. 2024'!$C$3</f>
        <v>6560399.5679336116</v>
      </c>
      <c r="R224" s="4">
        <f t="shared" si="43"/>
        <v>6560399.5679336116</v>
      </c>
      <c r="S224" s="4">
        <v>1276356.31</v>
      </c>
      <c r="T224" s="4">
        <f t="shared" si="40"/>
        <v>1461427.9749500002</v>
      </c>
      <c r="U224" s="4">
        <f>T224/'Index Lengkeek tm febr. 2024'!$D$2*'Index Lengkeek tm febr. 2024'!$D$3</f>
        <v>1520211.2201714893</v>
      </c>
      <c r="V224" s="4">
        <f t="shared" ref="V224:V238" si="44">U224</f>
        <v>1520211.2201714893</v>
      </c>
    </row>
    <row r="225" spans="1:22" x14ac:dyDescent="0.25">
      <c r="A225" s="7" t="s">
        <v>558</v>
      </c>
      <c r="B225" s="7">
        <v>384</v>
      </c>
      <c r="C225" s="7" t="s">
        <v>563</v>
      </c>
      <c r="D225" s="7" t="s">
        <v>16</v>
      </c>
      <c r="E225" s="6" t="s">
        <v>65</v>
      </c>
      <c r="F225" s="6" t="s">
        <v>54</v>
      </c>
      <c r="G225" s="20" t="s">
        <v>31</v>
      </c>
      <c r="H225" s="7"/>
      <c r="I225" s="3" t="s">
        <v>1014</v>
      </c>
      <c r="J225" s="6" t="s">
        <v>20</v>
      </c>
      <c r="K225" s="3" t="s">
        <v>794</v>
      </c>
      <c r="L225" s="24" t="s">
        <v>20</v>
      </c>
      <c r="M225" s="18"/>
      <c r="N225" s="6" t="s">
        <v>568</v>
      </c>
      <c r="O225" s="8">
        <v>4265932.32</v>
      </c>
      <c r="P225" s="8">
        <f t="shared" si="41"/>
        <v>4999672.6790399998</v>
      </c>
      <c r="Q225" s="8">
        <f>P225/'Index Lengkeek tm febr. 2024'!$C$2*'Index Lengkeek tm febr. 2024'!$C$3</f>
        <v>5071597.706223201</v>
      </c>
      <c r="R225" s="4">
        <f t="shared" si="43"/>
        <v>5071597.706223201</v>
      </c>
      <c r="S225" s="4">
        <v>1026024.33</v>
      </c>
      <c r="T225" s="4">
        <f t="shared" si="40"/>
        <v>1174797.85785</v>
      </c>
      <c r="U225" s="4">
        <f>T225/'Index Lengkeek tm febr. 2024'!$D$2*'Index Lengkeek tm febr. 2024'!$D$3</f>
        <v>1222051.9351958502</v>
      </c>
      <c r="V225" s="4">
        <f t="shared" si="44"/>
        <v>1222051.9351958502</v>
      </c>
    </row>
    <row r="226" spans="1:22" x14ac:dyDescent="0.25">
      <c r="A226" s="7" t="s">
        <v>559</v>
      </c>
      <c r="B226" s="7" t="s">
        <v>561</v>
      </c>
      <c r="C226" s="7" t="s">
        <v>564</v>
      </c>
      <c r="D226" s="7" t="s">
        <v>16</v>
      </c>
      <c r="E226" s="6" t="s">
        <v>65</v>
      </c>
      <c r="F226" s="6" t="s">
        <v>54</v>
      </c>
      <c r="G226" s="20" t="s">
        <v>566</v>
      </c>
      <c r="H226" s="7"/>
      <c r="I226" s="7" t="s">
        <v>1018</v>
      </c>
      <c r="J226" s="6" t="s">
        <v>20</v>
      </c>
      <c r="K226" s="3" t="s">
        <v>794</v>
      </c>
      <c r="L226" s="28" t="s">
        <v>200</v>
      </c>
      <c r="M226" s="18"/>
      <c r="N226" s="6" t="s">
        <v>569</v>
      </c>
      <c r="O226" s="8">
        <v>8986904.5399999991</v>
      </c>
      <c r="P226" s="8">
        <f t="shared" si="41"/>
        <v>10532652.120879998</v>
      </c>
      <c r="Q226" s="8">
        <f>P226/'Index Lengkeek tm febr. 2024'!$C$2*'Index Lengkeek tm febr. 2024'!$C$3</f>
        <v>10684174.298178004</v>
      </c>
      <c r="R226" s="4">
        <f t="shared" si="43"/>
        <v>10684174.298178004</v>
      </c>
      <c r="S226" s="4">
        <v>536529.9</v>
      </c>
      <c r="T226" s="4">
        <f t="shared" si="40"/>
        <v>614326.73550000007</v>
      </c>
      <c r="U226" s="4">
        <f>T226/'Index Lengkeek tm febr. 2024'!$D$2*'Index Lengkeek tm febr. 2024'!$D$3</f>
        <v>639036.89553388674</v>
      </c>
      <c r="V226" s="4">
        <f t="shared" si="44"/>
        <v>639036.89553388674</v>
      </c>
    </row>
    <row r="227" spans="1:22" x14ac:dyDescent="0.25">
      <c r="A227" s="7" t="s">
        <v>560</v>
      </c>
      <c r="B227" s="7">
        <v>10</v>
      </c>
      <c r="C227" s="7" t="s">
        <v>565</v>
      </c>
      <c r="D227" s="7" t="s">
        <v>533</v>
      </c>
      <c r="E227" s="6" t="s">
        <v>64</v>
      </c>
      <c r="F227" s="6" t="s">
        <v>386</v>
      </c>
      <c r="G227" s="20" t="s">
        <v>991</v>
      </c>
      <c r="H227" s="7"/>
      <c r="I227" s="7"/>
      <c r="J227" s="6" t="s">
        <v>20</v>
      </c>
      <c r="K227" s="3" t="s">
        <v>794</v>
      </c>
      <c r="L227" s="24" t="s">
        <v>20</v>
      </c>
      <c r="M227" s="18"/>
      <c r="N227" s="6" t="s">
        <v>570</v>
      </c>
      <c r="O227" s="8">
        <v>262888.94</v>
      </c>
      <c r="P227" s="8">
        <f t="shared" si="41"/>
        <v>308105.83768</v>
      </c>
      <c r="Q227" s="8">
        <f>P227/'Index Lengkeek tm febr. 2024'!$C$2*'Index Lengkeek tm febr. 2024'!$C$3</f>
        <v>312538.23199319973</v>
      </c>
      <c r="R227" s="4">
        <f t="shared" si="43"/>
        <v>312538.23199319973</v>
      </c>
      <c r="S227" s="4"/>
      <c r="T227" s="4">
        <f t="shared" si="40"/>
        <v>0</v>
      </c>
      <c r="U227" s="4">
        <f>T227/'Index Lengkeek tm febr. 2024'!$D$2*'Index Lengkeek tm febr. 2024'!$D$3</f>
        <v>0</v>
      </c>
      <c r="V227" s="4">
        <f t="shared" si="44"/>
        <v>0</v>
      </c>
    </row>
    <row r="228" spans="1:22" x14ac:dyDescent="0.25">
      <c r="A228" s="11" t="s">
        <v>571</v>
      </c>
      <c r="B228" s="11">
        <v>382</v>
      </c>
      <c r="C228" s="11" t="s">
        <v>572</v>
      </c>
      <c r="D228" s="11" t="s">
        <v>16</v>
      </c>
      <c r="E228" s="10" t="s">
        <v>64</v>
      </c>
      <c r="F228" s="10" t="s">
        <v>140</v>
      </c>
      <c r="G228" s="21" t="s">
        <v>549</v>
      </c>
      <c r="H228" s="11"/>
      <c r="I228" s="3" t="s">
        <v>1014</v>
      </c>
      <c r="J228" s="10" t="s">
        <v>20</v>
      </c>
      <c r="K228" s="3" t="s">
        <v>794</v>
      </c>
      <c r="L228" s="24" t="s">
        <v>20</v>
      </c>
      <c r="M228" s="18"/>
      <c r="N228" s="6" t="s">
        <v>577</v>
      </c>
      <c r="O228" s="8">
        <v>5369084.4199999999</v>
      </c>
      <c r="P228" s="8">
        <f t="shared" si="41"/>
        <v>6292566.9402399994</v>
      </c>
      <c r="Q228" s="8">
        <f>P228/'Index Lengkeek tm febr. 2024'!$C$2*'Index Lengkeek tm febr. 2024'!$C$3</f>
        <v>6383091.4760013642</v>
      </c>
      <c r="R228" s="4">
        <f t="shared" si="43"/>
        <v>6383091.4760013642</v>
      </c>
      <c r="S228" s="4">
        <v>1385245.11</v>
      </c>
      <c r="T228" s="4">
        <f t="shared" si="40"/>
        <v>1586105.6509500002</v>
      </c>
      <c r="U228" s="4">
        <f>T228/'Index Lengkeek tm febr. 2024'!$D$2*'Index Lengkeek tm febr. 2024'!$D$3</f>
        <v>1649903.8257660894</v>
      </c>
      <c r="V228" s="4">
        <f t="shared" si="44"/>
        <v>1649903.8257660894</v>
      </c>
    </row>
    <row r="229" spans="1:22" x14ac:dyDescent="0.25">
      <c r="A229" s="11" t="s">
        <v>571</v>
      </c>
      <c r="B229" s="11">
        <v>55</v>
      </c>
      <c r="C229" s="11" t="s">
        <v>573</v>
      </c>
      <c r="D229" s="11" t="s">
        <v>16</v>
      </c>
      <c r="E229" s="10"/>
      <c r="F229" s="10"/>
      <c r="G229" s="21"/>
      <c r="H229" s="11"/>
      <c r="I229" s="11"/>
      <c r="J229" s="10"/>
      <c r="K229" s="3" t="s">
        <v>794</v>
      </c>
      <c r="L229" s="29"/>
      <c r="M229" s="18"/>
      <c r="N229" s="6" t="s">
        <v>913</v>
      </c>
      <c r="O229" s="8"/>
      <c r="P229" s="8">
        <f t="shared" si="41"/>
        <v>0</v>
      </c>
      <c r="Q229" s="8">
        <f>P229/'Index Lengkeek tm febr. 2024'!$C$2*'Index Lengkeek tm febr. 2024'!$C$3</f>
        <v>0</v>
      </c>
      <c r="R229" s="4">
        <f t="shared" si="43"/>
        <v>0</v>
      </c>
      <c r="S229" s="4">
        <v>590862.04</v>
      </c>
      <c r="T229" s="4">
        <f t="shared" si="40"/>
        <v>676537.03580000007</v>
      </c>
      <c r="U229" s="4">
        <f>T229/'Index Lengkeek tm febr. 2024'!$D$2*'Index Lengkeek tm febr. 2024'!$D$3</f>
        <v>703749.49043924513</v>
      </c>
      <c r="V229" s="4">
        <f t="shared" si="44"/>
        <v>703749.49043924513</v>
      </c>
    </row>
    <row r="230" spans="1:22" x14ac:dyDescent="0.25">
      <c r="A230" s="11" t="s">
        <v>571</v>
      </c>
      <c r="B230" s="11">
        <v>55</v>
      </c>
      <c r="C230" s="11" t="s">
        <v>573</v>
      </c>
      <c r="D230" s="11" t="s">
        <v>16</v>
      </c>
      <c r="E230" s="10"/>
      <c r="F230" s="10"/>
      <c r="G230" s="21"/>
      <c r="H230" s="11"/>
      <c r="I230" s="11"/>
      <c r="J230" s="10"/>
      <c r="K230" s="3" t="s">
        <v>794</v>
      </c>
      <c r="L230" s="29"/>
      <c r="M230" s="18"/>
      <c r="N230" s="6" t="s">
        <v>830</v>
      </c>
      <c r="O230" s="8"/>
      <c r="P230" s="8">
        <f t="shared" si="41"/>
        <v>0</v>
      </c>
      <c r="Q230" s="8">
        <f>P230/'Index Lengkeek tm febr. 2024'!$C$2*'Index Lengkeek tm febr. 2024'!$C$3</f>
        <v>0</v>
      </c>
      <c r="R230" s="4">
        <f t="shared" si="43"/>
        <v>0</v>
      </c>
      <c r="S230" s="4">
        <v>183370.98</v>
      </c>
      <c r="T230" s="4">
        <f t="shared" si="40"/>
        <v>209959.7721</v>
      </c>
      <c r="U230" s="4">
        <f>T230/'Index Lengkeek tm febr. 2024'!$D$2*'Index Lengkeek tm febr. 2024'!$D$3</f>
        <v>218405.01673850129</v>
      </c>
      <c r="V230" s="4">
        <f t="shared" si="44"/>
        <v>218405.01673850129</v>
      </c>
    </row>
    <row r="231" spans="1:22" x14ac:dyDescent="0.25">
      <c r="A231" s="11" t="s">
        <v>571</v>
      </c>
      <c r="B231" s="11">
        <v>55</v>
      </c>
      <c r="C231" s="11" t="s">
        <v>573</v>
      </c>
      <c r="D231" s="11" t="s">
        <v>16</v>
      </c>
      <c r="E231" s="10"/>
      <c r="F231" s="10"/>
      <c r="G231" s="21"/>
      <c r="H231" s="11"/>
      <c r="I231" s="11"/>
      <c r="J231" s="10"/>
      <c r="K231" s="3" t="s">
        <v>794</v>
      </c>
      <c r="L231" s="29"/>
      <c r="M231" s="18"/>
      <c r="N231" s="6" t="s">
        <v>578</v>
      </c>
      <c r="O231" s="8"/>
      <c r="P231" s="8">
        <f t="shared" si="41"/>
        <v>0</v>
      </c>
      <c r="Q231" s="8">
        <f>P231/'Index Lengkeek tm febr. 2024'!$C$2*'Index Lengkeek tm febr. 2024'!$C$3</f>
        <v>0</v>
      </c>
      <c r="R231" s="4">
        <f t="shared" si="43"/>
        <v>0</v>
      </c>
      <c r="S231" s="4">
        <v>71185.48</v>
      </c>
      <c r="T231" s="4">
        <f t="shared" si="40"/>
        <v>81507.374599999996</v>
      </c>
      <c r="U231" s="4">
        <f>T231/'Index Lengkeek tm febr. 2024'!$D$2*'Index Lengkeek tm febr. 2024'!$D$3</f>
        <v>84785.858432660651</v>
      </c>
      <c r="V231" s="4">
        <f t="shared" si="44"/>
        <v>84785.858432660651</v>
      </c>
    </row>
    <row r="232" spans="1:22" x14ac:dyDescent="0.25">
      <c r="A232" s="11" t="s">
        <v>571</v>
      </c>
      <c r="B232" s="11">
        <v>55</v>
      </c>
      <c r="C232" s="11" t="s">
        <v>573</v>
      </c>
      <c r="D232" s="11" t="s">
        <v>16</v>
      </c>
      <c r="E232" s="10" t="s">
        <v>64</v>
      </c>
      <c r="F232" s="10" t="s">
        <v>574</v>
      </c>
      <c r="G232" s="21" t="s">
        <v>575</v>
      </c>
      <c r="H232" s="11"/>
      <c r="I232" s="3" t="s">
        <v>1014</v>
      </c>
      <c r="J232" s="6" t="s">
        <v>19</v>
      </c>
      <c r="K232" s="3" t="s">
        <v>794</v>
      </c>
      <c r="L232" s="24" t="s">
        <v>20</v>
      </c>
      <c r="M232" s="18"/>
      <c r="N232" s="6" t="s">
        <v>872</v>
      </c>
      <c r="O232" s="8">
        <v>9265568.25</v>
      </c>
      <c r="P232" s="8">
        <f t="shared" si="41"/>
        <v>10859245.989</v>
      </c>
      <c r="Q232" s="8">
        <f>P232/'Index Lengkeek tm febr. 2024'!$C$2*'Index Lengkeek tm febr. 2024'!$C$3</f>
        <v>11015466.528440967</v>
      </c>
      <c r="R232" s="4">
        <f t="shared" si="43"/>
        <v>11015466.528440967</v>
      </c>
      <c r="S232" s="4"/>
      <c r="T232" s="4">
        <f t="shared" si="40"/>
        <v>0</v>
      </c>
      <c r="U232" s="4">
        <f>T232/'Index Lengkeek tm febr. 2024'!$D$2*'Index Lengkeek tm febr. 2024'!$D$3</f>
        <v>0</v>
      </c>
      <c r="V232" s="4">
        <f t="shared" si="44"/>
        <v>0</v>
      </c>
    </row>
    <row r="233" spans="1:22" x14ac:dyDescent="0.25">
      <c r="A233" s="11" t="s">
        <v>571</v>
      </c>
      <c r="B233" s="11">
        <v>380</v>
      </c>
      <c r="C233" s="11" t="s">
        <v>572</v>
      </c>
      <c r="D233" s="11" t="s">
        <v>16</v>
      </c>
      <c r="E233" s="10" t="s">
        <v>64</v>
      </c>
      <c r="F233" s="10"/>
      <c r="G233" s="21"/>
      <c r="H233" s="11"/>
      <c r="I233" s="3" t="s">
        <v>1014</v>
      </c>
      <c r="J233" s="6" t="s">
        <v>20</v>
      </c>
      <c r="K233" s="3" t="s">
        <v>794</v>
      </c>
      <c r="L233" s="24" t="s">
        <v>20</v>
      </c>
      <c r="M233" s="18"/>
      <c r="N233" s="6" t="s">
        <v>576</v>
      </c>
      <c r="O233" s="8">
        <v>1036352.63</v>
      </c>
      <c r="P233" s="8">
        <f t="shared" si="41"/>
        <v>1214605.2823599998</v>
      </c>
      <c r="Q233" s="8">
        <f>P233/'Index Lengkeek tm febr. 2024'!$C$2*'Index Lengkeek tm febr. 2024'!$C$3</f>
        <v>1232078.529822147</v>
      </c>
      <c r="R233" s="4">
        <f t="shared" si="43"/>
        <v>1232078.529822147</v>
      </c>
      <c r="S233" s="4">
        <v>96540.58</v>
      </c>
      <c r="T233" s="4">
        <f>S233*114.5%</f>
        <v>110538.9641</v>
      </c>
      <c r="U233" s="4">
        <f>T233/'Index Lengkeek tm febr. 2024'!$D$2*'Index Lengkeek tm febr. 2024'!$D$3</f>
        <v>114985.19008211997</v>
      </c>
      <c r="V233" s="4">
        <f>U233</f>
        <v>114985.19008211997</v>
      </c>
    </row>
    <row r="234" spans="1:22" x14ac:dyDescent="0.25">
      <c r="A234" s="7" t="s">
        <v>579</v>
      </c>
      <c r="B234" s="7" t="s">
        <v>909</v>
      </c>
      <c r="C234" s="7" t="s">
        <v>582</v>
      </c>
      <c r="D234" s="7" t="s">
        <v>16</v>
      </c>
      <c r="E234" s="6" t="s">
        <v>65</v>
      </c>
      <c r="F234" s="6" t="s">
        <v>54</v>
      </c>
      <c r="G234" s="20" t="s">
        <v>431</v>
      </c>
      <c r="H234" s="7"/>
      <c r="I234" s="6" t="s">
        <v>337</v>
      </c>
      <c r="J234" s="6" t="s">
        <v>19</v>
      </c>
      <c r="K234" s="3" t="s">
        <v>794</v>
      </c>
      <c r="L234" s="24" t="s">
        <v>20</v>
      </c>
      <c r="M234" s="18"/>
      <c r="N234" s="6" t="s">
        <v>910</v>
      </c>
      <c r="O234" s="8">
        <v>3865666.38</v>
      </c>
      <c r="P234" s="8">
        <f t="shared" si="41"/>
        <v>4530560.9973599995</v>
      </c>
      <c r="Q234" s="8">
        <f>P234/'Index Lengkeek tm febr. 2024'!$C$2*'Index Lengkeek tm febr. 2024'!$C$3</f>
        <v>4595737.4086591564</v>
      </c>
      <c r="R234" s="4">
        <f t="shared" si="43"/>
        <v>4595737.4086591564</v>
      </c>
      <c r="S234" s="4">
        <v>1019288.95</v>
      </c>
      <c r="T234" s="4">
        <f t="shared" si="40"/>
        <v>1167085.84775</v>
      </c>
      <c r="U234" s="4">
        <f>T234/'Index Lengkeek tm febr. 2024'!$D$2*'Index Lengkeek tm febr. 2024'!$D$3</f>
        <v>1214029.7237115677</v>
      </c>
      <c r="V234" s="4">
        <f t="shared" si="44"/>
        <v>1214029.7237115677</v>
      </c>
    </row>
    <row r="235" spans="1:22" x14ac:dyDescent="0.25">
      <c r="A235" s="7" t="s">
        <v>579</v>
      </c>
      <c r="B235" s="7">
        <v>19</v>
      </c>
      <c r="C235" s="7" t="s">
        <v>582</v>
      </c>
      <c r="D235" s="7" t="s">
        <v>16</v>
      </c>
      <c r="E235" s="6" t="s">
        <v>65</v>
      </c>
      <c r="F235" s="6" t="s">
        <v>54</v>
      </c>
      <c r="G235" s="20" t="s">
        <v>431</v>
      </c>
      <c r="H235" s="7"/>
      <c r="I235" s="3" t="s">
        <v>1014</v>
      </c>
      <c r="J235" s="6" t="s">
        <v>19</v>
      </c>
      <c r="K235" s="3" t="s">
        <v>794</v>
      </c>
      <c r="L235" s="24" t="s">
        <v>20</v>
      </c>
      <c r="M235" s="18"/>
      <c r="N235" s="6" t="s">
        <v>586</v>
      </c>
      <c r="O235" s="8">
        <v>3405335.07</v>
      </c>
      <c r="P235" s="8">
        <f t="shared" si="41"/>
        <v>3991052.7020399994</v>
      </c>
      <c r="Q235" s="8">
        <f>P235/'Index Lengkeek tm febr. 2024'!$C$2*'Index Lengkeek tm febr. 2024'!$C$3</f>
        <v>4048467.775488154</v>
      </c>
      <c r="R235" s="4">
        <f t="shared" si="43"/>
        <v>4048467.775488154</v>
      </c>
      <c r="S235" s="4">
        <v>937341.71</v>
      </c>
      <c r="T235" s="4">
        <f t="shared" si="40"/>
        <v>1073256.25795</v>
      </c>
      <c r="U235" s="4">
        <f>T235/'Index Lengkeek tm febr. 2024'!$D$2*'Index Lengkeek tm febr. 2024'!$D$3</f>
        <v>1116426.0116963186</v>
      </c>
      <c r="V235" s="4">
        <f t="shared" si="44"/>
        <v>1116426.0116963186</v>
      </c>
    </row>
    <row r="236" spans="1:22" x14ac:dyDescent="0.25">
      <c r="A236" s="7" t="s">
        <v>579</v>
      </c>
      <c r="B236" s="7">
        <v>18</v>
      </c>
      <c r="C236" s="7" t="s">
        <v>582</v>
      </c>
      <c r="D236" s="7" t="s">
        <v>16</v>
      </c>
      <c r="E236" s="6" t="s">
        <v>65</v>
      </c>
      <c r="F236" s="6" t="s">
        <v>54</v>
      </c>
      <c r="G236" s="20" t="s">
        <v>431</v>
      </c>
      <c r="H236" s="7"/>
      <c r="I236" s="3" t="s">
        <v>1014</v>
      </c>
      <c r="J236" s="6" t="s">
        <v>19</v>
      </c>
      <c r="K236" s="3" t="s">
        <v>794</v>
      </c>
      <c r="L236" s="24" t="s">
        <v>20</v>
      </c>
      <c r="M236" s="18"/>
      <c r="N236" s="6" t="s">
        <v>585</v>
      </c>
      <c r="O236" s="8">
        <v>1058779.5</v>
      </c>
      <c r="P236" s="8">
        <f t="shared" si="41"/>
        <v>1240889.574</v>
      </c>
      <c r="Q236" s="8">
        <f>P236/'Index Lengkeek tm febr. 2024'!$C$2*'Index Lengkeek tm febr. 2024'!$C$3</f>
        <v>1258740.9458938974</v>
      </c>
      <c r="R236" s="4">
        <f t="shared" si="43"/>
        <v>1258740.9458938974</v>
      </c>
      <c r="S236" s="4">
        <v>96540.58</v>
      </c>
      <c r="T236" s="4">
        <f t="shared" si="40"/>
        <v>110538.9641</v>
      </c>
      <c r="U236" s="4">
        <f>T236/'Index Lengkeek tm febr. 2024'!$D$2*'Index Lengkeek tm febr. 2024'!$D$3</f>
        <v>114985.19008211997</v>
      </c>
      <c r="V236" s="4">
        <f t="shared" si="44"/>
        <v>114985.19008211997</v>
      </c>
    </row>
    <row r="237" spans="1:22" x14ac:dyDescent="0.25">
      <c r="A237" s="7" t="s">
        <v>580</v>
      </c>
      <c r="B237" s="7">
        <v>34</v>
      </c>
      <c r="C237" s="7" t="s">
        <v>488</v>
      </c>
      <c r="D237" s="7" t="s">
        <v>16</v>
      </c>
      <c r="E237" s="6" t="s">
        <v>65</v>
      </c>
      <c r="F237" s="6" t="s">
        <v>54</v>
      </c>
      <c r="G237" s="20" t="s">
        <v>431</v>
      </c>
      <c r="H237" s="7"/>
      <c r="I237" s="6" t="s">
        <v>337</v>
      </c>
      <c r="J237" s="6" t="s">
        <v>19</v>
      </c>
      <c r="K237" s="3" t="s">
        <v>794</v>
      </c>
      <c r="L237" s="24" t="s">
        <v>20</v>
      </c>
      <c r="M237" s="18"/>
      <c r="N237" s="6" t="s">
        <v>587</v>
      </c>
      <c r="O237" s="8">
        <v>1955836.84</v>
      </c>
      <c r="P237" s="8">
        <f t="shared" si="41"/>
        <v>2292240.77648</v>
      </c>
      <c r="Q237" s="8">
        <f>P237/'Index Lengkeek tm febr. 2024'!$C$2*'Index Lengkeek tm febr. 2024'!$C$3</f>
        <v>2325216.8312625349</v>
      </c>
      <c r="R237" s="4">
        <f t="shared" si="43"/>
        <v>2325216.8312625349</v>
      </c>
      <c r="S237" s="4">
        <v>638739.43999999994</v>
      </c>
      <c r="T237" s="4">
        <f t="shared" si="40"/>
        <v>731356.65879999998</v>
      </c>
      <c r="U237" s="4">
        <f>T237/'Index Lengkeek tm febr. 2024'!$D$2*'Index Lengkeek tm febr. 2024'!$D$3</f>
        <v>760774.13167961978</v>
      </c>
      <c r="V237" s="4">
        <f t="shared" si="44"/>
        <v>760774.13167961978</v>
      </c>
    </row>
    <row r="238" spans="1:22" x14ac:dyDescent="0.25">
      <c r="A238" s="7" t="s">
        <v>581</v>
      </c>
      <c r="B238" s="7">
        <v>18</v>
      </c>
      <c r="C238" s="7" t="s">
        <v>583</v>
      </c>
      <c r="D238" s="7" t="s">
        <v>16</v>
      </c>
      <c r="E238" s="6" t="s">
        <v>65</v>
      </c>
      <c r="F238" s="6" t="s">
        <v>54</v>
      </c>
      <c r="G238" s="20" t="s">
        <v>431</v>
      </c>
      <c r="H238" s="7"/>
      <c r="I238" s="3" t="s">
        <v>1014</v>
      </c>
      <c r="J238" s="6" t="s">
        <v>19</v>
      </c>
      <c r="K238" s="3" t="s">
        <v>794</v>
      </c>
      <c r="L238" s="24" t="s">
        <v>20</v>
      </c>
      <c r="M238" s="18"/>
      <c r="N238" s="6" t="s">
        <v>588</v>
      </c>
      <c r="O238" s="8">
        <v>2975429.24</v>
      </c>
      <c r="P238" s="8">
        <f t="shared" si="41"/>
        <v>3487203.0692799999</v>
      </c>
      <c r="Q238" s="8">
        <f>P238/'Index Lengkeek tm febr. 2024'!$C$2*'Index Lengkeek tm febr. 2024'!$C$3</f>
        <v>3537369.7885140013</v>
      </c>
      <c r="R238" s="4">
        <f t="shared" si="43"/>
        <v>3537369.7885140013</v>
      </c>
      <c r="S238" s="4">
        <v>658945.61</v>
      </c>
      <c r="T238" s="4">
        <f t="shared" si="40"/>
        <v>754492.72345000005</v>
      </c>
      <c r="U238" s="4">
        <f>T238/'Index Lengkeek tm febr. 2024'!$D$2*'Index Lengkeek tm febr. 2024'!$D$3</f>
        <v>784840.80186413333</v>
      </c>
      <c r="V238" s="4">
        <f t="shared" si="44"/>
        <v>784840.80186413333</v>
      </c>
    </row>
    <row r="239" spans="1:22" x14ac:dyDescent="0.25">
      <c r="A239" s="7" t="s">
        <v>590</v>
      </c>
      <c r="B239" s="7">
        <v>3</v>
      </c>
      <c r="C239" s="7" t="s">
        <v>584</v>
      </c>
      <c r="D239" s="7" t="s">
        <v>16</v>
      </c>
      <c r="E239" s="6" t="s">
        <v>65</v>
      </c>
      <c r="F239" s="6" t="s">
        <v>225</v>
      </c>
      <c r="G239" s="20" t="s">
        <v>431</v>
      </c>
      <c r="H239" s="7"/>
      <c r="I239" s="3" t="s">
        <v>1014</v>
      </c>
      <c r="J239" s="6" t="s">
        <v>19</v>
      </c>
      <c r="K239" s="3" t="s">
        <v>794</v>
      </c>
      <c r="L239" s="24" t="s">
        <v>20</v>
      </c>
      <c r="M239" s="18"/>
      <c r="N239" s="6" t="s">
        <v>589</v>
      </c>
      <c r="O239" s="8">
        <v>4652959.9800000004</v>
      </c>
      <c r="P239" s="8">
        <f t="shared" si="41"/>
        <v>5453269.0965600004</v>
      </c>
      <c r="Q239" s="8">
        <f>P239/'Index Lengkeek tm febr. 2024'!$C$2*'Index Lengkeek tm febr. 2024'!$C$3</f>
        <v>5531719.5378562296</v>
      </c>
      <c r="R239" s="4">
        <f t="shared" si="43"/>
        <v>5531719.5378562296</v>
      </c>
      <c r="S239" s="4">
        <v>862129.86</v>
      </c>
      <c r="T239" s="4">
        <f>S239*114.5%</f>
        <v>987138.68969999999</v>
      </c>
      <c r="U239" s="4">
        <f>T239/'Index Lengkeek tm febr. 2024'!$D$2*'Index Lengkeek tm febr. 2024'!$D$3</f>
        <v>1026844.5230759075</v>
      </c>
      <c r="V239" s="4">
        <f>U239</f>
        <v>1026844.5230759075</v>
      </c>
    </row>
    <row r="240" spans="1:22" x14ac:dyDescent="0.25">
      <c r="A240" s="3" t="s">
        <v>591</v>
      </c>
      <c r="B240" s="3">
        <v>44</v>
      </c>
      <c r="C240" s="3" t="s">
        <v>593</v>
      </c>
      <c r="D240" s="3" t="s">
        <v>16</v>
      </c>
      <c r="E240" s="3" t="s">
        <v>64</v>
      </c>
      <c r="I240" s="3" t="s">
        <v>1014</v>
      </c>
      <c r="J240" s="6" t="s">
        <v>19</v>
      </c>
      <c r="K240" s="3" t="s">
        <v>794</v>
      </c>
      <c r="L240" s="24" t="s">
        <v>71</v>
      </c>
      <c r="M240" s="18"/>
      <c r="N240" s="6" t="s">
        <v>596</v>
      </c>
      <c r="O240" s="8">
        <v>8823054.7400000002</v>
      </c>
      <c r="P240" s="8">
        <f t="shared" si="41"/>
        <v>10340620.15528</v>
      </c>
      <c r="Q240" s="8">
        <f>P240/'Index Lengkeek tm febr. 2024'!$C$2*'Index Lengkeek tm febr. 2024'!$C$3</f>
        <v>10489379.77085997</v>
      </c>
      <c r="R240" s="4">
        <f t="shared" si="43"/>
        <v>10489379.77085997</v>
      </c>
      <c r="S240" s="4">
        <v>472146.23</v>
      </c>
      <c r="T240" s="4"/>
      <c r="U240" s="4">
        <f>T240/'Index Lengkeek tm febr. 2024'!$D$2*'Index Lengkeek tm febr. 2024'!$D$3</f>
        <v>0</v>
      </c>
      <c r="V240" s="4">
        <f t="shared" ref="V240:V301" si="45">U240</f>
        <v>0</v>
      </c>
    </row>
    <row r="241" spans="1:127" x14ac:dyDescent="0.25">
      <c r="A241" s="3" t="s">
        <v>591</v>
      </c>
      <c r="B241" s="3">
        <v>44</v>
      </c>
      <c r="C241" s="3" t="s">
        <v>593</v>
      </c>
      <c r="D241" s="3" t="s">
        <v>16</v>
      </c>
      <c r="J241" s="6"/>
      <c r="M241" s="18"/>
      <c r="N241" s="6" t="s">
        <v>839</v>
      </c>
      <c r="O241" s="8"/>
      <c r="P241" s="8"/>
      <c r="Q241" s="8">
        <f>P241/'Index Lengkeek tm febr. 2024'!$C$2*'Index Lengkeek tm febr. 2024'!$C$3</f>
        <v>0</v>
      </c>
      <c r="R241" s="4">
        <f t="shared" si="43"/>
        <v>0</v>
      </c>
      <c r="S241" s="4"/>
      <c r="T241" s="4">
        <v>58977.75</v>
      </c>
      <c r="U241" s="4">
        <f>T241/'Index Lengkeek tm febr. 2024'!$D$2*'Index Lengkeek tm febr. 2024'!$D$3</f>
        <v>61350.021230801023</v>
      </c>
      <c r="V241" s="4">
        <f t="shared" si="45"/>
        <v>61350.021230801023</v>
      </c>
    </row>
    <row r="242" spans="1:127" x14ac:dyDescent="0.25">
      <c r="A242" s="3" t="s">
        <v>592</v>
      </c>
      <c r="B242" s="3" t="s">
        <v>993</v>
      </c>
      <c r="C242" s="3" t="s">
        <v>594</v>
      </c>
      <c r="D242" s="3" t="s">
        <v>16</v>
      </c>
      <c r="E242" s="3" t="s">
        <v>595</v>
      </c>
      <c r="G242" s="17" t="s">
        <v>838</v>
      </c>
      <c r="J242" s="7" t="s">
        <v>19</v>
      </c>
      <c r="K242" s="3" t="s">
        <v>794</v>
      </c>
      <c r="L242" s="24" t="s">
        <v>20</v>
      </c>
      <c r="M242" s="18"/>
      <c r="N242" s="6" t="s">
        <v>992</v>
      </c>
      <c r="O242" s="8">
        <v>494485.44</v>
      </c>
      <c r="P242" s="8">
        <f>O242*117.2%</f>
        <v>579536.93568</v>
      </c>
      <c r="Q242" s="8">
        <f>P242/'Index Lengkeek tm febr. 2024'!$C$2*'Index Lengkeek tm febr. 2024'!$C$3</f>
        <v>587874.12343775074</v>
      </c>
      <c r="R242" s="4">
        <f t="shared" si="43"/>
        <v>587874.12343775074</v>
      </c>
      <c r="S242" s="4"/>
      <c r="T242" s="4"/>
      <c r="U242" s="4">
        <f>T242/'Index Lengkeek tm febr. 2024'!$D$2*'Index Lengkeek tm febr. 2024'!$D$3</f>
        <v>0</v>
      </c>
      <c r="V242" s="4">
        <f t="shared" si="45"/>
        <v>0</v>
      </c>
    </row>
    <row r="243" spans="1:127" x14ac:dyDescent="0.25">
      <c r="A243" s="3" t="s">
        <v>597</v>
      </c>
      <c r="B243" s="3">
        <v>277</v>
      </c>
      <c r="C243" s="3" t="s">
        <v>600</v>
      </c>
      <c r="D243" s="3" t="s">
        <v>16</v>
      </c>
      <c r="E243" s="5" t="s">
        <v>65</v>
      </c>
      <c r="F243" s="5" t="s">
        <v>18</v>
      </c>
      <c r="G243" s="19" t="s">
        <v>431</v>
      </c>
      <c r="I243" s="3" t="s">
        <v>1014</v>
      </c>
      <c r="J243" s="6" t="s">
        <v>19</v>
      </c>
      <c r="K243" s="3" t="s">
        <v>794</v>
      </c>
      <c r="L243" s="24" t="s">
        <v>20</v>
      </c>
      <c r="M243" s="18"/>
      <c r="N243" s="6" t="s">
        <v>603</v>
      </c>
      <c r="O243" s="8">
        <v>2153279.15</v>
      </c>
      <c r="P243" s="8">
        <f>O243*117.2%</f>
        <v>2523643.1637999997</v>
      </c>
      <c r="Q243" s="8">
        <f>P243/'Index Lengkeek tm febr. 2024'!$C$2*'Index Lengkeek tm febr. 2024'!$C$3</f>
        <v>2559948.1611087173</v>
      </c>
      <c r="R243" s="4">
        <f t="shared" si="43"/>
        <v>2559948.1611087173</v>
      </c>
      <c r="S243" s="4">
        <v>632004.05000000005</v>
      </c>
      <c r="T243" s="4">
        <f>S243*114.5%</f>
        <v>723644.63725000003</v>
      </c>
      <c r="U243" s="4">
        <f>T243/'Index Lengkeek tm febr. 2024'!$D$2*'Index Lengkeek tm febr. 2024'!$D$3</f>
        <v>752751.90828478208</v>
      </c>
      <c r="V243" s="4">
        <f t="shared" si="45"/>
        <v>752751.90828478208</v>
      </c>
    </row>
    <row r="244" spans="1:127" ht="24.65" customHeight="1" x14ac:dyDescent="0.25">
      <c r="A244" s="3" t="s">
        <v>598</v>
      </c>
      <c r="B244" s="3">
        <v>95</v>
      </c>
      <c r="C244" s="3" t="s">
        <v>601</v>
      </c>
      <c r="D244" s="3" t="s">
        <v>16</v>
      </c>
      <c r="E244" s="5" t="s">
        <v>65</v>
      </c>
      <c r="F244" s="5" t="s">
        <v>54</v>
      </c>
      <c r="G244" s="19" t="s">
        <v>431</v>
      </c>
      <c r="I244" s="3" t="s">
        <v>1014</v>
      </c>
      <c r="J244" s="6" t="s">
        <v>19</v>
      </c>
      <c r="K244" s="3" t="s">
        <v>794</v>
      </c>
      <c r="L244" s="24" t="s">
        <v>20</v>
      </c>
      <c r="M244" s="18"/>
      <c r="N244" s="6" t="s">
        <v>604</v>
      </c>
      <c r="O244" s="8">
        <v>2500812.63</v>
      </c>
      <c r="P244" s="8">
        <f>O244*117.2%</f>
        <v>2930952.4023599997</v>
      </c>
      <c r="Q244" s="8">
        <f>P244/'Index Lengkeek tm febr. 2024'!$C$2*'Index Lengkeek tm febr. 2024'!$C$3</f>
        <v>2973116.9288691408</v>
      </c>
      <c r="R244" s="4">
        <f t="shared" si="43"/>
        <v>2973116.9288691408</v>
      </c>
      <c r="S244" s="4">
        <v>489438.3</v>
      </c>
      <c r="T244" s="4">
        <f>S244*114.5%</f>
        <v>560406.85349999997</v>
      </c>
      <c r="U244" s="4">
        <f>T244/'Index Lengkeek tm febr. 2024'!$D$2*'Index Lengkeek tm febr. 2024'!$D$3</f>
        <v>582948.18571599282</v>
      </c>
      <c r="V244" s="4">
        <f t="shared" si="45"/>
        <v>582948.18571599282</v>
      </c>
    </row>
    <row r="245" spans="1:127" x14ac:dyDescent="0.25">
      <c r="A245" s="3" t="s">
        <v>599</v>
      </c>
      <c r="B245" s="3">
        <v>20</v>
      </c>
      <c r="C245" s="3" t="s">
        <v>602</v>
      </c>
      <c r="D245" s="3" t="s">
        <v>16</v>
      </c>
      <c r="E245" s="5" t="s">
        <v>64</v>
      </c>
      <c r="F245" s="5" t="s">
        <v>140</v>
      </c>
      <c r="G245" s="19" t="s">
        <v>431</v>
      </c>
      <c r="I245" s="3" t="s">
        <v>1014</v>
      </c>
      <c r="J245" s="6" t="s">
        <v>19</v>
      </c>
      <c r="K245" s="3" t="s">
        <v>794</v>
      </c>
      <c r="L245" s="24" t="s">
        <v>20</v>
      </c>
      <c r="M245" s="18"/>
      <c r="N245" s="6" t="s">
        <v>868</v>
      </c>
      <c r="O245" s="8">
        <v>2452818.64</v>
      </c>
      <c r="P245" s="8">
        <f>O245*117.2%</f>
        <v>2874703.4460800001</v>
      </c>
      <c r="Q245" s="8">
        <f>P245/'Index Lengkeek tm febr. 2024'!$C$2*'Index Lengkeek tm febr. 2024'!$C$3</f>
        <v>2916058.7780739833</v>
      </c>
      <c r="R245" s="4">
        <f t="shared" si="43"/>
        <v>2916058.7780739833</v>
      </c>
      <c r="S245" s="4">
        <v>342382.3</v>
      </c>
      <c r="T245" s="4">
        <f>S245*114.5%</f>
        <v>392027.73349999997</v>
      </c>
      <c r="U245" s="4">
        <f>T245/'Index Lengkeek tm febr. 2024'!$D$2*'Index Lengkeek tm febr. 2024'!$D$3</f>
        <v>407796.32612786692</v>
      </c>
      <c r="V245" s="4">
        <f t="shared" si="45"/>
        <v>407796.32612786692</v>
      </c>
    </row>
    <row r="246" spans="1:127" x14ac:dyDescent="0.25">
      <c r="A246" s="3" t="s">
        <v>605</v>
      </c>
      <c r="B246" s="3">
        <v>51</v>
      </c>
      <c r="C246" s="3" t="s">
        <v>310</v>
      </c>
      <c r="D246" s="3" t="s">
        <v>16</v>
      </c>
      <c r="E246" s="5" t="s">
        <v>64</v>
      </c>
      <c r="F246" s="5" t="s">
        <v>606</v>
      </c>
      <c r="G246" s="19" t="s">
        <v>431</v>
      </c>
      <c r="I246" s="3" t="s">
        <v>1014</v>
      </c>
      <c r="J246" s="6" t="s">
        <v>19</v>
      </c>
      <c r="K246" s="3" t="s">
        <v>794</v>
      </c>
      <c r="L246" s="24" t="s">
        <v>20</v>
      </c>
      <c r="M246" s="18"/>
      <c r="N246" s="6" t="s">
        <v>607</v>
      </c>
      <c r="O246" s="8">
        <v>7594161.7599999998</v>
      </c>
      <c r="P246" s="8">
        <f>O246*117.2%</f>
        <v>8900357.5827199984</v>
      </c>
      <c r="Q246" s="8">
        <f>P246/'Index Lengkeek tm febr. 2024'!$C$2*'Index Lengkeek tm febr. 2024'!$C$3</f>
        <v>9028397.6569754723</v>
      </c>
      <c r="R246" s="4">
        <f t="shared" si="43"/>
        <v>9028397.6569754723</v>
      </c>
      <c r="S246" s="8">
        <v>1169712.6399999999</v>
      </c>
      <c r="T246" s="8"/>
      <c r="U246" s="8"/>
      <c r="V246" s="4">
        <f t="shared" si="45"/>
        <v>0</v>
      </c>
    </row>
    <row r="247" spans="1:127" x14ac:dyDescent="0.25">
      <c r="A247" s="3" t="s">
        <v>605</v>
      </c>
      <c r="B247" s="3">
        <v>51</v>
      </c>
      <c r="C247" s="3" t="s">
        <v>310</v>
      </c>
      <c r="D247" s="3" t="s">
        <v>16</v>
      </c>
      <c r="E247" s="5"/>
      <c r="F247" s="5"/>
      <c r="G247" s="19"/>
      <c r="J247" s="6"/>
      <c r="M247" s="18"/>
      <c r="N247" s="6" t="s">
        <v>900</v>
      </c>
      <c r="O247" s="8"/>
      <c r="P247" s="8"/>
      <c r="Q247" s="8"/>
      <c r="R247" s="4">
        <f t="shared" si="43"/>
        <v>0</v>
      </c>
      <c r="S247" s="8"/>
      <c r="T247" s="8">
        <v>1339321</v>
      </c>
      <c r="U247" s="8">
        <v>1393193</v>
      </c>
      <c r="V247" s="4">
        <f t="shared" si="45"/>
        <v>1393193</v>
      </c>
    </row>
    <row r="248" spans="1:127" x14ac:dyDescent="0.25">
      <c r="A248" s="3" t="s">
        <v>605</v>
      </c>
      <c r="B248" s="3">
        <v>14</v>
      </c>
      <c r="C248" s="3" t="s">
        <v>788</v>
      </c>
      <c r="D248" s="3" t="s">
        <v>16</v>
      </c>
      <c r="E248" s="5" t="s">
        <v>64</v>
      </c>
      <c r="F248" s="5" t="s">
        <v>386</v>
      </c>
      <c r="G248" s="19"/>
      <c r="I248" s="3" t="s">
        <v>1014</v>
      </c>
      <c r="J248" s="6" t="s">
        <v>19</v>
      </c>
      <c r="K248" s="3" t="s">
        <v>794</v>
      </c>
      <c r="L248" s="24" t="s">
        <v>20</v>
      </c>
      <c r="M248" s="18"/>
      <c r="N248" s="6" t="s">
        <v>789</v>
      </c>
      <c r="O248" s="8">
        <v>300000</v>
      </c>
      <c r="P248" s="8">
        <f>O248*117.2%</f>
        <v>351600</v>
      </c>
      <c r="Q248" s="8">
        <f>P248/'Index Lengkeek tm febr. 2024'!$C$2*'Index Lengkeek tm febr. 2024'!$C$3</f>
        <v>356658.09903588914</v>
      </c>
      <c r="R248" s="4">
        <f t="shared" si="43"/>
        <v>356658.09903588914</v>
      </c>
      <c r="S248" s="8"/>
      <c r="T248" s="8"/>
      <c r="U248" s="8">
        <f>T248/'Index Lengkeek tm febr. 2024'!$D$2*'Index Lengkeek tm febr. 2024'!$D$3</f>
        <v>0</v>
      </c>
      <c r="V248" s="4">
        <f t="shared" si="45"/>
        <v>0</v>
      </c>
    </row>
    <row r="249" spans="1:127" x14ac:dyDescent="0.25">
      <c r="A249" s="3" t="s">
        <v>605</v>
      </c>
      <c r="B249" s="3">
        <v>14</v>
      </c>
      <c r="C249" s="3" t="s">
        <v>788</v>
      </c>
      <c r="D249" s="3" t="s">
        <v>16</v>
      </c>
      <c r="E249" s="5"/>
      <c r="F249" s="5"/>
      <c r="G249" s="19"/>
      <c r="J249" s="6"/>
      <c r="M249" s="18"/>
      <c r="N249" s="6" t="s">
        <v>789</v>
      </c>
      <c r="O249" s="8"/>
      <c r="P249" s="8"/>
      <c r="Q249" s="8"/>
      <c r="R249" s="4">
        <f t="shared" si="43"/>
        <v>0</v>
      </c>
      <c r="S249" s="8"/>
      <c r="T249" s="8">
        <v>6000</v>
      </c>
      <c r="U249" s="8">
        <f>T249/'Index Lengkeek tm febr. 2024'!$D$2*'Index Lengkeek tm febr. 2024'!$D$3</f>
        <v>6241.3389351883734</v>
      </c>
      <c r="V249" s="4">
        <f t="shared" si="45"/>
        <v>6241.3389351883734</v>
      </c>
    </row>
    <row r="250" spans="1:127" ht="22.25" customHeight="1" x14ac:dyDescent="0.25">
      <c r="A250" s="3" t="s">
        <v>608</v>
      </c>
      <c r="B250" s="3">
        <v>198</v>
      </c>
      <c r="C250" s="3" t="s">
        <v>610</v>
      </c>
      <c r="D250" s="3" t="s">
        <v>16</v>
      </c>
      <c r="E250" s="5" t="s">
        <v>64</v>
      </c>
      <c r="F250" s="5" t="s">
        <v>54</v>
      </c>
      <c r="G250" s="19" t="s">
        <v>611</v>
      </c>
      <c r="I250" s="3" t="s">
        <v>1014</v>
      </c>
      <c r="J250" s="6" t="s">
        <v>19</v>
      </c>
      <c r="K250" s="3" t="s">
        <v>794</v>
      </c>
      <c r="L250" s="24" t="s">
        <v>20</v>
      </c>
      <c r="M250" s="18"/>
      <c r="N250" s="6" t="s">
        <v>613</v>
      </c>
      <c r="O250" s="8">
        <v>2879600.67</v>
      </c>
      <c r="P250" s="8">
        <f t="shared" ref="P250:P269" si="46">O250*117.2%</f>
        <v>3374891.9852399998</v>
      </c>
      <c r="Q250" s="8">
        <f>P250/'Index Lengkeek tm febr. 2024'!$C$2*'Index Lengkeek tm febr. 2024'!$C$3</f>
        <v>3423443.0031489092</v>
      </c>
      <c r="R250" s="4">
        <f t="shared" si="43"/>
        <v>3423443.0031489092</v>
      </c>
      <c r="S250" s="8">
        <v>679151.78</v>
      </c>
      <c r="T250" s="8">
        <f t="shared" ref="T250:T269" si="47">S250*114.5%</f>
        <v>777628.78810000001</v>
      </c>
      <c r="U250" s="8">
        <f>T250/'Index Lengkeek tm febr. 2024'!$D$2*'Index Lengkeek tm febr. 2024'!$D$3</f>
        <v>808907.47204864654</v>
      </c>
      <c r="V250" s="4">
        <f t="shared" si="45"/>
        <v>808907.47204864654</v>
      </c>
    </row>
    <row r="251" spans="1:127" x14ac:dyDescent="0.25">
      <c r="A251" s="3" t="s">
        <v>608</v>
      </c>
      <c r="B251" s="3">
        <v>115</v>
      </c>
      <c r="C251" s="3" t="s">
        <v>609</v>
      </c>
      <c r="D251" s="3" t="s">
        <v>16</v>
      </c>
      <c r="E251" s="5"/>
      <c r="F251" s="5"/>
      <c r="G251" s="19"/>
      <c r="J251" s="6" t="s">
        <v>19</v>
      </c>
      <c r="K251" s="3" t="s">
        <v>794</v>
      </c>
      <c r="L251" s="24" t="s">
        <v>20</v>
      </c>
      <c r="M251" s="18"/>
      <c r="N251" s="6" t="s">
        <v>612</v>
      </c>
      <c r="O251" s="8">
        <v>108535.52</v>
      </c>
      <c r="P251" s="8">
        <f t="shared" si="46"/>
        <v>127203.62944</v>
      </c>
      <c r="Q251" s="8">
        <f>P251/'Index Lengkeek tm febr. 2024'!$C$2*'Index Lengkeek tm febr. 2024'!$C$3</f>
        <v>129033.57413690577</v>
      </c>
      <c r="R251" s="4">
        <f t="shared" si="43"/>
        <v>129033.57413690577</v>
      </c>
      <c r="S251" s="8"/>
      <c r="T251" s="8">
        <f t="shared" si="47"/>
        <v>0</v>
      </c>
      <c r="U251" s="8">
        <f>T251/'Index Lengkeek tm febr. 2024'!$D$2*'Index Lengkeek tm febr. 2024'!$D$3</f>
        <v>0</v>
      </c>
      <c r="V251" s="4">
        <f t="shared" si="45"/>
        <v>0</v>
      </c>
    </row>
    <row r="252" spans="1:127" x14ac:dyDescent="0.25">
      <c r="A252" s="3" t="s">
        <v>614</v>
      </c>
      <c r="B252" s="3">
        <v>105</v>
      </c>
      <c r="C252" s="3" t="s">
        <v>615</v>
      </c>
      <c r="D252" s="3" t="s">
        <v>16</v>
      </c>
      <c r="E252" s="5" t="s">
        <v>64</v>
      </c>
      <c r="F252" s="5" t="s">
        <v>54</v>
      </c>
      <c r="G252" s="19" t="s">
        <v>141</v>
      </c>
      <c r="I252" s="3" t="s">
        <v>1014</v>
      </c>
      <c r="J252" s="7" t="s">
        <v>20</v>
      </c>
      <c r="K252" s="3" t="s">
        <v>794</v>
      </c>
      <c r="L252" s="24" t="s">
        <v>408</v>
      </c>
      <c r="M252" s="18"/>
      <c r="N252" s="6" t="s">
        <v>617</v>
      </c>
      <c r="O252" s="8">
        <v>3877672.08</v>
      </c>
      <c r="P252" s="8">
        <f t="shared" si="46"/>
        <v>4544631.6777599994</v>
      </c>
      <c r="Q252" s="8">
        <f>P252/'Index Lengkeek tm febr. 2024'!$C$2*'Index Lengkeek tm febr. 2024'!$C$3</f>
        <v>4610010.5091244737</v>
      </c>
      <c r="R252" s="4">
        <f t="shared" si="43"/>
        <v>4610010.5091244737</v>
      </c>
      <c r="S252" s="8">
        <v>645474.82999999996</v>
      </c>
      <c r="T252" s="8">
        <f t="shared" si="47"/>
        <v>739068.68034999992</v>
      </c>
      <c r="U252" s="8">
        <f>T252/'Index Lengkeek tm febr. 2024'!$D$2*'Index Lengkeek tm febr. 2024'!$D$3</f>
        <v>768796.35507445747</v>
      </c>
      <c r="V252" s="4">
        <f t="shared" si="45"/>
        <v>768796.35507445747</v>
      </c>
    </row>
    <row r="253" spans="1:127" x14ac:dyDescent="0.25">
      <c r="A253" s="3" t="s">
        <v>614</v>
      </c>
      <c r="B253" s="3">
        <v>105</v>
      </c>
      <c r="C253" s="3" t="s">
        <v>615</v>
      </c>
      <c r="D253" s="3" t="s">
        <v>16</v>
      </c>
      <c r="E253" s="5"/>
      <c r="F253" s="5"/>
      <c r="G253" s="19"/>
      <c r="J253" s="7"/>
      <c r="K253" s="3" t="s">
        <v>794</v>
      </c>
      <c r="M253" s="18"/>
      <c r="N253" s="6" t="s">
        <v>618</v>
      </c>
      <c r="O253" s="8"/>
      <c r="P253" s="8">
        <f t="shared" si="46"/>
        <v>0</v>
      </c>
      <c r="Q253" s="8">
        <f>P253/'Index Lengkeek tm febr. 2024'!$C$2*'Index Lengkeek tm febr. 2024'!$C$3</f>
        <v>0</v>
      </c>
      <c r="R253" s="4">
        <f t="shared" si="43"/>
        <v>0</v>
      </c>
      <c r="S253" s="8">
        <v>93172.89</v>
      </c>
      <c r="T253" s="8">
        <f t="shared" si="47"/>
        <v>106682.95905</v>
      </c>
      <c r="U253" s="8">
        <f>T253/'Index Lengkeek tm febr. 2024'!$D$2*'Index Lengkeek tm febr. 2024'!$D$3</f>
        <v>110974.08433997865</v>
      </c>
      <c r="V253" s="4">
        <f t="shared" si="45"/>
        <v>110974.08433997865</v>
      </c>
    </row>
    <row r="254" spans="1:127" x14ac:dyDescent="0.25">
      <c r="A254" s="3" t="s">
        <v>614</v>
      </c>
      <c r="B254" s="3">
        <v>71</v>
      </c>
      <c r="C254" s="3" t="s">
        <v>616</v>
      </c>
      <c r="D254" s="3" t="s">
        <v>16</v>
      </c>
      <c r="E254" s="5" t="s">
        <v>64</v>
      </c>
      <c r="F254" s="5"/>
      <c r="G254" s="19"/>
      <c r="J254" s="3" t="s">
        <v>20</v>
      </c>
      <c r="K254" s="3" t="s">
        <v>794</v>
      </c>
      <c r="L254" s="24" t="s">
        <v>20</v>
      </c>
      <c r="M254" s="18"/>
      <c r="N254" s="6" t="s">
        <v>620</v>
      </c>
      <c r="O254" s="8">
        <v>261325.09</v>
      </c>
      <c r="P254" s="8">
        <f t="shared" si="46"/>
        <v>306273.00547999999</v>
      </c>
      <c r="Q254" s="8">
        <f>P254/'Index Lengkeek tm febr. 2024'!$C$2*'Index Lengkeek tm febr. 2024'!$C$3</f>
        <v>310679.0327659421</v>
      </c>
      <c r="R254" s="4">
        <f t="shared" si="43"/>
        <v>310679.0327659421</v>
      </c>
      <c r="S254" s="8"/>
      <c r="T254" s="8">
        <f t="shared" si="47"/>
        <v>0</v>
      </c>
      <c r="U254" s="8">
        <f>T254/'Index Lengkeek tm febr. 2024'!$D$2*'Index Lengkeek tm febr. 2024'!$D$3</f>
        <v>0</v>
      </c>
      <c r="V254" s="4">
        <f t="shared" si="45"/>
        <v>0</v>
      </c>
    </row>
    <row r="255" spans="1:127" x14ac:dyDescent="0.25">
      <c r="A255" s="3" t="s">
        <v>614</v>
      </c>
      <c r="B255" s="3">
        <v>69</v>
      </c>
      <c r="C255" s="3" t="s">
        <v>616</v>
      </c>
      <c r="D255" s="3" t="s">
        <v>16</v>
      </c>
      <c r="E255" s="5" t="s">
        <v>64</v>
      </c>
      <c r="F255" s="5"/>
      <c r="G255" s="19"/>
      <c r="J255" s="3" t="s">
        <v>20</v>
      </c>
      <c r="K255" s="3" t="s">
        <v>794</v>
      </c>
      <c r="L255" s="24" t="s">
        <v>20</v>
      </c>
      <c r="M255" s="18"/>
      <c r="N255" s="6" t="s">
        <v>619</v>
      </c>
      <c r="O255" s="8">
        <v>204211.11</v>
      </c>
      <c r="P255" s="8">
        <f t="shared" si="46"/>
        <v>239335.42091999998</v>
      </c>
      <c r="Q255" s="8">
        <f>P255/'Index Lengkeek tm febr. 2024'!$C$2*'Index Lengkeek tm febr. 2024'!$C$3</f>
        <v>242778.48764869614</v>
      </c>
      <c r="R255" s="4">
        <f t="shared" si="43"/>
        <v>242778.48764869614</v>
      </c>
      <c r="S255" s="8"/>
      <c r="T255" s="8">
        <f t="shared" si="47"/>
        <v>0</v>
      </c>
      <c r="U255" s="8">
        <f>T255/'Index Lengkeek tm febr. 2024'!$D$2*'Index Lengkeek tm febr. 2024'!$D$3</f>
        <v>0</v>
      </c>
      <c r="V255" s="4">
        <f t="shared" si="45"/>
        <v>0</v>
      </c>
    </row>
    <row r="256" spans="1:127" s="5" customFormat="1" ht="17" customHeight="1" x14ac:dyDescent="0.25">
      <c r="A256" s="5" t="s">
        <v>210</v>
      </c>
      <c r="B256" s="5">
        <v>60</v>
      </c>
      <c r="C256" s="5" t="s">
        <v>211</v>
      </c>
      <c r="D256" s="5" t="s">
        <v>16</v>
      </c>
      <c r="E256" s="5" t="s">
        <v>64</v>
      </c>
      <c r="G256" s="19" t="s">
        <v>431</v>
      </c>
      <c r="I256" s="3"/>
      <c r="J256" s="6" t="s">
        <v>19</v>
      </c>
      <c r="K256" s="5" t="s">
        <v>794</v>
      </c>
      <c r="L256" s="24" t="s">
        <v>20</v>
      </c>
      <c r="M256" s="20"/>
      <c r="N256" s="6" t="s">
        <v>624</v>
      </c>
      <c r="O256" s="48">
        <v>221423.75</v>
      </c>
      <c r="P256" s="48">
        <f t="shared" si="46"/>
        <v>259508.63499999998</v>
      </c>
      <c r="Q256" s="48">
        <v>225000</v>
      </c>
      <c r="R256" s="4">
        <f t="shared" si="43"/>
        <v>225000</v>
      </c>
      <c r="S256" s="48"/>
      <c r="T256" s="48">
        <f t="shared" si="47"/>
        <v>0</v>
      </c>
      <c r="U256" s="48">
        <f>T256/'Index Lengkeek tm febr. 2024'!$D$2*'Index Lengkeek tm febr. 2024'!$D$3</f>
        <v>0</v>
      </c>
      <c r="V256" s="4">
        <f t="shared" si="45"/>
        <v>0</v>
      </c>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row>
    <row r="257" spans="1:127" s="5" customFormat="1" x14ac:dyDescent="0.25">
      <c r="A257" s="5" t="s">
        <v>210</v>
      </c>
      <c r="B257" s="5">
        <v>60</v>
      </c>
      <c r="C257" s="5" t="s">
        <v>211</v>
      </c>
      <c r="D257" s="5" t="s">
        <v>16</v>
      </c>
      <c r="E257" s="5" t="s">
        <v>64</v>
      </c>
      <c r="G257" s="19" t="s">
        <v>431</v>
      </c>
      <c r="J257" s="6" t="s">
        <v>19</v>
      </c>
      <c r="K257" s="5" t="s">
        <v>794</v>
      </c>
      <c r="L257" s="24" t="s">
        <v>20</v>
      </c>
      <c r="M257" s="20"/>
      <c r="N257" s="6" t="s">
        <v>624</v>
      </c>
      <c r="O257" s="48">
        <v>129096.12</v>
      </c>
      <c r="P257" s="48">
        <f t="shared" si="46"/>
        <v>151300.65263999999</v>
      </c>
      <c r="Q257" s="48">
        <v>150000</v>
      </c>
      <c r="R257" s="4">
        <f t="shared" si="43"/>
        <v>150000</v>
      </c>
      <c r="S257" s="48"/>
      <c r="T257" s="48">
        <f t="shared" si="47"/>
        <v>0</v>
      </c>
      <c r="U257" s="48">
        <f>T257/'Index Lengkeek tm febr. 2024'!$D$2*'Index Lengkeek tm febr. 2024'!$D$3</f>
        <v>0</v>
      </c>
      <c r="V257" s="4">
        <f t="shared" si="45"/>
        <v>0</v>
      </c>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row>
    <row r="258" spans="1:127" s="5" customFormat="1" ht="14.4" customHeight="1" x14ac:dyDescent="0.25">
      <c r="A258" s="5" t="s">
        <v>621</v>
      </c>
      <c r="B258" s="5">
        <v>45</v>
      </c>
      <c r="C258" s="5" t="s">
        <v>622</v>
      </c>
      <c r="D258" s="5" t="s">
        <v>16</v>
      </c>
      <c r="E258" s="5" t="s">
        <v>64</v>
      </c>
      <c r="G258" s="19" t="s">
        <v>431</v>
      </c>
      <c r="J258" s="6" t="s">
        <v>19</v>
      </c>
      <c r="K258" s="5" t="s">
        <v>794</v>
      </c>
      <c r="L258" s="24" t="s">
        <v>20</v>
      </c>
      <c r="M258" s="20"/>
      <c r="N258" s="6" t="s">
        <v>918</v>
      </c>
      <c r="O258" s="48">
        <v>417027.25</v>
      </c>
      <c r="P258" s="48">
        <f t="shared" si="46"/>
        <v>488755.93699999998</v>
      </c>
      <c r="Q258" s="48">
        <v>350000</v>
      </c>
      <c r="R258" s="4">
        <f t="shared" si="43"/>
        <v>350000</v>
      </c>
      <c r="S258" s="48"/>
      <c r="T258" s="48">
        <f t="shared" si="47"/>
        <v>0</v>
      </c>
      <c r="U258" s="48">
        <f>T258/'Index Lengkeek tm febr. 2024'!$D$2*'Index Lengkeek tm febr. 2024'!$D$3</f>
        <v>0</v>
      </c>
      <c r="V258" s="4">
        <f t="shared" si="45"/>
        <v>0</v>
      </c>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row>
    <row r="259" spans="1:127" s="5" customFormat="1" x14ac:dyDescent="0.25">
      <c r="A259" s="5" t="s">
        <v>621</v>
      </c>
      <c r="B259" s="5">
        <v>41</v>
      </c>
      <c r="C259" s="5" t="s">
        <v>622</v>
      </c>
      <c r="D259" s="5" t="s">
        <v>16</v>
      </c>
      <c r="E259" s="5" t="s">
        <v>64</v>
      </c>
      <c r="G259" s="19" t="s">
        <v>431</v>
      </c>
      <c r="J259" s="6" t="s">
        <v>20</v>
      </c>
      <c r="K259" s="5" t="s">
        <v>794</v>
      </c>
      <c r="L259" s="24" t="s">
        <v>20</v>
      </c>
      <c r="M259" s="20"/>
      <c r="N259" s="6" t="s">
        <v>919</v>
      </c>
      <c r="O259" s="48">
        <v>190513.27</v>
      </c>
      <c r="P259" s="48">
        <f t="shared" si="46"/>
        <v>223281.55243999997</v>
      </c>
      <c r="Q259" s="48">
        <v>350000</v>
      </c>
      <c r="R259" s="4">
        <f t="shared" si="43"/>
        <v>350000</v>
      </c>
      <c r="S259" s="48"/>
      <c r="T259" s="48">
        <f t="shared" si="47"/>
        <v>0</v>
      </c>
      <c r="U259" s="48">
        <f>T259/'Index Lengkeek tm febr. 2024'!$D$2*'Index Lengkeek tm febr. 2024'!$D$3</f>
        <v>0</v>
      </c>
      <c r="V259" s="4">
        <f t="shared" si="45"/>
        <v>0</v>
      </c>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row>
    <row r="260" spans="1:127" s="5" customFormat="1" x14ac:dyDescent="0.25">
      <c r="A260" s="5" t="s">
        <v>621</v>
      </c>
      <c r="B260" s="5">
        <v>35</v>
      </c>
      <c r="C260" s="5" t="s">
        <v>622</v>
      </c>
      <c r="D260" s="5" t="s">
        <v>16</v>
      </c>
      <c r="E260" s="5" t="s">
        <v>64</v>
      </c>
      <c r="G260" s="19" t="s">
        <v>431</v>
      </c>
      <c r="J260" s="6" t="s">
        <v>19</v>
      </c>
      <c r="K260" s="5" t="s">
        <v>794</v>
      </c>
      <c r="L260" s="24" t="s">
        <v>20</v>
      </c>
      <c r="M260" s="20"/>
      <c r="N260" s="6" t="s">
        <v>920</v>
      </c>
      <c r="O260" s="48">
        <v>129096.12</v>
      </c>
      <c r="P260" s="48">
        <f t="shared" si="46"/>
        <v>151300.65263999999</v>
      </c>
      <c r="Q260" s="48">
        <v>175000</v>
      </c>
      <c r="R260" s="4">
        <f t="shared" si="43"/>
        <v>175000</v>
      </c>
      <c r="S260" s="48"/>
      <c r="T260" s="48">
        <f t="shared" si="47"/>
        <v>0</v>
      </c>
      <c r="U260" s="48">
        <f>T260/'Index Lengkeek tm febr. 2024'!$D$2*'Index Lengkeek tm febr. 2024'!$D$3</f>
        <v>0</v>
      </c>
      <c r="V260" s="4">
        <f t="shared" si="45"/>
        <v>0</v>
      </c>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row>
    <row r="261" spans="1:127" s="5" customFormat="1" x14ac:dyDescent="0.25">
      <c r="A261" s="5" t="s">
        <v>621</v>
      </c>
      <c r="B261" s="5">
        <v>21</v>
      </c>
      <c r="C261" s="5" t="s">
        <v>622</v>
      </c>
      <c r="D261" s="5" t="s">
        <v>16</v>
      </c>
      <c r="E261" s="5" t="s">
        <v>64</v>
      </c>
      <c r="G261" s="19" t="s">
        <v>431</v>
      </c>
      <c r="J261" s="6" t="s">
        <v>631</v>
      </c>
      <c r="K261" s="5" t="s">
        <v>794</v>
      </c>
      <c r="L261" s="24" t="s">
        <v>20</v>
      </c>
      <c r="M261" s="20"/>
      <c r="N261" s="6" t="s">
        <v>921</v>
      </c>
      <c r="O261" s="48">
        <v>129096</v>
      </c>
      <c r="P261" s="48">
        <f t="shared" si="46"/>
        <v>151300.51199999999</v>
      </c>
      <c r="Q261" s="48">
        <v>175000</v>
      </c>
      <c r="R261" s="4">
        <f t="shared" si="43"/>
        <v>175000</v>
      </c>
      <c r="S261" s="48"/>
      <c r="T261" s="48">
        <f t="shared" si="47"/>
        <v>0</v>
      </c>
      <c r="U261" s="48">
        <f>T261/'Index Lengkeek tm febr. 2024'!$D$2*'Index Lengkeek tm febr. 2024'!$D$3</f>
        <v>0</v>
      </c>
      <c r="V261" s="4">
        <f t="shared" si="45"/>
        <v>0</v>
      </c>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row>
    <row r="262" spans="1:127" ht="14.4" customHeight="1" x14ac:dyDescent="0.25">
      <c r="A262" s="3" t="s">
        <v>625</v>
      </c>
      <c r="B262" s="3">
        <v>81</v>
      </c>
      <c r="C262" s="3" t="s">
        <v>628</v>
      </c>
      <c r="D262" s="3" t="s">
        <v>16</v>
      </c>
      <c r="E262" s="5" t="s">
        <v>64</v>
      </c>
      <c r="F262" s="5" t="s">
        <v>630</v>
      </c>
      <c r="G262" s="19" t="s">
        <v>431</v>
      </c>
      <c r="I262" s="3" t="s">
        <v>1018</v>
      </c>
      <c r="J262" s="3" t="s">
        <v>19</v>
      </c>
      <c r="K262" s="3" t="s">
        <v>794</v>
      </c>
      <c r="L262" s="24" t="s">
        <v>20</v>
      </c>
      <c r="M262" s="18"/>
      <c r="N262" s="6" t="s">
        <v>832</v>
      </c>
      <c r="O262" s="8">
        <v>35937000</v>
      </c>
      <c r="P262" s="8">
        <f t="shared" si="46"/>
        <v>42118164</v>
      </c>
      <c r="Q262" s="8">
        <f>P262/'Index Lengkeek tm febr. 2024'!$C$2*'Index Lengkeek tm febr. 2024'!$C$3</f>
        <v>42724073.683509164</v>
      </c>
      <c r="R262" s="4">
        <f t="shared" si="43"/>
        <v>42724073.683509164</v>
      </c>
      <c r="S262" s="8">
        <v>7597622.7400000002</v>
      </c>
      <c r="T262" s="8">
        <f t="shared" si="47"/>
        <v>8699278.0373</v>
      </c>
      <c r="U262" s="8">
        <f>T262/'Index Lengkeek tm febr. 2024'!$D$2*'Index Lengkeek tm febr. 2024'!$D$3</f>
        <v>9049190.4537049327</v>
      </c>
      <c r="V262" s="4">
        <f t="shared" si="45"/>
        <v>9049190.4537049327</v>
      </c>
    </row>
    <row r="263" spans="1:127" x14ac:dyDescent="0.25">
      <c r="A263" s="3" t="s">
        <v>626</v>
      </c>
      <c r="B263" s="3">
        <v>121</v>
      </c>
      <c r="C263" s="3" t="s">
        <v>629</v>
      </c>
      <c r="D263" s="3" t="s">
        <v>16</v>
      </c>
      <c r="E263" s="5" t="s">
        <v>631</v>
      </c>
      <c r="F263" s="5"/>
      <c r="G263" s="19"/>
      <c r="J263" s="5" t="s">
        <v>20</v>
      </c>
      <c r="K263" s="3" t="s">
        <v>794</v>
      </c>
      <c r="L263" s="24" t="s">
        <v>20</v>
      </c>
      <c r="M263" s="18"/>
      <c r="N263" s="6" t="s">
        <v>981</v>
      </c>
      <c r="O263" s="8">
        <v>50000</v>
      </c>
      <c r="P263" s="8">
        <f t="shared" si="46"/>
        <v>58600</v>
      </c>
      <c r="Q263" s="8">
        <f>P263/'Index Lengkeek tm febr. 2024'!$C$2*'Index Lengkeek tm febr. 2024'!$C$3</f>
        <v>59443.016505981526</v>
      </c>
      <c r="R263" s="4">
        <v>50000</v>
      </c>
      <c r="S263" s="8"/>
      <c r="T263" s="8">
        <f t="shared" si="47"/>
        <v>0</v>
      </c>
      <c r="U263" s="8">
        <f>T263/'Index Lengkeek tm febr. 2024'!$D$2*'Index Lengkeek tm febr. 2024'!$D$3</f>
        <v>0</v>
      </c>
      <c r="V263" s="4">
        <f t="shared" si="45"/>
        <v>0</v>
      </c>
    </row>
    <row r="264" spans="1:127" x14ac:dyDescent="0.25">
      <c r="A264" s="3" t="s">
        <v>627</v>
      </c>
      <c r="B264" s="3">
        <v>53</v>
      </c>
      <c r="C264" s="3" t="s">
        <v>908</v>
      </c>
      <c r="D264" s="3" t="s">
        <v>16</v>
      </c>
      <c r="E264" s="5" t="s">
        <v>64</v>
      </c>
      <c r="F264" s="5" t="s">
        <v>54</v>
      </c>
      <c r="G264" s="19" t="s">
        <v>17</v>
      </c>
      <c r="I264" s="3" t="s">
        <v>1014</v>
      </c>
      <c r="J264" s="5" t="s">
        <v>19</v>
      </c>
      <c r="K264" s="3" t="s">
        <v>794</v>
      </c>
      <c r="L264" s="24" t="s">
        <v>20</v>
      </c>
      <c r="M264" s="18"/>
      <c r="N264" s="6" t="s">
        <v>632</v>
      </c>
      <c r="O264" s="8">
        <v>4202410.8899999997</v>
      </c>
      <c r="P264" s="8">
        <f t="shared" si="46"/>
        <v>4925225.5630799998</v>
      </c>
      <c r="Q264" s="8">
        <f>P264/'Index Lengkeek tm febr. 2024'!$C$2*'Index Lengkeek tm febr. 2024'!$C$3</f>
        <v>4996079.59798373</v>
      </c>
      <c r="R264" s="4">
        <f t="shared" ref="R264:R303" si="48">Q264</f>
        <v>4996079.59798373</v>
      </c>
      <c r="S264" s="8">
        <v>1133790.57</v>
      </c>
      <c r="T264" s="8">
        <f t="shared" si="47"/>
        <v>1298190.2026500001</v>
      </c>
      <c r="U264" s="8">
        <f>T264/'Index Lengkeek tm febr. 2024'!$D$2*'Index Lengkeek tm febr. 2024'!$D$3</f>
        <v>1350407.5095132552</v>
      </c>
      <c r="V264" s="4">
        <f t="shared" si="45"/>
        <v>1350407.5095132552</v>
      </c>
    </row>
    <row r="265" spans="1:127" x14ac:dyDescent="0.25">
      <c r="A265" s="3" t="s">
        <v>634</v>
      </c>
      <c r="B265" s="3">
        <v>30</v>
      </c>
      <c r="C265" s="3" t="s">
        <v>636</v>
      </c>
      <c r="D265" s="3" t="s">
        <v>16</v>
      </c>
      <c r="E265" s="5" t="s">
        <v>64</v>
      </c>
      <c r="F265" s="5" t="s">
        <v>54</v>
      </c>
      <c r="G265" s="19" t="s">
        <v>638</v>
      </c>
      <c r="I265" s="5" t="s">
        <v>640</v>
      </c>
      <c r="J265" s="5" t="s">
        <v>19</v>
      </c>
      <c r="K265" s="3" t="s">
        <v>794</v>
      </c>
      <c r="L265" s="24" t="s">
        <v>20</v>
      </c>
      <c r="M265" s="18"/>
      <c r="N265" s="6" t="s">
        <v>642</v>
      </c>
      <c r="O265" s="8">
        <v>16023438.34</v>
      </c>
      <c r="P265" s="8">
        <f t="shared" si="46"/>
        <v>18779469.734479997</v>
      </c>
      <c r="Q265" s="8">
        <f>P265/'Index Lengkeek tm febr. 2024'!$C$2*'Index Lengkeek tm febr. 2024'!$C$3</f>
        <v>19049630.194543939</v>
      </c>
      <c r="R265" s="4">
        <f t="shared" si="48"/>
        <v>19049630.194543939</v>
      </c>
      <c r="S265" s="8">
        <v>839932.37</v>
      </c>
      <c r="T265" s="8"/>
      <c r="U265" s="8">
        <f>T265/'Index Lengkeek tm febr. 2024'!$D$2*'Index Lengkeek tm febr. 2024'!$D$3</f>
        <v>0</v>
      </c>
      <c r="V265" s="4">
        <f t="shared" si="45"/>
        <v>0</v>
      </c>
    </row>
    <row r="266" spans="1:127" x14ac:dyDescent="0.25">
      <c r="A266" s="3" t="s">
        <v>633</v>
      </c>
      <c r="B266" s="3">
        <v>20</v>
      </c>
      <c r="C266" s="3" t="s">
        <v>635</v>
      </c>
      <c r="D266" s="3" t="s">
        <v>16</v>
      </c>
      <c r="E266" s="5" t="s">
        <v>64</v>
      </c>
      <c r="F266" s="5"/>
      <c r="G266" s="19"/>
      <c r="J266" s="5" t="s">
        <v>20</v>
      </c>
      <c r="K266" s="3" t="s">
        <v>794</v>
      </c>
      <c r="L266" s="24" t="s">
        <v>20</v>
      </c>
      <c r="M266" s="18"/>
      <c r="N266" s="6" t="s">
        <v>878</v>
      </c>
      <c r="O266" s="8">
        <v>344841.92</v>
      </c>
      <c r="P266" s="8">
        <f t="shared" si="46"/>
        <v>404154.73023999995</v>
      </c>
      <c r="Q266" s="8">
        <v>50000</v>
      </c>
      <c r="R266" s="4">
        <f t="shared" si="48"/>
        <v>50000</v>
      </c>
      <c r="S266" s="8"/>
      <c r="T266" s="8">
        <f t="shared" si="47"/>
        <v>0</v>
      </c>
      <c r="U266" s="8">
        <f>T266/'Index Lengkeek tm febr. 2024'!$D$2*'Index Lengkeek tm febr. 2024'!$D$3</f>
        <v>0</v>
      </c>
      <c r="V266" s="4">
        <f t="shared" si="45"/>
        <v>0</v>
      </c>
    </row>
    <row r="267" spans="1:127" x14ac:dyDescent="0.25">
      <c r="A267" s="3" t="s">
        <v>634</v>
      </c>
      <c r="B267" s="3">
        <v>94</v>
      </c>
      <c r="C267" s="3" t="s">
        <v>637</v>
      </c>
      <c r="D267" s="3" t="s">
        <v>16</v>
      </c>
      <c r="E267" s="5" t="s">
        <v>64</v>
      </c>
      <c r="F267" s="5" t="s">
        <v>639</v>
      </c>
      <c r="G267" s="5" t="s">
        <v>213</v>
      </c>
      <c r="I267" s="5" t="s">
        <v>641</v>
      </c>
      <c r="J267" s="5" t="s">
        <v>20</v>
      </c>
      <c r="K267" s="3" t="s">
        <v>19</v>
      </c>
      <c r="L267" s="24" t="s">
        <v>20</v>
      </c>
      <c r="M267" s="7"/>
      <c r="N267" s="6" t="s">
        <v>643</v>
      </c>
      <c r="O267" s="8">
        <v>7530029.96</v>
      </c>
      <c r="P267" s="8">
        <f t="shared" si="46"/>
        <v>8825195.1131199989</v>
      </c>
      <c r="Q267" s="8">
        <f>P267/'Index Lengkeek tm febr. 2024'!$C$2*'Index Lengkeek tm febr. 2024'!$C$3</f>
        <v>8952153.9040563069</v>
      </c>
      <c r="R267" s="4">
        <f t="shared" si="48"/>
        <v>8952153.9040563069</v>
      </c>
      <c r="S267" s="8"/>
      <c r="T267" s="8">
        <f t="shared" si="47"/>
        <v>0</v>
      </c>
      <c r="U267" s="8">
        <f>T267/'Index Lengkeek tm febr. 2024'!$D$2*'Index Lengkeek tm febr. 2024'!$D$3</f>
        <v>0</v>
      </c>
      <c r="V267" s="4">
        <f t="shared" si="45"/>
        <v>0</v>
      </c>
    </row>
    <row r="268" spans="1:127" x14ac:dyDescent="0.25">
      <c r="A268" s="3" t="s">
        <v>644</v>
      </c>
      <c r="B268" s="3">
        <v>215</v>
      </c>
      <c r="C268" s="3" t="s">
        <v>646</v>
      </c>
      <c r="D268" s="3" t="s">
        <v>16</v>
      </c>
      <c r="E268" s="5" t="s">
        <v>65</v>
      </c>
      <c r="F268" s="5" t="s">
        <v>54</v>
      </c>
      <c r="G268" s="19" t="s">
        <v>31</v>
      </c>
      <c r="I268" s="3" t="s">
        <v>1014</v>
      </c>
      <c r="J268" s="7" t="s">
        <v>19</v>
      </c>
      <c r="K268" s="3" t="s">
        <v>794</v>
      </c>
      <c r="L268" s="24" t="s">
        <v>20</v>
      </c>
      <c r="M268" s="22"/>
      <c r="N268" s="6" t="s">
        <v>647</v>
      </c>
      <c r="O268" s="8">
        <v>1064942.3600000001</v>
      </c>
      <c r="P268" s="8">
        <f t="shared" si="46"/>
        <v>1248112.4459200001</v>
      </c>
      <c r="Q268" s="8">
        <f>P268/'Index Lengkeek tm febr. 2024'!$C$2*'Index Lengkeek tm febr. 2024'!$C$3</f>
        <v>1266067.7256679784</v>
      </c>
      <c r="R268" s="4">
        <f t="shared" si="48"/>
        <v>1266067.7256679784</v>
      </c>
      <c r="S268" s="8">
        <v>143688.31</v>
      </c>
      <c r="T268" s="8">
        <f t="shared" si="47"/>
        <v>164523.11494999999</v>
      </c>
      <c r="U268" s="8">
        <f>T268/'Index Lengkeek tm febr. 2024'!$D$2*'Index Lengkeek tm febr. 2024'!$D$3</f>
        <v>171140.75384598458</v>
      </c>
      <c r="V268" s="4">
        <f t="shared" si="45"/>
        <v>171140.75384598458</v>
      </c>
    </row>
    <row r="269" spans="1:127" x14ac:dyDescent="0.25">
      <c r="A269" s="3" t="s">
        <v>645</v>
      </c>
      <c r="D269" s="3" t="s">
        <v>40</v>
      </c>
      <c r="E269" s="5" t="s">
        <v>300</v>
      </c>
      <c r="F269" s="5"/>
      <c r="G269" s="19"/>
      <c r="J269" s="7" t="s">
        <v>20</v>
      </c>
      <c r="K269" s="3" t="s">
        <v>794</v>
      </c>
      <c r="L269" s="24" t="s">
        <v>20</v>
      </c>
      <c r="M269" s="22"/>
      <c r="N269" s="6" t="s">
        <v>648</v>
      </c>
      <c r="O269" s="8">
        <v>93887.62</v>
      </c>
      <c r="P269" s="8">
        <f t="shared" si="46"/>
        <v>110036.29063999999</v>
      </c>
      <c r="Q269" s="8">
        <f>P269/'Index Lengkeek tm febr. 2024'!$C$2*'Index Lengkeek tm febr. 2024'!$C$3</f>
        <v>111619.26690734642</v>
      </c>
      <c r="R269" s="4">
        <f t="shared" si="48"/>
        <v>111619.26690734642</v>
      </c>
      <c r="S269" s="8"/>
      <c r="T269" s="8">
        <f t="shared" si="47"/>
        <v>0</v>
      </c>
      <c r="U269" s="8">
        <f>T269/'Index Lengkeek tm febr. 2024'!$D$2*'Index Lengkeek tm febr. 2024'!$D$3</f>
        <v>0</v>
      </c>
      <c r="V269" s="4">
        <f t="shared" si="45"/>
        <v>0</v>
      </c>
    </row>
    <row r="270" spans="1:127" x14ac:dyDescent="0.25">
      <c r="A270" s="3" t="s">
        <v>649</v>
      </c>
      <c r="B270" s="3">
        <v>4</v>
      </c>
      <c r="C270" s="3" t="s">
        <v>654</v>
      </c>
      <c r="D270" s="3" t="s">
        <v>16</v>
      </c>
      <c r="E270" s="5" t="s">
        <v>164</v>
      </c>
      <c r="F270" s="5"/>
      <c r="G270" s="19"/>
      <c r="J270" s="6" t="s">
        <v>20</v>
      </c>
      <c r="K270" s="3" t="s">
        <v>794</v>
      </c>
      <c r="L270" s="24" t="s">
        <v>20</v>
      </c>
      <c r="M270" s="18"/>
      <c r="N270" s="6" t="s">
        <v>659</v>
      </c>
      <c r="O270" s="8"/>
      <c r="P270" s="8">
        <v>500000</v>
      </c>
      <c r="Q270" s="8">
        <f>P270/'Index Lengkeek tm febr. 2024'!$C$2*'Index Lengkeek tm febr. 2024'!$C$3</f>
        <v>507192.97360052494</v>
      </c>
      <c r="R270" s="4">
        <f t="shared" si="48"/>
        <v>507192.97360052494</v>
      </c>
      <c r="S270" s="8">
        <v>38282.94</v>
      </c>
      <c r="T270" s="8">
        <v>200000</v>
      </c>
      <c r="U270" s="8">
        <f>T270/'Index Lengkeek tm febr. 2024'!$D$2*'Index Lengkeek tm febr. 2024'!$D$3</f>
        <v>208044.63117294578</v>
      </c>
      <c r="V270" s="4">
        <f t="shared" si="45"/>
        <v>208044.63117294578</v>
      </c>
    </row>
    <row r="271" spans="1:127" x14ac:dyDescent="0.25">
      <c r="A271" s="3" t="s">
        <v>650</v>
      </c>
      <c r="B271" s="7">
        <v>30</v>
      </c>
      <c r="C271" s="3" t="s">
        <v>655</v>
      </c>
      <c r="D271" s="3" t="s">
        <v>16</v>
      </c>
      <c r="E271" s="5" t="s">
        <v>65</v>
      </c>
      <c r="F271" s="5" t="s">
        <v>54</v>
      </c>
      <c r="G271" s="19" t="s">
        <v>658</v>
      </c>
      <c r="I271" s="3" t="s">
        <v>1014</v>
      </c>
      <c r="J271" s="6" t="s">
        <v>19</v>
      </c>
      <c r="K271" s="3" t="s">
        <v>794</v>
      </c>
      <c r="L271" s="24" t="s">
        <v>20</v>
      </c>
      <c r="M271" s="18"/>
      <c r="N271" s="6" t="s">
        <v>660</v>
      </c>
      <c r="O271" s="8">
        <v>5048615.6500000004</v>
      </c>
      <c r="P271" s="8">
        <f t="shared" ref="P271:P302" si="49">O271*117.2%</f>
        <v>5916977.5417999998</v>
      </c>
      <c r="Q271" s="8">
        <f>P271/'Index Lengkeek tm febr. 2024'!$C$2*'Index Lengkeek tm febr. 2024'!$C$3</f>
        <v>6002098.868306133</v>
      </c>
      <c r="R271" s="4">
        <f t="shared" si="48"/>
        <v>6002098.868306133</v>
      </c>
      <c r="S271" s="8">
        <v>808246.74</v>
      </c>
      <c r="T271" s="8">
        <f t="shared" ref="T271:T296" si="50">S271*114.5%</f>
        <v>925442.51729999995</v>
      </c>
      <c r="U271" s="8">
        <f>T271/'Index Lengkeek tm febr. 2024'!$D$2*'Index Lengkeek tm febr. 2024'!$D$3</f>
        <v>962666.73591720499</v>
      </c>
      <c r="V271" s="4">
        <f t="shared" si="45"/>
        <v>962666.73591720499</v>
      </c>
    </row>
    <row r="272" spans="1:127" x14ac:dyDescent="0.25">
      <c r="A272" s="3" t="s">
        <v>651</v>
      </c>
      <c r="B272" s="3">
        <v>8</v>
      </c>
      <c r="C272" s="3" t="s">
        <v>656</v>
      </c>
      <c r="D272" s="3" t="s">
        <v>16</v>
      </c>
      <c r="E272" s="5" t="s">
        <v>164</v>
      </c>
      <c r="F272" s="5" t="s">
        <v>54</v>
      </c>
      <c r="G272" s="19" t="s">
        <v>141</v>
      </c>
      <c r="I272" s="3" t="s">
        <v>1014</v>
      </c>
      <c r="J272" s="6" t="s">
        <v>19</v>
      </c>
      <c r="K272" s="3" t="s">
        <v>794</v>
      </c>
      <c r="L272" s="24" t="s">
        <v>20</v>
      </c>
      <c r="M272" s="18"/>
      <c r="N272" s="6" t="s">
        <v>661</v>
      </c>
      <c r="O272" s="8">
        <v>3410816.04</v>
      </c>
      <c r="P272" s="8">
        <f t="shared" si="49"/>
        <v>3997476.3988799998</v>
      </c>
      <c r="Q272" s="8">
        <f>P272/'Index Lengkeek tm febr. 2024'!$C$2*'Index Lengkeek tm febr. 2024'!$C$3</f>
        <v>4054983.8832917307</v>
      </c>
      <c r="R272" s="4">
        <f t="shared" si="48"/>
        <v>4054983.8832917307</v>
      </c>
      <c r="S272" s="8">
        <v>814982.13</v>
      </c>
      <c r="T272" s="8">
        <f t="shared" si="50"/>
        <v>933154.53885000001</v>
      </c>
      <c r="U272" s="8">
        <f>T272/'Index Lengkeek tm febr. 2024'!$D$2*'Index Lengkeek tm febr. 2024'!$D$3</f>
        <v>970688.95931204292</v>
      </c>
      <c r="V272" s="4">
        <f t="shared" si="45"/>
        <v>970688.95931204292</v>
      </c>
    </row>
    <row r="273" spans="1:22" x14ac:dyDescent="0.25">
      <c r="A273" s="3" t="s">
        <v>652</v>
      </c>
      <c r="B273" s="3">
        <v>69</v>
      </c>
      <c r="C273" s="3" t="s">
        <v>657</v>
      </c>
      <c r="D273" s="3" t="s">
        <v>16</v>
      </c>
      <c r="E273" s="5" t="s">
        <v>65</v>
      </c>
      <c r="F273" s="5" t="s">
        <v>54</v>
      </c>
      <c r="G273" s="19" t="s">
        <v>112</v>
      </c>
      <c r="I273" s="3" t="s">
        <v>1014</v>
      </c>
      <c r="J273" s="6" t="s">
        <v>19</v>
      </c>
      <c r="K273" s="3" t="s">
        <v>794</v>
      </c>
      <c r="L273" s="24" t="s">
        <v>20</v>
      </c>
      <c r="M273" s="18"/>
      <c r="N273" s="6" t="s">
        <v>662</v>
      </c>
      <c r="O273" s="8">
        <v>1191897.3</v>
      </c>
      <c r="P273" s="8">
        <f t="shared" si="49"/>
        <v>1396903.6355999999</v>
      </c>
      <c r="Q273" s="8">
        <f>P273/'Index Lengkeek tm febr. 2024'!$C$2*'Index Lengkeek tm febr. 2024'!$C$3</f>
        <v>1416999.4175466963</v>
      </c>
      <c r="R273" s="4">
        <f t="shared" si="48"/>
        <v>1416999.4175466963</v>
      </c>
      <c r="S273" s="8">
        <v>108888.8</v>
      </c>
      <c r="T273" s="8">
        <f t="shared" si="50"/>
        <v>124677.67600000001</v>
      </c>
      <c r="U273" s="8">
        <f>T273/'Index Lengkeek tm febr. 2024'!$D$2*'Index Lengkeek tm febr. 2024'!$D$3</f>
        <v>129692.60559460019</v>
      </c>
      <c r="V273" s="4">
        <f t="shared" si="45"/>
        <v>129692.60559460019</v>
      </c>
    </row>
    <row r="274" spans="1:22" x14ac:dyDescent="0.25">
      <c r="A274" s="3" t="s">
        <v>653</v>
      </c>
      <c r="B274" s="3">
        <v>71</v>
      </c>
      <c r="C274" s="3" t="s">
        <v>657</v>
      </c>
      <c r="D274" s="3" t="s">
        <v>16</v>
      </c>
      <c r="E274" s="5" t="s">
        <v>65</v>
      </c>
      <c r="F274" s="5"/>
      <c r="G274" s="19"/>
      <c r="I274" s="3" t="s">
        <v>1014</v>
      </c>
      <c r="J274" s="6" t="s">
        <v>19</v>
      </c>
      <c r="K274" s="3" t="s">
        <v>794</v>
      </c>
      <c r="L274" s="24" t="s">
        <v>20</v>
      </c>
      <c r="M274" s="18"/>
      <c r="N274" s="6" t="s">
        <v>663</v>
      </c>
      <c r="O274" s="8">
        <v>4400282.68</v>
      </c>
      <c r="P274" s="8">
        <f t="shared" si="49"/>
        <v>5157131.3009599997</v>
      </c>
      <c r="Q274" s="8">
        <f>P274/'Index Lengkeek tm febr. 2024'!$C$2*'Index Lengkeek tm febr. 2024'!$C$3</f>
        <v>5231321.5195644917</v>
      </c>
      <c r="R274" s="4">
        <f t="shared" si="48"/>
        <v>5231321.5195644917</v>
      </c>
      <c r="S274" s="8">
        <v>971018.65</v>
      </c>
      <c r="T274" s="8">
        <f t="shared" si="50"/>
        <v>1111816.3542500001</v>
      </c>
      <c r="U274" s="8">
        <f>T274/'Index Lengkeek tm febr. 2024'!$D$2*'Index Lengkeek tm febr. 2024'!$D$3</f>
        <v>1156537.1167599526</v>
      </c>
      <c r="V274" s="4">
        <f t="shared" si="45"/>
        <v>1156537.1167599526</v>
      </c>
    </row>
    <row r="275" spans="1:22" x14ac:dyDescent="0.25">
      <c r="A275" s="3" t="s">
        <v>664</v>
      </c>
      <c r="B275" s="3">
        <v>71</v>
      </c>
      <c r="C275" s="3" t="s">
        <v>665</v>
      </c>
      <c r="D275" s="3" t="s">
        <v>96</v>
      </c>
      <c r="E275" s="5" t="s">
        <v>64</v>
      </c>
      <c r="J275" s="7" t="s">
        <v>20</v>
      </c>
      <c r="K275" s="3" t="s">
        <v>794</v>
      </c>
      <c r="L275" s="24" t="s">
        <v>20</v>
      </c>
      <c r="M275" s="18"/>
      <c r="N275" s="6" t="s">
        <v>667</v>
      </c>
      <c r="O275" s="8">
        <v>663484.18999999994</v>
      </c>
      <c r="P275" s="8">
        <f t="shared" si="49"/>
        <v>777603.47067999991</v>
      </c>
      <c r="Q275" s="8">
        <f>P275/'Index Lengkeek tm febr. 2024'!$C$2*'Index Lengkeek tm febr. 2024'!$C$3</f>
        <v>788790.03315255558</v>
      </c>
      <c r="R275" s="4">
        <f t="shared" si="48"/>
        <v>788790.03315255558</v>
      </c>
      <c r="S275" s="8"/>
      <c r="T275" s="8">
        <f t="shared" si="50"/>
        <v>0</v>
      </c>
      <c r="U275" s="8">
        <f>T275/'Index Lengkeek tm febr. 2024'!$D$2*'Index Lengkeek tm febr. 2024'!$D$3</f>
        <v>0</v>
      </c>
      <c r="V275" s="4">
        <f t="shared" si="45"/>
        <v>0</v>
      </c>
    </row>
    <row r="276" spans="1:22" x14ac:dyDescent="0.25">
      <c r="A276" s="3" t="s">
        <v>664</v>
      </c>
      <c r="B276" s="3">
        <v>63</v>
      </c>
      <c r="C276" s="3" t="s">
        <v>665</v>
      </c>
      <c r="D276" s="3" t="s">
        <v>96</v>
      </c>
      <c r="E276" s="5" t="s">
        <v>64</v>
      </c>
      <c r="J276" s="7" t="s">
        <v>20</v>
      </c>
      <c r="K276" s="3" t="s">
        <v>794</v>
      </c>
      <c r="L276" s="24" t="s">
        <v>20</v>
      </c>
      <c r="M276" s="18"/>
      <c r="N276" s="6" t="s">
        <v>666</v>
      </c>
      <c r="O276" s="8">
        <v>395043.67</v>
      </c>
      <c r="P276" s="8">
        <f t="shared" si="49"/>
        <v>462991.18123999995</v>
      </c>
      <c r="Q276" s="8">
        <f>P276/'Index Lengkeek tm febr. 2024'!$C$2*'Index Lengkeek tm febr. 2024'!$C$3</f>
        <v>469651.74792787025</v>
      </c>
      <c r="R276" s="4">
        <f t="shared" si="48"/>
        <v>469651.74792787025</v>
      </c>
      <c r="S276" s="8"/>
      <c r="T276" s="8">
        <f t="shared" si="50"/>
        <v>0</v>
      </c>
      <c r="U276" s="8">
        <f>T276/'Index Lengkeek tm febr. 2024'!$D$2*'Index Lengkeek tm febr. 2024'!$D$3</f>
        <v>0</v>
      </c>
      <c r="V276" s="4">
        <f t="shared" si="45"/>
        <v>0</v>
      </c>
    </row>
    <row r="277" spans="1:22" x14ac:dyDescent="0.25">
      <c r="A277" s="3" t="s">
        <v>668</v>
      </c>
      <c r="B277" s="3">
        <v>77</v>
      </c>
      <c r="C277" s="3" t="s">
        <v>671</v>
      </c>
      <c r="D277" s="3" t="s">
        <v>40</v>
      </c>
      <c r="E277" s="5" t="s">
        <v>65</v>
      </c>
      <c r="F277" s="5" t="s">
        <v>18</v>
      </c>
      <c r="G277" s="19" t="s">
        <v>31</v>
      </c>
      <c r="I277" s="3" t="s">
        <v>1014</v>
      </c>
      <c r="J277" s="6" t="s">
        <v>19</v>
      </c>
      <c r="K277" s="3" t="s">
        <v>794</v>
      </c>
      <c r="L277" s="24" t="s">
        <v>20</v>
      </c>
      <c r="M277" s="18"/>
      <c r="N277" s="6" t="s">
        <v>675</v>
      </c>
      <c r="O277" s="8">
        <v>2274095.67</v>
      </c>
      <c r="P277" s="8">
        <f t="shared" si="49"/>
        <v>2665240.12524</v>
      </c>
      <c r="Q277" s="8">
        <f>P277/'Index Lengkeek tm febr. 2024'!$C$2*'Index Lengkeek tm febr. 2024'!$C$3</f>
        <v>2703582.128959822</v>
      </c>
      <c r="R277" s="4">
        <f t="shared" si="48"/>
        <v>2703582.128959822</v>
      </c>
      <c r="S277" s="8">
        <v>523115.25</v>
      </c>
      <c r="T277" s="8">
        <f t="shared" si="50"/>
        <v>598966.96125000005</v>
      </c>
      <c r="U277" s="8">
        <f>T277/'Index Lengkeek tm febr. 2024'!$D$2*'Index Lengkeek tm febr. 2024'!$D$3</f>
        <v>623059.30269018188</v>
      </c>
      <c r="V277" s="4">
        <f t="shared" si="45"/>
        <v>623059.30269018188</v>
      </c>
    </row>
    <row r="278" spans="1:22" x14ac:dyDescent="0.25">
      <c r="A278" s="3" t="s">
        <v>669</v>
      </c>
      <c r="B278" s="3">
        <v>1</v>
      </c>
      <c r="C278" s="3" t="s">
        <v>672</v>
      </c>
      <c r="D278" s="3" t="s">
        <v>37</v>
      </c>
      <c r="E278" s="5" t="s">
        <v>65</v>
      </c>
      <c r="F278" s="5" t="s">
        <v>18</v>
      </c>
      <c r="G278" s="19" t="s">
        <v>31</v>
      </c>
      <c r="I278" s="3" t="s">
        <v>1014</v>
      </c>
      <c r="J278" s="6" t="s">
        <v>19</v>
      </c>
      <c r="K278" s="3" t="s">
        <v>794</v>
      </c>
      <c r="L278" s="24" t="s">
        <v>20</v>
      </c>
      <c r="M278" s="18"/>
      <c r="N278" s="6" t="s">
        <v>676</v>
      </c>
      <c r="O278" s="8">
        <v>2608226.2400000002</v>
      </c>
      <c r="P278" s="8">
        <f t="shared" si="49"/>
        <v>3056841.1532800002</v>
      </c>
      <c r="Q278" s="8">
        <f>P278/'Index Lengkeek tm febr. 2024'!$C$2*'Index Lengkeek tm febr. 2024'!$C$3</f>
        <v>3100816.7087130831</v>
      </c>
      <c r="R278" s="4">
        <f t="shared" si="48"/>
        <v>3100816.7087130831</v>
      </c>
      <c r="S278" s="8">
        <v>719564.11</v>
      </c>
      <c r="T278" s="8">
        <f t="shared" si="50"/>
        <v>823900.90595000004</v>
      </c>
      <c r="U278" s="8">
        <f>T278/'Index Lengkeek tm febr. 2024'!$D$2*'Index Lengkeek tm febr. 2024'!$D$3</f>
        <v>857040.80050711834</v>
      </c>
      <c r="V278" s="4">
        <f t="shared" si="45"/>
        <v>857040.80050711834</v>
      </c>
    </row>
    <row r="279" spans="1:22" x14ac:dyDescent="0.25">
      <c r="A279" s="3" t="s">
        <v>670</v>
      </c>
      <c r="B279" s="3">
        <v>10</v>
      </c>
      <c r="C279" s="3" t="s">
        <v>673</v>
      </c>
      <c r="D279" s="3" t="s">
        <v>37</v>
      </c>
      <c r="E279" s="5" t="s">
        <v>421</v>
      </c>
      <c r="F279" s="5" t="s">
        <v>54</v>
      </c>
      <c r="G279" s="19" t="s">
        <v>674</v>
      </c>
      <c r="I279" s="3" t="s">
        <v>1014</v>
      </c>
      <c r="J279" s="6" t="s">
        <v>20</v>
      </c>
      <c r="K279" s="3" t="s">
        <v>794</v>
      </c>
      <c r="L279" s="24" t="s">
        <v>20</v>
      </c>
      <c r="M279" s="18"/>
      <c r="N279" s="6" t="s">
        <v>677</v>
      </c>
      <c r="O279" s="8">
        <v>1007011.47</v>
      </c>
      <c r="P279" s="8">
        <f t="shared" si="49"/>
        <v>1180217.4428399999</v>
      </c>
      <c r="Q279" s="8">
        <f>P279/'Index Lengkeek tm febr. 2024'!$C$2*'Index Lengkeek tm febr. 2024'!$C$3</f>
        <v>1197195.9886584543</v>
      </c>
      <c r="R279" s="4">
        <f t="shared" si="48"/>
        <v>1197195.9886584543</v>
      </c>
      <c r="S279" s="8">
        <v>103275.97</v>
      </c>
      <c r="T279" s="8">
        <f t="shared" si="50"/>
        <v>118250.98565</v>
      </c>
      <c r="U279" s="8">
        <f>T279/'Index Lengkeek tm febr. 2024'!$D$2*'Index Lengkeek tm febr. 2024'!$D$3</f>
        <v>123007.41347695778</v>
      </c>
      <c r="V279" s="4">
        <f t="shared" si="45"/>
        <v>123007.41347695778</v>
      </c>
    </row>
    <row r="280" spans="1:22" x14ac:dyDescent="0.25">
      <c r="A280" s="3" t="s">
        <v>670</v>
      </c>
      <c r="B280" s="3">
        <v>8</v>
      </c>
      <c r="C280" s="3" t="s">
        <v>673</v>
      </c>
      <c r="D280" s="3" t="s">
        <v>37</v>
      </c>
      <c r="E280" s="5"/>
      <c r="F280" s="5"/>
      <c r="I280" s="3" t="s">
        <v>1014</v>
      </c>
      <c r="J280" s="6" t="s">
        <v>19</v>
      </c>
      <c r="K280" s="3" t="s">
        <v>794</v>
      </c>
      <c r="L280" s="24" t="s">
        <v>20</v>
      </c>
      <c r="M280" s="18"/>
      <c r="N280" s="6" t="s">
        <v>686</v>
      </c>
      <c r="O280" s="8">
        <v>626801.87</v>
      </c>
      <c r="P280" s="8">
        <f t="shared" si="49"/>
        <v>734611.79163999995</v>
      </c>
      <c r="Q280" s="8">
        <f>P280/'Index Lengkeek tm febr. 2024'!$C$2*'Index Lengkeek tm febr. 2024'!$C$3</f>
        <v>745179.87808780163</v>
      </c>
      <c r="R280" s="4">
        <f t="shared" si="48"/>
        <v>745179.87808780163</v>
      </c>
      <c r="S280" s="8"/>
      <c r="T280" s="8">
        <f t="shared" si="50"/>
        <v>0</v>
      </c>
      <c r="U280" s="8">
        <f>T280/'Index Lengkeek tm febr. 2024'!$D$2*'Index Lengkeek tm febr. 2024'!$D$3</f>
        <v>0</v>
      </c>
      <c r="V280" s="4">
        <f t="shared" si="45"/>
        <v>0</v>
      </c>
    </row>
    <row r="281" spans="1:22" x14ac:dyDescent="0.25">
      <c r="A281" s="3" t="s">
        <v>678</v>
      </c>
      <c r="B281" s="3">
        <v>202</v>
      </c>
      <c r="C281" s="3" t="s">
        <v>683</v>
      </c>
      <c r="D281" s="3" t="s">
        <v>16</v>
      </c>
      <c r="E281" s="5"/>
      <c r="F281" s="5"/>
      <c r="I281" s="3" t="s">
        <v>1014</v>
      </c>
      <c r="J281" s="6" t="s">
        <v>20</v>
      </c>
      <c r="K281" s="3" t="s">
        <v>794</v>
      </c>
      <c r="L281" s="24" t="s">
        <v>20</v>
      </c>
      <c r="M281" s="18"/>
      <c r="N281" s="6" t="s">
        <v>688</v>
      </c>
      <c r="O281" s="8">
        <v>9335234.1699999999</v>
      </c>
      <c r="P281" s="8">
        <f t="shared" si="49"/>
        <v>10940894.447239999</v>
      </c>
      <c r="Q281" s="8">
        <f>P281/'Index Lengkeek tm febr. 2024'!$C$2*'Index Lengkeek tm febr. 2024'!$C$3</f>
        <v>11098289.577090254</v>
      </c>
      <c r="R281" s="4">
        <f t="shared" si="48"/>
        <v>11098289.577090254</v>
      </c>
      <c r="S281" s="8">
        <v>1507604.68</v>
      </c>
      <c r="T281" s="8">
        <f t="shared" si="50"/>
        <v>1726207.3585999999</v>
      </c>
      <c r="U281" s="8">
        <f>T281/'Index Lengkeek tm febr. 2024'!$D$2*'Index Lengkeek tm febr. 2024'!$D$3</f>
        <v>1795640.8662398099</v>
      </c>
      <c r="V281" s="4">
        <f t="shared" si="45"/>
        <v>1795640.8662398099</v>
      </c>
    </row>
    <row r="282" spans="1:22" x14ac:dyDescent="0.25">
      <c r="A282" s="3" t="s">
        <v>678</v>
      </c>
      <c r="B282" s="3">
        <v>201</v>
      </c>
      <c r="C282" s="3" t="s">
        <v>682</v>
      </c>
      <c r="D282" s="3" t="s">
        <v>16</v>
      </c>
      <c r="E282" s="5" t="s">
        <v>54</v>
      </c>
      <c r="F282" s="5" t="s">
        <v>31</v>
      </c>
      <c r="I282" s="3" t="s">
        <v>1014</v>
      </c>
      <c r="J282" s="6" t="s">
        <v>19</v>
      </c>
      <c r="K282" s="3" t="s">
        <v>794</v>
      </c>
      <c r="L282" s="24" t="s">
        <v>20</v>
      </c>
      <c r="M282" s="18"/>
      <c r="N282" s="6" t="s">
        <v>687</v>
      </c>
      <c r="O282" s="8">
        <v>1060012.07</v>
      </c>
      <c r="P282" s="8">
        <f t="shared" si="49"/>
        <v>1242334.14604</v>
      </c>
      <c r="Q282" s="8">
        <f>P282/'Index Lengkeek tm febr. 2024'!$C$2*'Index Lengkeek tm febr. 2024'!$C$3</f>
        <v>1260206.2994709928</v>
      </c>
      <c r="R282" s="4">
        <f t="shared" si="48"/>
        <v>1260206.2994709928</v>
      </c>
      <c r="S282" s="8">
        <v>135830.35999999999</v>
      </c>
      <c r="T282" s="8">
        <f t="shared" si="50"/>
        <v>155525.7622</v>
      </c>
      <c r="U282" s="8">
        <f>T282/'Index Lengkeek tm febr. 2024'!$D$2*'Index Lengkeek tm febr. 2024'!$D$3</f>
        <v>161781.49917395136</v>
      </c>
      <c r="V282" s="4">
        <f t="shared" si="45"/>
        <v>161781.49917395136</v>
      </c>
    </row>
    <row r="283" spans="1:22" x14ac:dyDescent="0.25">
      <c r="A283" s="3" t="s">
        <v>679</v>
      </c>
      <c r="B283" s="3">
        <v>222</v>
      </c>
      <c r="C283" s="3" t="s">
        <v>684</v>
      </c>
      <c r="D283" s="3" t="s">
        <v>16</v>
      </c>
      <c r="E283" s="5"/>
      <c r="F283" s="5"/>
      <c r="J283" s="6" t="s">
        <v>20</v>
      </c>
      <c r="K283" s="3" t="s">
        <v>794</v>
      </c>
      <c r="L283" s="24" t="s">
        <v>20</v>
      </c>
      <c r="M283" s="18"/>
      <c r="N283" s="6" t="s">
        <v>689</v>
      </c>
      <c r="O283" s="8">
        <v>664798.55000000005</v>
      </c>
      <c r="P283" s="8">
        <f t="shared" si="49"/>
        <v>779143.90060000005</v>
      </c>
      <c r="Q283" s="8">
        <f>P283/'Index Lengkeek tm febr. 2024'!$C$2*'Index Lengkeek tm febr. 2024'!$C$3</f>
        <v>790352.62361605174</v>
      </c>
      <c r="R283" s="4">
        <f t="shared" si="48"/>
        <v>790352.62361605174</v>
      </c>
      <c r="S283" s="8"/>
      <c r="T283" s="8">
        <f t="shared" si="50"/>
        <v>0</v>
      </c>
      <c r="U283" s="8">
        <f>T283/'Index Lengkeek tm febr. 2024'!$D$2*'Index Lengkeek tm febr. 2024'!$D$3</f>
        <v>0</v>
      </c>
      <c r="V283" s="4">
        <f t="shared" si="45"/>
        <v>0</v>
      </c>
    </row>
    <row r="284" spans="1:22" x14ac:dyDescent="0.25">
      <c r="A284" s="3" t="s">
        <v>680</v>
      </c>
      <c r="B284" s="3" t="s">
        <v>681</v>
      </c>
      <c r="C284" s="3" t="s">
        <v>685</v>
      </c>
      <c r="D284" s="3" t="s">
        <v>40</v>
      </c>
      <c r="E284" s="5" t="s">
        <v>54</v>
      </c>
      <c r="F284" s="6" t="s">
        <v>793</v>
      </c>
      <c r="I284" s="3" t="s">
        <v>1014</v>
      </c>
      <c r="J284" s="6" t="s">
        <v>19</v>
      </c>
      <c r="K284" s="3" t="s">
        <v>794</v>
      </c>
      <c r="L284" s="24" t="s">
        <v>20</v>
      </c>
      <c r="M284" s="18"/>
      <c r="N284" s="6" t="s">
        <v>690</v>
      </c>
      <c r="O284" s="8">
        <v>624940.80000000005</v>
      </c>
      <c r="P284" s="8">
        <f t="shared" si="49"/>
        <v>732430.6176</v>
      </c>
      <c r="Q284" s="8">
        <f>P284/'Index Lengkeek tm febr. 2024'!$C$2*'Index Lengkeek tm febr. 2024'!$C$3</f>
        <v>742967.3257932259</v>
      </c>
      <c r="R284" s="4">
        <f t="shared" si="48"/>
        <v>742967.3257932259</v>
      </c>
      <c r="S284" s="8"/>
      <c r="T284" s="8">
        <f t="shared" si="50"/>
        <v>0</v>
      </c>
      <c r="U284" s="8">
        <f>T284/'Index Lengkeek tm febr. 2024'!$D$2*'Index Lengkeek tm febr. 2024'!$D$3</f>
        <v>0</v>
      </c>
      <c r="V284" s="4">
        <f t="shared" si="45"/>
        <v>0</v>
      </c>
    </row>
    <row r="285" spans="1:22" x14ac:dyDescent="0.25">
      <c r="A285" s="3" t="s">
        <v>691</v>
      </c>
      <c r="B285" s="3">
        <v>33</v>
      </c>
      <c r="C285" s="3" t="s">
        <v>692</v>
      </c>
      <c r="D285" s="3" t="s">
        <v>40</v>
      </c>
      <c r="E285" s="5" t="s">
        <v>64</v>
      </c>
      <c r="F285" s="5" t="s">
        <v>181</v>
      </c>
      <c r="G285" s="19" t="s">
        <v>286</v>
      </c>
      <c r="I285" s="3" t="s">
        <v>1014</v>
      </c>
      <c r="J285" s="6" t="s">
        <v>19</v>
      </c>
      <c r="K285" s="3" t="s">
        <v>794</v>
      </c>
      <c r="L285" s="24" t="s">
        <v>20</v>
      </c>
      <c r="M285" s="18"/>
      <c r="N285" s="6" t="s">
        <v>693</v>
      </c>
      <c r="O285" s="8">
        <v>1441681.66</v>
      </c>
      <c r="P285" s="8">
        <f t="shared" si="49"/>
        <v>1689650.9055199998</v>
      </c>
      <c r="Q285" s="8">
        <f>P285/'Index Lengkeek tm febr. 2024'!$C$2*'Index Lengkeek tm febr. 2024'!$C$3</f>
        <v>1713958.1342350168</v>
      </c>
      <c r="R285" s="4">
        <f t="shared" si="48"/>
        <v>1713958.1342350168</v>
      </c>
      <c r="S285" s="8">
        <v>156036.51999999999</v>
      </c>
      <c r="T285" s="8">
        <f t="shared" si="50"/>
        <v>178661.81539999999</v>
      </c>
      <c r="U285" s="8">
        <f>T285/'Index Lengkeek tm febr. 2024'!$D$2*'Index Lengkeek tm febr. 2024'!$D$3</f>
        <v>185848.15744790962</v>
      </c>
      <c r="V285" s="4">
        <f t="shared" si="45"/>
        <v>185848.15744790962</v>
      </c>
    </row>
    <row r="286" spans="1:22" x14ac:dyDescent="0.25">
      <c r="A286" s="3" t="s">
        <v>694</v>
      </c>
      <c r="B286" s="3">
        <v>52</v>
      </c>
      <c r="C286" s="3" t="s">
        <v>696</v>
      </c>
      <c r="D286" s="3" t="s">
        <v>16</v>
      </c>
      <c r="E286" s="5" t="s">
        <v>64</v>
      </c>
      <c r="J286" s="7" t="s">
        <v>20</v>
      </c>
      <c r="K286" s="3" t="s">
        <v>794</v>
      </c>
      <c r="L286" s="27" t="s">
        <v>106</v>
      </c>
      <c r="M286" s="18"/>
      <c r="N286" s="6" t="s">
        <v>701</v>
      </c>
      <c r="O286" s="8">
        <v>156482.79999999999</v>
      </c>
      <c r="P286" s="8">
        <f t="shared" si="49"/>
        <v>183397.84159999999</v>
      </c>
      <c r="Q286" s="8">
        <f>P286/'Index Lengkeek tm febr. 2024'!$C$2*'Index Lengkeek tm febr. 2024'!$C$3</f>
        <v>186036.19326604411</v>
      </c>
      <c r="R286" s="4">
        <f t="shared" si="48"/>
        <v>186036.19326604411</v>
      </c>
      <c r="S286" s="8"/>
      <c r="T286" s="8">
        <f t="shared" si="50"/>
        <v>0</v>
      </c>
      <c r="U286" s="8">
        <f>T286/'Index Lengkeek tm febr. 2024'!$D$2*'Index Lengkeek tm febr. 2024'!$D$3</f>
        <v>0</v>
      </c>
      <c r="V286" s="4">
        <f t="shared" si="45"/>
        <v>0</v>
      </c>
    </row>
    <row r="287" spans="1:22" x14ac:dyDescent="0.25">
      <c r="A287" s="3" t="s">
        <v>694</v>
      </c>
      <c r="B287" s="3">
        <v>35</v>
      </c>
      <c r="C287" s="7" t="s">
        <v>697</v>
      </c>
      <c r="D287" s="3" t="s">
        <v>16</v>
      </c>
      <c r="E287" s="5" t="s">
        <v>64</v>
      </c>
      <c r="I287" s="3" t="s">
        <v>1014</v>
      </c>
      <c r="J287" s="7" t="s">
        <v>20</v>
      </c>
      <c r="K287" s="3" t="s">
        <v>794</v>
      </c>
      <c r="L287" s="27" t="s">
        <v>106</v>
      </c>
      <c r="M287" s="18"/>
      <c r="N287" s="6" t="s">
        <v>700</v>
      </c>
      <c r="O287" s="8">
        <v>258196.11</v>
      </c>
      <c r="P287" s="8">
        <f t="shared" si="49"/>
        <v>302605.84091999999</v>
      </c>
      <c r="Q287" s="8">
        <f>P287/'Index Lengkeek tm febr. 2024'!$C$2*'Index Lengkeek tm febr. 2024'!$C$3</f>
        <v>306959.11257020442</v>
      </c>
      <c r="R287" s="4">
        <f t="shared" si="48"/>
        <v>306959.11257020442</v>
      </c>
      <c r="S287" s="8"/>
      <c r="T287" s="8">
        <f t="shared" si="50"/>
        <v>0</v>
      </c>
      <c r="U287" s="8">
        <f>T287/'Index Lengkeek tm febr. 2024'!$D$2*'Index Lengkeek tm febr. 2024'!$D$3</f>
        <v>0</v>
      </c>
      <c r="V287" s="4">
        <f t="shared" si="45"/>
        <v>0</v>
      </c>
    </row>
    <row r="288" spans="1:22" x14ac:dyDescent="0.25">
      <c r="A288" s="3" t="s">
        <v>694</v>
      </c>
      <c r="B288" s="3">
        <v>10</v>
      </c>
      <c r="C288" s="3" t="s">
        <v>696</v>
      </c>
      <c r="D288" s="3" t="s">
        <v>16</v>
      </c>
      <c r="E288" s="5" t="s">
        <v>64</v>
      </c>
      <c r="J288" s="3" t="s">
        <v>20</v>
      </c>
      <c r="K288" s="3" t="s">
        <v>794</v>
      </c>
      <c r="L288" s="24" t="s">
        <v>20</v>
      </c>
      <c r="M288" s="18"/>
      <c r="N288" s="6" t="s">
        <v>699</v>
      </c>
      <c r="O288" s="8">
        <v>237024.96</v>
      </c>
      <c r="P288" s="8">
        <f t="shared" si="49"/>
        <v>277793.25311999995</v>
      </c>
      <c r="Q288" s="8">
        <f>P288/'Index Lengkeek tm febr. 2024'!$C$2*'Index Lengkeek tm febr. 2024'!$C$3</f>
        <v>281789.57219219214</v>
      </c>
      <c r="R288" s="4">
        <f t="shared" si="48"/>
        <v>281789.57219219214</v>
      </c>
      <c r="S288" s="8"/>
      <c r="T288" s="8">
        <f t="shared" si="50"/>
        <v>0</v>
      </c>
      <c r="U288" s="8">
        <f>T288/'Index Lengkeek tm febr. 2024'!$D$2*'Index Lengkeek tm febr. 2024'!$D$3</f>
        <v>0</v>
      </c>
      <c r="V288" s="4">
        <f t="shared" si="45"/>
        <v>0</v>
      </c>
    </row>
    <row r="289" spans="1:127" x14ac:dyDescent="0.25">
      <c r="A289" s="3" t="s">
        <v>695</v>
      </c>
      <c r="B289" s="3">
        <v>5</v>
      </c>
      <c r="C289" s="3" t="s">
        <v>698</v>
      </c>
      <c r="D289" s="3" t="s">
        <v>96</v>
      </c>
      <c r="E289" s="5" t="s">
        <v>64</v>
      </c>
      <c r="J289" s="3" t="s">
        <v>20</v>
      </c>
      <c r="K289" s="3" t="s">
        <v>794</v>
      </c>
      <c r="L289" s="24" t="s">
        <v>20</v>
      </c>
      <c r="M289" s="18"/>
      <c r="N289" s="6" t="s">
        <v>705</v>
      </c>
      <c r="O289" s="8">
        <v>513557.73</v>
      </c>
      <c r="P289" s="8">
        <f t="shared" si="49"/>
        <v>601889.65955999994</v>
      </c>
      <c r="Q289" s="8">
        <f>P289/'Index Lengkeek tm febr. 2024'!$C$2*'Index Lengkeek tm febr. 2024'!$C$3</f>
        <v>610548.41242328798</v>
      </c>
      <c r="R289" s="4">
        <f t="shared" si="48"/>
        <v>610548.41242328798</v>
      </c>
      <c r="S289" s="8"/>
      <c r="T289" s="8">
        <f t="shared" si="50"/>
        <v>0</v>
      </c>
      <c r="U289" s="8">
        <f>T289/'Index Lengkeek tm febr. 2024'!$D$2*'Index Lengkeek tm febr. 2024'!$D$3</f>
        <v>0</v>
      </c>
      <c r="V289" s="4">
        <f t="shared" si="45"/>
        <v>0</v>
      </c>
    </row>
    <row r="290" spans="1:127" x14ac:dyDescent="0.25">
      <c r="A290" s="3" t="s">
        <v>695</v>
      </c>
      <c r="B290" s="3">
        <v>40</v>
      </c>
      <c r="C290" s="3" t="s">
        <v>698</v>
      </c>
      <c r="D290" s="3" t="s">
        <v>96</v>
      </c>
      <c r="E290" s="5" t="s">
        <v>64</v>
      </c>
      <c r="J290" s="3" t="s">
        <v>20</v>
      </c>
      <c r="K290" s="3" t="s">
        <v>794</v>
      </c>
      <c r="L290" s="24" t="s">
        <v>20</v>
      </c>
      <c r="M290" s="18"/>
      <c r="N290" s="6" t="s">
        <v>704</v>
      </c>
      <c r="O290" s="8">
        <v>479183.89</v>
      </c>
      <c r="P290" s="8">
        <f t="shared" si="49"/>
        <v>561603.51908</v>
      </c>
      <c r="Q290" s="8">
        <f>P290/'Index Lengkeek tm febr. 2024'!$C$2*'Index Lengkeek tm febr. 2024'!$C$3</f>
        <v>569682.71765340876</v>
      </c>
      <c r="R290" s="4">
        <f t="shared" si="48"/>
        <v>569682.71765340876</v>
      </c>
      <c r="S290" s="8"/>
      <c r="T290" s="8">
        <f t="shared" si="50"/>
        <v>0</v>
      </c>
      <c r="U290" s="8">
        <f>T290/'Index Lengkeek tm febr. 2024'!$D$2*'Index Lengkeek tm febr. 2024'!$D$3</f>
        <v>0</v>
      </c>
      <c r="V290" s="4">
        <f t="shared" si="45"/>
        <v>0</v>
      </c>
    </row>
    <row r="291" spans="1:127" x14ac:dyDescent="0.25">
      <c r="A291" s="3" t="s">
        <v>695</v>
      </c>
      <c r="B291" s="3">
        <v>11</v>
      </c>
      <c r="C291" s="3" t="s">
        <v>698</v>
      </c>
      <c r="D291" s="3" t="s">
        <v>96</v>
      </c>
      <c r="E291" s="5" t="s">
        <v>64</v>
      </c>
      <c r="J291" s="3" t="s">
        <v>19</v>
      </c>
      <c r="K291" s="3" t="s">
        <v>794</v>
      </c>
      <c r="L291" s="24" t="s">
        <v>20</v>
      </c>
      <c r="M291" s="18"/>
      <c r="N291" s="6" t="s">
        <v>703</v>
      </c>
      <c r="O291" s="8">
        <v>752464.25100000005</v>
      </c>
      <c r="P291" s="8">
        <f t="shared" si="49"/>
        <v>881888.10217199998</v>
      </c>
      <c r="Q291" s="8">
        <f>P291/'Index Lengkeek tm febr. 2024'!$C$2*'Index Lengkeek tm febr. 2024'!$C$3</f>
        <v>894574.89784708049</v>
      </c>
      <c r="R291" s="4">
        <f t="shared" si="48"/>
        <v>894574.89784708049</v>
      </c>
      <c r="S291" s="8"/>
      <c r="T291" s="8">
        <f t="shared" si="50"/>
        <v>0</v>
      </c>
      <c r="U291" s="8">
        <f>T291/'Index Lengkeek tm febr. 2024'!$D$2*'Index Lengkeek tm febr. 2024'!$D$3</f>
        <v>0</v>
      </c>
      <c r="V291" s="4">
        <f t="shared" si="45"/>
        <v>0</v>
      </c>
    </row>
    <row r="292" spans="1:127" x14ac:dyDescent="0.25">
      <c r="A292" s="3" t="s">
        <v>695</v>
      </c>
      <c r="B292" s="3">
        <v>10</v>
      </c>
      <c r="C292" s="3" t="s">
        <v>698</v>
      </c>
      <c r="D292" s="3" t="s">
        <v>96</v>
      </c>
      <c r="E292" s="5" t="s">
        <v>64</v>
      </c>
      <c r="J292" s="3" t="s">
        <v>20</v>
      </c>
      <c r="K292" s="3" t="s">
        <v>794</v>
      </c>
      <c r="L292" s="24" t="s">
        <v>20</v>
      </c>
      <c r="M292" s="18"/>
      <c r="N292" s="6" t="s">
        <v>702</v>
      </c>
      <c r="O292" s="8">
        <v>802702.91</v>
      </c>
      <c r="P292" s="8">
        <f t="shared" si="49"/>
        <v>940767.81051999994</v>
      </c>
      <c r="Q292" s="8">
        <f>P292/'Index Lengkeek tm febr. 2024'!$C$2*'Index Lengkeek tm febr. 2024'!$C$3</f>
        <v>954301.646570588</v>
      </c>
      <c r="R292" s="4">
        <f t="shared" si="48"/>
        <v>954301.646570588</v>
      </c>
      <c r="S292" s="8"/>
      <c r="T292" s="8">
        <f t="shared" si="50"/>
        <v>0</v>
      </c>
      <c r="U292" s="8">
        <f>T292/'Index Lengkeek tm febr. 2024'!$D$2*'Index Lengkeek tm febr. 2024'!$D$3</f>
        <v>0</v>
      </c>
      <c r="V292" s="4">
        <f t="shared" si="45"/>
        <v>0</v>
      </c>
    </row>
    <row r="293" spans="1:127" x14ac:dyDescent="0.25">
      <c r="A293" s="3" t="s">
        <v>695</v>
      </c>
      <c r="B293" s="3">
        <v>7</v>
      </c>
      <c r="C293" s="3" t="s">
        <v>698</v>
      </c>
      <c r="D293" s="3" t="s">
        <v>96</v>
      </c>
      <c r="E293" s="6" t="s">
        <v>64</v>
      </c>
      <c r="J293" s="3" t="s">
        <v>20</v>
      </c>
      <c r="K293" s="3" t="s">
        <v>794</v>
      </c>
      <c r="L293" s="24" t="s">
        <v>20</v>
      </c>
      <c r="M293" s="18"/>
      <c r="N293" s="6" t="s">
        <v>706</v>
      </c>
      <c r="O293" s="8">
        <v>520791.18</v>
      </c>
      <c r="P293" s="8">
        <f t="shared" si="49"/>
        <v>610367.26295999996</v>
      </c>
      <c r="Q293" s="8">
        <f>P293/'Index Lengkeek tm febr. 2024'!$C$2*'Index Lengkeek tm febr. 2024'!$C$3</f>
        <v>619147.97417819186</v>
      </c>
      <c r="R293" s="4">
        <f t="shared" si="48"/>
        <v>619147.97417819186</v>
      </c>
      <c r="S293" s="8"/>
      <c r="T293" s="8">
        <f t="shared" si="50"/>
        <v>0</v>
      </c>
      <c r="U293" s="8">
        <f>T293/'Index Lengkeek tm febr. 2024'!$D$2*'Index Lengkeek tm febr. 2024'!$D$3</f>
        <v>0</v>
      </c>
      <c r="V293" s="4">
        <f t="shared" si="45"/>
        <v>0</v>
      </c>
    </row>
    <row r="294" spans="1:127" s="5" customFormat="1" x14ac:dyDescent="0.25">
      <c r="A294" s="5" t="s">
        <v>707</v>
      </c>
      <c r="B294" s="5" t="s">
        <v>709</v>
      </c>
      <c r="C294" s="5" t="s">
        <v>711</v>
      </c>
      <c r="D294" s="5" t="s">
        <v>16</v>
      </c>
      <c r="E294" s="5" t="s">
        <v>65</v>
      </c>
      <c r="G294" s="19"/>
      <c r="J294" s="6" t="s">
        <v>20</v>
      </c>
      <c r="K294" s="5" t="s">
        <v>794</v>
      </c>
      <c r="L294" s="24" t="s">
        <v>20</v>
      </c>
      <c r="M294" s="22"/>
      <c r="N294" s="6" t="s">
        <v>713</v>
      </c>
      <c r="O294" s="48">
        <v>359908.13</v>
      </c>
      <c r="P294" s="48">
        <f t="shared" si="49"/>
        <v>421812.32835999998</v>
      </c>
      <c r="Q294" s="48">
        <f>P294/'Index Lengkeek tm febr. 2024'!$C$2*'Index Lengkeek tm febr. 2024'!$C$3</f>
        <v>427880.49824453885</v>
      </c>
      <c r="R294" s="4">
        <f t="shared" si="48"/>
        <v>427880.49824453885</v>
      </c>
      <c r="S294" s="48"/>
      <c r="T294" s="48">
        <f t="shared" si="50"/>
        <v>0</v>
      </c>
      <c r="U294" s="48">
        <f>T294/'Index Lengkeek tm febr. 2024'!$D$2*'Index Lengkeek tm febr. 2024'!$D$3</f>
        <v>0</v>
      </c>
      <c r="V294" s="4">
        <f t="shared" si="45"/>
        <v>0</v>
      </c>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row>
    <row r="295" spans="1:127" x14ac:dyDescent="0.25">
      <c r="A295" s="3" t="s">
        <v>708</v>
      </c>
      <c r="B295" s="3">
        <v>104</v>
      </c>
      <c r="C295" s="3" t="s">
        <v>712</v>
      </c>
      <c r="D295" s="3" t="s">
        <v>16</v>
      </c>
      <c r="E295" s="5"/>
      <c r="K295" s="3" t="s">
        <v>794</v>
      </c>
      <c r="L295" s="27"/>
      <c r="M295" s="22"/>
      <c r="N295" s="6" t="s">
        <v>715</v>
      </c>
      <c r="O295" s="8"/>
      <c r="P295" s="8">
        <f t="shared" si="49"/>
        <v>0</v>
      </c>
      <c r="Q295" s="8">
        <f>P295/'Index Lengkeek tm febr. 2024'!$C$2*'Index Lengkeek tm febr. 2024'!$C$3</f>
        <v>0</v>
      </c>
      <c r="R295" s="4">
        <f t="shared" si="48"/>
        <v>0</v>
      </c>
      <c r="S295" s="8">
        <v>266461.3</v>
      </c>
      <c r="T295" s="8">
        <f t="shared" si="50"/>
        <v>305098.18849999999</v>
      </c>
      <c r="U295" s="8">
        <f>T295/'Index Lengkeek tm febr. 2024'!$D$2*'Index Lengkeek tm febr. 2024'!$D$3</f>
        <v>317370.20049008192</v>
      </c>
      <c r="V295" s="4">
        <f t="shared" si="45"/>
        <v>317370.20049008192</v>
      </c>
    </row>
    <row r="296" spans="1:127" x14ac:dyDescent="0.25">
      <c r="A296" s="3" t="s">
        <v>708</v>
      </c>
      <c r="B296" s="3" t="s">
        <v>710</v>
      </c>
      <c r="C296" s="3" t="s">
        <v>712</v>
      </c>
      <c r="D296" s="3" t="s">
        <v>16</v>
      </c>
      <c r="E296" s="5" t="s">
        <v>64</v>
      </c>
      <c r="I296" s="3" t="s">
        <v>1014</v>
      </c>
      <c r="J296" s="7" t="s">
        <v>19</v>
      </c>
      <c r="K296" s="3" t="s">
        <v>794</v>
      </c>
      <c r="L296" s="24" t="s">
        <v>20</v>
      </c>
      <c r="M296" s="22"/>
      <c r="N296" s="6" t="s">
        <v>714</v>
      </c>
      <c r="O296" s="8">
        <v>3270490.02</v>
      </c>
      <c r="P296" s="8">
        <f t="shared" si="49"/>
        <v>3833014.3034399999</v>
      </c>
      <c r="Q296" s="8">
        <f>P296/'Index Lengkeek tm febr. 2024'!$C$2*'Index Lengkeek tm febr. 2024'!$C$3</f>
        <v>3888155.8448301568</v>
      </c>
      <c r="R296" s="4">
        <f t="shared" si="48"/>
        <v>3888155.8448301568</v>
      </c>
      <c r="S296" s="8">
        <v>125000</v>
      </c>
      <c r="T296" s="8">
        <f t="shared" si="50"/>
        <v>143125</v>
      </c>
      <c r="U296" s="8">
        <f>T296/'Index Lengkeek tm febr. 2024'!$D$2*'Index Lengkeek tm febr. 2024'!$D$3</f>
        <v>148881.93918313933</v>
      </c>
      <c r="V296" s="4">
        <f t="shared" si="45"/>
        <v>148881.93918313933</v>
      </c>
    </row>
    <row r="297" spans="1:127" x14ac:dyDescent="0.25">
      <c r="A297" s="3" t="s">
        <v>716</v>
      </c>
      <c r="B297" s="3">
        <v>304</v>
      </c>
      <c r="C297" s="3" t="s">
        <v>717</v>
      </c>
      <c r="D297" s="3" t="s">
        <v>16</v>
      </c>
      <c r="E297" s="5" t="s">
        <v>65</v>
      </c>
      <c r="F297" s="5" t="s">
        <v>181</v>
      </c>
      <c r="G297" s="19" t="s">
        <v>719</v>
      </c>
      <c r="I297" s="3" t="s">
        <v>1014</v>
      </c>
      <c r="J297" s="6"/>
      <c r="K297" s="3" t="s">
        <v>794</v>
      </c>
      <c r="L297" s="24" t="s">
        <v>20</v>
      </c>
      <c r="M297" s="18"/>
      <c r="N297" s="6" t="s">
        <v>722</v>
      </c>
      <c r="O297" s="8">
        <v>3932500</v>
      </c>
      <c r="P297" s="8">
        <f t="shared" si="49"/>
        <v>4608890</v>
      </c>
      <c r="Q297" s="8">
        <f>P297/'Index Lengkeek tm febr. 2024'!$C$2*'Index Lengkeek tm febr. 2024'!$C$3</f>
        <v>4675193.248195447</v>
      </c>
      <c r="R297" s="4">
        <f t="shared" si="48"/>
        <v>4675193.248195447</v>
      </c>
      <c r="S297" s="8">
        <v>957547.87</v>
      </c>
      <c r="T297" s="8">
        <f t="shared" ref="T297:T319" si="51">S297*114.5%</f>
        <v>1096392.31115</v>
      </c>
      <c r="U297" s="8">
        <f>T297/'Index Lengkeek tm febr. 2024'!$D$2*'Index Lengkeek tm febr. 2024'!$D$3</f>
        <v>1140492.6699702768</v>
      </c>
      <c r="V297" s="4">
        <f t="shared" si="45"/>
        <v>1140492.6699702768</v>
      </c>
    </row>
    <row r="298" spans="1:127" x14ac:dyDescent="0.25">
      <c r="A298" s="3" t="s">
        <v>716</v>
      </c>
      <c r="B298" s="3">
        <v>301</v>
      </c>
      <c r="C298" s="3" t="s">
        <v>717</v>
      </c>
      <c r="D298" s="3" t="s">
        <v>16</v>
      </c>
      <c r="E298" s="5" t="s">
        <v>65</v>
      </c>
      <c r="F298" s="5" t="s">
        <v>181</v>
      </c>
      <c r="G298" s="19" t="s">
        <v>718</v>
      </c>
      <c r="I298" s="3" t="s">
        <v>1014</v>
      </c>
      <c r="J298" s="5" t="s">
        <v>19</v>
      </c>
      <c r="K298" s="3" t="s">
        <v>794</v>
      </c>
      <c r="L298" s="24" t="s">
        <v>20</v>
      </c>
      <c r="M298" s="18"/>
      <c r="N298" s="6" t="s">
        <v>720</v>
      </c>
      <c r="O298" s="8">
        <v>3890150</v>
      </c>
      <c r="P298" s="8">
        <f t="shared" si="49"/>
        <v>4559255.8</v>
      </c>
      <c r="Q298" s="8">
        <f>P298/'Index Lengkeek tm febr. 2024'!$C$2*'Index Lengkeek tm febr. 2024'!$C$3</f>
        <v>4624845.0132148806</v>
      </c>
      <c r="R298" s="4">
        <f t="shared" si="48"/>
        <v>4624845.0132148806</v>
      </c>
      <c r="S298" s="8">
        <v>631611.15</v>
      </c>
      <c r="T298" s="8">
        <f t="shared" si="51"/>
        <v>723194.76675000007</v>
      </c>
      <c r="U298" s="8">
        <f>T298/'Index Lengkeek tm febr. 2024'!$D$2*'Index Lengkeek tm febr. 2024'!$D$3</f>
        <v>752283.94257354166</v>
      </c>
      <c r="V298" s="4">
        <f t="shared" si="45"/>
        <v>752283.94257354166</v>
      </c>
    </row>
    <row r="299" spans="1:127" x14ac:dyDescent="0.25">
      <c r="A299" s="3" t="s">
        <v>716</v>
      </c>
      <c r="B299" s="3">
        <v>303</v>
      </c>
      <c r="C299" s="3" t="s">
        <v>717</v>
      </c>
      <c r="D299" s="3" t="s">
        <v>16</v>
      </c>
      <c r="E299" s="5" t="s">
        <v>64</v>
      </c>
      <c r="F299" s="5" t="s">
        <v>54</v>
      </c>
      <c r="G299" s="19" t="s">
        <v>224</v>
      </c>
      <c r="I299" s="3" t="s">
        <v>1014</v>
      </c>
      <c r="J299" s="6" t="s">
        <v>19</v>
      </c>
      <c r="K299" s="3" t="s">
        <v>794</v>
      </c>
      <c r="L299" s="24" t="s">
        <v>20</v>
      </c>
      <c r="M299" s="18"/>
      <c r="N299" s="6" t="s">
        <v>721</v>
      </c>
      <c r="O299" s="8">
        <v>1331137.3799999999</v>
      </c>
      <c r="P299" s="8">
        <f t="shared" si="49"/>
        <v>1560093.0093599998</v>
      </c>
      <c r="Q299" s="8">
        <f>P299/'Index Lengkeek tm febr. 2024'!$C$2*'Index Lengkeek tm febr. 2024'!$C$3</f>
        <v>1582536.4250213797</v>
      </c>
      <c r="R299" s="4">
        <f t="shared" si="48"/>
        <v>1582536.4250213797</v>
      </c>
      <c r="S299" s="8">
        <v>102153.4</v>
      </c>
      <c r="T299" s="8">
        <f t="shared" si="51"/>
        <v>116965.643</v>
      </c>
      <c r="U299" s="8">
        <f>T299/'Index Lengkeek tm febr. 2024'!$D$2*'Index Lengkeek tm febr. 2024'!$D$3</f>
        <v>121670.37028920725</v>
      </c>
      <c r="V299" s="4">
        <f t="shared" si="45"/>
        <v>121670.37028920725</v>
      </c>
    </row>
    <row r="300" spans="1:127" x14ac:dyDescent="0.25">
      <c r="A300" s="3" t="s">
        <v>723</v>
      </c>
      <c r="B300" s="3">
        <v>14</v>
      </c>
      <c r="C300" s="3" t="s">
        <v>725</v>
      </c>
      <c r="D300" s="3" t="s">
        <v>16</v>
      </c>
      <c r="E300" s="5" t="s">
        <v>64</v>
      </c>
      <c r="F300" s="5"/>
      <c r="G300" s="19"/>
      <c r="I300" s="5"/>
      <c r="J300" s="6" t="s">
        <v>20</v>
      </c>
      <c r="K300" s="3" t="s">
        <v>794</v>
      </c>
      <c r="L300" s="24" t="s">
        <v>20</v>
      </c>
      <c r="M300" s="18"/>
      <c r="N300" s="6" t="s">
        <v>734</v>
      </c>
      <c r="O300" s="8">
        <v>578150.16</v>
      </c>
      <c r="P300" s="8">
        <f t="shared" si="49"/>
        <v>677591.98751999997</v>
      </c>
      <c r="Q300" s="8">
        <v>500000</v>
      </c>
      <c r="R300" s="4">
        <f t="shared" si="48"/>
        <v>500000</v>
      </c>
      <c r="S300" s="8"/>
      <c r="T300" s="8">
        <f t="shared" si="51"/>
        <v>0</v>
      </c>
      <c r="U300" s="8">
        <f>T300/'Index Lengkeek tm febr. 2024'!$D$2*'Index Lengkeek tm febr. 2024'!$D$3</f>
        <v>0</v>
      </c>
      <c r="V300" s="4">
        <f t="shared" si="45"/>
        <v>0</v>
      </c>
    </row>
    <row r="301" spans="1:127" x14ac:dyDescent="0.25">
      <c r="A301" s="3" t="s">
        <v>724</v>
      </c>
      <c r="B301" s="3">
        <v>299</v>
      </c>
      <c r="C301" s="3" t="s">
        <v>726</v>
      </c>
      <c r="D301" s="3" t="s">
        <v>16</v>
      </c>
      <c r="E301" s="5" t="s">
        <v>64</v>
      </c>
      <c r="F301" s="5"/>
      <c r="G301" s="19"/>
      <c r="I301" s="5"/>
      <c r="J301" s="6" t="s">
        <v>19</v>
      </c>
      <c r="K301" s="3" t="s">
        <v>794</v>
      </c>
      <c r="L301" s="24" t="s">
        <v>20</v>
      </c>
      <c r="M301" s="18"/>
      <c r="N301" s="6" t="s">
        <v>733</v>
      </c>
      <c r="O301" s="8">
        <v>129120</v>
      </c>
      <c r="P301" s="8">
        <f t="shared" si="49"/>
        <v>151328.63999999998</v>
      </c>
      <c r="Q301" s="8">
        <f>P301/'Index Lengkeek tm febr. 2024'!$C$2*'Index Lengkeek tm febr. 2024'!$C$3</f>
        <v>153505.64582504667</v>
      </c>
      <c r="R301" s="4">
        <f t="shared" si="48"/>
        <v>153505.64582504667</v>
      </c>
      <c r="S301" s="8"/>
      <c r="T301" s="8">
        <f t="shared" si="51"/>
        <v>0</v>
      </c>
      <c r="U301" s="8">
        <f>T301/'Index Lengkeek tm febr. 2024'!$D$2*'Index Lengkeek tm febr. 2024'!$D$3</f>
        <v>0</v>
      </c>
      <c r="V301" s="4">
        <f t="shared" si="45"/>
        <v>0</v>
      </c>
    </row>
    <row r="302" spans="1:127" x14ac:dyDescent="0.25">
      <c r="A302" s="3" t="s">
        <v>724</v>
      </c>
      <c r="B302" s="3">
        <v>265</v>
      </c>
      <c r="C302" s="3" t="s">
        <v>727</v>
      </c>
      <c r="D302" s="3" t="s">
        <v>16</v>
      </c>
      <c r="E302" s="5" t="s">
        <v>64</v>
      </c>
      <c r="F302" s="5" t="s">
        <v>728</v>
      </c>
      <c r="G302" s="19" t="s">
        <v>729</v>
      </c>
      <c r="I302" s="5" t="s">
        <v>730</v>
      </c>
      <c r="J302" s="6" t="s">
        <v>19</v>
      </c>
      <c r="K302" s="3" t="s">
        <v>794</v>
      </c>
      <c r="L302" s="24" t="s">
        <v>20</v>
      </c>
      <c r="M302" s="18"/>
      <c r="N302" s="6" t="s">
        <v>732</v>
      </c>
      <c r="O302" s="8">
        <v>38296500</v>
      </c>
      <c r="P302" s="8">
        <f t="shared" si="49"/>
        <v>44883498</v>
      </c>
      <c r="Q302" s="8">
        <f>P302/'Index Lengkeek tm febr. 2024'!$C$2*'Index Lengkeek tm febr. 2024'!$C$3</f>
        <v>45529189.632426426</v>
      </c>
      <c r="R302" s="4">
        <f t="shared" si="48"/>
        <v>45529189.632426426</v>
      </c>
      <c r="S302" s="8"/>
      <c r="T302" s="8">
        <f t="shared" si="51"/>
        <v>0</v>
      </c>
      <c r="U302" s="8">
        <f>T302/'Index Lengkeek tm febr. 2024'!$D$2*'Index Lengkeek tm febr. 2024'!$D$3</f>
        <v>0</v>
      </c>
      <c r="V302" s="4">
        <f t="shared" ref="V302:V303" si="52">U302</f>
        <v>0</v>
      </c>
    </row>
    <row r="303" spans="1:127" x14ac:dyDescent="0.25">
      <c r="A303" s="3" t="s">
        <v>724</v>
      </c>
      <c r="B303" s="3">
        <v>203</v>
      </c>
      <c r="C303" s="3" t="s">
        <v>726</v>
      </c>
      <c r="D303" s="3" t="s">
        <v>16</v>
      </c>
      <c r="E303" s="5" t="s">
        <v>297</v>
      </c>
      <c r="F303" s="5"/>
      <c r="G303" s="19"/>
      <c r="I303" s="3" t="s">
        <v>1014</v>
      </c>
      <c r="J303" s="6" t="s">
        <v>20</v>
      </c>
      <c r="K303" s="3" t="s">
        <v>794</v>
      </c>
      <c r="L303" s="24" t="s">
        <v>20</v>
      </c>
      <c r="M303" s="18"/>
      <c r="N303" s="6" t="s">
        <v>731</v>
      </c>
      <c r="O303" s="8">
        <v>5652154.7400000002</v>
      </c>
      <c r="P303" s="8">
        <f t="shared" ref="P303:P319" si="53">O303*117.2%</f>
        <v>6624325.3552799998</v>
      </c>
      <c r="Q303" s="8">
        <f>P303/'Index Lengkeek tm febr. 2024'!$C$2*'Index Lengkeek tm febr. 2024'!$C$3</f>
        <v>6719622.5500836335</v>
      </c>
      <c r="R303" s="4">
        <f t="shared" si="48"/>
        <v>6719622.5500836335</v>
      </c>
      <c r="S303" s="8"/>
      <c r="T303" s="8">
        <f t="shared" si="51"/>
        <v>0</v>
      </c>
      <c r="U303" s="8">
        <f>T303/'Index Lengkeek tm febr. 2024'!$D$2*'Index Lengkeek tm febr. 2024'!$D$3</f>
        <v>0</v>
      </c>
      <c r="V303" s="4">
        <f t="shared" si="52"/>
        <v>0</v>
      </c>
    </row>
    <row r="304" spans="1:127" s="7" customFormat="1" x14ac:dyDescent="0.25">
      <c r="A304" s="7" t="s">
        <v>735</v>
      </c>
      <c r="B304" s="7">
        <v>103</v>
      </c>
      <c r="C304" s="7" t="s">
        <v>738</v>
      </c>
      <c r="D304" s="7" t="s">
        <v>16</v>
      </c>
      <c r="E304" s="6" t="s">
        <v>65</v>
      </c>
      <c r="F304" s="6" t="s">
        <v>742</v>
      </c>
      <c r="G304" s="20" t="s">
        <v>431</v>
      </c>
      <c r="I304" s="6" t="s">
        <v>948</v>
      </c>
      <c r="J304" s="6" t="s">
        <v>20</v>
      </c>
      <c r="K304" s="7" t="s">
        <v>794</v>
      </c>
      <c r="L304" s="24" t="s">
        <v>20</v>
      </c>
      <c r="M304" s="18"/>
      <c r="N304" s="6" t="s">
        <v>949</v>
      </c>
      <c r="O304" s="8">
        <v>33880000</v>
      </c>
      <c r="P304" s="8">
        <f t="shared" si="53"/>
        <v>39707360</v>
      </c>
      <c r="Q304" s="8">
        <f>P304/'Index Lengkeek tm febr. 2024'!$C$2*'Index Lengkeek tm febr. 2024'!$C$3</f>
        <v>40278587.984453082</v>
      </c>
      <c r="R304" s="4">
        <v>46336950</v>
      </c>
      <c r="S304" s="4">
        <v>8985009.5999999996</v>
      </c>
      <c r="T304" s="4">
        <f t="shared" si="51"/>
        <v>10287835.992000001</v>
      </c>
      <c r="U304" s="4">
        <f>T304/'Index Lengkeek tm febr. 2024'!$D$2*'Index Lengkeek tm febr. 2024'!$D$3</f>
        <v>10701645.222616985</v>
      </c>
      <c r="V304" s="4">
        <v>6231500</v>
      </c>
    </row>
    <row r="305" spans="1:127" x14ac:dyDescent="0.25">
      <c r="A305" s="3" t="s">
        <v>735</v>
      </c>
      <c r="B305" s="3">
        <v>114</v>
      </c>
      <c r="C305" s="3" t="s">
        <v>738</v>
      </c>
      <c r="D305" s="3" t="s">
        <v>16</v>
      </c>
      <c r="E305" s="5" t="s">
        <v>64</v>
      </c>
      <c r="F305" s="5" t="s">
        <v>54</v>
      </c>
      <c r="G305" s="19" t="s">
        <v>31</v>
      </c>
      <c r="I305" s="5" t="s">
        <v>743</v>
      </c>
      <c r="J305" s="6" t="s">
        <v>19</v>
      </c>
      <c r="K305" s="3" t="s">
        <v>794</v>
      </c>
      <c r="L305" s="24" t="s">
        <v>20</v>
      </c>
      <c r="M305" s="18"/>
      <c r="N305" s="6" t="s">
        <v>745</v>
      </c>
      <c r="O305" s="8">
        <v>3593700.41</v>
      </c>
      <c r="P305" s="8">
        <f t="shared" si="53"/>
        <v>4211816.8805200001</v>
      </c>
      <c r="Q305" s="8">
        <f>P305/'Index Lengkeek tm febr. 2024'!$C$2*'Index Lengkeek tm febr. 2024'!$C$3</f>
        <v>4272407.8557836516</v>
      </c>
      <c r="R305" s="4" cm="1">
        <f t="array" ref="R305:R319">Q305:Q319</f>
        <v>4272407.8557836516</v>
      </c>
      <c r="S305" s="4">
        <v>821717.52</v>
      </c>
      <c r="T305" s="4">
        <f t="shared" si="51"/>
        <v>940866.56040000007</v>
      </c>
      <c r="U305" s="4">
        <f>T305/'Index Lengkeek tm febr. 2024'!$D$2*'Index Lengkeek tm febr. 2024'!$D$3</f>
        <v>978711.18270688073</v>
      </c>
      <c r="V305" s="4">
        <f>U305</f>
        <v>978711.18270688073</v>
      </c>
    </row>
    <row r="306" spans="1:127" s="32" customFormat="1" x14ac:dyDescent="0.25">
      <c r="A306" s="3" t="s">
        <v>736</v>
      </c>
      <c r="B306" s="3">
        <v>130</v>
      </c>
      <c r="C306" s="3" t="s">
        <v>739</v>
      </c>
      <c r="D306" s="3" t="s">
        <v>16</v>
      </c>
      <c r="E306" s="5" t="s">
        <v>64</v>
      </c>
      <c r="F306" s="5" t="s">
        <v>54</v>
      </c>
      <c r="G306" s="19" t="s">
        <v>224</v>
      </c>
      <c r="H306" s="3"/>
      <c r="I306" s="5" t="s">
        <v>744</v>
      </c>
      <c r="J306" s="6" t="s">
        <v>359</v>
      </c>
      <c r="K306" s="3" t="s">
        <v>794</v>
      </c>
      <c r="L306" s="24" t="s">
        <v>20</v>
      </c>
      <c r="M306" s="18"/>
      <c r="N306" s="6" t="s">
        <v>746</v>
      </c>
      <c r="O306" s="8">
        <v>20497400</v>
      </c>
      <c r="P306" s="8">
        <f t="shared" si="53"/>
        <v>24022952.799999997</v>
      </c>
      <c r="Q306" s="8">
        <f>P306/'Index Lengkeek tm febr. 2024'!$C$2*'Index Lengkeek tm febr. 2024'!$C$3</f>
        <v>24368545.73059411</v>
      </c>
      <c r="R306" s="4">
        <v>24368545.73059411</v>
      </c>
      <c r="S306" s="4">
        <v>6827202.0099999998</v>
      </c>
      <c r="T306" s="4">
        <f t="shared" si="51"/>
        <v>7817146.3014500001</v>
      </c>
      <c r="U306" s="4">
        <f>T306/'Index Lengkeek tm febr. 2024'!$D$2*'Index Lengkeek tm febr. 2024'!$D$3</f>
        <v>8131576.5955506135</v>
      </c>
      <c r="V306" s="4">
        <f t="shared" ref="V306:V319" si="54">U306</f>
        <v>8131576.5955506135</v>
      </c>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row>
    <row r="307" spans="1:127" s="32" customFormat="1" x14ac:dyDescent="0.25">
      <c r="A307" s="3" t="s">
        <v>737</v>
      </c>
      <c r="B307" s="3">
        <v>225</v>
      </c>
      <c r="C307" s="3" t="s">
        <v>740</v>
      </c>
      <c r="D307" s="3" t="s">
        <v>16</v>
      </c>
      <c r="E307" s="5" t="s">
        <v>64</v>
      </c>
      <c r="F307" s="5" t="s">
        <v>54</v>
      </c>
      <c r="G307" s="19" t="s">
        <v>31</v>
      </c>
      <c r="H307" s="3"/>
      <c r="I307" s="3" t="s">
        <v>1014</v>
      </c>
      <c r="J307" s="6" t="s">
        <v>20</v>
      </c>
      <c r="K307" s="3" t="s">
        <v>794</v>
      </c>
      <c r="L307" s="24" t="s">
        <v>20</v>
      </c>
      <c r="M307" s="18"/>
      <c r="N307" s="6" t="s">
        <v>914</v>
      </c>
      <c r="O307" s="8">
        <v>2386259.7400000002</v>
      </c>
      <c r="P307" s="8">
        <f t="shared" si="53"/>
        <v>2796696.4152800003</v>
      </c>
      <c r="Q307" s="8">
        <f>P307/'Index Lengkeek tm febr. 2024'!$C$2*'Index Lengkeek tm febr. 2024'!$C$3</f>
        <v>2836929.5422475841</v>
      </c>
      <c r="R307" s="4">
        <v>2836929.5422475841</v>
      </c>
      <c r="S307" s="4">
        <v>692622.56</v>
      </c>
      <c r="T307" s="4">
        <f t="shared" si="51"/>
        <v>793052.83120000013</v>
      </c>
      <c r="U307" s="4">
        <v>800000</v>
      </c>
      <c r="V307" s="4">
        <f t="shared" si="54"/>
        <v>800000</v>
      </c>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row>
    <row r="308" spans="1:127" s="32" customFormat="1" x14ac:dyDescent="0.25">
      <c r="A308" s="3" t="s">
        <v>737</v>
      </c>
      <c r="B308" s="3">
        <v>230</v>
      </c>
      <c r="C308" s="3" t="s">
        <v>741</v>
      </c>
      <c r="D308" s="3" t="s">
        <v>16</v>
      </c>
      <c r="E308" s="5" t="s">
        <v>65</v>
      </c>
      <c r="F308" s="5" t="s">
        <v>54</v>
      </c>
      <c r="G308" s="19" t="s">
        <v>31</v>
      </c>
      <c r="H308" s="3"/>
      <c r="I308" s="3" t="s">
        <v>1014</v>
      </c>
      <c r="J308" s="6" t="s">
        <v>20</v>
      </c>
      <c r="K308" s="3" t="s">
        <v>794</v>
      </c>
      <c r="L308" s="24" t="s">
        <v>20</v>
      </c>
      <c r="M308" s="18"/>
      <c r="N308" s="6" t="s">
        <v>747</v>
      </c>
      <c r="O308" s="8">
        <v>984825.17</v>
      </c>
      <c r="P308" s="8">
        <f t="shared" si="53"/>
        <v>1154215.0992399999</v>
      </c>
      <c r="Q308" s="8">
        <f>P308/'Index Lengkeek tm febr. 2024'!$C$2*'Index Lengkeek tm febr. 2024'!$C$3</f>
        <v>1170819.5767163211</v>
      </c>
      <c r="R308" s="4">
        <v>1170819.5767163211</v>
      </c>
      <c r="S308" s="4">
        <v>96540.58</v>
      </c>
      <c r="T308" s="4">
        <f t="shared" si="51"/>
        <v>110538.9641</v>
      </c>
      <c r="U308" s="4">
        <f>T308/'Index Lengkeek tm febr. 2024'!$D$2*'Index Lengkeek tm febr. 2024'!$D$3</f>
        <v>114985.19008211997</v>
      </c>
      <c r="V308" s="4">
        <f t="shared" si="54"/>
        <v>114985.19008211997</v>
      </c>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row>
    <row r="309" spans="1:127" s="32" customFormat="1" x14ac:dyDescent="0.25">
      <c r="A309" s="3" t="s">
        <v>748</v>
      </c>
      <c r="B309" s="3">
        <v>73</v>
      </c>
      <c r="C309" s="3" t="s">
        <v>752</v>
      </c>
      <c r="D309" s="3" t="s">
        <v>16</v>
      </c>
      <c r="E309" s="5" t="s">
        <v>64</v>
      </c>
      <c r="F309" s="3"/>
      <c r="G309" s="17"/>
      <c r="H309" s="3"/>
      <c r="I309" s="3"/>
      <c r="J309" s="7" t="s">
        <v>20</v>
      </c>
      <c r="K309" s="3" t="s">
        <v>794</v>
      </c>
      <c r="L309" s="27" t="s">
        <v>200</v>
      </c>
      <c r="M309" s="18"/>
      <c r="N309" s="6" t="s">
        <v>756</v>
      </c>
      <c r="O309" s="8">
        <v>226115.31</v>
      </c>
      <c r="P309" s="8">
        <f t="shared" si="53"/>
        <v>265007.14331999997</v>
      </c>
      <c r="Q309" s="8">
        <f>P309/'Index Lengkeek tm febr. 2024'!$C$2*'Index Lengkeek tm febr. 2024'!$C$3</f>
        <v>268819.52209170256</v>
      </c>
      <c r="R309" s="4">
        <v>268819.52209170256</v>
      </c>
      <c r="S309" s="4"/>
      <c r="T309" s="4">
        <f t="shared" si="51"/>
        <v>0</v>
      </c>
      <c r="U309" s="4">
        <f>T309/'Index Lengkeek tm febr. 2024'!$D$2*'Index Lengkeek tm febr. 2024'!$D$3</f>
        <v>0</v>
      </c>
      <c r="V309" s="4">
        <f t="shared" si="54"/>
        <v>0</v>
      </c>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row>
    <row r="310" spans="1:127" s="32" customFormat="1" x14ac:dyDescent="0.25">
      <c r="A310" s="3" t="s">
        <v>749</v>
      </c>
      <c r="B310" s="3">
        <v>20</v>
      </c>
      <c r="C310" s="3" t="s">
        <v>753</v>
      </c>
      <c r="D310" s="3" t="s">
        <v>16</v>
      </c>
      <c r="E310" s="5" t="s">
        <v>64</v>
      </c>
      <c r="F310" s="3"/>
      <c r="G310" s="17"/>
      <c r="H310" s="3"/>
      <c r="I310" s="3"/>
      <c r="J310" s="7" t="s">
        <v>20</v>
      </c>
      <c r="K310" s="3" t="s">
        <v>794</v>
      </c>
      <c r="L310" s="24" t="s">
        <v>20</v>
      </c>
      <c r="M310" s="18"/>
      <c r="N310" s="6" t="s">
        <v>757</v>
      </c>
      <c r="O310" s="8">
        <v>480403.07</v>
      </c>
      <c r="P310" s="8">
        <f t="shared" si="53"/>
        <v>563032.39804</v>
      </c>
      <c r="Q310" s="8">
        <f>P310/'Index Lengkeek tm febr. 2024'!$C$2*'Index Lengkeek tm febr. 2024'!$C$3</f>
        <v>571132.152390684</v>
      </c>
      <c r="R310" s="4">
        <v>571132.152390684</v>
      </c>
      <c r="S310" s="4"/>
      <c r="T310" s="4">
        <f t="shared" si="51"/>
        <v>0</v>
      </c>
      <c r="U310" s="4">
        <f>T310/'Index Lengkeek tm febr. 2024'!$D$2*'Index Lengkeek tm febr. 2024'!$D$3</f>
        <v>0</v>
      </c>
      <c r="V310" s="4">
        <f t="shared" si="54"/>
        <v>0</v>
      </c>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row>
    <row r="311" spans="1:127" s="32" customFormat="1" x14ac:dyDescent="0.25">
      <c r="A311" s="3" t="s">
        <v>750</v>
      </c>
      <c r="B311" s="3">
        <v>92</v>
      </c>
      <c r="C311" s="3" t="s">
        <v>754</v>
      </c>
      <c r="D311" s="3" t="s">
        <v>16</v>
      </c>
      <c r="E311" s="5" t="s">
        <v>64</v>
      </c>
      <c r="F311" s="3"/>
      <c r="G311" s="17"/>
      <c r="H311" s="3"/>
      <c r="I311" s="3"/>
      <c r="J311" s="7" t="s">
        <v>20</v>
      </c>
      <c r="K311" s="3" t="s">
        <v>794</v>
      </c>
      <c r="L311" s="24" t="s">
        <v>20</v>
      </c>
      <c r="M311" s="18"/>
      <c r="N311" s="6" t="s">
        <v>758</v>
      </c>
      <c r="O311" s="8">
        <v>291838.19</v>
      </c>
      <c r="P311" s="8">
        <f t="shared" si="53"/>
        <v>342034.35868</v>
      </c>
      <c r="Q311" s="8">
        <f>P311/'Index Lengkeek tm febr. 2024'!$C$2*'Index Lengkeek tm febr. 2024'!$C$3</f>
        <v>346954.84690491541</v>
      </c>
      <c r="R311" s="4">
        <v>346954.84690491541</v>
      </c>
      <c r="S311" s="4"/>
      <c r="T311" s="4">
        <f t="shared" si="51"/>
        <v>0</v>
      </c>
      <c r="U311" s="4">
        <f>T311/'Index Lengkeek tm febr. 2024'!$D$2*'Index Lengkeek tm febr. 2024'!$D$3</f>
        <v>0</v>
      </c>
      <c r="V311" s="4">
        <f t="shared" si="54"/>
        <v>0</v>
      </c>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row>
    <row r="312" spans="1:127" s="32" customFormat="1" x14ac:dyDescent="0.25">
      <c r="A312" s="3" t="s">
        <v>751</v>
      </c>
      <c r="B312" s="3">
        <v>43</v>
      </c>
      <c r="C312" s="3" t="s">
        <v>761</v>
      </c>
      <c r="D312" s="3" t="s">
        <v>16</v>
      </c>
      <c r="E312" s="5" t="s">
        <v>64</v>
      </c>
      <c r="F312" s="5" t="s">
        <v>54</v>
      </c>
      <c r="G312" s="19" t="s">
        <v>213</v>
      </c>
      <c r="H312" s="3"/>
      <c r="I312" s="3" t="s">
        <v>1014</v>
      </c>
      <c r="J312" s="6" t="s">
        <v>19</v>
      </c>
      <c r="K312" s="3" t="s">
        <v>794</v>
      </c>
      <c r="L312" s="24" t="s">
        <v>20</v>
      </c>
      <c r="M312" s="18"/>
      <c r="N312" s="6" t="s">
        <v>847</v>
      </c>
      <c r="O312" s="8">
        <v>9898755.2799999993</v>
      </c>
      <c r="P312" s="8">
        <f t="shared" si="53"/>
        <v>11601341.188159999</v>
      </c>
      <c r="Q312" s="8">
        <f>P312/'Index Lengkeek tm febr. 2024'!$C$2*'Index Lengkeek tm febr. 2024'!$C$3</f>
        <v>11768237.469954234</v>
      </c>
      <c r="R312" s="4">
        <v>11768237.469954234</v>
      </c>
      <c r="S312" s="4">
        <v>3133816.64</v>
      </c>
      <c r="T312" s="4">
        <f t="shared" si="51"/>
        <v>3588220.0528000002</v>
      </c>
      <c r="U312" s="4">
        <f>T312/'Index Lengkeek tm febr. 2024'!$D$2*'Index Lengkeek tm febr. 2024'!$D$3</f>
        <v>3732549.5872607203</v>
      </c>
      <c r="V312" s="4">
        <f t="shared" si="54"/>
        <v>3732549.5872607203</v>
      </c>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row>
    <row r="313" spans="1:127" s="32" customFormat="1" x14ac:dyDescent="0.25">
      <c r="A313" s="3" t="s">
        <v>751</v>
      </c>
      <c r="B313" s="3">
        <v>104</v>
      </c>
      <c r="C313" s="3" t="s">
        <v>755</v>
      </c>
      <c r="D313" s="3" t="s">
        <v>16</v>
      </c>
      <c r="E313" s="5" t="s">
        <v>64</v>
      </c>
      <c r="F313" s="5" t="s">
        <v>140</v>
      </c>
      <c r="G313" s="19" t="s">
        <v>31</v>
      </c>
      <c r="H313" s="3"/>
      <c r="I313" s="3" t="s">
        <v>1014</v>
      </c>
      <c r="J313" s="6" t="s">
        <v>19</v>
      </c>
      <c r="K313" s="3" t="s">
        <v>794</v>
      </c>
      <c r="L313" s="24" t="s">
        <v>20</v>
      </c>
      <c r="M313" s="18"/>
      <c r="N313" s="6" t="s">
        <v>762</v>
      </c>
      <c r="O313" s="8">
        <v>6722787.4199999999</v>
      </c>
      <c r="P313" s="8">
        <f t="shared" si="53"/>
        <v>7879106.8562399996</v>
      </c>
      <c r="Q313" s="8">
        <f>P313/'Index Lengkeek tm febr. 2024'!$C$2*'Index Lengkeek tm febr. 2024'!$C$3</f>
        <v>7992455.2714652987</v>
      </c>
      <c r="R313" s="4">
        <v>7992455.2714652987</v>
      </c>
      <c r="S313" s="4">
        <v>1521075.46</v>
      </c>
      <c r="T313" s="4">
        <f t="shared" si="51"/>
        <v>1741631.4017</v>
      </c>
      <c r="U313" s="4">
        <f>T313/'Index Lengkeek tm febr. 2024'!$D$2*'Index Lengkeek tm febr. 2024'!$D$3</f>
        <v>1811685.3130294855</v>
      </c>
      <c r="V313" s="4">
        <f t="shared" si="54"/>
        <v>1811685.3130294855</v>
      </c>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row>
    <row r="314" spans="1:127" s="7" customFormat="1" x14ac:dyDescent="0.25">
      <c r="A314" s="3" t="s">
        <v>751</v>
      </c>
      <c r="B314" s="3">
        <v>112</v>
      </c>
      <c r="C314" s="3" t="s">
        <v>755</v>
      </c>
      <c r="D314" s="3" t="s">
        <v>16</v>
      </c>
      <c r="E314" s="5" t="s">
        <v>297</v>
      </c>
      <c r="F314" s="5" t="s">
        <v>181</v>
      </c>
      <c r="G314" s="19" t="s">
        <v>286</v>
      </c>
      <c r="H314" s="3"/>
      <c r="I314" s="3" t="s">
        <v>1014</v>
      </c>
      <c r="J314" s="6" t="s">
        <v>19</v>
      </c>
      <c r="K314" s="3" t="s">
        <v>794</v>
      </c>
      <c r="L314" s="24" t="s">
        <v>20</v>
      </c>
      <c r="M314" s="18"/>
      <c r="N314" s="6" t="s">
        <v>763</v>
      </c>
      <c r="O314" s="8">
        <v>5956724.6100000003</v>
      </c>
      <c r="P314" s="8">
        <f t="shared" si="53"/>
        <v>6981281.2429200001</v>
      </c>
      <c r="Q314" s="8">
        <f>P314/'Index Lengkeek tm febr. 2024'!$C$2*'Index Lengkeek tm febr. 2024'!$C$3</f>
        <v>7081713.5862763273</v>
      </c>
      <c r="R314" s="4">
        <v>7081713.5862763273</v>
      </c>
      <c r="S314" s="4">
        <v>496173.69</v>
      </c>
      <c r="T314" s="4">
        <f t="shared" si="51"/>
        <v>568118.87505000003</v>
      </c>
      <c r="U314" s="4">
        <f>T314/'Index Lengkeek tm febr. 2024'!$D$2*'Index Lengkeek tm febr. 2024'!$D$3</f>
        <v>590970.40911083063</v>
      </c>
      <c r="V314" s="4">
        <f t="shared" si="54"/>
        <v>590970.40911083063</v>
      </c>
    </row>
    <row r="315" spans="1:127" s="12" customFormat="1" x14ac:dyDescent="0.25">
      <c r="A315" s="3" t="s">
        <v>751</v>
      </c>
      <c r="B315" s="3">
        <v>112</v>
      </c>
      <c r="C315" s="3" t="s">
        <v>755</v>
      </c>
      <c r="D315" s="3" t="s">
        <v>16</v>
      </c>
      <c r="E315" s="5"/>
      <c r="F315" s="5"/>
      <c r="G315" s="19"/>
      <c r="H315" s="3"/>
      <c r="I315" s="5"/>
      <c r="J315" s="6"/>
      <c r="K315" s="3" t="s">
        <v>794</v>
      </c>
      <c r="L315" s="27"/>
      <c r="M315" s="18"/>
      <c r="N315" s="6" t="s">
        <v>764</v>
      </c>
      <c r="O315" s="8"/>
      <c r="P315" s="8">
        <f t="shared" si="53"/>
        <v>0</v>
      </c>
      <c r="Q315" s="8">
        <f>P315/'Index Lengkeek tm febr. 2024'!$C$2*'Index Lengkeek tm febr. 2024'!$C$3</f>
        <v>0</v>
      </c>
      <c r="R315" s="4">
        <v>0</v>
      </c>
      <c r="S315" s="4">
        <v>38208.639999999999</v>
      </c>
      <c r="T315" s="4">
        <f t="shared" si="51"/>
        <v>43748.892800000001</v>
      </c>
      <c r="U315" s="4">
        <f>T315/'Index Lengkeek tm febr. 2024'!$D$2*'Index Lengkeek tm febr. 2024'!$D$3</f>
        <v>45508.611334003726</v>
      </c>
      <c r="V315" s="4">
        <f t="shared" si="54"/>
        <v>45508.611334003726</v>
      </c>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row>
    <row r="316" spans="1:127" s="12" customFormat="1" x14ac:dyDescent="0.25">
      <c r="A316" s="3" t="s">
        <v>751</v>
      </c>
      <c r="B316" s="3">
        <v>4</v>
      </c>
      <c r="C316" s="3" t="s">
        <v>760</v>
      </c>
      <c r="D316" s="3" t="s">
        <v>16</v>
      </c>
      <c r="E316" s="5" t="s">
        <v>64</v>
      </c>
      <c r="F316" s="5"/>
      <c r="G316" s="36"/>
      <c r="H316" s="3"/>
      <c r="I316" s="3" t="s">
        <v>1014</v>
      </c>
      <c r="J316" s="6" t="s">
        <v>19</v>
      </c>
      <c r="K316" s="3" t="s">
        <v>794</v>
      </c>
      <c r="L316" s="24" t="s">
        <v>20</v>
      </c>
      <c r="M316" s="18"/>
      <c r="N316" s="6" t="s">
        <v>972</v>
      </c>
      <c r="O316" s="8">
        <v>2249729.85</v>
      </c>
      <c r="P316" s="8">
        <f t="shared" si="53"/>
        <v>2636683.3841999997</v>
      </c>
      <c r="Q316" s="8">
        <f>P316/'Index Lengkeek tm febr. 2024'!$C$2*'Index Lengkeek tm febr. 2024'!$C$3</f>
        <v>2674614.5721509862</v>
      </c>
      <c r="R316" s="4">
        <v>2674614.5721509862</v>
      </c>
      <c r="S316" s="4"/>
      <c r="T316" s="4">
        <f t="shared" si="51"/>
        <v>0</v>
      </c>
      <c r="U316" s="4">
        <f>T316/'Index Lengkeek tm febr. 2024'!$D$2*'Index Lengkeek tm febr. 2024'!$D$3</f>
        <v>0</v>
      </c>
      <c r="V316" s="4">
        <v>300000</v>
      </c>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row>
    <row r="317" spans="1:127" s="12" customFormat="1" x14ac:dyDescent="0.25">
      <c r="A317" s="3" t="s">
        <v>751</v>
      </c>
      <c r="B317" s="3">
        <v>37</v>
      </c>
      <c r="C317" s="3" t="s">
        <v>759</v>
      </c>
      <c r="D317" s="3" t="s">
        <v>16</v>
      </c>
      <c r="E317" s="5" t="s">
        <v>64</v>
      </c>
      <c r="F317" s="5"/>
      <c r="G317" s="19"/>
      <c r="H317" s="3"/>
      <c r="I317" s="3"/>
      <c r="J317" s="6" t="s">
        <v>20</v>
      </c>
      <c r="K317" s="3" t="s">
        <v>794</v>
      </c>
      <c r="L317" s="27" t="s">
        <v>200</v>
      </c>
      <c r="M317" s="18"/>
      <c r="N317" s="6" t="s">
        <v>765</v>
      </c>
      <c r="O317" s="8">
        <v>370080.87</v>
      </c>
      <c r="P317" s="8">
        <f t="shared" si="53"/>
        <v>433734.77963999996</v>
      </c>
      <c r="Q317" s="8">
        <f>P317/'Index Lengkeek tm febr. 2024'!$C$2*'Index Lengkeek tm febr. 2024'!$C$3</f>
        <v>439974.46527916007</v>
      </c>
      <c r="R317" s="4">
        <v>439974.46527916007</v>
      </c>
      <c r="S317" s="8"/>
      <c r="T317" s="8">
        <f t="shared" si="51"/>
        <v>0</v>
      </c>
      <c r="U317" s="8">
        <f>T317/'Index Lengkeek tm febr. 2024'!$D$2*'Index Lengkeek tm febr. 2024'!$D$3</f>
        <v>0</v>
      </c>
      <c r="V317" s="4">
        <f t="shared" si="54"/>
        <v>0</v>
      </c>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row>
    <row r="318" spans="1:127" s="12" customFormat="1" ht="17" customHeight="1" x14ac:dyDescent="0.25">
      <c r="A318" s="3" t="s">
        <v>766</v>
      </c>
      <c r="B318" s="3">
        <v>29</v>
      </c>
      <c r="C318" s="3" t="s">
        <v>768</v>
      </c>
      <c r="D318" s="3" t="s">
        <v>16</v>
      </c>
      <c r="E318" s="5" t="s">
        <v>623</v>
      </c>
      <c r="F318" s="5" t="s">
        <v>54</v>
      </c>
      <c r="G318" s="19" t="s">
        <v>770</v>
      </c>
      <c r="H318" s="3"/>
      <c r="I318" s="3" t="s">
        <v>1014</v>
      </c>
      <c r="J318" s="6" t="s">
        <v>20</v>
      </c>
      <c r="K318" s="3" t="s">
        <v>794</v>
      </c>
      <c r="L318" s="27" t="s">
        <v>200</v>
      </c>
      <c r="M318" s="18"/>
      <c r="N318" s="6" t="s">
        <v>772</v>
      </c>
      <c r="O318" s="8">
        <v>4116791.08</v>
      </c>
      <c r="P318" s="8">
        <f t="shared" si="53"/>
        <v>4824879.1457599998</v>
      </c>
      <c r="Q318" s="8">
        <f>P318/'Index Lengkeek tm febr. 2024'!$C$2*'Index Lengkeek tm febr. 2024'!$C$3</f>
        <v>4894289.6024023499</v>
      </c>
      <c r="R318" s="4">
        <v>4894289.6024023499</v>
      </c>
      <c r="S318" s="8">
        <v>868865.25</v>
      </c>
      <c r="T318" s="8">
        <f t="shared" si="51"/>
        <v>994850.71125000005</v>
      </c>
      <c r="U318" s="8">
        <f>T318/'Index Lengkeek tm febr. 2024'!$D$2*'Index Lengkeek tm febr. 2024'!$D$3</f>
        <v>1034866.7464707452</v>
      </c>
      <c r="V318" s="4">
        <f t="shared" si="54"/>
        <v>1034866.7464707452</v>
      </c>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row>
    <row r="319" spans="1:127" s="12" customFormat="1" x14ac:dyDescent="0.25">
      <c r="A319" s="3" t="s">
        <v>767</v>
      </c>
      <c r="B319" s="3">
        <v>14</v>
      </c>
      <c r="C319" s="3" t="s">
        <v>769</v>
      </c>
      <c r="D319" s="3" t="s">
        <v>16</v>
      </c>
      <c r="E319" s="5" t="s">
        <v>64</v>
      </c>
      <c r="F319" s="5" t="s">
        <v>54</v>
      </c>
      <c r="G319" s="19" t="s">
        <v>771</v>
      </c>
      <c r="H319" s="3"/>
      <c r="I319" s="3" t="s">
        <v>1014</v>
      </c>
      <c r="J319" s="5" t="s">
        <v>20</v>
      </c>
      <c r="K319" s="3" t="s">
        <v>794</v>
      </c>
      <c r="L319" s="24" t="s">
        <v>20</v>
      </c>
      <c r="M319" s="18"/>
      <c r="N319" s="42" t="s">
        <v>773</v>
      </c>
      <c r="O319" s="8">
        <v>4459446.1500000004</v>
      </c>
      <c r="P319" s="8">
        <f t="shared" si="53"/>
        <v>5226470.8877999997</v>
      </c>
      <c r="Q319" s="8">
        <f>P319/'Index Lengkeek tm febr. 2024'!$C$2*'Index Lengkeek tm febr. 2024'!$C$3</f>
        <v>5301658.6220397148</v>
      </c>
      <c r="R319" s="4">
        <v>5301658.6220397148</v>
      </c>
      <c r="S319" s="8">
        <v>1140525.96</v>
      </c>
      <c r="T319" s="8">
        <f t="shared" si="51"/>
        <v>1305902.2242000001</v>
      </c>
      <c r="U319" s="8">
        <f>T319/'Index Lengkeek tm febr. 2024'!$D$2*'Index Lengkeek tm febr. 2024'!$D$3</f>
        <v>1358429.7329080931</v>
      </c>
      <c r="V319" s="4">
        <f t="shared" si="54"/>
        <v>1358429.7329080931</v>
      </c>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row>
    <row r="320" spans="1:127" s="51" customFormat="1" x14ac:dyDescent="0.25">
      <c r="G320" s="52"/>
      <c r="L320" s="53"/>
      <c r="M320" s="52"/>
      <c r="O320" s="8"/>
      <c r="P320" s="8"/>
      <c r="Q320" s="8"/>
      <c r="R320" s="54"/>
      <c r="S320" s="8"/>
      <c r="T320" s="8"/>
      <c r="U320" s="8"/>
      <c r="V320" s="54"/>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row>
    <row r="321" spans="1:127" s="12" customFormat="1" ht="13" x14ac:dyDescent="0.3">
      <c r="A321" s="14" t="s">
        <v>1010</v>
      </c>
      <c r="B321" s="3"/>
      <c r="C321" s="3"/>
      <c r="D321" s="3"/>
      <c r="E321" s="3"/>
      <c r="F321" s="3"/>
      <c r="G321" s="17"/>
      <c r="H321" s="3"/>
      <c r="I321" s="3"/>
      <c r="J321" s="3"/>
      <c r="K321" s="3"/>
      <c r="L321" s="24"/>
      <c r="M321" s="17"/>
      <c r="N321" s="7"/>
      <c r="O321" s="8"/>
      <c r="P321" s="8"/>
      <c r="Q321" s="8"/>
      <c r="R321" s="4"/>
      <c r="S321" s="8"/>
      <c r="T321" s="8"/>
      <c r="U321" s="8"/>
      <c r="V321" s="4"/>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row>
    <row r="322" spans="1:127" s="7" customFormat="1" x14ac:dyDescent="0.25">
      <c r="A322" s="6" t="s">
        <v>158</v>
      </c>
      <c r="B322" s="7">
        <v>51</v>
      </c>
      <c r="C322" s="7" t="s">
        <v>162</v>
      </c>
      <c r="D322" s="7" t="s">
        <v>16</v>
      </c>
      <c r="E322" s="6"/>
      <c r="G322" s="18"/>
      <c r="J322" s="6"/>
      <c r="K322" s="7" t="s">
        <v>794</v>
      </c>
      <c r="L322" s="26"/>
      <c r="M322" s="18"/>
      <c r="N322" s="8" t="s">
        <v>165</v>
      </c>
      <c r="O322" s="8"/>
      <c r="P322" s="8">
        <f>O322*117.2%</f>
        <v>0</v>
      </c>
      <c r="Q322" s="8">
        <f>P322/'Index Lengkeek tm febr. 2024'!$C$2*'Index Lengkeek tm febr. 2024'!$C$3</f>
        <v>0</v>
      </c>
      <c r="R322" s="4">
        <f>Q322</f>
        <v>0</v>
      </c>
      <c r="S322" s="8">
        <v>1253850</v>
      </c>
      <c r="T322" s="8">
        <f>S322*114.5%</f>
        <v>1435658.25</v>
      </c>
      <c r="U322" s="8">
        <f>T322/'Index Lengkeek tm febr. 2024'!$D$2*'Index Lengkeek tm febr. 2024'!$D$3</f>
        <v>1493404.9555582341</v>
      </c>
      <c r="V322" s="4">
        <f>U322</f>
        <v>1493404.9555582341</v>
      </c>
    </row>
    <row r="323" spans="1:127" s="7" customFormat="1" x14ac:dyDescent="0.25">
      <c r="A323" s="6" t="s">
        <v>159</v>
      </c>
      <c r="B323" s="7">
        <v>77</v>
      </c>
      <c r="C323" s="7" t="s">
        <v>162</v>
      </c>
      <c r="D323" s="7" t="s">
        <v>16</v>
      </c>
      <c r="E323" s="6"/>
      <c r="G323" s="18"/>
      <c r="J323" s="6"/>
      <c r="K323" s="7" t="s">
        <v>794</v>
      </c>
      <c r="L323" s="26"/>
      <c r="M323" s="18"/>
      <c r="N323" s="8" t="s">
        <v>975</v>
      </c>
      <c r="O323" s="8"/>
      <c r="P323" s="8">
        <f>O323*117.2%</f>
        <v>0</v>
      </c>
      <c r="Q323" s="8">
        <f>P323/'Index Lengkeek tm febr. 2024'!$C$2*'Index Lengkeek tm febr. 2024'!$C$3</f>
        <v>0</v>
      </c>
      <c r="R323" s="4">
        <f>Q323</f>
        <v>0</v>
      </c>
      <c r="S323" s="8">
        <v>682194.23</v>
      </c>
      <c r="T323" s="8">
        <f>S323*114.5%</f>
        <v>781112.39335000003</v>
      </c>
      <c r="U323" s="8">
        <f>T323/'Index Lengkeek tm febr. 2024'!$D$2*'Index Lengkeek tm febr. 2024'!$D$3</f>
        <v>812531.19889558863</v>
      </c>
      <c r="V323" s="4">
        <f>U323</f>
        <v>812531.19889558863</v>
      </c>
    </row>
    <row r="324" spans="1:127" s="7" customFormat="1" x14ac:dyDescent="0.25">
      <c r="A324" s="6" t="s">
        <v>983</v>
      </c>
      <c r="B324" s="7">
        <v>87</v>
      </c>
      <c r="C324" s="7" t="s">
        <v>162</v>
      </c>
      <c r="D324" s="7" t="s">
        <v>16</v>
      </c>
      <c r="E324" s="6"/>
      <c r="G324" s="18"/>
      <c r="J324" s="6"/>
      <c r="K324" s="7" t="s">
        <v>794</v>
      </c>
      <c r="L324" s="26"/>
      <c r="M324" s="18"/>
      <c r="N324" s="8" t="s">
        <v>166</v>
      </c>
      <c r="O324" s="8"/>
      <c r="P324" s="8">
        <f>O324*117.2%</f>
        <v>0</v>
      </c>
      <c r="Q324" s="8">
        <f>P324/'Index Lengkeek tm febr. 2024'!$C$2*'Index Lengkeek tm febr. 2024'!$C$3</f>
        <v>0</v>
      </c>
      <c r="R324" s="4">
        <f>Q324</f>
        <v>0</v>
      </c>
      <c r="S324" s="8">
        <v>271660.71000000002</v>
      </c>
      <c r="T324" s="8">
        <f>S324*114.5%</f>
        <v>311051.51295</v>
      </c>
      <c r="U324" s="8">
        <f>T324/'Index Lengkeek tm febr. 2024'!$D$2*'Index Lengkeek tm febr. 2024'!$D$3</f>
        <v>323562.9864373476</v>
      </c>
      <c r="V324" s="4">
        <f>U324</f>
        <v>323562.9864373476</v>
      </c>
    </row>
    <row r="325" spans="1:127" s="7" customFormat="1" x14ac:dyDescent="0.25">
      <c r="A325" s="6" t="s">
        <v>161</v>
      </c>
      <c r="B325" s="7">
        <v>71</v>
      </c>
      <c r="C325" s="7" t="s">
        <v>163</v>
      </c>
      <c r="D325" s="7" t="s">
        <v>16</v>
      </c>
      <c r="E325" s="6" t="s">
        <v>164</v>
      </c>
      <c r="G325" s="18"/>
      <c r="J325" s="6" t="s">
        <v>19</v>
      </c>
      <c r="K325" s="7" t="s">
        <v>794</v>
      </c>
      <c r="L325" s="26"/>
      <c r="M325" s="18"/>
      <c r="N325" s="8" t="s">
        <v>168</v>
      </c>
      <c r="O325" s="8"/>
      <c r="P325" s="8">
        <f>O325*117.2%</f>
        <v>0</v>
      </c>
      <c r="Q325" s="8">
        <f>P325/'Index Lengkeek tm febr. 2024'!$C$2*'Index Lengkeek tm febr. 2024'!$C$3</f>
        <v>0</v>
      </c>
      <c r="R325" s="4"/>
      <c r="S325" s="8">
        <v>740331.56</v>
      </c>
      <c r="T325" s="8">
        <f>S325*114.5%</f>
        <v>847679.63620000007</v>
      </c>
      <c r="U325" s="8">
        <f>T325/'Index Lengkeek tm febr. 2024'!$D$2*'Index Lengkeek tm febr. 2024'!$D$3</f>
        <v>881775.98633022956</v>
      </c>
      <c r="V325" s="4">
        <f>U325</f>
        <v>881775.98633022956</v>
      </c>
    </row>
    <row r="326" spans="1:127" s="7" customFormat="1" x14ac:dyDescent="0.25">
      <c r="A326" s="6" t="s">
        <v>160</v>
      </c>
      <c r="B326" s="7">
        <v>75</v>
      </c>
      <c r="C326" s="7" t="s">
        <v>163</v>
      </c>
      <c r="D326" s="7" t="s">
        <v>16</v>
      </c>
      <c r="E326" s="6" t="s">
        <v>164</v>
      </c>
      <c r="G326" s="18"/>
      <c r="J326" s="6" t="s">
        <v>19</v>
      </c>
      <c r="K326" s="7" t="s">
        <v>794</v>
      </c>
      <c r="L326" s="26"/>
      <c r="M326" s="18"/>
      <c r="N326" s="8" t="s">
        <v>167</v>
      </c>
      <c r="O326" s="8"/>
      <c r="P326" s="8">
        <f>O326*117.2%</f>
        <v>0</v>
      </c>
      <c r="Q326" s="8">
        <f>P326/'Index Lengkeek tm febr. 2024'!$C$2*'Index Lengkeek tm febr. 2024'!$C$3</f>
        <v>0</v>
      </c>
      <c r="R326" s="4"/>
      <c r="S326" s="8">
        <v>679151.78</v>
      </c>
      <c r="T326" s="8">
        <f>S326*114.5%</f>
        <v>777628.78810000001</v>
      </c>
      <c r="U326" s="8">
        <f>T326/'Index Lengkeek tm febr. 2024'!$D$2*'Index Lengkeek tm febr. 2024'!$D$3</f>
        <v>808907.47204864654</v>
      </c>
      <c r="V326" s="4">
        <f>U326</f>
        <v>808907.47204864654</v>
      </c>
    </row>
    <row r="327" spans="1:127" s="51" customFormat="1" x14ac:dyDescent="0.25">
      <c r="G327" s="52"/>
      <c r="L327" s="53"/>
      <c r="M327" s="52"/>
      <c r="O327" s="8"/>
      <c r="P327" s="8"/>
      <c r="Q327" s="8"/>
      <c r="R327" s="54"/>
      <c r="S327" s="8"/>
      <c r="T327" s="8"/>
      <c r="U327" s="8"/>
      <c r="V327" s="54"/>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row>
    <row r="328" spans="1:127" s="7" customFormat="1" ht="13" x14ac:dyDescent="0.3">
      <c r="A328" s="14" t="s">
        <v>1011</v>
      </c>
      <c r="G328" s="18"/>
      <c r="L328" s="26"/>
      <c r="M328" s="18"/>
      <c r="O328" s="8"/>
      <c r="P328" s="8"/>
      <c r="Q328" s="8"/>
      <c r="R328" s="8"/>
      <c r="S328" s="8"/>
      <c r="T328" s="8"/>
      <c r="U328" s="8"/>
      <c r="V328" s="8"/>
    </row>
    <row r="329" spans="1:127" s="7" customFormat="1" x14ac:dyDescent="0.25">
      <c r="A329" s="49" t="s">
        <v>823</v>
      </c>
      <c r="B329" s="7">
        <v>51</v>
      </c>
      <c r="C329" s="7" t="s">
        <v>815</v>
      </c>
      <c r="D329" s="7" t="s">
        <v>82</v>
      </c>
      <c r="E329" s="7" t="s">
        <v>817</v>
      </c>
      <c r="G329" s="18" t="s">
        <v>816</v>
      </c>
      <c r="J329" s="7" t="s">
        <v>20</v>
      </c>
      <c r="L329" s="24" t="s">
        <v>20</v>
      </c>
      <c r="M329" s="18"/>
      <c r="N329" s="7" t="s">
        <v>814</v>
      </c>
      <c r="O329" s="8"/>
      <c r="P329" s="8">
        <v>869869</v>
      </c>
      <c r="Q329" s="8">
        <f>P329/'Index Lengkeek tm febr. 2024'!$C$2*'Index Lengkeek tm febr. 2024'!$C$3</f>
        <v>882382.88950583001</v>
      </c>
      <c r="R329" s="4">
        <f t="shared" ref="R329:R337" si="55">Q329</f>
        <v>882382.88950583001</v>
      </c>
      <c r="S329" s="8"/>
      <c r="T329" s="8"/>
      <c r="U329" s="8">
        <f>T329/'Index Lengkeek tm febr. 2024'!$D$2*'Index Lengkeek tm febr. 2024'!$D$3</f>
        <v>0</v>
      </c>
      <c r="V329" s="4">
        <f>U329</f>
        <v>0</v>
      </c>
    </row>
    <row r="330" spans="1:127" s="7" customFormat="1" x14ac:dyDescent="0.25">
      <c r="A330" s="49" t="s">
        <v>823</v>
      </c>
      <c r="B330" s="7">
        <v>51</v>
      </c>
      <c r="C330" s="7" t="s">
        <v>815</v>
      </c>
      <c r="D330" s="7" t="s">
        <v>82</v>
      </c>
      <c r="G330" s="50"/>
      <c r="J330" s="7" t="s">
        <v>20</v>
      </c>
      <c r="L330" s="24" t="s">
        <v>20</v>
      </c>
      <c r="M330" s="18"/>
      <c r="N330" s="7" t="s">
        <v>818</v>
      </c>
      <c r="O330" s="8"/>
      <c r="P330" s="8">
        <v>129349</v>
      </c>
      <c r="Q330" s="8">
        <f>P330/'Index Lengkeek tm febr. 2024'!$C$2*'Index Lengkeek tm febr. 2024'!$C$3</f>
        <v>131209.8078845086</v>
      </c>
      <c r="R330" s="4">
        <f t="shared" si="55"/>
        <v>131209.8078845086</v>
      </c>
      <c r="S330" s="8"/>
      <c r="T330" s="8"/>
      <c r="U330" s="8">
        <f>T330/'Index Lengkeek tm febr. 2024'!$D$2*'Index Lengkeek tm febr. 2024'!$D$3</f>
        <v>0</v>
      </c>
      <c r="V330" s="4">
        <f t="shared" ref="V330:V337" si="56">U330</f>
        <v>0</v>
      </c>
    </row>
    <row r="331" spans="1:127" s="7" customFormat="1" x14ac:dyDescent="0.25">
      <c r="A331" s="49" t="s">
        <v>823</v>
      </c>
      <c r="B331" s="7">
        <v>51</v>
      </c>
      <c r="C331" s="7" t="s">
        <v>815</v>
      </c>
      <c r="D331" s="7" t="s">
        <v>82</v>
      </c>
      <c r="G331" s="18"/>
      <c r="J331" s="7" t="s">
        <v>20</v>
      </c>
      <c r="L331" s="24" t="s">
        <v>20</v>
      </c>
      <c r="M331" s="18"/>
      <c r="N331" s="7" t="s">
        <v>819</v>
      </c>
      <c r="O331" s="8"/>
      <c r="P331" s="8">
        <v>107327</v>
      </c>
      <c r="Q331" s="8">
        <f>P331/'Index Lengkeek tm febr. 2024'!$C$2*'Index Lengkeek tm febr. 2024'!$C$3</f>
        <v>108871.00055524707</v>
      </c>
      <c r="R331" s="4">
        <f t="shared" si="55"/>
        <v>108871.00055524707</v>
      </c>
      <c r="S331" s="8"/>
      <c r="T331" s="8"/>
      <c r="U331" s="8">
        <f>T331/'Index Lengkeek tm febr. 2024'!$D$2*'Index Lengkeek tm febr. 2024'!$D$3</f>
        <v>0</v>
      </c>
      <c r="V331" s="4">
        <f t="shared" si="56"/>
        <v>0</v>
      </c>
    </row>
    <row r="332" spans="1:127" s="7" customFormat="1" ht="13.25" customHeight="1" x14ac:dyDescent="0.25">
      <c r="A332" s="49" t="s">
        <v>823</v>
      </c>
      <c r="B332" s="7">
        <v>51</v>
      </c>
      <c r="C332" s="7" t="s">
        <v>815</v>
      </c>
      <c r="D332" s="7" t="s">
        <v>82</v>
      </c>
      <c r="E332" s="7" t="s">
        <v>820</v>
      </c>
      <c r="G332" s="18"/>
      <c r="J332" s="7" t="s">
        <v>20</v>
      </c>
      <c r="L332" s="24" t="s">
        <v>20</v>
      </c>
      <c r="M332" s="18"/>
      <c r="N332" s="7" t="s">
        <v>822</v>
      </c>
      <c r="O332" s="8"/>
      <c r="P332" s="8">
        <v>387079</v>
      </c>
      <c r="Q332" s="8">
        <f>P332/'Index Lengkeek tm febr. 2024'!$C$2*'Index Lengkeek tm febr. 2024'!$C$3</f>
        <v>392647.4980566352</v>
      </c>
      <c r="R332" s="4">
        <f t="shared" si="55"/>
        <v>392647.4980566352</v>
      </c>
      <c r="S332" s="8"/>
      <c r="T332" s="8"/>
      <c r="U332" s="8">
        <f>T332/'Index Lengkeek tm febr. 2024'!$D$2*'Index Lengkeek tm febr. 2024'!$D$3</f>
        <v>0</v>
      </c>
      <c r="V332" s="4">
        <f t="shared" si="56"/>
        <v>0</v>
      </c>
    </row>
    <row r="333" spans="1:127" s="7" customFormat="1" x14ac:dyDescent="0.25">
      <c r="A333" s="49" t="s">
        <v>823</v>
      </c>
      <c r="B333" s="7" t="s">
        <v>821</v>
      </c>
      <c r="C333" s="7" t="s">
        <v>815</v>
      </c>
      <c r="D333" s="7" t="s">
        <v>82</v>
      </c>
      <c r="G333" s="18"/>
      <c r="J333" s="7" t="s">
        <v>20</v>
      </c>
      <c r="L333" s="24" t="s">
        <v>20</v>
      </c>
      <c r="M333" s="18"/>
      <c r="N333" s="49" t="s">
        <v>960</v>
      </c>
      <c r="O333" s="8"/>
      <c r="P333" s="8">
        <v>35000</v>
      </c>
      <c r="Q333" s="8">
        <v>35000</v>
      </c>
      <c r="R333" s="4">
        <f t="shared" si="55"/>
        <v>35000</v>
      </c>
      <c r="S333" s="8"/>
      <c r="T333" s="8"/>
      <c r="U333" s="8">
        <f>T333/'Index Lengkeek tm febr. 2024'!$D$2*'Index Lengkeek tm febr. 2024'!$D$3</f>
        <v>0</v>
      </c>
      <c r="V333" s="4">
        <f t="shared" si="56"/>
        <v>0</v>
      </c>
    </row>
    <row r="334" spans="1:127" s="7" customFormat="1" x14ac:dyDescent="0.25">
      <c r="A334" s="49" t="s">
        <v>823</v>
      </c>
      <c r="B334" s="7">
        <v>51</v>
      </c>
      <c r="C334" s="7" t="s">
        <v>815</v>
      </c>
      <c r="D334" s="7" t="s">
        <v>82</v>
      </c>
      <c r="G334" s="18"/>
      <c r="J334" s="7" t="s">
        <v>20</v>
      </c>
      <c r="L334" s="24" t="s">
        <v>20</v>
      </c>
      <c r="M334" s="18"/>
      <c r="N334" s="49" t="s">
        <v>961</v>
      </c>
      <c r="O334" s="8"/>
      <c r="P334" s="8">
        <v>50000</v>
      </c>
      <c r="Q334" s="8">
        <v>50000</v>
      </c>
      <c r="R334" s="4">
        <f t="shared" si="55"/>
        <v>50000</v>
      </c>
      <c r="S334" s="8"/>
      <c r="T334" s="8"/>
      <c r="U334" s="8">
        <f>T334/'Index Lengkeek tm febr. 2024'!$D$2*'Index Lengkeek tm febr. 2024'!$D$3</f>
        <v>0</v>
      </c>
      <c r="V334" s="4">
        <f t="shared" si="56"/>
        <v>0</v>
      </c>
    </row>
    <row r="335" spans="1:127" s="7" customFormat="1" x14ac:dyDescent="0.25">
      <c r="A335" s="49" t="s">
        <v>823</v>
      </c>
      <c r="B335" s="7">
        <v>51</v>
      </c>
      <c r="C335" s="7" t="s">
        <v>815</v>
      </c>
      <c r="D335" s="7" t="s">
        <v>82</v>
      </c>
      <c r="G335" s="18"/>
      <c r="J335" s="7" t="s">
        <v>20</v>
      </c>
      <c r="L335" s="24" t="s">
        <v>20</v>
      </c>
      <c r="M335" s="18"/>
      <c r="N335" s="7" t="s">
        <v>962</v>
      </c>
      <c r="O335" s="8"/>
      <c r="P335" s="8">
        <v>50000</v>
      </c>
      <c r="Q335" s="8">
        <v>50000</v>
      </c>
      <c r="R335" s="4">
        <f t="shared" si="55"/>
        <v>50000</v>
      </c>
      <c r="S335" s="8"/>
      <c r="T335" s="8"/>
      <c r="U335" s="8">
        <f>T335/'Index Lengkeek tm febr. 2024'!$D$2*'Index Lengkeek tm febr. 2024'!$D$3</f>
        <v>0</v>
      </c>
      <c r="V335" s="4">
        <f t="shared" si="56"/>
        <v>0</v>
      </c>
    </row>
    <row r="336" spans="1:127" s="7" customFormat="1" x14ac:dyDescent="0.25">
      <c r="A336" s="49" t="s">
        <v>823</v>
      </c>
      <c r="B336" s="7">
        <v>51</v>
      </c>
      <c r="C336" s="7" t="s">
        <v>815</v>
      </c>
      <c r="D336" s="7" t="s">
        <v>82</v>
      </c>
      <c r="G336" s="18"/>
      <c r="J336" s="7" t="s">
        <v>20</v>
      </c>
      <c r="L336" s="24" t="s">
        <v>20</v>
      </c>
      <c r="M336" s="18"/>
      <c r="N336" s="7" t="s">
        <v>963</v>
      </c>
      <c r="O336" s="8"/>
      <c r="P336" s="8">
        <v>30000</v>
      </c>
      <c r="Q336" s="8">
        <v>30000</v>
      </c>
      <c r="R336" s="4">
        <f t="shared" si="55"/>
        <v>30000</v>
      </c>
      <c r="S336" s="8"/>
      <c r="T336" s="8"/>
      <c r="U336" s="8">
        <f>T336/'Index Lengkeek tm febr. 2024'!$D$2*'Index Lengkeek tm febr. 2024'!$D$3</f>
        <v>0</v>
      </c>
      <c r="V336" s="4">
        <f t="shared" si="56"/>
        <v>0</v>
      </c>
    </row>
    <row r="337" spans="1:127" s="7" customFormat="1" x14ac:dyDescent="0.25">
      <c r="A337" s="49" t="s">
        <v>823</v>
      </c>
      <c r="B337" s="7" t="s">
        <v>821</v>
      </c>
      <c r="C337" s="7" t="s">
        <v>815</v>
      </c>
      <c r="D337" s="7" t="s">
        <v>82</v>
      </c>
      <c r="G337" s="18"/>
      <c r="J337" s="7" t="s">
        <v>20</v>
      </c>
      <c r="L337" s="24" t="s">
        <v>20</v>
      </c>
      <c r="M337" s="18"/>
      <c r="N337" s="7" t="s">
        <v>964</v>
      </c>
      <c r="O337" s="8"/>
      <c r="P337" s="8">
        <v>50000</v>
      </c>
      <c r="Q337" s="8">
        <v>50000</v>
      </c>
      <c r="R337" s="4">
        <f t="shared" si="55"/>
        <v>50000</v>
      </c>
      <c r="S337" s="8"/>
      <c r="T337" s="8"/>
      <c r="U337" s="8">
        <f>T337/'Index Lengkeek tm febr. 2024'!$D$2*'Index Lengkeek tm febr. 2024'!$D$3</f>
        <v>0</v>
      </c>
      <c r="V337" s="4">
        <f t="shared" si="56"/>
        <v>0</v>
      </c>
    </row>
    <row r="338" spans="1:127" s="51" customFormat="1" x14ac:dyDescent="0.25">
      <c r="G338" s="52"/>
      <c r="L338" s="53"/>
      <c r="M338" s="52"/>
      <c r="O338" s="8"/>
      <c r="P338" s="8"/>
      <c r="Q338" s="8"/>
      <c r="R338" s="54"/>
      <c r="S338" s="8"/>
      <c r="T338" s="8"/>
      <c r="U338" s="8"/>
      <c r="V338" s="54"/>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row>
    <row r="339" spans="1:127" s="12" customFormat="1" ht="13" x14ac:dyDescent="0.3">
      <c r="A339" s="1" t="s">
        <v>1012</v>
      </c>
      <c r="B339" s="3"/>
      <c r="C339" s="3"/>
      <c r="D339" s="3"/>
      <c r="E339" s="3"/>
      <c r="F339" s="3"/>
      <c r="G339" s="17"/>
      <c r="H339" s="3"/>
      <c r="I339" s="3"/>
      <c r="J339" s="3"/>
      <c r="K339" s="3"/>
      <c r="L339" s="24"/>
      <c r="M339" s="17"/>
      <c r="N339" s="7"/>
      <c r="O339" s="8"/>
      <c r="P339" s="8"/>
      <c r="Q339" s="8"/>
      <c r="R339" s="4"/>
      <c r="S339" s="8"/>
      <c r="T339" s="8"/>
      <c r="U339" s="8"/>
      <c r="V339" s="4"/>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row>
    <row r="340" spans="1:127" s="7" customFormat="1" ht="13" x14ac:dyDescent="0.3">
      <c r="A340" s="7" t="s">
        <v>800</v>
      </c>
      <c r="B340" s="7">
        <v>10</v>
      </c>
      <c r="C340" s="7" t="s">
        <v>809</v>
      </c>
      <c r="D340" s="7" t="s">
        <v>16</v>
      </c>
      <c r="G340" s="18"/>
      <c r="J340" s="7" t="s">
        <v>20</v>
      </c>
      <c r="L340" s="24" t="s">
        <v>20</v>
      </c>
      <c r="M340" s="18"/>
      <c r="N340" s="7" t="s">
        <v>801</v>
      </c>
      <c r="O340" s="35"/>
      <c r="P340" s="8">
        <v>4018900</v>
      </c>
      <c r="Q340" s="8">
        <f>P340/'Index Lengkeek tm febr. 2024'!$C$2*'Index Lengkeek tm febr. 2024'!$C$3</f>
        <v>4076715.6832062993</v>
      </c>
      <c r="R340" s="4">
        <f>Q340</f>
        <v>4076715.6832062993</v>
      </c>
      <c r="S340" s="35">
        <f>SUM(S1:S50)</f>
        <v>29366767.509999998</v>
      </c>
      <c r="T340" s="35"/>
      <c r="U340" s="8">
        <f>T340/'Index Lengkeek tm febr. 2024'!$D$2*'Index Lengkeek tm febr. 2024'!$D$3</f>
        <v>0</v>
      </c>
      <c r="V340" s="4">
        <f t="shared" ref="V340:V350" si="57">U340</f>
        <v>0</v>
      </c>
    </row>
    <row r="341" spans="1:127" s="7" customFormat="1" ht="13" x14ac:dyDescent="0.3">
      <c r="A341" s="7" t="s">
        <v>800</v>
      </c>
      <c r="B341" s="7">
        <v>10</v>
      </c>
      <c r="C341" s="7" t="s">
        <v>809</v>
      </c>
      <c r="D341" s="7" t="s">
        <v>16</v>
      </c>
      <c r="G341" s="18"/>
      <c r="J341" s="7" t="s">
        <v>20</v>
      </c>
      <c r="L341" s="24" t="s">
        <v>20</v>
      </c>
      <c r="M341" s="18"/>
      <c r="N341" s="7" t="s">
        <v>806</v>
      </c>
      <c r="O341" s="35"/>
      <c r="P341" s="8">
        <v>210000</v>
      </c>
      <c r="Q341" s="8">
        <f>P341/'Index Lengkeek tm febr. 2024'!$C$2*'Index Lengkeek tm febr. 2024'!$C$3</f>
        <v>213021.04891222046</v>
      </c>
      <c r="R341" s="4">
        <f>Q341</f>
        <v>213021.04891222046</v>
      </c>
      <c r="S341" s="35"/>
      <c r="T341" s="35"/>
      <c r="U341" s="8">
        <f>T341/'Index Lengkeek tm febr. 2024'!$D$2*'Index Lengkeek tm febr. 2024'!$D$3</f>
        <v>0</v>
      </c>
      <c r="V341" s="4">
        <f t="shared" si="57"/>
        <v>0</v>
      </c>
    </row>
    <row r="342" spans="1:127" s="7" customFormat="1" ht="13" x14ac:dyDescent="0.3">
      <c r="A342" s="7" t="s">
        <v>800</v>
      </c>
      <c r="B342" s="7">
        <v>10</v>
      </c>
      <c r="C342" s="7" t="s">
        <v>809</v>
      </c>
      <c r="D342" s="7" t="s">
        <v>16</v>
      </c>
      <c r="G342" s="18"/>
      <c r="J342" s="7" t="s">
        <v>20</v>
      </c>
      <c r="L342" s="24" t="s">
        <v>20</v>
      </c>
      <c r="M342" s="18"/>
      <c r="N342" s="7" t="s">
        <v>807</v>
      </c>
      <c r="O342" s="35"/>
      <c r="P342" s="8">
        <v>415000</v>
      </c>
      <c r="Q342" s="8">
        <f>P342/'Index Lengkeek tm febr. 2024'!$C$2*'Index Lengkeek tm febr. 2024'!$C$3</f>
        <v>420970.16808843566</v>
      </c>
      <c r="R342" s="4">
        <f>Q342</f>
        <v>420970.16808843566</v>
      </c>
      <c r="S342" s="35"/>
      <c r="T342" s="35"/>
      <c r="U342" s="8">
        <f>T342/'Index Lengkeek tm febr. 2024'!$D$2*'Index Lengkeek tm febr. 2024'!$D$3</f>
        <v>0</v>
      </c>
      <c r="V342" s="4">
        <f t="shared" si="57"/>
        <v>0</v>
      </c>
    </row>
    <row r="343" spans="1:127" s="7" customFormat="1" ht="13" x14ac:dyDescent="0.3">
      <c r="A343" s="7" t="s">
        <v>800</v>
      </c>
      <c r="B343" s="7">
        <v>10</v>
      </c>
      <c r="C343" s="7" t="s">
        <v>828</v>
      </c>
      <c r="D343" s="7" t="s">
        <v>16</v>
      </c>
      <c r="G343" s="18"/>
      <c r="L343" s="26"/>
      <c r="M343" s="18"/>
      <c r="N343" s="7" t="s">
        <v>826</v>
      </c>
      <c r="O343" s="35"/>
      <c r="P343" s="8"/>
      <c r="Q343" s="8">
        <f>P343/'Index Lengkeek tm febr. 2024'!$C$2*'Index Lengkeek tm febr. 2024'!$C$3</f>
        <v>0</v>
      </c>
      <c r="R343" s="4">
        <v>0</v>
      </c>
      <c r="S343" s="35"/>
      <c r="T343" s="8">
        <v>201000</v>
      </c>
      <c r="U343" s="8">
        <f>T343/'Index Lengkeek tm febr. 2024'!$D$2*'Index Lengkeek tm febr. 2024'!$D$3</f>
        <v>209084.85432881053</v>
      </c>
      <c r="V343" s="4">
        <f t="shared" si="57"/>
        <v>209084.85432881053</v>
      </c>
    </row>
    <row r="344" spans="1:127" s="7" customFormat="1" x14ac:dyDescent="0.25">
      <c r="A344" s="7" t="s">
        <v>802</v>
      </c>
      <c r="B344" s="7" t="s">
        <v>803</v>
      </c>
      <c r="C344" s="7" t="s">
        <v>810</v>
      </c>
      <c r="D344" s="7" t="s">
        <v>16</v>
      </c>
      <c r="G344" s="18"/>
      <c r="J344" s="7" t="s">
        <v>20</v>
      </c>
      <c r="L344" s="24" t="s">
        <v>20</v>
      </c>
      <c r="M344" s="18"/>
      <c r="N344" s="7" t="s">
        <v>804</v>
      </c>
      <c r="O344" s="8"/>
      <c r="P344" s="8">
        <v>1754800</v>
      </c>
      <c r="Q344" s="8">
        <f>P344/'Index Lengkeek tm febr. 2024'!$C$2*'Index Lengkeek tm febr. 2024'!$C$3</f>
        <v>1780044.4601484023</v>
      </c>
      <c r="R344" s="4">
        <f>Q344</f>
        <v>1780044.4601484023</v>
      </c>
      <c r="S344" s="8"/>
      <c r="T344" s="8"/>
      <c r="U344" s="8">
        <f>T344/'Index Lengkeek tm febr. 2024'!$D$2*'Index Lengkeek tm febr. 2024'!$D$3</f>
        <v>0</v>
      </c>
      <c r="V344" s="4">
        <f t="shared" si="57"/>
        <v>0</v>
      </c>
    </row>
    <row r="345" spans="1:127" s="7" customFormat="1" x14ac:dyDescent="0.25">
      <c r="A345" s="7" t="s">
        <v>827</v>
      </c>
      <c r="B345" s="7" t="s">
        <v>803</v>
      </c>
      <c r="C345" s="7" t="s">
        <v>829</v>
      </c>
      <c r="G345" s="18"/>
      <c r="L345" s="26"/>
      <c r="M345" s="18"/>
      <c r="N345" s="7" t="s">
        <v>824</v>
      </c>
      <c r="O345" s="8"/>
      <c r="P345" s="8"/>
      <c r="Q345" s="8">
        <f>P345/'Index Lengkeek tm febr. 2024'!$C$2*'Index Lengkeek tm febr. 2024'!$C$3</f>
        <v>0</v>
      </c>
      <c r="R345" s="4">
        <f>Q345</f>
        <v>0</v>
      </c>
      <c r="S345" s="8"/>
      <c r="T345" s="8">
        <v>218000</v>
      </c>
      <c r="U345" s="8">
        <f>T345/'Index Lengkeek tm febr. 2024'!$D$2*'Index Lengkeek tm febr. 2024'!$D$3</f>
        <v>226768.64797851094</v>
      </c>
      <c r="V345" s="4">
        <f t="shared" si="57"/>
        <v>226768.64797851094</v>
      </c>
    </row>
    <row r="346" spans="1:127" s="7" customFormat="1" x14ac:dyDescent="0.25">
      <c r="A346" s="7" t="s">
        <v>339</v>
      </c>
      <c r="B346" s="7">
        <v>134</v>
      </c>
      <c r="C346" s="7" t="s">
        <v>928</v>
      </c>
      <c r="D346" s="7" t="s">
        <v>339</v>
      </c>
      <c r="G346" s="18"/>
      <c r="I346" s="7" t="s">
        <v>1014</v>
      </c>
      <c r="J346" s="7" t="s">
        <v>19</v>
      </c>
      <c r="L346" s="24" t="s">
        <v>20</v>
      </c>
      <c r="M346" s="18"/>
      <c r="N346" s="6" t="s">
        <v>930</v>
      </c>
      <c r="O346" s="8"/>
      <c r="P346" s="8"/>
      <c r="Q346" s="8">
        <v>6000000</v>
      </c>
      <c r="R346" s="4">
        <f>Q346</f>
        <v>6000000</v>
      </c>
      <c r="S346" s="4"/>
      <c r="T346" s="4"/>
      <c r="U346" s="4"/>
      <c r="V346" s="4">
        <f t="shared" si="57"/>
        <v>0</v>
      </c>
    </row>
    <row r="347" spans="1:127" s="7" customFormat="1" x14ac:dyDescent="0.25">
      <c r="A347" s="7" t="s">
        <v>339</v>
      </c>
      <c r="B347" s="7">
        <v>138</v>
      </c>
      <c r="C347" s="7" t="s">
        <v>929</v>
      </c>
      <c r="D347" s="7" t="s">
        <v>339</v>
      </c>
      <c r="G347" s="18"/>
      <c r="J347" s="7" t="s">
        <v>20</v>
      </c>
      <c r="L347" s="24" t="s">
        <v>20</v>
      </c>
      <c r="M347" s="18"/>
      <c r="N347" s="6" t="s">
        <v>931</v>
      </c>
      <c r="O347" s="8"/>
      <c r="P347" s="8"/>
      <c r="Q347" s="8">
        <v>750000</v>
      </c>
      <c r="R347" s="4">
        <v>750000</v>
      </c>
      <c r="S347" s="4"/>
      <c r="T347" s="4"/>
      <c r="U347" s="4"/>
      <c r="V347" s="4">
        <f t="shared" si="57"/>
        <v>0</v>
      </c>
    </row>
    <row r="348" spans="1:127" s="7" customFormat="1" x14ac:dyDescent="0.25">
      <c r="A348" s="6" t="s">
        <v>194</v>
      </c>
      <c r="B348" s="6">
        <v>184</v>
      </c>
      <c r="C348" s="6" t="s">
        <v>811</v>
      </c>
      <c r="D348" s="6" t="s">
        <v>16</v>
      </c>
      <c r="G348" s="18"/>
      <c r="J348" s="7" t="s">
        <v>20</v>
      </c>
      <c r="L348" s="24" t="s">
        <v>20</v>
      </c>
      <c r="M348" s="18"/>
      <c r="N348" s="7" t="s">
        <v>805</v>
      </c>
      <c r="O348" s="8"/>
      <c r="P348" s="8">
        <v>387000</v>
      </c>
      <c r="Q348" s="8">
        <f>P348/'Index Lengkeek tm febr. 2024'!$C$2*'Index Lengkeek tm febr. 2024'!$C$3</f>
        <v>392567.36156680627</v>
      </c>
      <c r="R348" s="4">
        <f>Q348</f>
        <v>392567.36156680627</v>
      </c>
      <c r="S348" s="8"/>
      <c r="T348" s="8"/>
      <c r="U348" s="8">
        <f>T348/'Index Lengkeek tm febr. 2024'!$D$2*'Index Lengkeek tm febr. 2024'!$D$3</f>
        <v>0</v>
      </c>
      <c r="V348" s="4">
        <f t="shared" si="57"/>
        <v>0</v>
      </c>
    </row>
    <row r="349" spans="1:127" s="7" customFormat="1" ht="13" x14ac:dyDescent="0.3">
      <c r="A349" s="6" t="s">
        <v>194</v>
      </c>
      <c r="B349" s="6">
        <v>184</v>
      </c>
      <c r="C349" s="6" t="s">
        <v>811</v>
      </c>
      <c r="D349" s="6" t="s">
        <v>16</v>
      </c>
      <c r="G349" s="18"/>
      <c r="J349" s="7" t="s">
        <v>20</v>
      </c>
      <c r="L349" s="24" t="s">
        <v>20</v>
      </c>
      <c r="M349" s="18"/>
      <c r="N349" s="7" t="s">
        <v>808</v>
      </c>
      <c r="O349" s="35"/>
      <c r="P349" s="8">
        <v>110000</v>
      </c>
      <c r="Q349" s="8">
        <f>P349/'Index Lengkeek tm febr. 2024'!$C$2*'Index Lengkeek tm febr. 2024'!$C$3</f>
        <v>111582.4541921155</v>
      </c>
      <c r="R349" s="4">
        <f>Q349</f>
        <v>111582.4541921155</v>
      </c>
      <c r="S349" s="8"/>
      <c r="T349" s="8"/>
      <c r="U349" s="8">
        <f>T349/'Index Lengkeek tm febr. 2024'!$D$2*'Index Lengkeek tm febr. 2024'!$D$3</f>
        <v>0</v>
      </c>
      <c r="V349" s="4">
        <f t="shared" si="57"/>
        <v>0</v>
      </c>
    </row>
    <row r="350" spans="1:127" s="7" customFormat="1" ht="13" x14ac:dyDescent="0.3">
      <c r="A350" s="46" t="s">
        <v>194</v>
      </c>
      <c r="B350" s="46">
        <v>184</v>
      </c>
      <c r="C350" s="45" t="s">
        <v>811</v>
      </c>
      <c r="D350" s="46" t="s">
        <v>16</v>
      </c>
      <c r="G350" s="18"/>
      <c r="L350" s="26"/>
      <c r="M350" s="18"/>
      <c r="N350" s="7" t="s">
        <v>825</v>
      </c>
      <c r="O350" s="35"/>
      <c r="P350" s="8"/>
      <c r="Q350" s="8">
        <f>P350/'Index Lengkeek tm febr. 2024'!$C$2*'Index Lengkeek tm febr. 2024'!$C$3</f>
        <v>0</v>
      </c>
      <c r="R350" s="4">
        <v>0</v>
      </c>
      <c r="S350" s="8"/>
      <c r="T350" s="8">
        <v>1024700</v>
      </c>
      <c r="U350" s="8">
        <f>T350/'Index Lengkeek tm febr. 2024'!$D$2*'Index Lengkeek tm febr. 2024'!$D$3</f>
        <v>1065916.6678145877</v>
      </c>
      <c r="V350" s="4">
        <f t="shared" si="57"/>
        <v>1065916.6678145877</v>
      </c>
    </row>
    <row r="351" spans="1:127" s="51" customFormat="1" x14ac:dyDescent="0.25">
      <c r="G351" s="52"/>
      <c r="L351" s="53"/>
      <c r="M351" s="52"/>
      <c r="O351" s="8"/>
      <c r="P351" s="8"/>
      <c r="Q351" s="8"/>
      <c r="R351" s="54"/>
      <c r="S351" s="8"/>
      <c r="T351" s="8"/>
      <c r="U351" s="8"/>
      <c r="V351" s="54"/>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row>
    <row r="352" spans="1:127" ht="13" x14ac:dyDescent="0.3">
      <c r="A352" s="1" t="s">
        <v>1013</v>
      </c>
      <c r="O352" s="8"/>
      <c r="P352" s="8"/>
      <c r="Q352" s="8"/>
      <c r="R352" s="4"/>
      <c r="S352" s="8"/>
      <c r="T352" s="8"/>
      <c r="U352" s="8"/>
      <c r="V352" s="4"/>
    </row>
    <row r="353" spans="1:127" x14ac:dyDescent="0.25">
      <c r="A353" s="3" t="s">
        <v>846</v>
      </c>
      <c r="B353" s="47" t="s">
        <v>886</v>
      </c>
      <c r="C353" s="3" t="s">
        <v>523</v>
      </c>
      <c r="D353" s="3" t="s">
        <v>52</v>
      </c>
      <c r="E353" s="3" t="s">
        <v>64</v>
      </c>
      <c r="F353" s="5" t="s">
        <v>140</v>
      </c>
      <c r="G353" s="19" t="s">
        <v>524</v>
      </c>
      <c r="I353" s="3" t="s">
        <v>1014</v>
      </c>
      <c r="J353" s="5" t="s">
        <v>359</v>
      </c>
      <c r="K353" s="3" t="s">
        <v>794</v>
      </c>
      <c r="L353" s="24" t="s">
        <v>20</v>
      </c>
      <c r="M353" s="18"/>
      <c r="N353" s="6" t="s">
        <v>924</v>
      </c>
      <c r="O353" s="34">
        <v>3027197.27</v>
      </c>
      <c r="P353" s="8">
        <f>O353*117.2%</f>
        <v>3547875.2004399998</v>
      </c>
      <c r="Q353" s="8">
        <f>P353/'Index Lengkeek tm febr. 2024'!$C$2*'Index Lengkeek tm febr. 2024'!$C$3</f>
        <v>3598914.7457494442</v>
      </c>
      <c r="R353" s="4">
        <f>Q353</f>
        <v>3598914.7457494442</v>
      </c>
      <c r="S353" s="8">
        <v>672416.39</v>
      </c>
      <c r="T353" s="8">
        <f>S353*114.5%</f>
        <v>769916.76655000006</v>
      </c>
      <c r="U353" s="8">
        <v>0</v>
      </c>
      <c r="V353" s="4">
        <f>U353</f>
        <v>0</v>
      </c>
    </row>
    <row r="354" spans="1:127" x14ac:dyDescent="0.25">
      <c r="O354" s="8"/>
      <c r="P354" s="8"/>
      <c r="Q354" s="8"/>
      <c r="R354" s="4"/>
      <c r="S354" s="8"/>
      <c r="T354" s="8"/>
      <c r="U354" s="8"/>
      <c r="V354" s="4"/>
    </row>
    <row r="355" spans="1:127" x14ac:dyDescent="0.25">
      <c r="O355" s="8"/>
      <c r="P355" s="8"/>
      <c r="Q355" s="8"/>
      <c r="R355" s="4"/>
      <c r="S355" s="8"/>
      <c r="T355" s="8"/>
      <c r="U355" s="8"/>
      <c r="V355" s="4"/>
    </row>
    <row r="356" spans="1:127" s="56" customFormat="1" ht="13" x14ac:dyDescent="0.3">
      <c r="G356" s="57"/>
      <c r="L356" s="58"/>
      <c r="M356" s="57"/>
      <c r="O356" s="8"/>
      <c r="P356" s="35">
        <f>SUM(P2:P353)</f>
        <v>1457922029.5146568</v>
      </c>
      <c r="Q356" s="35">
        <f>SUM(Q2:Q353)</f>
        <v>1485050993.6935532</v>
      </c>
      <c r="R356" s="60">
        <f>SUM(R2:R353)</f>
        <v>1479157607.4773901</v>
      </c>
      <c r="S356" s="8"/>
      <c r="T356" s="8">
        <f>SUM(T2:T353)</f>
        <v>204641845.9996002</v>
      </c>
      <c r="U356" s="8">
        <f>SUM(U2:U353)</f>
        <v>211982140.14674041</v>
      </c>
      <c r="V356" s="59">
        <f>SUM(V2:V353)</f>
        <v>203278263.6863327</v>
      </c>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row>
    <row r="357" spans="1:127" x14ac:dyDescent="0.25">
      <c r="O357" s="8"/>
      <c r="P357" s="8"/>
      <c r="Q357" s="8"/>
      <c r="R357" s="8"/>
      <c r="S357" s="8"/>
      <c r="T357" s="8"/>
      <c r="U357" s="8"/>
      <c r="V357" s="8"/>
    </row>
    <row r="358" spans="1:127" x14ac:dyDescent="0.25">
      <c r="O358" s="8"/>
      <c r="P358" s="8"/>
      <c r="Q358" s="8"/>
      <c r="R358" s="8"/>
      <c r="S358" s="8"/>
      <c r="T358" s="8"/>
      <c r="U358" s="8"/>
      <c r="V358" s="8"/>
    </row>
    <row r="359" spans="1:127" x14ac:dyDescent="0.25">
      <c r="O359" s="8"/>
      <c r="P359" s="8"/>
      <c r="Q359" s="8"/>
      <c r="R359" s="8"/>
      <c r="S359" s="8"/>
      <c r="T359" s="8"/>
      <c r="U359" s="8"/>
      <c r="V359" s="8"/>
    </row>
    <row r="360" spans="1:127" x14ac:dyDescent="0.25">
      <c r="O360" s="8"/>
      <c r="P360" s="8"/>
      <c r="Q360" s="8"/>
      <c r="R360" s="8"/>
      <c r="S360" s="8"/>
      <c r="T360" s="8"/>
      <c r="U360" s="8"/>
      <c r="V360" s="8"/>
    </row>
    <row r="361" spans="1:127" x14ac:dyDescent="0.25">
      <c r="O361" s="8"/>
      <c r="P361" s="8"/>
      <c r="Q361" s="8"/>
      <c r="R361" s="8"/>
      <c r="S361" s="8"/>
      <c r="T361" s="8"/>
      <c r="U361" s="8"/>
      <c r="V361" s="8"/>
    </row>
    <row r="362" spans="1:127" x14ac:dyDescent="0.25">
      <c r="O362" s="8"/>
      <c r="P362" s="8"/>
      <c r="Q362" s="8"/>
      <c r="R362" s="8"/>
      <c r="S362" s="8"/>
      <c r="T362" s="8"/>
      <c r="U362" s="8"/>
      <c r="V362" s="8"/>
    </row>
    <row r="363" spans="1:127" x14ac:dyDescent="0.25">
      <c r="O363" s="8"/>
      <c r="P363" s="8"/>
      <c r="Q363" s="8"/>
      <c r="R363" s="8"/>
      <c r="S363" s="8"/>
      <c r="T363" s="8"/>
      <c r="U363" s="8"/>
      <c r="V363" s="8"/>
    </row>
    <row r="364" spans="1:127" x14ac:dyDescent="0.25">
      <c r="O364" s="8"/>
      <c r="P364" s="8"/>
      <c r="Q364" s="8"/>
      <c r="R364" s="8"/>
      <c r="S364" s="8"/>
      <c r="T364" s="8"/>
      <c r="U364" s="8"/>
      <c r="V364" s="8"/>
    </row>
    <row r="365" spans="1:127" x14ac:dyDescent="0.25">
      <c r="O365" s="8"/>
      <c r="P365" s="8"/>
      <c r="Q365" s="8"/>
      <c r="R365" s="8"/>
      <c r="S365" s="8"/>
      <c r="T365" s="8"/>
      <c r="U365" s="8"/>
      <c r="V365" s="8"/>
    </row>
    <row r="366" spans="1:127" x14ac:dyDescent="0.25">
      <c r="O366" s="8"/>
      <c r="P366" s="8"/>
      <c r="Q366" s="8"/>
      <c r="R366" s="8"/>
      <c r="S366" s="8"/>
      <c r="T366" s="8"/>
      <c r="U366" s="8"/>
      <c r="V366" s="8"/>
    </row>
    <row r="367" spans="1:127" x14ac:dyDescent="0.25">
      <c r="O367" s="8"/>
      <c r="P367" s="8"/>
      <c r="Q367" s="8"/>
      <c r="R367" s="8"/>
      <c r="S367" s="8"/>
      <c r="T367" s="8"/>
      <c r="U367" s="8"/>
      <c r="V367" s="8"/>
    </row>
    <row r="368" spans="1:127" x14ac:dyDescent="0.25">
      <c r="O368" s="8"/>
      <c r="P368" s="8"/>
      <c r="Q368" s="8"/>
      <c r="R368" s="8"/>
      <c r="S368" s="8"/>
      <c r="T368" s="8"/>
      <c r="U368" s="8"/>
      <c r="V368" s="8"/>
    </row>
    <row r="369" spans="15:22" x14ac:dyDescent="0.25">
      <c r="O369" s="8"/>
      <c r="P369" s="8"/>
      <c r="Q369" s="8"/>
      <c r="R369" s="8"/>
      <c r="S369" s="8"/>
      <c r="T369" s="8"/>
      <c r="U369" s="8"/>
      <c r="V369" s="8"/>
    </row>
    <row r="370" spans="15:22" x14ac:dyDescent="0.25">
      <c r="O370" s="8"/>
      <c r="P370" s="8"/>
      <c r="Q370" s="8"/>
      <c r="R370" s="8"/>
      <c r="S370" s="8"/>
      <c r="T370" s="8"/>
      <c r="U370" s="8"/>
      <c r="V370" s="8"/>
    </row>
    <row r="371" spans="15:22" x14ac:dyDescent="0.25">
      <c r="O371" s="8"/>
      <c r="P371" s="8"/>
      <c r="Q371" s="8"/>
      <c r="R371" s="8"/>
      <c r="S371" s="8"/>
      <c r="T371" s="8"/>
      <c r="U371" s="8"/>
      <c r="V371" s="8"/>
    </row>
    <row r="372" spans="15:22" x14ac:dyDescent="0.25">
      <c r="O372" s="8"/>
      <c r="P372" s="8"/>
      <c r="Q372" s="8"/>
      <c r="R372" s="8"/>
      <c r="S372" s="8"/>
      <c r="T372" s="8"/>
      <c r="U372" s="8"/>
      <c r="V372" s="8"/>
    </row>
    <row r="373" spans="15:22" x14ac:dyDescent="0.25">
      <c r="O373" s="8"/>
      <c r="P373" s="8"/>
      <c r="Q373" s="8"/>
      <c r="R373" s="8"/>
      <c r="S373" s="8"/>
      <c r="T373" s="8"/>
      <c r="U373" s="8"/>
      <c r="V373" s="8"/>
    </row>
    <row r="374" spans="15:22" x14ac:dyDescent="0.25">
      <c r="O374" s="8"/>
      <c r="P374" s="8"/>
      <c r="Q374" s="8"/>
      <c r="R374" s="8"/>
      <c r="S374" s="8"/>
      <c r="T374" s="8"/>
      <c r="U374" s="8"/>
      <c r="V374" s="8"/>
    </row>
    <row r="375" spans="15:22" x14ac:dyDescent="0.25">
      <c r="O375" s="8"/>
      <c r="P375" s="8"/>
      <c r="Q375" s="8"/>
      <c r="R375" s="8"/>
      <c r="S375" s="8"/>
      <c r="T375" s="8"/>
      <c r="U375" s="8"/>
      <c r="V375" s="8"/>
    </row>
    <row r="376" spans="15:22" x14ac:dyDescent="0.25">
      <c r="O376" s="8"/>
      <c r="P376" s="8"/>
      <c r="Q376" s="8"/>
      <c r="R376" s="8"/>
      <c r="S376" s="8"/>
      <c r="T376" s="8"/>
      <c r="U376" s="8"/>
      <c r="V376" s="8"/>
    </row>
    <row r="377" spans="15:22" x14ac:dyDescent="0.25">
      <c r="O377" s="8"/>
      <c r="P377" s="8"/>
      <c r="Q377" s="8"/>
      <c r="R377" s="8"/>
      <c r="S377" s="8"/>
      <c r="T377" s="8"/>
      <c r="U377" s="8"/>
      <c r="V377" s="8"/>
    </row>
    <row r="378" spans="15:22" x14ac:dyDescent="0.25">
      <c r="O378" s="8"/>
      <c r="P378" s="8"/>
      <c r="Q378" s="8"/>
      <c r="R378" s="8"/>
      <c r="S378" s="8"/>
      <c r="T378" s="8"/>
      <c r="U378" s="8"/>
      <c r="V378" s="8"/>
    </row>
    <row r="379" spans="15:22" x14ac:dyDescent="0.25">
      <c r="O379" s="8"/>
      <c r="P379" s="8"/>
      <c r="Q379" s="8"/>
      <c r="R379" s="8"/>
      <c r="S379" s="8"/>
      <c r="T379" s="8"/>
      <c r="U379" s="8"/>
      <c r="V379" s="8"/>
    </row>
    <row r="380" spans="15:22" x14ac:dyDescent="0.25">
      <c r="O380" s="8"/>
      <c r="P380" s="8"/>
      <c r="Q380" s="8"/>
      <c r="R380" s="8"/>
      <c r="S380" s="8"/>
      <c r="T380" s="8"/>
      <c r="U380" s="8"/>
      <c r="V380" s="8"/>
    </row>
    <row r="381" spans="15:22" x14ac:dyDescent="0.25">
      <c r="O381" s="8"/>
      <c r="P381" s="8"/>
      <c r="Q381" s="8"/>
      <c r="R381" s="8"/>
      <c r="S381" s="8"/>
      <c r="T381" s="8"/>
      <c r="U381" s="8"/>
      <c r="V381" s="8"/>
    </row>
    <row r="382" spans="15:22" x14ac:dyDescent="0.25">
      <c r="O382" s="8"/>
      <c r="P382" s="8"/>
      <c r="Q382" s="8"/>
      <c r="R382" s="8"/>
      <c r="S382" s="8"/>
      <c r="T382" s="8"/>
      <c r="U382" s="8"/>
      <c r="V382" s="8"/>
    </row>
    <row r="383" spans="15:22" x14ac:dyDescent="0.25">
      <c r="O383" s="8"/>
      <c r="P383" s="8"/>
      <c r="Q383" s="8"/>
      <c r="R383" s="8"/>
      <c r="S383" s="8"/>
      <c r="T383" s="8"/>
      <c r="U383" s="8"/>
      <c r="V383" s="8"/>
    </row>
    <row r="384" spans="15:22" x14ac:dyDescent="0.25">
      <c r="O384" s="8"/>
      <c r="P384" s="8"/>
      <c r="Q384" s="8"/>
      <c r="R384" s="8"/>
      <c r="S384" s="8"/>
      <c r="T384" s="8"/>
      <c r="U384" s="8"/>
      <c r="V384" s="8"/>
    </row>
    <row r="385" spans="15:22" x14ac:dyDescent="0.25">
      <c r="O385" s="8"/>
      <c r="P385" s="8"/>
      <c r="Q385" s="8"/>
      <c r="R385" s="8"/>
      <c r="S385" s="8"/>
      <c r="T385" s="8"/>
      <c r="U385" s="8"/>
      <c r="V385" s="8"/>
    </row>
    <row r="386" spans="15:22" x14ac:dyDescent="0.25">
      <c r="O386" s="8"/>
      <c r="P386" s="8"/>
      <c r="Q386" s="8"/>
      <c r="R386" s="8"/>
      <c r="S386" s="8"/>
      <c r="T386" s="8"/>
      <c r="U386" s="8"/>
      <c r="V386" s="8"/>
    </row>
    <row r="387" spans="15:22" x14ac:dyDescent="0.25">
      <c r="O387" s="8"/>
      <c r="P387" s="8"/>
      <c r="Q387" s="8"/>
      <c r="R387" s="8"/>
      <c r="S387" s="8"/>
      <c r="T387" s="8"/>
      <c r="U387" s="8"/>
      <c r="V387" s="8"/>
    </row>
    <row r="388" spans="15:22" x14ac:dyDescent="0.25">
      <c r="O388" s="8"/>
      <c r="P388" s="8"/>
      <c r="Q388" s="8"/>
      <c r="R388" s="8"/>
      <c r="S388" s="8"/>
      <c r="T388" s="8"/>
      <c r="U388" s="8"/>
      <c r="V388" s="8"/>
    </row>
    <row r="389" spans="15:22" x14ac:dyDescent="0.25">
      <c r="O389" s="8"/>
      <c r="P389" s="8"/>
      <c r="Q389" s="8"/>
      <c r="R389" s="8"/>
      <c r="S389" s="8"/>
      <c r="T389" s="8"/>
      <c r="U389" s="8"/>
      <c r="V389" s="8"/>
    </row>
    <row r="390" spans="15:22" x14ac:dyDescent="0.25">
      <c r="O390" s="8"/>
      <c r="P390" s="8"/>
      <c r="Q390" s="8"/>
      <c r="R390" s="8"/>
      <c r="S390" s="8"/>
      <c r="T390" s="8"/>
      <c r="U390" s="8"/>
      <c r="V390" s="8"/>
    </row>
    <row r="391" spans="15:22" x14ac:dyDescent="0.25">
      <c r="O391" s="8"/>
      <c r="P391" s="8"/>
      <c r="Q391" s="8"/>
      <c r="R391" s="8"/>
      <c r="S391" s="8"/>
      <c r="T391" s="8"/>
      <c r="U391" s="8"/>
      <c r="V391" s="8"/>
    </row>
    <row r="392" spans="15:22" x14ac:dyDescent="0.25">
      <c r="O392" s="8"/>
      <c r="P392" s="8"/>
      <c r="Q392" s="8"/>
      <c r="R392" s="8"/>
      <c r="S392" s="8"/>
      <c r="T392" s="8"/>
      <c r="U392" s="8"/>
      <c r="V392" s="8"/>
    </row>
    <row r="393" spans="15:22" x14ac:dyDescent="0.25">
      <c r="O393" s="8"/>
      <c r="P393" s="8"/>
      <c r="Q393" s="8"/>
      <c r="R393" s="8"/>
      <c r="S393" s="8"/>
      <c r="T393" s="8"/>
      <c r="U393" s="8"/>
      <c r="V393" s="8"/>
    </row>
    <row r="394" spans="15:22" x14ac:dyDescent="0.25">
      <c r="O394" s="8"/>
      <c r="P394" s="8"/>
      <c r="Q394" s="8"/>
      <c r="R394" s="8"/>
      <c r="S394" s="8"/>
      <c r="T394" s="8"/>
      <c r="U394" s="8"/>
      <c r="V394" s="8"/>
    </row>
    <row r="395" spans="15:22" x14ac:dyDescent="0.25">
      <c r="O395" s="8"/>
      <c r="P395" s="8"/>
      <c r="Q395" s="8"/>
      <c r="R395" s="8"/>
      <c r="S395" s="8"/>
      <c r="T395" s="8"/>
      <c r="U395" s="8"/>
      <c r="V395" s="8"/>
    </row>
    <row r="396" spans="15:22" x14ac:dyDescent="0.25">
      <c r="O396" s="8"/>
      <c r="P396" s="8"/>
      <c r="Q396" s="8"/>
      <c r="R396" s="8"/>
      <c r="S396" s="8"/>
      <c r="T396" s="8"/>
      <c r="U396" s="8"/>
      <c r="V396" s="8"/>
    </row>
    <row r="397" spans="15:22" x14ac:dyDescent="0.25">
      <c r="O397" s="8"/>
      <c r="P397" s="8"/>
      <c r="Q397" s="8"/>
      <c r="R397" s="8"/>
      <c r="S397" s="8"/>
      <c r="T397" s="8"/>
      <c r="U397" s="8"/>
      <c r="V397" s="8"/>
    </row>
    <row r="398" spans="15:22" x14ac:dyDescent="0.25">
      <c r="O398" s="8"/>
      <c r="P398" s="8"/>
      <c r="Q398" s="8"/>
      <c r="R398" s="8"/>
      <c r="S398" s="8"/>
      <c r="T398" s="8"/>
      <c r="U398" s="8"/>
      <c r="V398" s="8"/>
    </row>
    <row r="399" spans="15:22" x14ac:dyDescent="0.25">
      <c r="O399" s="8"/>
      <c r="P399" s="8"/>
      <c r="Q399" s="8"/>
      <c r="R399" s="8"/>
      <c r="S399" s="8"/>
      <c r="T399" s="8"/>
      <c r="U399" s="8"/>
      <c r="V399" s="8"/>
    </row>
    <row r="400" spans="15:22" x14ac:dyDescent="0.25">
      <c r="O400" s="8"/>
      <c r="P400" s="8"/>
      <c r="Q400" s="8"/>
      <c r="R400" s="8"/>
      <c r="S400" s="8"/>
      <c r="T400" s="8"/>
      <c r="U400" s="8"/>
      <c r="V400" s="8"/>
    </row>
    <row r="401" spans="15:22" x14ac:dyDescent="0.25">
      <c r="O401" s="8"/>
      <c r="P401" s="8"/>
      <c r="Q401" s="8"/>
      <c r="R401" s="8"/>
      <c r="S401" s="8"/>
      <c r="T401" s="8"/>
      <c r="U401" s="8"/>
      <c r="V401" s="8"/>
    </row>
    <row r="402" spans="15:22" x14ac:dyDescent="0.25">
      <c r="O402" s="8"/>
      <c r="P402" s="8"/>
      <c r="Q402" s="8"/>
      <c r="R402" s="8"/>
      <c r="S402" s="8"/>
      <c r="T402" s="8"/>
      <c r="U402" s="8"/>
      <c r="V402" s="8"/>
    </row>
    <row r="403" spans="15:22" x14ac:dyDescent="0.25">
      <c r="O403" s="8"/>
      <c r="P403" s="8"/>
      <c r="Q403" s="8"/>
      <c r="R403" s="8"/>
      <c r="S403" s="8"/>
      <c r="T403" s="8"/>
      <c r="U403" s="8"/>
      <c r="V403" s="8"/>
    </row>
    <row r="404" spans="15:22" x14ac:dyDescent="0.25">
      <c r="O404" s="8"/>
      <c r="P404" s="8"/>
      <c r="Q404" s="8"/>
      <c r="R404" s="8"/>
      <c r="S404" s="8"/>
      <c r="T404" s="8"/>
      <c r="U404" s="8"/>
      <c r="V404" s="8"/>
    </row>
    <row r="405" spans="15:22" x14ac:dyDescent="0.25">
      <c r="O405" s="8"/>
      <c r="P405" s="8"/>
      <c r="Q405" s="8"/>
      <c r="R405" s="8"/>
      <c r="S405" s="8"/>
      <c r="T405" s="8"/>
      <c r="U405" s="8"/>
      <c r="V405" s="8"/>
    </row>
    <row r="406" spans="15:22" x14ac:dyDescent="0.25">
      <c r="O406" s="8"/>
      <c r="P406" s="8"/>
      <c r="Q406" s="8"/>
      <c r="R406" s="8"/>
      <c r="S406" s="8"/>
      <c r="T406" s="8"/>
      <c r="U406" s="8"/>
      <c r="V406" s="8"/>
    </row>
    <row r="407" spans="15:22" x14ac:dyDescent="0.25">
      <c r="O407" s="8"/>
      <c r="P407" s="8"/>
      <c r="Q407" s="8"/>
      <c r="R407" s="8"/>
      <c r="S407" s="8"/>
      <c r="T407" s="8"/>
      <c r="U407" s="8"/>
      <c r="V407" s="8"/>
    </row>
    <row r="408" spans="15:22" x14ac:dyDescent="0.25">
      <c r="O408" s="8"/>
      <c r="P408" s="8"/>
      <c r="Q408" s="8"/>
      <c r="R408" s="8"/>
      <c r="S408" s="8"/>
      <c r="T408" s="8"/>
      <c r="U408" s="8"/>
      <c r="V408" s="8"/>
    </row>
    <row r="409" spans="15:22" x14ac:dyDescent="0.25">
      <c r="O409" s="8"/>
      <c r="P409" s="8"/>
      <c r="Q409" s="8"/>
      <c r="R409" s="8"/>
      <c r="S409" s="8"/>
      <c r="T409" s="8"/>
      <c r="U409" s="8"/>
      <c r="V409" s="8"/>
    </row>
    <row r="410" spans="15:22" x14ac:dyDescent="0.25">
      <c r="O410" s="8"/>
      <c r="P410" s="8"/>
      <c r="Q410" s="8"/>
      <c r="R410" s="8"/>
      <c r="S410" s="8"/>
      <c r="T410" s="8"/>
      <c r="U410" s="8"/>
      <c r="V410" s="8"/>
    </row>
    <row r="411" spans="15:22" x14ac:dyDescent="0.25">
      <c r="O411" s="8"/>
      <c r="P411" s="8"/>
      <c r="Q411" s="8"/>
      <c r="R411" s="8"/>
      <c r="S411" s="8"/>
      <c r="T411" s="8"/>
      <c r="U411" s="8"/>
      <c r="V411" s="8"/>
    </row>
    <row r="412" spans="15:22" x14ac:dyDescent="0.25">
      <c r="O412" s="8"/>
      <c r="P412" s="8"/>
      <c r="Q412" s="8"/>
      <c r="R412" s="8"/>
      <c r="S412" s="8"/>
      <c r="T412" s="8"/>
      <c r="U412" s="8"/>
      <c r="V412" s="8"/>
    </row>
    <row r="413" spans="15:22" x14ac:dyDescent="0.25">
      <c r="O413" s="8"/>
      <c r="P413" s="8"/>
      <c r="Q413" s="8"/>
      <c r="R413" s="8"/>
      <c r="S413" s="8"/>
      <c r="T413" s="8"/>
      <c r="U413" s="8"/>
      <c r="V413" s="8"/>
    </row>
    <row r="414" spans="15:22" x14ac:dyDescent="0.25">
      <c r="O414" s="8"/>
      <c r="P414" s="8"/>
      <c r="Q414" s="8"/>
      <c r="R414" s="8"/>
      <c r="S414" s="8"/>
      <c r="T414" s="8"/>
      <c r="U414" s="8"/>
      <c r="V414" s="8"/>
    </row>
    <row r="415" spans="15:22" x14ac:dyDescent="0.25">
      <c r="O415" s="8"/>
      <c r="P415" s="8"/>
      <c r="Q415" s="8"/>
      <c r="R415" s="8"/>
      <c r="S415" s="8"/>
      <c r="T415" s="8"/>
      <c r="U415" s="8"/>
      <c r="V415" s="8"/>
    </row>
    <row r="416" spans="15:22" x14ac:dyDescent="0.25">
      <c r="O416" s="8"/>
      <c r="P416" s="8"/>
      <c r="Q416" s="8"/>
      <c r="R416" s="8"/>
      <c r="S416" s="8"/>
      <c r="T416" s="8"/>
      <c r="U416" s="8"/>
      <c r="V416" s="8"/>
    </row>
    <row r="417" spans="15:22" x14ac:dyDescent="0.25">
      <c r="O417" s="8"/>
      <c r="P417" s="8"/>
      <c r="Q417" s="8"/>
      <c r="R417" s="8"/>
      <c r="S417" s="8"/>
      <c r="T417" s="8"/>
      <c r="U417" s="8"/>
      <c r="V417" s="8"/>
    </row>
    <row r="418" spans="15:22" x14ac:dyDescent="0.25">
      <c r="O418" s="8"/>
      <c r="P418" s="8"/>
      <c r="Q418" s="8"/>
      <c r="R418" s="8"/>
      <c r="S418" s="8"/>
      <c r="T418" s="8"/>
      <c r="U418" s="8"/>
      <c r="V418" s="8"/>
    </row>
    <row r="419" spans="15:22" x14ac:dyDescent="0.25">
      <c r="O419" s="8"/>
      <c r="P419" s="8"/>
      <c r="Q419" s="8"/>
      <c r="R419" s="8"/>
      <c r="S419" s="8"/>
      <c r="T419" s="8"/>
      <c r="U419" s="8"/>
      <c r="V419" s="8"/>
    </row>
    <row r="420" spans="15:22" x14ac:dyDescent="0.25">
      <c r="O420" s="8"/>
      <c r="P420" s="8"/>
      <c r="Q420" s="8"/>
      <c r="R420" s="8"/>
      <c r="S420" s="8"/>
      <c r="T420" s="8"/>
      <c r="U420" s="8"/>
      <c r="V420" s="8"/>
    </row>
    <row r="421" spans="15:22" x14ac:dyDescent="0.25">
      <c r="O421" s="8"/>
      <c r="P421" s="8"/>
      <c r="Q421" s="8"/>
      <c r="R421" s="8"/>
      <c r="S421" s="8"/>
      <c r="T421" s="8"/>
      <c r="U421" s="8"/>
      <c r="V421" s="8"/>
    </row>
    <row r="422" spans="15:22" x14ac:dyDescent="0.25">
      <c r="O422" s="8"/>
      <c r="P422" s="8"/>
      <c r="Q422" s="8"/>
      <c r="R422" s="8"/>
      <c r="S422" s="8"/>
      <c r="T422" s="8"/>
      <c r="U422" s="8"/>
      <c r="V422" s="8"/>
    </row>
    <row r="423" spans="15:22" x14ac:dyDescent="0.25">
      <c r="O423" s="8"/>
      <c r="P423" s="8"/>
      <c r="Q423" s="8"/>
      <c r="R423" s="8"/>
      <c r="S423" s="8"/>
      <c r="T423" s="8"/>
      <c r="U423" s="8"/>
      <c r="V423" s="8"/>
    </row>
    <row r="424" spans="15:22" x14ac:dyDescent="0.25">
      <c r="O424" s="8"/>
      <c r="P424" s="8"/>
      <c r="Q424" s="8"/>
      <c r="R424" s="8"/>
      <c r="S424" s="8"/>
      <c r="T424" s="8"/>
      <c r="U424" s="8"/>
      <c r="V424" s="8"/>
    </row>
    <row r="425" spans="15:22" x14ac:dyDescent="0.25">
      <c r="O425" s="8"/>
      <c r="P425" s="8"/>
      <c r="Q425" s="8"/>
      <c r="R425" s="8"/>
      <c r="S425" s="8"/>
      <c r="T425" s="8"/>
      <c r="U425" s="8"/>
      <c r="V425" s="8"/>
    </row>
    <row r="426" spans="15:22" x14ac:dyDescent="0.25">
      <c r="O426" s="8"/>
      <c r="P426" s="8"/>
      <c r="Q426" s="8"/>
      <c r="R426" s="8"/>
      <c r="S426" s="8"/>
      <c r="T426" s="8"/>
      <c r="U426" s="8"/>
      <c r="V426" s="8"/>
    </row>
    <row r="427" spans="15:22" x14ac:dyDescent="0.25">
      <c r="O427" s="8"/>
      <c r="P427" s="8"/>
      <c r="Q427" s="8"/>
      <c r="R427" s="8"/>
      <c r="V427" s="7"/>
    </row>
    <row r="428" spans="15:22" x14ac:dyDescent="0.25">
      <c r="O428" s="8"/>
      <c r="P428" s="8"/>
      <c r="Q428" s="8"/>
      <c r="R428" s="8"/>
      <c r="V428" s="7"/>
    </row>
    <row r="429" spans="15:22" x14ac:dyDescent="0.25">
      <c r="V429" s="7"/>
    </row>
    <row r="430" spans="15:22" x14ac:dyDescent="0.25">
      <c r="V430" s="7"/>
    </row>
    <row r="431" spans="15:22" x14ac:dyDescent="0.25">
      <c r="V431" s="7"/>
    </row>
    <row r="432" spans="15:22" x14ac:dyDescent="0.25">
      <c r="V432" s="7"/>
    </row>
    <row r="433" spans="22:22" x14ac:dyDescent="0.25">
      <c r="V433" s="7"/>
    </row>
    <row r="434" spans="22:22" x14ac:dyDescent="0.25">
      <c r="V434" s="7"/>
    </row>
    <row r="435" spans="22:22" x14ac:dyDescent="0.25">
      <c r="V435" s="7"/>
    </row>
    <row r="436" spans="22:22" x14ac:dyDescent="0.25">
      <c r="V436" s="7"/>
    </row>
    <row r="437" spans="22:22" x14ac:dyDescent="0.25">
      <c r="V437" s="7"/>
    </row>
    <row r="438" spans="22:22" x14ac:dyDescent="0.25">
      <c r="V438" s="7"/>
    </row>
    <row r="439" spans="22:22" x14ac:dyDescent="0.25">
      <c r="V439" s="7"/>
    </row>
    <row r="440" spans="22:22" x14ac:dyDescent="0.25">
      <c r="V440" s="7"/>
    </row>
    <row r="441" spans="22:22" x14ac:dyDescent="0.25">
      <c r="V441" s="7"/>
    </row>
    <row r="442" spans="22:22" x14ac:dyDescent="0.25">
      <c r="V442" s="7"/>
    </row>
    <row r="443" spans="22:22" x14ac:dyDescent="0.25">
      <c r="V443" s="7"/>
    </row>
    <row r="444" spans="22:22" x14ac:dyDescent="0.25">
      <c r="V444" s="7"/>
    </row>
    <row r="445" spans="22:22" x14ac:dyDescent="0.25">
      <c r="V445" s="7"/>
    </row>
    <row r="446" spans="22:22" x14ac:dyDescent="0.25">
      <c r="V446" s="7"/>
    </row>
    <row r="447" spans="22:22" x14ac:dyDescent="0.25">
      <c r="V447" s="7"/>
    </row>
    <row r="448" spans="22:22" x14ac:dyDescent="0.25">
      <c r="V448" s="7"/>
    </row>
    <row r="449" spans="22:22" x14ac:dyDescent="0.25">
      <c r="V449" s="7"/>
    </row>
    <row r="450" spans="22:22" x14ac:dyDescent="0.25">
      <c r="V450" s="7"/>
    </row>
    <row r="451" spans="22:22" x14ac:dyDescent="0.25">
      <c r="V451" s="7"/>
    </row>
    <row r="452" spans="22:22" x14ac:dyDescent="0.25">
      <c r="V452" s="7"/>
    </row>
    <row r="453" spans="22:22" x14ac:dyDescent="0.25">
      <c r="V453" s="7"/>
    </row>
    <row r="454" spans="22:22" x14ac:dyDescent="0.25">
      <c r="V454" s="7"/>
    </row>
    <row r="455" spans="22:22" x14ac:dyDescent="0.25">
      <c r="V455" s="7"/>
    </row>
    <row r="456" spans="22:22" x14ac:dyDescent="0.25">
      <c r="V456" s="7"/>
    </row>
    <row r="457" spans="22:22" x14ac:dyDescent="0.25">
      <c r="V457" s="7"/>
    </row>
    <row r="458" spans="22:22" x14ac:dyDescent="0.25">
      <c r="V458" s="7"/>
    </row>
    <row r="459" spans="22:22" x14ac:dyDescent="0.25">
      <c r="V459" s="7"/>
    </row>
    <row r="460" spans="22:22" x14ac:dyDescent="0.25">
      <c r="V460" s="7"/>
    </row>
    <row r="461" spans="22:22" x14ac:dyDescent="0.25">
      <c r="V461" s="7"/>
    </row>
    <row r="462" spans="22:22" x14ac:dyDescent="0.25">
      <c r="V462" s="7"/>
    </row>
    <row r="463" spans="22:22" x14ac:dyDescent="0.25">
      <c r="V463" s="7"/>
    </row>
    <row r="464" spans="22:22" x14ac:dyDescent="0.25">
      <c r="V464" s="7"/>
    </row>
    <row r="465" spans="22:22" x14ac:dyDescent="0.25">
      <c r="V465" s="7"/>
    </row>
    <row r="466" spans="22:22" x14ac:dyDescent="0.25">
      <c r="V466" s="7"/>
    </row>
    <row r="467" spans="22:22" x14ac:dyDescent="0.25">
      <c r="V467" s="7"/>
    </row>
    <row r="468" spans="22:22" x14ac:dyDescent="0.25">
      <c r="V468" s="7"/>
    </row>
    <row r="469" spans="22:22" x14ac:dyDescent="0.25">
      <c r="V469" s="7"/>
    </row>
    <row r="470" spans="22:22" x14ac:dyDescent="0.25">
      <c r="V470" s="7"/>
    </row>
    <row r="471" spans="22:22" x14ac:dyDescent="0.25">
      <c r="V471" s="7"/>
    </row>
    <row r="472" spans="22:22" x14ac:dyDescent="0.25">
      <c r="V472" s="7"/>
    </row>
    <row r="473" spans="22:22" x14ac:dyDescent="0.25">
      <c r="V473" s="7"/>
    </row>
    <row r="474" spans="22:22" x14ac:dyDescent="0.25">
      <c r="V474" s="7"/>
    </row>
    <row r="475" spans="22:22" x14ac:dyDescent="0.25">
      <c r="V475" s="7"/>
    </row>
    <row r="476" spans="22:22" x14ac:dyDescent="0.25">
      <c r="V476" s="7"/>
    </row>
    <row r="477" spans="22:22" x14ac:dyDescent="0.25">
      <c r="V477" s="7"/>
    </row>
    <row r="478" spans="22:22" x14ac:dyDescent="0.25">
      <c r="V478" s="7"/>
    </row>
    <row r="479" spans="22:22" x14ac:dyDescent="0.25">
      <c r="V479" s="7"/>
    </row>
    <row r="480" spans="22:22" x14ac:dyDescent="0.25">
      <c r="V480" s="7"/>
    </row>
    <row r="481" spans="22:22" x14ac:dyDescent="0.25">
      <c r="V481" s="7"/>
    </row>
    <row r="482" spans="22:22" x14ac:dyDescent="0.25">
      <c r="V482" s="7"/>
    </row>
    <row r="483" spans="22:22" x14ac:dyDescent="0.25">
      <c r="V483" s="7"/>
    </row>
    <row r="484" spans="22:22" x14ac:dyDescent="0.25">
      <c r="V484" s="7"/>
    </row>
    <row r="485" spans="22:22" x14ac:dyDescent="0.25">
      <c r="V485" s="7"/>
    </row>
    <row r="486" spans="22:22" x14ac:dyDescent="0.25">
      <c r="V486" s="7"/>
    </row>
    <row r="487" spans="22:22" x14ac:dyDescent="0.25">
      <c r="V487" s="7"/>
    </row>
    <row r="488" spans="22:22" x14ac:dyDescent="0.25">
      <c r="V488" s="7"/>
    </row>
    <row r="489" spans="22:22" x14ac:dyDescent="0.25">
      <c r="V489" s="7"/>
    </row>
    <row r="490" spans="22:22" x14ac:dyDescent="0.25">
      <c r="V490" s="7"/>
    </row>
    <row r="491" spans="22:22" x14ac:dyDescent="0.25">
      <c r="V491" s="7"/>
    </row>
    <row r="492" spans="22:22" x14ac:dyDescent="0.25">
      <c r="V492" s="7"/>
    </row>
    <row r="493" spans="22:22" x14ac:dyDescent="0.25">
      <c r="V493" s="7"/>
    </row>
    <row r="494" spans="22:22" x14ac:dyDescent="0.25">
      <c r="V494" s="7"/>
    </row>
    <row r="495" spans="22:22" x14ac:dyDescent="0.25">
      <c r="V495" s="7"/>
    </row>
    <row r="496" spans="22:22" x14ac:dyDescent="0.25">
      <c r="V496" s="7"/>
    </row>
    <row r="497" spans="22:22" x14ac:dyDescent="0.25">
      <c r="V497" s="7"/>
    </row>
    <row r="498" spans="22:22" x14ac:dyDescent="0.25">
      <c r="V498" s="7"/>
    </row>
    <row r="499" spans="22:22" x14ac:dyDescent="0.25">
      <c r="V499" s="7"/>
    </row>
    <row r="500" spans="22:22" x14ac:dyDescent="0.25">
      <c r="V500" s="7"/>
    </row>
    <row r="501" spans="22:22" x14ac:dyDescent="0.25">
      <c r="V501" s="7"/>
    </row>
    <row r="502" spans="22:22" x14ac:dyDescent="0.25">
      <c r="V502" s="7"/>
    </row>
    <row r="503" spans="22:22" x14ac:dyDescent="0.25">
      <c r="V503" s="7"/>
    </row>
    <row r="504" spans="22:22" x14ac:dyDescent="0.25">
      <c r="V504" s="7"/>
    </row>
    <row r="505" spans="22:22" x14ac:dyDescent="0.25">
      <c r="V505" s="7"/>
    </row>
    <row r="506" spans="22:22" x14ac:dyDescent="0.25">
      <c r="V506" s="7"/>
    </row>
    <row r="507" spans="22:22" x14ac:dyDescent="0.25">
      <c r="V507" s="7"/>
    </row>
    <row r="508" spans="22:22" x14ac:dyDescent="0.25">
      <c r="V508" s="7"/>
    </row>
    <row r="509" spans="22:22" x14ac:dyDescent="0.25">
      <c r="V509" s="7"/>
    </row>
    <row r="510" spans="22:22" x14ac:dyDescent="0.25">
      <c r="V510" s="7"/>
    </row>
    <row r="511" spans="22:22" x14ac:dyDescent="0.25">
      <c r="V511" s="7"/>
    </row>
    <row r="512" spans="22:22" x14ac:dyDescent="0.25">
      <c r="V512" s="7"/>
    </row>
    <row r="513" spans="22:22" x14ac:dyDescent="0.25">
      <c r="V513" s="7"/>
    </row>
    <row r="514" spans="22:22" x14ac:dyDescent="0.25">
      <c r="V514" s="7"/>
    </row>
    <row r="515" spans="22:22" x14ac:dyDescent="0.25">
      <c r="V515" s="7"/>
    </row>
    <row r="516" spans="22:22" x14ac:dyDescent="0.25">
      <c r="V516" s="7"/>
    </row>
    <row r="517" spans="22:22" x14ac:dyDescent="0.25">
      <c r="V517" s="7"/>
    </row>
    <row r="518" spans="22:22" x14ac:dyDescent="0.25">
      <c r="V518" s="7"/>
    </row>
    <row r="519" spans="22:22" x14ac:dyDescent="0.25">
      <c r="V519" s="7"/>
    </row>
    <row r="520" spans="22:22" x14ac:dyDescent="0.25">
      <c r="V520" s="7"/>
    </row>
    <row r="521" spans="22:22" x14ac:dyDescent="0.25">
      <c r="V521" s="7"/>
    </row>
    <row r="522" spans="22:22" x14ac:dyDescent="0.25">
      <c r="V522" s="7"/>
    </row>
    <row r="523" spans="22:22" x14ac:dyDescent="0.25">
      <c r="V523" s="7"/>
    </row>
    <row r="524" spans="22:22" x14ac:dyDescent="0.25">
      <c r="V524" s="7"/>
    </row>
    <row r="525" spans="22:22" x14ac:dyDescent="0.25">
      <c r="V525" s="7"/>
    </row>
    <row r="526" spans="22:22" x14ac:dyDescent="0.25">
      <c r="V526" s="7"/>
    </row>
    <row r="527" spans="22:22" x14ac:dyDescent="0.25">
      <c r="V527" s="7"/>
    </row>
    <row r="528" spans="22:22" x14ac:dyDescent="0.25">
      <c r="V528" s="7"/>
    </row>
    <row r="529" spans="22:22" x14ac:dyDescent="0.25">
      <c r="V529" s="7"/>
    </row>
    <row r="530" spans="22:22" x14ac:dyDescent="0.25">
      <c r="V530" s="7"/>
    </row>
    <row r="531" spans="22:22" x14ac:dyDescent="0.25">
      <c r="V531" s="7"/>
    </row>
    <row r="532" spans="22:22" x14ac:dyDescent="0.25">
      <c r="V532" s="7"/>
    </row>
    <row r="533" spans="22:22" x14ac:dyDescent="0.25">
      <c r="V533" s="7"/>
    </row>
    <row r="534" spans="22:22" x14ac:dyDescent="0.25">
      <c r="V534" s="7"/>
    </row>
    <row r="535" spans="22:22" x14ac:dyDescent="0.25">
      <c r="V535" s="7"/>
    </row>
    <row r="536" spans="22:22" x14ac:dyDescent="0.25">
      <c r="V536" s="7"/>
    </row>
    <row r="537" spans="22:22" x14ac:dyDescent="0.25">
      <c r="V537" s="7"/>
    </row>
    <row r="538" spans="22:22" x14ac:dyDescent="0.25">
      <c r="V538" s="7"/>
    </row>
    <row r="539" spans="22:22" x14ac:dyDescent="0.25">
      <c r="V539" s="7"/>
    </row>
    <row r="540" spans="22:22" x14ac:dyDescent="0.25">
      <c r="V540" s="7"/>
    </row>
    <row r="541" spans="22:22" x14ac:dyDescent="0.25">
      <c r="V541" s="7"/>
    </row>
    <row r="542" spans="22:22" x14ac:dyDescent="0.25">
      <c r="V542" s="7"/>
    </row>
    <row r="543" spans="22:22" x14ac:dyDescent="0.25">
      <c r="V543" s="7"/>
    </row>
    <row r="544" spans="22:22" x14ac:dyDescent="0.25">
      <c r="V544" s="7"/>
    </row>
    <row r="545" spans="22:22" x14ac:dyDescent="0.25">
      <c r="V545" s="7"/>
    </row>
    <row r="546" spans="22:22" x14ac:dyDescent="0.25">
      <c r="V546" s="7"/>
    </row>
    <row r="547" spans="22:22" x14ac:dyDescent="0.25">
      <c r="V547" s="7"/>
    </row>
    <row r="548" spans="22:22" x14ac:dyDescent="0.25">
      <c r="V548" s="7"/>
    </row>
    <row r="549" spans="22:22" x14ac:dyDescent="0.25">
      <c r="V549" s="7"/>
    </row>
    <row r="550" spans="22:22" x14ac:dyDescent="0.25">
      <c r="V550" s="7"/>
    </row>
    <row r="551" spans="22:22" x14ac:dyDescent="0.25">
      <c r="V551" s="7"/>
    </row>
    <row r="552" spans="22:22" x14ac:dyDescent="0.25">
      <c r="V552" s="7"/>
    </row>
    <row r="553" spans="22:22" x14ac:dyDescent="0.25">
      <c r="V553" s="7"/>
    </row>
    <row r="554" spans="22:22" x14ac:dyDescent="0.25">
      <c r="V554" s="7"/>
    </row>
    <row r="555" spans="22:22" x14ac:dyDescent="0.25">
      <c r="V555" s="7"/>
    </row>
    <row r="556" spans="22:22" x14ac:dyDescent="0.25">
      <c r="V556" s="7"/>
    </row>
    <row r="557" spans="22:22" x14ac:dyDescent="0.25">
      <c r="V557" s="7"/>
    </row>
    <row r="558" spans="22:22" x14ac:dyDescent="0.25">
      <c r="V558" s="7"/>
    </row>
    <row r="559" spans="22:22" x14ac:dyDescent="0.25">
      <c r="V559" s="7"/>
    </row>
    <row r="560" spans="22:22" x14ac:dyDescent="0.25">
      <c r="V560" s="7"/>
    </row>
    <row r="561" spans="22:22" x14ac:dyDescent="0.25">
      <c r="V561" s="7"/>
    </row>
    <row r="562" spans="22:22" x14ac:dyDescent="0.25">
      <c r="V562" s="7"/>
    </row>
    <row r="563" spans="22:22" x14ac:dyDescent="0.25">
      <c r="V563" s="7"/>
    </row>
    <row r="564" spans="22:22" x14ac:dyDescent="0.25">
      <c r="V564" s="7"/>
    </row>
    <row r="565" spans="22:22" x14ac:dyDescent="0.25">
      <c r="V565" s="7"/>
    </row>
    <row r="566" spans="22:22" x14ac:dyDescent="0.25">
      <c r="V566" s="7"/>
    </row>
    <row r="567" spans="22:22" x14ac:dyDescent="0.25">
      <c r="V567" s="7"/>
    </row>
    <row r="568" spans="22:22" x14ac:dyDescent="0.25">
      <c r="V568" s="7"/>
    </row>
    <row r="569" spans="22:22" x14ac:dyDescent="0.25">
      <c r="V569" s="7"/>
    </row>
    <row r="570" spans="22:22" x14ac:dyDescent="0.25">
      <c r="V570" s="7"/>
    </row>
    <row r="571" spans="22:22" x14ac:dyDescent="0.25">
      <c r="V571" s="7"/>
    </row>
    <row r="572" spans="22:22" x14ac:dyDescent="0.25">
      <c r="V572" s="7"/>
    </row>
    <row r="573" spans="22:22" x14ac:dyDescent="0.25">
      <c r="V573" s="7"/>
    </row>
    <row r="574" spans="22:22" x14ac:dyDescent="0.25">
      <c r="V574" s="7"/>
    </row>
    <row r="575" spans="22:22" x14ac:dyDescent="0.25">
      <c r="V575" s="7"/>
    </row>
    <row r="576" spans="22:22" x14ac:dyDescent="0.25">
      <c r="V576" s="7"/>
    </row>
    <row r="577" spans="22:22" x14ac:dyDescent="0.25">
      <c r="V577" s="7"/>
    </row>
    <row r="578" spans="22:22" x14ac:dyDescent="0.25">
      <c r="V578" s="7"/>
    </row>
  </sheetData>
  <autoFilter ref="A1:V350" xr:uid="{0EF392F4-3FDD-40EC-ABBD-5CD9306D9969}">
    <sortState xmlns:xlrd2="http://schemas.microsoft.com/office/spreadsheetml/2017/richdata2" ref="A2:V343">
      <sortCondition ref="A1:A304"/>
    </sortState>
  </autoFilter>
  <phoneticPr fontId="5"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296D-DAED-4E84-B559-A8138F903D43}">
  <dimension ref="B1:D3"/>
  <sheetViews>
    <sheetView topLeftCell="B1" workbookViewId="0">
      <selection activeCell="F48" sqref="F48"/>
    </sheetView>
  </sheetViews>
  <sheetFormatPr defaultRowHeight="12.5" x14ac:dyDescent="0.25"/>
  <cols>
    <col min="2" max="2" width="12.453125" bestFit="1" customWidth="1"/>
    <col min="3" max="3" width="16.6328125" bestFit="1" customWidth="1"/>
    <col min="4" max="4" width="12.6328125" bestFit="1" customWidth="1"/>
  </cols>
  <sheetData>
    <row r="1" spans="2:4" x14ac:dyDescent="0.25">
      <c r="B1" s="37"/>
      <c r="C1" s="39" t="s">
        <v>865</v>
      </c>
      <c r="D1" s="39" t="s">
        <v>864</v>
      </c>
    </row>
    <row r="2" spans="2:4" x14ac:dyDescent="0.25">
      <c r="B2" s="38" t="s">
        <v>862</v>
      </c>
      <c r="C2" s="39">
        <v>198.11</v>
      </c>
      <c r="D2" s="39">
        <v>145.19</v>
      </c>
    </row>
    <row r="3" spans="2:4" x14ac:dyDescent="0.25">
      <c r="B3" s="38" t="s">
        <v>863</v>
      </c>
      <c r="C3" s="39">
        <v>200.96</v>
      </c>
      <c r="D3" s="39">
        <v>151.03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6E82-084A-4C1F-B1E8-F2DEC782DCFD}">
  <dimension ref="A1"/>
  <sheetViews>
    <sheetView topLeftCell="A2" workbookViewId="0">
      <selection activeCell="L61" sqref="L60:L61"/>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Verzekerde panden en inventaris</vt:lpstr>
      <vt:lpstr>Index Lengkeek tm febr. 2024</vt:lpstr>
      <vt:lpstr>Blad1</vt:lpstr>
    </vt:vector>
  </TitlesOfParts>
  <Company>Gemeente Apeldoorn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Sarink - de Kievid, H.A. (Rianne)</dc:creator>
  <cp:lastModifiedBy>Sarink - de Kievid, H.A. (Rianne)</cp:lastModifiedBy>
  <dcterms:created xsi:type="dcterms:W3CDTF">2022-12-12T09:12:02Z</dcterms:created>
  <dcterms:modified xsi:type="dcterms:W3CDTF">2024-11-12T10:59:24Z</dcterms:modified>
</cp:coreProperties>
</file>