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msterdamumc-my.sharepoint.com/personal/d_t_goos_amsterdamumc_nl/Documents/Bureaublad/"/>
    </mc:Choice>
  </mc:AlternateContent>
  <xr:revisionPtr revIDLastSave="1" documentId="8_{F74A5B01-CDCC-49EB-BC25-B04DF0015E09}" xr6:coauthVersionLast="47" xr6:coauthVersionMax="47" xr10:uidLastSave="{A801D655-3337-4509-92A3-B71256F1D42A}"/>
  <bookViews>
    <workbookView xWindow="-120" yWindow="-120" windowWidth="29040" windowHeight="15840" tabRatio="816" activeTab="1" xr2:uid="{00000000-000D-0000-FFFF-FFFF00000000}"/>
  </bookViews>
  <sheets>
    <sheet name="Prijsinvulformulier Perceel 2 T" sheetId="3" r:id="rId1"/>
    <sheet name="Prijsinvulformulier Perceel 1 M" sheetId="7" r:id="rId2"/>
  </sheets>
  <definedNames>
    <definedName name="_xlnm._FilterDatabase" localSheetId="1" hidden="1">'Prijsinvulformulier Perceel 1 M'!$A$5:$N$14</definedName>
    <definedName name="_xlnm._FilterDatabase" localSheetId="0" hidden="1">'Prijsinvulformulier Perceel 2 T'!$A$5:$N$6</definedName>
    <definedName name="_xlnm.Print_Area" localSheetId="1">'Prijsinvulformulier Perceel 1 M'!$A$1:$T$30</definedName>
    <definedName name="_xlnm.Print_Area" localSheetId="0">'Prijsinvulformulier Perceel 2 T'!$A$1:$T$29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7" l="1"/>
  <c r="I10" i="7"/>
  <c r="I6" i="3"/>
  <c r="I27" i="3"/>
  <c r="I24" i="3"/>
  <c r="J20" i="3"/>
  <c r="I15" i="7"/>
  <c r="J23" i="7"/>
  <c r="J22" i="7"/>
  <c r="J21" i="7"/>
  <c r="J20" i="7"/>
  <c r="J23" i="3"/>
  <c r="J22" i="3"/>
  <c r="J21" i="3"/>
  <c r="J28" i="3"/>
  <c r="J27" i="3"/>
  <c r="J29" i="3" s="1"/>
  <c r="F30" i="7"/>
  <c r="I29" i="7"/>
  <c r="J29" i="7" s="1"/>
  <c r="J30" i="7" s="1"/>
  <c r="I28" i="7"/>
  <c r="J28" i="7" s="1"/>
  <c r="I27" i="7"/>
  <c r="J27" i="7" s="1"/>
  <c r="I24" i="7"/>
  <c r="L17" i="7"/>
  <c r="J17" i="7"/>
  <c r="I14" i="7"/>
  <c r="I13" i="7"/>
  <c r="I12" i="7"/>
  <c r="I11" i="7"/>
  <c r="I7" i="7"/>
  <c r="I6" i="7"/>
  <c r="F29" i="3"/>
  <c r="I28" i="3"/>
  <c r="L17" i="3"/>
  <c r="J17" i="3"/>
  <c r="I15" i="3"/>
  <c r="I14" i="3"/>
  <c r="I13" i="3"/>
  <c r="I12" i="3"/>
  <c r="I11" i="3"/>
  <c r="I10" i="3"/>
  <c r="I9" i="3"/>
  <c r="I8" i="3"/>
  <c r="I7" i="3"/>
  <c r="J24" i="3" l="1"/>
  <c r="J24" i="7"/>
  <c r="I30" i="7"/>
  <c r="I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tc={D876B2BF-E12E-4A0F-8406-0A8E97522642}</author>
  </authors>
  <commentList>
    <comment ref="E6" authorId="0" shapeId="0" xr:uid="{D876B2BF-E12E-4A0F-8406-0A8E9752264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[Tasks]
Er is een taak verankerd aan deze opmerking die niet kan worden weergegeven op de client.
Opmerking:
    @Braakman, E.J. (Eelco) Wat zijn dit voor nummers? Is het mogelijk/nuttig/gepast om hier of extra unspc codes te benoemen?
Beantwoorden:
    @Goos, D.T.I.M. (Debbie) : dit is het huidige nummer van Linde. Voor de uitvraag kan deze kolom eruit.</t>
      </text>
    </comment>
  </commentList>
</comments>
</file>

<file path=xl/sharedStrings.xml><?xml version="1.0" encoding="utf-8"?>
<sst xmlns="http://schemas.openxmlformats.org/spreadsheetml/2006/main" count="172" uniqueCount="93">
  <si>
    <t>Prijs invulformulier Bulkgassen: Medisch</t>
  </si>
  <si>
    <t>groene velden invullen door Inschrijver</t>
  </si>
  <si>
    <t>Perceel 1</t>
  </si>
  <si>
    <t>naam inschrijver</t>
  </si>
  <si>
    <t>Constellatie installaties t.b.v. opslag en distributie van bulkgassen</t>
  </si>
  <si>
    <t>omschrijving</t>
  </si>
  <si>
    <t>locatie</t>
  </si>
  <si>
    <t>Bordesnummer</t>
  </si>
  <si>
    <t>extern nummer</t>
  </si>
  <si>
    <t>opmerking</t>
  </si>
  <si>
    <t>volume tank in liters INDICATIEF voor de situatie op het moment van start implementatie</t>
  </si>
  <si>
    <t>volume tank in liters OFFERTE</t>
  </si>
  <si>
    <t>totale investerings-kosten excl BTW</t>
  </si>
  <si>
    <t>minimale kwaliteit van het gas waarmee de tanks gevuld moeten worden. Technisch gas alleen mogelijk wanneer het fysiek/met technologische oplossingen onmogelijk is om een medische tank te vullen met technisch gas</t>
  </si>
  <si>
    <t>Aantal kg in 2022 (geextrapoleerd obv juli) afgerond op 1000kg</t>
  </si>
  <si>
    <t>tank V12</t>
  </si>
  <si>
    <t xml:space="preserve">Medicsche kooldioxide </t>
  </si>
  <si>
    <t>VUmc Poli / Acta</t>
  </si>
  <si>
    <t>N2-0012</t>
  </si>
  <si>
    <t>medisch</t>
  </si>
  <si>
    <t>tank A11</t>
  </si>
  <si>
    <t>AMC bouwdeel O</t>
  </si>
  <si>
    <t>N2-0039</t>
  </si>
  <si>
    <t>tank V43</t>
  </si>
  <si>
    <t>Medicinale zuurstof</t>
  </si>
  <si>
    <t>VUmc Milieuplein</t>
  </si>
  <si>
    <t>N2-0043</t>
  </si>
  <si>
    <t>tank V40</t>
  </si>
  <si>
    <t>N2-0040</t>
  </si>
  <si>
    <t>tank V53</t>
  </si>
  <si>
    <t>N2-0053</t>
  </si>
  <si>
    <t>tank V11</t>
  </si>
  <si>
    <t>N2-0011</t>
  </si>
  <si>
    <t>tank A02</t>
  </si>
  <si>
    <t>AMC bouwdeel J</t>
  </si>
  <si>
    <t>N2-1077</t>
  </si>
  <si>
    <t>tank A10</t>
  </si>
  <si>
    <t>N2-1076</t>
  </si>
  <si>
    <t>tank A09</t>
  </si>
  <si>
    <t>N2-0060</t>
  </si>
  <si>
    <t>tank A34</t>
  </si>
  <si>
    <t>Medicinale Stikstof</t>
  </si>
  <si>
    <t>AMC bouwdeel Q</t>
  </si>
  <si>
    <t xml:space="preserve">TOTALE INVESTERINGSKOSTEN voor het bedrijfsklaar opleveren van bulktanks </t>
  </si>
  <si>
    <t>Kosten installaties t.b.v. opslag op het terrein van opdrachtgever</t>
  </si>
  <si>
    <t>Totaal bedrag excl BTW per jaar</t>
  </si>
  <si>
    <t>Totaal bedrag incl BTW per jaar</t>
  </si>
  <si>
    <t>Rente en afschrijving opslag installaties (gastanks, leidingwerk t/m aansluitpunten)</t>
  </si>
  <si>
    <t>Onderhoudskosten</t>
  </si>
  <si>
    <t>Overige beheerkosten opslaginstallaties</t>
  </si>
  <si>
    <t>Overheadkosten</t>
  </si>
  <si>
    <t>Totale kosten installaties per jaar</t>
  </si>
  <si>
    <t>Kosten van het leveren van de bulkgassen (prijs per kg voor het gas incl. transport-/distributiekosten, etc)</t>
  </si>
  <si>
    <t>artikelnummer Inschrijver van te leveren product</t>
  </si>
  <si>
    <t>omschrijving Inschrijver van te leveren product</t>
  </si>
  <si>
    <t>te leveren volume per jaar (verwachting obv 2022-2023 tm juni)</t>
  </si>
  <si>
    <t>prijs per Kg excl BTW</t>
  </si>
  <si>
    <t>Medische Zuurstof</t>
  </si>
  <si>
    <t>kg</t>
  </si>
  <si>
    <t>Medische Stikstof*</t>
  </si>
  <si>
    <t>l</t>
  </si>
  <si>
    <t>Medische Kooldioxide</t>
  </si>
  <si>
    <t>Totale kosten levering van gassen per jaar</t>
  </si>
  <si>
    <t>*) Medische Stikstof Vloeibaar wordt niet in centrale bulk geleverd, maar op specifieke locaties bij het VUmc (CCA, IVF). Bij AMC bulktank gebouw Q.</t>
  </si>
  <si>
    <t>Prijs invulformulier Bulkgassen: Technisch</t>
  </si>
  <si>
    <t>Perceel 2</t>
  </si>
  <si>
    <t>tank V50</t>
  </si>
  <si>
    <t>Kooldioxide</t>
  </si>
  <si>
    <t>N2-0050</t>
  </si>
  <si>
    <t>technisch</t>
  </si>
  <si>
    <t>tank V42</t>
  </si>
  <si>
    <t>Stikstof</t>
  </si>
  <si>
    <t>N2-0042</t>
  </si>
  <si>
    <t>tank V41</t>
  </si>
  <si>
    <t>N2-0041</t>
  </si>
  <si>
    <t>tank V49</t>
  </si>
  <si>
    <t>N2-0049</t>
  </si>
  <si>
    <t>tank V13</t>
  </si>
  <si>
    <t>N2-0013</t>
  </si>
  <si>
    <t>tank A30</t>
  </si>
  <si>
    <t>AMC bouwdeel IWO</t>
  </si>
  <si>
    <t>N2-1081</t>
  </si>
  <si>
    <t>tank A31</t>
  </si>
  <si>
    <t>N2-1328</t>
  </si>
  <si>
    <t>tank A08</t>
  </si>
  <si>
    <t>N2-1079</t>
  </si>
  <si>
    <t>tank A29</t>
  </si>
  <si>
    <t>AMC bouwdeel S</t>
  </si>
  <si>
    <t>N2-1312</t>
  </si>
  <si>
    <t>AMC IWO B nood</t>
  </si>
  <si>
    <t>N2-1319</t>
  </si>
  <si>
    <t>Nitrogen liquid (stikstof vloeibaar, technisch, kwaliteit 5.0)</t>
  </si>
  <si>
    <t>Carbon Dioxide liquid (kooldioxide technisch, 99,9% puur)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</si>
</sst>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_ ;_ &quot;€&quot;\ * \-#,##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4" fontId="0" fillId="0" borderId="0" xfId="2" applyFont="1"/>
    <xf numFmtId="44" fontId="0" fillId="0" borderId="1" xfId="2" applyFont="1" applyBorder="1"/>
    <xf numFmtId="0" fontId="0" fillId="0" borderId="1" xfId="0" applyBorder="1"/>
    <xf numFmtId="0" fontId="3" fillId="0" borderId="0" xfId="0" applyFont="1"/>
    <xf numFmtId="0" fontId="0" fillId="0" borderId="1" xfId="0" applyBorder="1" applyAlignment="1">
      <alignment wrapText="1"/>
    </xf>
    <xf numFmtId="164" fontId="0" fillId="3" borderId="0" xfId="1" applyNumberFormat="1" applyFont="1" applyFill="1"/>
    <xf numFmtId="164" fontId="0" fillId="0" borderId="0" xfId="1" applyNumberFormat="1" applyFont="1"/>
    <xf numFmtId="0" fontId="0" fillId="4" borderId="0" xfId="0" applyFill="1" applyAlignment="1">
      <alignment wrapText="1"/>
    </xf>
    <xf numFmtId="44" fontId="0" fillId="0" borderId="1" xfId="0" applyNumberFormat="1" applyBorder="1"/>
    <xf numFmtId="0" fontId="0" fillId="0" borderId="0" xfId="0" applyAlignment="1">
      <alignment horizontal="left" wrapText="1" indent="3"/>
    </xf>
    <xf numFmtId="0" fontId="2" fillId="0" borderId="1" xfId="0" applyFont="1" applyBorder="1"/>
    <xf numFmtId="165" fontId="0" fillId="0" borderId="0" xfId="2" applyNumberFormat="1" applyFont="1"/>
    <xf numFmtId="9" fontId="0" fillId="0" borderId="0" xfId="3" applyFont="1"/>
    <xf numFmtId="9" fontId="0" fillId="0" borderId="0" xfId="0" applyNumberFormat="1"/>
    <xf numFmtId="164" fontId="0" fillId="5" borderId="0" xfId="1" applyNumberFormat="1" applyFont="1" applyFill="1"/>
    <xf numFmtId="164" fontId="0" fillId="0" borderId="0" xfId="1" applyNumberFormat="1" applyFont="1" applyFill="1"/>
    <xf numFmtId="0" fontId="2" fillId="0" borderId="1" xfId="0" applyFont="1" applyBorder="1" applyAlignment="1">
      <alignment horizontal="left" indent="3"/>
    </xf>
    <xf numFmtId="0" fontId="0" fillId="4" borderId="0" xfId="0" applyFill="1" applyAlignment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165" fontId="2" fillId="0" borderId="1" xfId="2" applyNumberFormat="1" applyFont="1" applyFill="1" applyBorder="1"/>
    <xf numFmtId="0" fontId="0" fillId="0" borderId="2" xfId="0" applyBorder="1"/>
    <xf numFmtId="164" fontId="0" fillId="5" borderId="0" xfId="1" applyNumberFormat="1" applyFont="1" applyFill="1" applyProtection="1">
      <protection locked="0"/>
    </xf>
    <xf numFmtId="44" fontId="0" fillId="5" borderId="0" xfId="2" applyFont="1" applyFill="1" applyProtection="1">
      <protection locked="0"/>
    </xf>
    <xf numFmtId="44" fontId="0" fillId="0" borderId="0" xfId="2" applyFont="1" applyFill="1" applyProtection="1"/>
    <xf numFmtId="0" fontId="0" fillId="0" borderId="0" xfId="0" applyAlignment="1">
      <alignment horizontal="left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726790B9-730E-40CB-ACE8-015055B60281}">
    <Anchor>
      <Comment id="{D876B2BF-E12E-4A0F-8406-0A8E97522642}"/>
    </Anchor>
    <History>
      <Event time="2024-09-05T13:58:39.55" id="{D4B8A881-53F2-4D5C-A817-B1AB56733765}">
        <Attribution userId="S::d.t.goos@amsterdamumc.nl::ad3b93e3-f2d1-45df-bc37-d89ae5259afd" userName="Goos, D.T.I.M. (Debbie)" userProvider="AD"/>
        <Anchor>
          <Comment id="{D876B2BF-E12E-4A0F-8406-0A8E97522642}"/>
        </Anchor>
        <Create/>
      </Event>
      <Event time="2024-09-05T13:58:39.55" id="{0B0C9415-ED64-4044-8C04-1F2581C4A63D}">
        <Attribution userId="S::d.t.goos@amsterdamumc.nl::ad3b93e3-f2d1-45df-bc37-d89ae5259afd" userName="Goos, D.T.I.M. (Debbie)" userProvider="AD"/>
        <Anchor>
          <Comment id="{D876B2BF-E12E-4A0F-8406-0A8E97522642}"/>
        </Anchor>
        <Assign userId="S::e.j.braakman@amsterdamumc.nl::c5f70360-0d13-4263-ba8d-d7f70dbc355b" userName="Braakman, E.J. (Eelco)" userProvider="AD"/>
      </Event>
      <Event time="2024-09-05T13:58:39.55" id="{A7AC0EA9-4410-4218-822A-76DE6C8FD56F}">
        <Attribution userId="S::d.t.goos@amsterdamumc.nl::ad3b93e3-f2d1-45df-bc37-d89ae5259afd" userName="Goos, D.T.I.M. (Debbie)" userProvider="AD"/>
        <Anchor>
          <Comment id="{D876B2BF-E12E-4A0F-8406-0A8E97522642}"/>
        </Anchor>
        <SetTitle title="@Braakman, E.J. (Eelco) Wat zijn dit voor nummers? Is het mogelijk/nuttig/gepast om hier of extra unspc codes te benoemen?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Goos, D.T.I.M. (Debbie)" id="{6AEED989-C9B1-4A71-80B7-3F748E48B001}" userId="d.t.goos@amsterdamumc.nl" providerId="PeoplePicker"/>
  <person displayName="Braakman, E.J. (Eelco)" id="{9069966A-BDBA-4A9A-AAA5-DECEBDC5E321}" userId="e.j.braakman@amsterdamumc.nl" providerId="PeoplePicker"/>
  <person displayName="Goos, D.T.I.M. (Debbie)" id="{F4C55316-9705-48FC-98A0-9EC552C0281D}" userId="S::d.t.goos@amsterdamumc.nl::ad3b93e3-f2d1-45df-bc37-d89ae5259afd" providerId="AD"/>
  <person displayName="Braakman, E.J. (Eelco)" id="{3123AED3-FD06-4CB0-8153-61E277E669F1}" userId="S::e.j.braakman@amsterdamumc.nl::c5f70360-0d13-4263-ba8d-d7f70dbc355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4-09-05T13:58:39.84" personId="{F4C55316-9705-48FC-98A0-9EC552C0281D}" id="{D876B2BF-E12E-4A0F-8406-0A8E97522642}">
    <text>@Braakman, E.J. (Eelco) Wat zijn dit voor nummers? Is het mogelijk/nuttig/gepast om hier of extra unspc codes te benoemen?</text>
    <mentions>
      <mention mentionpersonId="{9069966A-BDBA-4A9A-AAA5-DECEBDC5E321}" mentionId="{6F9D0B29-CE65-461A-BEE3-F6BB9C71D5C5}" startIndex="0" length="23"/>
    </mentions>
  </threadedComment>
  <threadedComment ref="E6" dT="2024-09-06T09:31:43.43" personId="{3123AED3-FD06-4CB0-8153-61E277E669F1}" id="{2AD4148E-8CC3-46AE-9662-0EC55F610C17}" parentId="{D876B2BF-E12E-4A0F-8406-0A8E97522642}">
    <text>@Goos, D.T.I.M. (Debbie) : dit is het huidige nummer van Linde. Voor de uitvraag kan deze kolom eruit.</text>
    <mentions>
      <mention mentionpersonId="{6AEED989-C9B1-4A71-80B7-3F748E48B001}" mentionId="{15017386-9F24-4DE3-BB55-0D6ADD414707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D62C-1539-4A39-9199-0AFCCE4EE7F7}">
  <sheetPr>
    <pageSetUpPr fitToPage="1"/>
  </sheetPr>
  <dimension ref="A1:M31"/>
  <sheetViews>
    <sheetView zoomScaleNormal="100" workbookViewId="0">
      <selection activeCell="H11" sqref="H11"/>
    </sheetView>
  </sheetViews>
  <sheetFormatPr defaultColWidth="8.85546875" defaultRowHeight="15" x14ac:dyDescent="0.25"/>
  <cols>
    <col min="1" max="1" width="48" customWidth="1"/>
    <col min="2" max="2" width="32.140625" customWidth="1"/>
    <col min="3" max="3" width="16.85546875" customWidth="1"/>
    <col min="4" max="4" width="6.28515625" hidden="1" customWidth="1"/>
    <col min="5" max="5" width="12.7109375" hidden="1" customWidth="1"/>
    <col min="6" max="6" width="15.42578125" customWidth="1"/>
    <col min="7" max="7" width="3.85546875" bestFit="1" customWidth="1"/>
    <col min="8" max="8" width="17.140625" customWidth="1"/>
    <col min="9" max="9" width="14.28515625" customWidth="1"/>
    <col min="10" max="10" width="16.28515625" customWidth="1"/>
    <col min="11" max="11" width="38" hidden="1" customWidth="1"/>
    <col min="12" max="12" width="23.28515625" hidden="1" customWidth="1"/>
    <col min="13" max="13" width="11" customWidth="1"/>
    <col min="14" max="16" width="11" bestFit="1" customWidth="1"/>
    <col min="18" max="18" width="12.42578125" bestFit="1" customWidth="1"/>
    <col min="19" max="19" width="11" bestFit="1" customWidth="1"/>
    <col min="20" max="20" width="13.42578125" bestFit="1" customWidth="1"/>
    <col min="21" max="21" width="12.42578125" bestFit="1" customWidth="1"/>
    <col min="22" max="22" width="11" bestFit="1" customWidth="1"/>
    <col min="23" max="23" width="13.42578125" bestFit="1" customWidth="1"/>
    <col min="24" max="24" width="12.42578125" bestFit="1" customWidth="1"/>
    <col min="25" max="25" width="11" bestFit="1" customWidth="1"/>
    <col min="26" max="26" width="13.42578125" bestFit="1" customWidth="1"/>
  </cols>
  <sheetData>
    <row r="1" spans="1:13" ht="18.75" x14ac:dyDescent="0.3">
      <c r="A1" s="6" t="s">
        <v>64</v>
      </c>
      <c r="B1" s="6"/>
      <c r="C1" s="15" t="s">
        <v>1</v>
      </c>
      <c r="I1" s="15"/>
      <c r="J1" s="15"/>
      <c r="K1" s="15"/>
      <c r="L1" s="15"/>
    </row>
    <row r="2" spans="1:13" ht="18.75" x14ac:dyDescent="0.3">
      <c r="A2" s="6" t="s">
        <v>65</v>
      </c>
      <c r="B2" s="6"/>
      <c r="H2" s="15"/>
      <c r="I2" s="15"/>
      <c r="J2" s="15"/>
      <c r="K2" s="15"/>
      <c r="L2" s="15"/>
    </row>
    <row r="3" spans="1:13" x14ac:dyDescent="0.25">
      <c r="A3" t="s">
        <v>3</v>
      </c>
      <c r="B3" s="25"/>
      <c r="C3" s="18"/>
      <c r="D3" s="17"/>
      <c r="M3" s="16"/>
    </row>
    <row r="4" spans="1:13" x14ac:dyDescent="0.25">
      <c r="M4" s="16"/>
    </row>
    <row r="5" spans="1:13" ht="105" x14ac:dyDescent="0.2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/>
      <c r="G5" s="10"/>
      <c r="H5" s="10" t="s">
        <v>10</v>
      </c>
      <c r="I5" s="10" t="s">
        <v>11</v>
      </c>
      <c r="J5" s="10" t="s">
        <v>12</v>
      </c>
      <c r="K5" s="20" t="s">
        <v>13</v>
      </c>
      <c r="L5" s="10" t="s">
        <v>14</v>
      </c>
    </row>
    <row r="6" spans="1:13" x14ac:dyDescent="0.25">
      <c r="A6" s="12" t="s">
        <v>66</v>
      </c>
      <c r="B6" t="s">
        <v>67</v>
      </c>
      <c r="C6" t="s">
        <v>17</v>
      </c>
      <c r="E6" t="s">
        <v>68</v>
      </c>
      <c r="H6" s="9">
        <v>3200</v>
      </c>
      <c r="I6" s="25">
        <f>H6</f>
        <v>3200</v>
      </c>
      <c r="J6" s="26"/>
      <c r="K6" t="s">
        <v>69</v>
      </c>
      <c r="L6" s="22"/>
    </row>
    <row r="7" spans="1:13" x14ac:dyDescent="0.25">
      <c r="A7" s="12" t="s">
        <v>70</v>
      </c>
      <c r="B7" s="1" t="s">
        <v>71</v>
      </c>
      <c r="C7" t="s">
        <v>25</v>
      </c>
      <c r="E7" t="s">
        <v>72</v>
      </c>
      <c r="H7" s="18">
        <v>20000</v>
      </c>
      <c r="I7" s="25">
        <f t="shared" ref="I7:I15" si="0">H7</f>
        <v>20000</v>
      </c>
      <c r="J7" s="26"/>
      <c r="K7" t="s">
        <v>69</v>
      </c>
      <c r="L7" s="22"/>
    </row>
    <row r="8" spans="1:13" x14ac:dyDescent="0.25">
      <c r="A8" s="12" t="s">
        <v>73</v>
      </c>
      <c r="B8" t="s">
        <v>71</v>
      </c>
      <c r="C8" t="s">
        <v>25</v>
      </c>
      <c r="E8" t="s">
        <v>74</v>
      </c>
      <c r="H8" s="18">
        <v>6400</v>
      </c>
      <c r="I8" s="25">
        <f t="shared" si="0"/>
        <v>6400</v>
      </c>
      <c r="J8" s="26"/>
      <c r="K8" t="s">
        <v>69</v>
      </c>
      <c r="L8" s="22"/>
    </row>
    <row r="9" spans="1:13" x14ac:dyDescent="0.25">
      <c r="A9" s="12" t="s">
        <v>75</v>
      </c>
      <c r="B9" t="s">
        <v>71</v>
      </c>
      <c r="C9" t="s">
        <v>17</v>
      </c>
      <c r="E9" t="s">
        <v>76</v>
      </c>
      <c r="H9" s="18">
        <v>14000</v>
      </c>
      <c r="I9" s="25">
        <f t="shared" si="0"/>
        <v>14000</v>
      </c>
      <c r="J9" s="26"/>
      <c r="K9" t="s">
        <v>69</v>
      </c>
      <c r="L9" s="22"/>
    </row>
    <row r="10" spans="1:13" x14ac:dyDescent="0.25">
      <c r="A10" s="12" t="s">
        <v>77</v>
      </c>
      <c r="B10" t="s">
        <v>71</v>
      </c>
      <c r="C10" t="s">
        <v>17</v>
      </c>
      <c r="E10" t="s">
        <v>78</v>
      </c>
      <c r="H10" s="18">
        <v>3200</v>
      </c>
      <c r="I10" s="25">
        <f t="shared" si="0"/>
        <v>3200</v>
      </c>
      <c r="J10" s="26"/>
      <c r="K10" t="s">
        <v>69</v>
      </c>
      <c r="L10" s="22"/>
    </row>
    <row r="11" spans="1:13" x14ac:dyDescent="0.25">
      <c r="A11" s="12" t="s">
        <v>79</v>
      </c>
      <c r="B11" t="s">
        <v>71</v>
      </c>
      <c r="C11" t="s">
        <v>80</v>
      </c>
      <c r="E11" t="s">
        <v>81</v>
      </c>
      <c r="H11" s="18">
        <v>3000</v>
      </c>
      <c r="I11" s="25">
        <f t="shared" si="0"/>
        <v>3000</v>
      </c>
      <c r="J11" s="26"/>
      <c r="K11" t="s">
        <v>69</v>
      </c>
      <c r="L11" s="22"/>
    </row>
    <row r="12" spans="1:13" x14ac:dyDescent="0.25">
      <c r="A12" s="12" t="s">
        <v>82</v>
      </c>
      <c r="B12" t="s">
        <v>71</v>
      </c>
      <c r="C12" t="s">
        <v>21</v>
      </c>
      <c r="E12" t="s">
        <v>83</v>
      </c>
      <c r="H12" s="18">
        <v>26000</v>
      </c>
      <c r="I12" s="25">
        <f t="shared" si="0"/>
        <v>26000</v>
      </c>
      <c r="J12" s="26"/>
      <c r="K12" t="s">
        <v>69</v>
      </c>
      <c r="L12" s="22"/>
    </row>
    <row r="13" spans="1:13" x14ac:dyDescent="0.25">
      <c r="A13" s="12" t="s">
        <v>84</v>
      </c>
      <c r="B13" t="s">
        <v>71</v>
      </c>
      <c r="C13" t="s">
        <v>21</v>
      </c>
      <c r="E13" t="s">
        <v>85</v>
      </c>
      <c r="H13" s="18">
        <v>11500</v>
      </c>
      <c r="I13" s="25">
        <f t="shared" si="0"/>
        <v>11500</v>
      </c>
      <c r="J13" s="26"/>
      <c r="K13" t="s">
        <v>69</v>
      </c>
      <c r="L13" s="22"/>
    </row>
    <row r="14" spans="1:13" x14ac:dyDescent="0.25">
      <c r="A14" s="12" t="s">
        <v>86</v>
      </c>
      <c r="B14" t="s">
        <v>71</v>
      </c>
      <c r="C14" t="s">
        <v>87</v>
      </c>
      <c r="E14" t="s">
        <v>88</v>
      </c>
      <c r="H14" s="18">
        <v>4000</v>
      </c>
      <c r="I14" s="25">
        <f t="shared" si="0"/>
        <v>4000</v>
      </c>
      <c r="J14" s="26"/>
      <c r="K14" t="s">
        <v>69</v>
      </c>
      <c r="L14" s="22"/>
    </row>
    <row r="15" spans="1:13" x14ac:dyDescent="0.25">
      <c r="A15" s="12" t="s">
        <v>40</v>
      </c>
      <c r="B15" t="s">
        <v>71</v>
      </c>
      <c r="C15" t="s">
        <v>89</v>
      </c>
      <c r="E15" t="s">
        <v>90</v>
      </c>
      <c r="H15" s="18">
        <v>3000</v>
      </c>
      <c r="I15" s="25">
        <f t="shared" si="0"/>
        <v>3000</v>
      </c>
      <c r="J15" s="26"/>
      <c r="K15" t="s">
        <v>69</v>
      </c>
      <c r="L15" s="22"/>
    </row>
    <row r="16" spans="1:13" x14ac:dyDescent="0.25">
      <c r="A16" s="12"/>
      <c r="H16" s="9"/>
      <c r="I16" s="18"/>
      <c r="J16" s="14"/>
    </row>
    <row r="17" spans="1:12" ht="15.75" thickBot="1" x14ac:dyDescent="0.3">
      <c r="A17" s="19" t="s">
        <v>43</v>
      </c>
      <c r="B17" s="13"/>
      <c r="C17" s="13"/>
      <c r="D17" s="13"/>
      <c r="E17" s="13"/>
      <c r="F17" s="13"/>
      <c r="G17" s="13"/>
      <c r="H17" s="13"/>
      <c r="I17" s="13"/>
      <c r="J17" s="23">
        <f>SUM(J6:J16)</f>
        <v>0</v>
      </c>
      <c r="L17" s="22">
        <f>SUM(L6:L16)</f>
        <v>0</v>
      </c>
    </row>
    <row r="18" spans="1:12" ht="15.75" thickTop="1" x14ac:dyDescent="0.25"/>
    <row r="19" spans="1:12" ht="45" x14ac:dyDescent="0.25">
      <c r="A19" s="2" t="s">
        <v>44</v>
      </c>
      <c r="B19" s="2"/>
      <c r="C19" s="2"/>
      <c r="D19" s="2"/>
      <c r="E19" s="2"/>
      <c r="F19" s="2"/>
      <c r="G19" s="2"/>
      <c r="H19" s="2"/>
      <c r="I19" s="2" t="s">
        <v>45</v>
      </c>
      <c r="J19" s="2" t="s">
        <v>46</v>
      </c>
    </row>
    <row r="20" spans="1:12" x14ac:dyDescent="0.25">
      <c r="A20" t="s">
        <v>47</v>
      </c>
      <c r="B20" s="1"/>
      <c r="C20" s="1"/>
      <c r="D20" s="1"/>
      <c r="E20" s="1"/>
      <c r="I20" s="26"/>
      <c r="J20" s="27">
        <f>I20*1.21</f>
        <v>0</v>
      </c>
    </row>
    <row r="21" spans="1:12" x14ac:dyDescent="0.25">
      <c r="A21" t="s">
        <v>48</v>
      </c>
      <c r="B21" s="1"/>
      <c r="C21" s="1"/>
      <c r="D21" s="1"/>
      <c r="E21" s="1"/>
      <c r="I21" s="26"/>
      <c r="J21" s="27">
        <f t="shared" ref="J21:J23" si="1">I21*1.21</f>
        <v>0</v>
      </c>
    </row>
    <row r="22" spans="1:12" x14ac:dyDescent="0.25">
      <c r="A22" t="s">
        <v>49</v>
      </c>
      <c r="B22" s="1"/>
      <c r="C22" s="1"/>
      <c r="D22" s="1"/>
      <c r="E22" s="1"/>
      <c r="I22" s="26"/>
      <c r="J22" s="27">
        <f t="shared" si="1"/>
        <v>0</v>
      </c>
    </row>
    <row r="23" spans="1:12" x14ac:dyDescent="0.25">
      <c r="A23" t="s">
        <v>50</v>
      </c>
      <c r="B23" s="1"/>
      <c r="C23" s="1"/>
      <c r="D23" s="1"/>
      <c r="E23" s="1"/>
      <c r="I23" s="26"/>
      <c r="J23" s="27">
        <f t="shared" si="1"/>
        <v>0</v>
      </c>
    </row>
    <row r="24" spans="1:12" ht="15.75" thickBot="1" x14ac:dyDescent="0.3">
      <c r="A24" s="5" t="s">
        <v>51</v>
      </c>
      <c r="B24" s="7"/>
      <c r="C24" s="7"/>
      <c r="D24" s="7"/>
      <c r="E24" s="7"/>
      <c r="F24" s="5"/>
      <c r="G24" s="5"/>
      <c r="H24" s="5"/>
      <c r="I24" s="11">
        <f>SUM(I20:I23)</f>
        <v>0</v>
      </c>
      <c r="J24" s="11">
        <f>SUM(J20:J23)</f>
        <v>0</v>
      </c>
    </row>
    <row r="25" spans="1:12" ht="15.75" thickTop="1" x14ac:dyDescent="0.25">
      <c r="A25" s="1"/>
      <c r="B25" s="1"/>
      <c r="C25" s="1"/>
      <c r="D25" s="1"/>
      <c r="E25" s="1"/>
    </row>
    <row r="26" spans="1:12" ht="75" x14ac:dyDescent="0.25">
      <c r="A26" s="2" t="s">
        <v>52</v>
      </c>
      <c r="B26" s="2" t="s">
        <v>53</v>
      </c>
      <c r="C26" s="2" t="s">
        <v>54</v>
      </c>
      <c r="D26" s="2"/>
      <c r="E26" s="2"/>
      <c r="F26" s="2" t="s">
        <v>55</v>
      </c>
      <c r="G26" s="2"/>
      <c r="H26" s="2" t="s">
        <v>56</v>
      </c>
      <c r="I26" s="2" t="s">
        <v>45</v>
      </c>
      <c r="J26" s="2" t="s">
        <v>46</v>
      </c>
    </row>
    <row r="27" spans="1:12" x14ac:dyDescent="0.25">
      <c r="A27" t="s">
        <v>91</v>
      </c>
      <c r="B27" s="25"/>
      <c r="C27" s="25"/>
      <c r="F27" s="8">
        <v>888827.19988500001</v>
      </c>
      <c r="G27" s="8" t="s">
        <v>58</v>
      </c>
      <c r="H27" s="26"/>
      <c r="I27" s="3">
        <f>+H27*F27</f>
        <v>0</v>
      </c>
      <c r="J27" s="27">
        <f>I27*1.21</f>
        <v>0</v>
      </c>
    </row>
    <row r="28" spans="1:12" x14ac:dyDescent="0.25">
      <c r="A28" s="24" t="s">
        <v>92</v>
      </c>
      <c r="B28" s="25"/>
      <c r="C28" s="25"/>
      <c r="F28" s="8">
        <v>12409.2</v>
      </c>
      <c r="G28" s="8" t="s">
        <v>58</v>
      </c>
      <c r="H28" s="26"/>
      <c r="I28" s="3">
        <f>+H28*F28</f>
        <v>0</v>
      </c>
      <c r="J28" s="27">
        <f>I28*1.21</f>
        <v>0</v>
      </c>
    </row>
    <row r="29" spans="1:12" ht="15.75" thickBot="1" x14ac:dyDescent="0.3">
      <c r="A29" s="5" t="s">
        <v>62</v>
      </c>
      <c r="B29" s="7"/>
      <c r="C29" s="7"/>
      <c r="D29" s="7"/>
      <c r="E29" s="7"/>
      <c r="F29" s="21">
        <f>SUM(F27:F28)</f>
        <v>901236.39988499996</v>
      </c>
      <c r="G29" s="21"/>
      <c r="H29" s="5"/>
      <c r="I29" s="4">
        <f>SUM(I27:I28)</f>
        <v>0</v>
      </c>
      <c r="J29" s="4">
        <f>SUM(J27:J28)</f>
        <v>0</v>
      </c>
    </row>
    <row r="30" spans="1:12" ht="15.75" thickTop="1" x14ac:dyDescent="0.25"/>
    <row r="31" spans="1:12" ht="47.2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</row>
  </sheetData>
  <sheetProtection algorithmName="SHA-512" hashValue="B9X8KKyMwXP7tmryWe6UhFB+qfpIhgxEWbzuedBqCOxD0RxIk8ncg85gxUMtk/z/JwQ31G4iqwg2Iujb3dRjHw==" saltValue="8t//LuVM0XP7U71s0DSebQ==" spinCount="100000" sheet="1" objects="1" scenarios="1"/>
  <mergeCells count="1">
    <mergeCell ref="A31:J31"/>
  </mergeCells>
  <pageMargins left="0.25" right="0.25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6153-3375-48C4-8EB4-8498E0BD1CF6}">
  <sheetPr>
    <pageSetUpPr fitToPage="1"/>
  </sheetPr>
  <dimension ref="A1:M32"/>
  <sheetViews>
    <sheetView tabSelected="1" zoomScale="130" zoomScaleNormal="130" workbookViewId="0">
      <selection activeCell="H11" sqref="H11"/>
    </sheetView>
  </sheetViews>
  <sheetFormatPr defaultColWidth="8.85546875" defaultRowHeight="15" x14ac:dyDescent="0.25"/>
  <cols>
    <col min="1" max="1" width="48" customWidth="1"/>
    <col min="2" max="2" width="32.140625" customWidth="1"/>
    <col min="3" max="3" width="16.85546875" customWidth="1"/>
    <col min="4" max="4" width="6.28515625" hidden="1" customWidth="1"/>
    <col min="5" max="5" width="12.7109375" hidden="1" customWidth="1"/>
    <col min="6" max="6" width="15.42578125" customWidth="1"/>
    <col min="7" max="7" width="3.85546875" bestFit="1" customWidth="1"/>
    <col min="8" max="8" width="17.140625" customWidth="1"/>
    <col min="9" max="9" width="14.28515625" customWidth="1"/>
    <col min="10" max="10" width="16.28515625" customWidth="1"/>
    <col min="11" max="11" width="38" hidden="1" customWidth="1"/>
    <col min="12" max="12" width="23.28515625" hidden="1" customWidth="1"/>
    <col min="13" max="13" width="11" customWidth="1"/>
    <col min="14" max="16" width="11" bestFit="1" customWidth="1"/>
    <col min="18" max="18" width="12.42578125" bestFit="1" customWidth="1"/>
    <col min="19" max="19" width="11" bestFit="1" customWidth="1"/>
    <col min="20" max="20" width="13.42578125" bestFit="1" customWidth="1"/>
    <col min="21" max="21" width="12.42578125" bestFit="1" customWidth="1"/>
    <col min="22" max="22" width="11" bestFit="1" customWidth="1"/>
    <col min="23" max="23" width="13.42578125" bestFit="1" customWidth="1"/>
    <col min="24" max="24" width="12.42578125" bestFit="1" customWidth="1"/>
    <col min="25" max="25" width="11" bestFit="1" customWidth="1"/>
    <col min="26" max="26" width="13.42578125" bestFit="1" customWidth="1"/>
  </cols>
  <sheetData>
    <row r="1" spans="1:13" ht="18.75" x14ac:dyDescent="0.3">
      <c r="A1" s="6" t="s">
        <v>0</v>
      </c>
      <c r="B1" s="6"/>
      <c r="C1" s="15" t="s">
        <v>1</v>
      </c>
      <c r="I1" s="15"/>
      <c r="J1" s="15"/>
      <c r="K1" s="15"/>
      <c r="L1" s="15"/>
    </row>
    <row r="2" spans="1:13" ht="18.75" x14ac:dyDescent="0.3">
      <c r="A2" s="6" t="s">
        <v>2</v>
      </c>
      <c r="B2" s="6"/>
      <c r="H2" s="15"/>
      <c r="I2" s="15"/>
      <c r="J2" s="15"/>
      <c r="K2" s="15"/>
      <c r="L2" s="15"/>
    </row>
    <row r="3" spans="1:13" x14ac:dyDescent="0.25">
      <c r="A3" t="s">
        <v>3</v>
      </c>
      <c r="B3" s="25"/>
      <c r="C3" s="18"/>
      <c r="D3" s="17"/>
      <c r="M3" s="16"/>
    </row>
    <row r="4" spans="1:13" x14ac:dyDescent="0.25">
      <c r="M4" s="16"/>
    </row>
    <row r="5" spans="1:13" ht="105" x14ac:dyDescent="0.2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/>
      <c r="H5" s="10" t="s">
        <v>10</v>
      </c>
      <c r="I5" s="10" t="s">
        <v>11</v>
      </c>
      <c r="J5" s="10" t="s">
        <v>12</v>
      </c>
      <c r="K5" s="20" t="s">
        <v>13</v>
      </c>
      <c r="L5" s="10" t="s">
        <v>14</v>
      </c>
    </row>
    <row r="6" spans="1:13" x14ac:dyDescent="0.25">
      <c r="A6" s="12" t="s">
        <v>15</v>
      </c>
      <c r="B6" t="s">
        <v>16</v>
      </c>
      <c r="C6" t="s">
        <v>17</v>
      </c>
      <c r="E6" t="s">
        <v>18</v>
      </c>
      <c r="H6" s="9">
        <v>3200</v>
      </c>
      <c r="I6" s="25">
        <f t="shared" ref="I6:I15" si="0">H6</f>
        <v>3200</v>
      </c>
      <c r="J6" s="26"/>
      <c r="K6" t="s">
        <v>19</v>
      </c>
      <c r="L6" s="22"/>
    </row>
    <row r="7" spans="1:13" x14ac:dyDescent="0.25">
      <c r="A7" s="12" t="s">
        <v>20</v>
      </c>
      <c r="B7" t="s">
        <v>16</v>
      </c>
      <c r="C7" t="s">
        <v>21</v>
      </c>
      <c r="E7" t="s">
        <v>22</v>
      </c>
      <c r="H7" s="9">
        <v>3000</v>
      </c>
      <c r="I7" s="25">
        <f t="shared" si="0"/>
        <v>3000</v>
      </c>
      <c r="J7" s="26"/>
      <c r="K7" t="s">
        <v>19</v>
      </c>
      <c r="L7" s="22"/>
    </row>
    <row r="8" spans="1:13" x14ac:dyDescent="0.25">
      <c r="A8" s="12" t="s">
        <v>23</v>
      </c>
      <c r="B8" t="s">
        <v>24</v>
      </c>
      <c r="C8" t="s">
        <v>25</v>
      </c>
      <c r="E8" t="s">
        <v>26</v>
      </c>
      <c r="H8" s="9">
        <v>20000</v>
      </c>
      <c r="I8" s="25">
        <f>H8</f>
        <v>20000</v>
      </c>
      <c r="J8" s="26"/>
      <c r="K8" t="s">
        <v>19</v>
      </c>
      <c r="L8" s="22"/>
    </row>
    <row r="9" spans="1:13" x14ac:dyDescent="0.25">
      <c r="A9" s="12" t="s">
        <v>27</v>
      </c>
      <c r="B9" t="s">
        <v>24</v>
      </c>
      <c r="C9" t="s">
        <v>25</v>
      </c>
      <c r="E9" t="s">
        <v>28</v>
      </c>
      <c r="H9" s="9">
        <v>6400</v>
      </c>
      <c r="I9" s="25">
        <v>6000</v>
      </c>
      <c r="J9" s="26"/>
      <c r="K9" t="s">
        <v>19</v>
      </c>
      <c r="L9" s="22"/>
    </row>
    <row r="10" spans="1:13" x14ac:dyDescent="0.25">
      <c r="A10" s="12" t="s">
        <v>29</v>
      </c>
      <c r="B10" t="s">
        <v>24</v>
      </c>
      <c r="C10" t="s">
        <v>25</v>
      </c>
      <c r="E10" t="s">
        <v>30</v>
      </c>
      <c r="H10" s="9">
        <v>3200</v>
      </c>
      <c r="I10" s="25">
        <f>H10</f>
        <v>3200</v>
      </c>
      <c r="J10" s="26"/>
      <c r="K10" t="s">
        <v>19</v>
      </c>
      <c r="L10" s="22"/>
    </row>
    <row r="11" spans="1:13" x14ac:dyDescent="0.25">
      <c r="A11" s="12" t="s">
        <v>31</v>
      </c>
      <c r="B11" t="s">
        <v>24</v>
      </c>
      <c r="C11" t="s">
        <v>17</v>
      </c>
      <c r="E11" t="s">
        <v>32</v>
      </c>
      <c r="H11" s="9">
        <v>3200</v>
      </c>
      <c r="I11" s="25">
        <f t="shared" si="0"/>
        <v>3200</v>
      </c>
      <c r="J11" s="26"/>
      <c r="K11" t="s">
        <v>19</v>
      </c>
      <c r="L11" s="22"/>
    </row>
    <row r="12" spans="1:13" x14ac:dyDescent="0.25">
      <c r="A12" s="12" t="s">
        <v>33</v>
      </c>
      <c r="B12" t="s">
        <v>24</v>
      </c>
      <c r="C12" t="s">
        <v>34</v>
      </c>
      <c r="E12" t="s">
        <v>35</v>
      </c>
      <c r="H12" s="9">
        <v>5300</v>
      </c>
      <c r="I12" s="25">
        <f t="shared" si="0"/>
        <v>5300</v>
      </c>
      <c r="J12" s="26"/>
      <c r="K12" t="s">
        <v>19</v>
      </c>
      <c r="L12" s="22"/>
    </row>
    <row r="13" spans="1:13" x14ac:dyDescent="0.25">
      <c r="A13" s="12" t="s">
        <v>36</v>
      </c>
      <c r="B13" t="s">
        <v>24</v>
      </c>
      <c r="C13" t="s">
        <v>21</v>
      </c>
      <c r="E13" t="s">
        <v>37</v>
      </c>
      <c r="H13" s="9">
        <v>20000</v>
      </c>
      <c r="I13" s="25">
        <f t="shared" si="0"/>
        <v>20000</v>
      </c>
      <c r="J13" s="26"/>
      <c r="K13" t="s">
        <v>19</v>
      </c>
      <c r="L13" s="22"/>
    </row>
    <row r="14" spans="1:13" x14ac:dyDescent="0.25">
      <c r="A14" s="12" t="s">
        <v>38</v>
      </c>
      <c r="B14" t="s">
        <v>24</v>
      </c>
      <c r="C14" t="s">
        <v>21</v>
      </c>
      <c r="E14" t="s">
        <v>39</v>
      </c>
      <c r="H14" s="9">
        <v>6000</v>
      </c>
      <c r="I14" s="25">
        <f t="shared" si="0"/>
        <v>6000</v>
      </c>
      <c r="J14" s="26"/>
      <c r="K14" t="s">
        <v>19</v>
      </c>
      <c r="L14" s="22"/>
    </row>
    <row r="15" spans="1:13" x14ac:dyDescent="0.25">
      <c r="A15" s="12" t="s">
        <v>40</v>
      </c>
      <c r="B15" t="s">
        <v>41</v>
      </c>
      <c r="C15" t="s">
        <v>42</v>
      </c>
      <c r="H15" s="9">
        <v>4000</v>
      </c>
      <c r="I15" s="25">
        <f t="shared" si="0"/>
        <v>4000</v>
      </c>
      <c r="J15" s="26"/>
      <c r="L15" s="22"/>
    </row>
    <row r="16" spans="1:13" x14ac:dyDescent="0.25">
      <c r="A16" s="12"/>
      <c r="H16" s="9"/>
      <c r="I16" s="18"/>
      <c r="J16" s="14"/>
    </row>
    <row r="17" spans="1:12" ht="15.75" thickBot="1" x14ac:dyDescent="0.3">
      <c r="A17" s="19" t="s">
        <v>43</v>
      </c>
      <c r="B17" s="13"/>
      <c r="C17" s="13"/>
      <c r="D17" s="13"/>
      <c r="E17" s="13"/>
      <c r="F17" s="13"/>
      <c r="G17" s="13"/>
      <c r="H17" s="13"/>
      <c r="I17" s="13"/>
      <c r="J17" s="23">
        <f>SUM(J6:J16)</f>
        <v>0</v>
      </c>
      <c r="L17" s="22">
        <f>SUM(L6:L16)</f>
        <v>0</v>
      </c>
    </row>
    <row r="18" spans="1:12" ht="15.75" thickTop="1" x14ac:dyDescent="0.25"/>
    <row r="19" spans="1:12" ht="45" x14ac:dyDescent="0.25">
      <c r="A19" s="2" t="s">
        <v>44</v>
      </c>
      <c r="B19" s="2"/>
      <c r="C19" s="2"/>
      <c r="D19" s="2"/>
      <c r="E19" s="2"/>
      <c r="F19" s="2"/>
      <c r="G19" s="2"/>
      <c r="H19" s="2"/>
      <c r="I19" s="2" t="s">
        <v>45</v>
      </c>
      <c r="J19" s="2" t="s">
        <v>46</v>
      </c>
    </row>
    <row r="20" spans="1:12" x14ac:dyDescent="0.25">
      <c r="A20" t="s">
        <v>47</v>
      </c>
      <c r="B20" s="1"/>
      <c r="C20" s="1"/>
      <c r="D20" s="1"/>
      <c r="E20" s="1"/>
      <c r="I20" s="26"/>
      <c r="J20" s="27">
        <f t="shared" ref="J20:J23" si="1">I20*1.21</f>
        <v>0</v>
      </c>
    </row>
    <row r="21" spans="1:12" x14ac:dyDescent="0.25">
      <c r="A21" t="s">
        <v>48</v>
      </c>
      <c r="B21" s="1"/>
      <c r="C21" s="1"/>
      <c r="D21" s="1"/>
      <c r="E21" s="1"/>
      <c r="I21" s="26"/>
      <c r="J21" s="27">
        <f t="shared" si="1"/>
        <v>0</v>
      </c>
    </row>
    <row r="22" spans="1:12" x14ac:dyDescent="0.25">
      <c r="A22" t="s">
        <v>49</v>
      </c>
      <c r="B22" s="1"/>
      <c r="C22" s="1"/>
      <c r="D22" s="1"/>
      <c r="E22" s="1"/>
      <c r="I22" s="26"/>
      <c r="J22" s="27">
        <f t="shared" si="1"/>
        <v>0</v>
      </c>
    </row>
    <row r="23" spans="1:12" x14ac:dyDescent="0.25">
      <c r="A23" t="s">
        <v>50</v>
      </c>
      <c r="B23" s="1"/>
      <c r="C23" s="1"/>
      <c r="D23" s="1"/>
      <c r="E23" s="1"/>
      <c r="I23" s="26"/>
      <c r="J23" s="27">
        <f t="shared" si="1"/>
        <v>0</v>
      </c>
    </row>
    <row r="24" spans="1:12" ht="15.75" thickBot="1" x14ac:dyDescent="0.3">
      <c r="A24" s="5" t="s">
        <v>51</v>
      </c>
      <c r="B24" s="7"/>
      <c r="C24" s="7"/>
      <c r="D24" s="7"/>
      <c r="E24" s="7"/>
      <c r="F24" s="5"/>
      <c r="G24" s="5"/>
      <c r="H24" s="5"/>
      <c r="I24" s="11">
        <f>SUM(I20:I23)</f>
        <v>0</v>
      </c>
      <c r="J24" s="11">
        <f>SUM(J20:J23)</f>
        <v>0</v>
      </c>
    </row>
    <row r="25" spans="1:12" ht="15.75" thickTop="1" x14ac:dyDescent="0.25">
      <c r="A25" s="1"/>
      <c r="B25" s="1"/>
      <c r="C25" s="1"/>
      <c r="D25" s="1"/>
      <c r="E25" s="1"/>
    </row>
    <row r="26" spans="1:12" ht="75" x14ac:dyDescent="0.25">
      <c r="A26" s="2" t="s">
        <v>52</v>
      </c>
      <c r="B26" s="2" t="s">
        <v>53</v>
      </c>
      <c r="C26" s="2" t="s">
        <v>54</v>
      </c>
      <c r="D26" s="2"/>
      <c r="E26" s="2"/>
      <c r="F26" s="2" t="s">
        <v>55</v>
      </c>
      <c r="G26" s="2"/>
      <c r="H26" s="2" t="s">
        <v>56</v>
      </c>
      <c r="I26" s="2" t="s">
        <v>45</v>
      </c>
      <c r="J26" s="2" t="s">
        <v>46</v>
      </c>
    </row>
    <row r="27" spans="1:12" x14ac:dyDescent="0.25">
      <c r="A27" t="s">
        <v>57</v>
      </c>
      <c r="B27" s="25"/>
      <c r="C27" s="25"/>
      <c r="F27" s="8">
        <v>576322.99910100002</v>
      </c>
      <c r="G27" s="8" t="s">
        <v>58</v>
      </c>
      <c r="H27" s="26"/>
      <c r="I27" s="3">
        <f>+H27*F27</f>
        <v>0</v>
      </c>
      <c r="J27" s="27">
        <f>I27*1.21</f>
        <v>0</v>
      </c>
    </row>
    <row r="28" spans="1:12" x14ac:dyDescent="0.25">
      <c r="A28" t="s">
        <v>59</v>
      </c>
      <c r="B28" s="25"/>
      <c r="C28" s="25"/>
      <c r="F28" s="8">
        <v>130604.16602999999</v>
      </c>
      <c r="G28" s="8" t="s">
        <v>60</v>
      </c>
      <c r="H28" s="26"/>
      <c r="I28" s="3">
        <f>+H28*F28</f>
        <v>0</v>
      </c>
      <c r="J28" s="27">
        <f>I28*1.21</f>
        <v>0</v>
      </c>
    </row>
    <row r="29" spans="1:12" x14ac:dyDescent="0.25">
      <c r="A29" s="24" t="s">
        <v>61</v>
      </c>
      <c r="B29" s="25"/>
      <c r="C29" s="25"/>
      <c r="F29" s="8">
        <v>55707.200000000004</v>
      </c>
      <c r="G29" s="8" t="s">
        <v>58</v>
      </c>
      <c r="H29" s="26"/>
      <c r="I29" s="3">
        <f>+H29*F29</f>
        <v>0</v>
      </c>
      <c r="J29" s="27">
        <f t="shared" ref="J29" si="2">I29*1.21</f>
        <v>0</v>
      </c>
    </row>
    <row r="30" spans="1:12" ht="15.75" thickBot="1" x14ac:dyDescent="0.3">
      <c r="A30" s="5" t="s">
        <v>62</v>
      </c>
      <c r="B30" s="7"/>
      <c r="C30" s="7"/>
      <c r="D30" s="7"/>
      <c r="E30" s="7"/>
      <c r="F30" s="21">
        <f>SUM(F27:F29)</f>
        <v>762634.36513099994</v>
      </c>
      <c r="G30" s="21"/>
      <c r="H30" s="5"/>
      <c r="I30" s="4">
        <f>SUM(I27:I29)</f>
        <v>0</v>
      </c>
      <c r="J30" s="11">
        <f>SUM(J26:J29)</f>
        <v>0</v>
      </c>
    </row>
    <row r="31" spans="1:12" ht="15.75" thickTop="1" x14ac:dyDescent="0.25"/>
    <row r="32" spans="1:12" x14ac:dyDescent="0.25">
      <c r="A32" t="s">
        <v>63</v>
      </c>
    </row>
  </sheetData>
  <sheetProtection sheet="1" objects="1" scenarios="1"/>
  <pageMargins left="0.25" right="0.25" top="0.75" bottom="0.75" header="0.3" footer="0.3"/>
  <pageSetup paperSize="9" scale="56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BD392A693844458795D72698EF7C91" ma:contentTypeVersion="6" ma:contentTypeDescription="Een nieuw document maken." ma:contentTypeScope="" ma:versionID="c5cc92455f07208aae8c32d031957a71">
  <xsd:schema xmlns:xsd="http://www.w3.org/2001/XMLSchema" xmlns:xs="http://www.w3.org/2001/XMLSchema" xmlns:p="http://schemas.microsoft.com/office/2006/metadata/properties" xmlns:ns2="cd1e5adf-f2ff-4956-9b97-959285dbf138" xmlns:ns3="944e8c24-1dcd-4f5d-9d71-98ceede7e175" targetNamespace="http://schemas.microsoft.com/office/2006/metadata/properties" ma:root="true" ma:fieldsID="8f8e5ac5e5b623b5376fe37d54e7f84c" ns2:_="" ns3:_="">
    <xsd:import namespace="cd1e5adf-f2ff-4956-9b97-959285dbf138"/>
    <xsd:import namespace="944e8c24-1dcd-4f5d-9d71-98ceede7e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e5adf-f2ff-4956-9b97-959285db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e8c24-1dcd-4f5d-9d71-98ceede7e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44e8c24-1dcd-4f5d-9d71-98ceede7e175">
      <UserInfo>
        <DisplayName>Boersma, A. (Anne)</DisplayName>
        <AccountId>6</AccountId>
        <AccountType/>
      </UserInfo>
      <UserInfo>
        <DisplayName>Goos, D.T.I.M. (Debbie)</DisplayName>
        <AccountId>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6D34700-E4B4-45E1-877E-CB10262CE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e5adf-f2ff-4956-9b97-959285dbf138"/>
    <ds:schemaRef ds:uri="944e8c24-1dcd-4f5d-9d71-98ceede7e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1E15E0-FBD9-4554-9F7D-7666B50211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20831F-6320-47B6-B171-D3181C436298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d1e5adf-f2ff-4956-9b97-959285dbf138"/>
    <ds:schemaRef ds:uri="944e8c24-1dcd-4f5d-9d71-98ceede7e17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Prijsinvulformulier Perceel 2 T</vt:lpstr>
      <vt:lpstr>Prijsinvulformulier Perceel 1 M</vt:lpstr>
      <vt:lpstr>'Prijsinvulformulier Perceel 1 M'!Afdrukbereik</vt:lpstr>
      <vt:lpstr>'Prijsinvulformulier Perceel 2 T'!Afdrukbereik</vt:lpstr>
    </vt:vector>
  </TitlesOfParts>
  <Manager/>
  <Company>Erasmus 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I.K. Snijders</dc:creator>
  <cp:keywords/>
  <dc:description/>
  <cp:lastModifiedBy>Goos, D.T.I.M. (Debbie)</cp:lastModifiedBy>
  <cp:revision/>
  <cp:lastPrinted>2024-11-07T13:42:19Z</cp:lastPrinted>
  <dcterms:created xsi:type="dcterms:W3CDTF">2022-06-14T07:44:08Z</dcterms:created>
  <dcterms:modified xsi:type="dcterms:W3CDTF">2024-11-07T13:42:21Z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0x01010098BD392A693844458795D72698EF7C91</vt:lpwstr>
  </property>
</Properties>
</file>