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202300"/>
  <mc:AlternateContent xmlns:mc="http://schemas.openxmlformats.org/markup-compatibility/2006">
    <mc:Choice Requires="x15">
      <x15ac:absPath xmlns:x15ac="http://schemas.microsoft.com/office/spreadsheetml/2010/11/ac" url="/Users/jeroenvandekletersteeg/Climex Dropbox/Jeroen van de Kletersteeg/3. European Energy Consultancy BV/Klanten/Servicepunt-71/Documenten/EU-aanbesteding e&amp;g/Aanbestedingsdocumenten II/Bijlagen/"/>
    </mc:Choice>
  </mc:AlternateContent>
  <xr:revisionPtr revIDLastSave="0" documentId="8_{08FF7FEC-C9FB-AD43-9A77-91FF9ADC6C27}" xr6:coauthVersionLast="47" xr6:coauthVersionMax="47" xr10:uidLastSave="{00000000-0000-0000-0000-000000000000}"/>
  <bookViews>
    <workbookView xWindow="32340" yWindow="500" windowWidth="28800" windowHeight="16900" xr2:uid="{1AC44FC5-EA97-4F0A-AB9F-60A75C2622C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1" l="1"/>
  <c r="I16" i="1" s="1"/>
  <c r="E16" i="1"/>
  <c r="H15" i="1"/>
  <c r="F15" i="1"/>
  <c r="H14" i="1"/>
  <c r="F14" i="1"/>
  <c r="F11" i="1"/>
  <c r="I11" i="1" s="1"/>
  <c r="F10" i="1"/>
  <c r="I10" i="1" s="1"/>
  <c r="B10" i="1"/>
  <c r="H9" i="1" s="1"/>
  <c r="F9" i="1"/>
  <c r="F8" i="1"/>
  <c r="I14" i="1" l="1"/>
  <c r="H8" i="1"/>
  <c r="H18" i="1" s="1"/>
  <c r="I9" i="1"/>
  <c r="I15" i="1"/>
  <c r="I17" i="1" s="1"/>
  <c r="F18" i="1"/>
  <c r="I8" i="1" l="1"/>
  <c r="I18" i="1"/>
  <c r="I12" i="1"/>
</calcChain>
</file>

<file path=xl/sharedStrings.xml><?xml version="1.0" encoding="utf-8"?>
<sst xmlns="http://schemas.openxmlformats.org/spreadsheetml/2006/main" count="41" uniqueCount="28">
  <si>
    <t>Bijlage 6.1: Prijzenformulier - behorende bij Perceel 1</t>
  </si>
  <si>
    <t>Naam inschrijver:</t>
  </si>
  <si>
    <t>Handtekening inschrijver:</t>
  </si>
  <si>
    <t>Elektriciteit</t>
  </si>
  <si>
    <t>Fictief Volume  MWh</t>
  </si>
  <si>
    <t>Opslag EUR/MWh</t>
  </si>
  <si>
    <t>GvO-prijs EUR/GvO</t>
  </si>
  <si>
    <t>Afslag EUR/MWh</t>
  </si>
  <si>
    <t>Bruto Fictieve Waarde</t>
  </si>
  <si>
    <t>Extra Bandbreedte</t>
  </si>
  <si>
    <t>Korting</t>
  </si>
  <si>
    <t>Netto Fictieve Waarde</t>
  </si>
  <si>
    <t>Opslag Piek-uren</t>
  </si>
  <si>
    <t>Opslag Dal-uren</t>
  </si>
  <si>
    <t>GvO</t>
  </si>
  <si>
    <t>n.v.t.</t>
  </si>
  <si>
    <t>Afslag teruglevering</t>
  </si>
  <si>
    <t>Sub-totaal</t>
  </si>
  <si>
    <t>Gas</t>
  </si>
  <si>
    <t>Fictief volume  (N)m3</t>
  </si>
  <si>
    <t>Opslag EUR/(N)m3</t>
  </si>
  <si>
    <t>GS-VERs EUR/VER</t>
  </si>
  <si>
    <t>GS-VERs  EUR/(N)m3</t>
  </si>
  <si>
    <t>GS VERs</t>
  </si>
  <si>
    <t>Totale fictieve waarde inschrijving:</t>
  </si>
  <si>
    <t>Korting per extra procent bandbreedte</t>
  </si>
  <si>
    <t>Opslag Telemetrie*</t>
  </si>
  <si>
    <t>Opslag Profiel**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</si>
</sst>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_(&quot;€&quot;\ * \(#,##0.00\);_(&quot;€&quot;\ * &quot;-&quot;??_);_(@_)"/>
    <numFmt numFmtId="164" formatCode="_ &quot;€&quot;\ * #,##0.00_ ;_ &quot;€&quot;\ * \-#,##0.00_ ;_ &quot;€&quot;\ * &quot;-&quot;??_ ;_ @_ "/>
    <numFmt numFmtId="165" formatCode="_ * #,##0.00_ ;_ * \-#,##0.00_ ;_ * &quot;-&quot;??_ ;_ @_ "/>
    <numFmt numFmtId="166" formatCode="_(* #,##0_);_(* \(#,##0\);_(* &quot;-&quot;??_);_(@_)"/>
    <numFmt numFmtId="167" formatCode="_(&quot;€&quot;\ * #,##0.000_);_(&quot;€&quot;\ * \(#,##0.000\);_(&quot;€&quot;\ * &quot;-&quot;??_);_(@_)"/>
    <numFmt numFmtId="168" formatCode="_(&quot;€&quot;\ * #,##0.0000_);_(&quot;€&quot;\ * \(#,##0.0000\);_(&quot;€&quot;\ * &quot;-&quot;??_);_(@_)"/>
  </numFmts>
  <fonts count="9" x14ac:knownFonts="1">
    <font>
      <sz val="11"/>
      <color theme="1"/>
      <name val="Aptos Narrow"/>
      <family val="2"/>
      <scheme val="minor"/>
    </font>
    <font>
      <sz val="11"/>
      <color theme="1"/>
      <name val="Aptos Narrow"/>
      <family val="2"/>
      <scheme val="minor"/>
    </font>
    <font>
      <b/>
      <sz val="14"/>
      <color theme="1"/>
      <name val="Aptos Narrow"/>
      <family val="2"/>
      <scheme val="minor"/>
    </font>
    <font>
      <b/>
      <sz val="12"/>
      <color theme="1"/>
      <name val="Aptos Narrow"/>
      <family val="2"/>
      <scheme val="minor"/>
    </font>
    <font>
      <sz val="12"/>
      <color rgb="FFFF0000"/>
      <name val="Aptos Narrow"/>
      <family val="2"/>
      <scheme val="minor"/>
    </font>
    <font>
      <b/>
      <i/>
      <sz val="12"/>
      <color theme="1"/>
      <name val="Aptos Narrow"/>
      <family val="2"/>
      <scheme val="minor"/>
    </font>
    <font>
      <i/>
      <sz val="12"/>
      <color theme="1"/>
      <name val="Aptos Narrow"/>
      <family val="2"/>
      <scheme val="minor"/>
    </font>
    <font>
      <sz val="12"/>
      <color rgb="FFFF0000"/>
      <name val="Calibri (Hoofdtekst)"/>
    </font>
    <font>
      <sz val="11"/>
      <color rgb="FFFF0000"/>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0.14999847407452621"/>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39">
    <xf numFmtId="0" fontId="0" fillId="0" borderId="0" xfId="0"/>
    <xf numFmtId="0" fontId="2" fillId="2" borderId="0" xfId="0" applyFont="1" applyFill="1"/>
    <xf numFmtId="0" fontId="0" fillId="2" borderId="0" xfId="0" applyFill="1"/>
    <xf numFmtId="0" fontId="0" fillId="2" borderId="0" xfId="0" applyFill="1" applyAlignment="1">
      <alignment vertical="top"/>
    </xf>
    <xf numFmtId="0" fontId="3" fillId="4" borderId="1" xfId="0" applyFont="1" applyFill="1" applyBorder="1" applyAlignment="1">
      <alignment horizontal="center" vertical="top" wrapText="1"/>
    </xf>
    <xf numFmtId="0" fontId="3" fillId="4" borderId="2" xfId="0" applyFont="1" applyFill="1" applyBorder="1" applyAlignment="1">
      <alignment horizontal="center" vertical="top" wrapText="1"/>
    </xf>
    <xf numFmtId="0" fontId="3" fillId="4" borderId="3" xfId="0" applyFont="1" applyFill="1" applyBorder="1" applyAlignment="1">
      <alignment horizontal="center" vertical="top" wrapText="1"/>
    </xf>
    <xf numFmtId="0" fontId="4" fillId="0" borderId="4" xfId="0" applyFont="1" applyBorder="1" applyAlignment="1">
      <alignment horizontal="left" indent="1"/>
    </xf>
    <xf numFmtId="166" fontId="0" fillId="2" borderId="5" xfId="1" applyNumberFormat="1" applyFont="1" applyFill="1" applyBorder="1" applyAlignment="1">
      <alignment horizontal="left"/>
    </xf>
    <xf numFmtId="167" fontId="0" fillId="3" borderId="6" xfId="2" applyNumberFormat="1" applyFont="1" applyFill="1" applyBorder="1" applyProtection="1">
      <protection locked="0"/>
    </xf>
    <xf numFmtId="164" fontId="0" fillId="2" borderId="6" xfId="2" applyFont="1" applyFill="1" applyBorder="1"/>
    <xf numFmtId="164" fontId="0" fillId="0" borderId="7" xfId="2" applyFont="1" applyBorder="1"/>
    <xf numFmtId="9" fontId="0" fillId="3" borderId="6" xfId="3" applyFont="1" applyFill="1" applyBorder="1" applyAlignment="1" applyProtection="1">
      <alignment horizontal="center"/>
      <protection locked="0"/>
    </xf>
    <xf numFmtId="164" fontId="0" fillId="0" borderId="6" xfId="2" applyFont="1" applyBorder="1" applyAlignment="1">
      <alignment horizontal="center"/>
    </xf>
    <xf numFmtId="44" fontId="3" fillId="0" borderId="8" xfId="0" applyNumberFormat="1" applyFont="1" applyBorder="1"/>
    <xf numFmtId="0" fontId="0" fillId="0" borderId="4" xfId="0" applyBorder="1" applyAlignment="1">
      <alignment horizontal="left" indent="1"/>
    </xf>
    <xf numFmtId="164" fontId="0" fillId="3" borderId="6" xfId="2" applyFont="1" applyFill="1" applyBorder="1" applyProtection="1">
      <protection locked="0"/>
    </xf>
    <xf numFmtId="9" fontId="0" fillId="2" borderId="6" xfId="3" applyFont="1" applyFill="1" applyBorder="1" applyAlignment="1">
      <alignment horizontal="center"/>
    </xf>
    <xf numFmtId="9" fontId="0" fillId="0" borderId="6" xfId="3" applyFont="1" applyBorder="1" applyAlignment="1">
      <alignment horizontal="center"/>
    </xf>
    <xf numFmtId="0" fontId="5" fillId="2" borderId="9" xfId="0" applyFont="1" applyFill="1" applyBorder="1" applyAlignment="1">
      <alignment horizontal="left" indent="1"/>
    </xf>
    <xf numFmtId="0" fontId="6" fillId="2" borderId="0" xfId="0" applyFont="1" applyFill="1"/>
    <xf numFmtId="44" fontId="5" fillId="2" borderId="10" xfId="0" applyNumberFormat="1" applyFont="1" applyFill="1" applyBorder="1"/>
    <xf numFmtId="0" fontId="3" fillId="4" borderId="4" xfId="0" applyFont="1" applyFill="1" applyBorder="1" applyAlignment="1">
      <alignment horizontal="center" vertical="top" wrapText="1"/>
    </xf>
    <xf numFmtId="0" fontId="3" fillId="4" borderId="7" xfId="0" applyFont="1" applyFill="1" applyBorder="1" applyAlignment="1">
      <alignment horizontal="center" vertical="top" wrapText="1"/>
    </xf>
    <xf numFmtId="0" fontId="3" fillId="4" borderId="8" xfId="0" applyFont="1" applyFill="1" applyBorder="1" applyAlignment="1">
      <alignment horizontal="center" vertical="top" wrapText="1"/>
    </xf>
    <xf numFmtId="0" fontId="7" fillId="0" borderId="4" xfId="0" applyFont="1" applyBorder="1" applyAlignment="1">
      <alignment horizontal="left" indent="1"/>
    </xf>
    <xf numFmtId="166" fontId="0" fillId="2" borderId="6" xfId="1" applyNumberFormat="1" applyFont="1" applyFill="1" applyBorder="1"/>
    <xf numFmtId="164" fontId="0" fillId="0" borderId="6" xfId="2" applyFont="1" applyBorder="1"/>
    <xf numFmtId="168" fontId="0" fillId="2" borderId="6" xfId="2" applyNumberFormat="1" applyFont="1" applyFill="1" applyBorder="1"/>
    <xf numFmtId="0" fontId="2" fillId="5" borderId="11" xfId="0" applyFont="1" applyFill="1" applyBorder="1" applyAlignment="1">
      <alignment horizontal="left" vertical="center" indent="1"/>
    </xf>
    <xf numFmtId="0" fontId="2" fillId="5" borderId="12" xfId="0" applyFont="1" applyFill="1" applyBorder="1" applyAlignment="1">
      <alignment vertical="center"/>
    </xf>
    <xf numFmtId="164" fontId="2" fillId="5" borderId="12" xfId="2" applyFont="1" applyFill="1" applyBorder="1" applyAlignment="1">
      <alignment vertical="center"/>
    </xf>
    <xf numFmtId="44" fontId="2" fillId="5" borderId="13" xfId="0" applyNumberFormat="1" applyFont="1" applyFill="1" applyBorder="1" applyAlignment="1">
      <alignment vertical="center"/>
    </xf>
    <xf numFmtId="166" fontId="0" fillId="2" borderId="0" xfId="1" applyNumberFormat="1" applyFont="1" applyFill="1"/>
    <xf numFmtId="164" fontId="0" fillId="2" borderId="0" xfId="2" applyFont="1" applyFill="1"/>
    <xf numFmtId="9" fontId="0" fillId="2" borderId="0" xfId="0" applyNumberFormat="1" applyFill="1"/>
    <xf numFmtId="0" fontId="0" fillId="3" borderId="0" xfId="0" applyFill="1" applyAlignment="1" applyProtection="1">
      <alignment horizontal="left" vertical="top"/>
      <protection locked="0"/>
    </xf>
    <xf numFmtId="0" fontId="0" fillId="3" borderId="0" xfId="0" applyFill="1" applyAlignment="1" applyProtection="1">
      <alignment horizontal="center" vertical="top"/>
      <protection locked="0"/>
    </xf>
    <xf numFmtId="166" fontId="8" fillId="2" borderId="6" xfId="1" applyNumberFormat="1" applyFont="1" applyFill="1" applyBorder="1"/>
  </cellXfs>
  <cellStyles count="4">
    <cellStyle name="Komma" xfId="1" builtinId="3"/>
    <cellStyle name="Procent" xfId="3"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31749</xdr:colOff>
      <xdr:row>19</xdr:row>
      <xdr:rowOff>31751</xdr:rowOff>
    </xdr:from>
    <xdr:to>
      <xdr:col>8</xdr:col>
      <xdr:colOff>618066</xdr:colOff>
      <xdr:row>52</xdr:row>
      <xdr:rowOff>0</xdr:rowOff>
    </xdr:to>
    <xdr:sp macro="" textlink="">
      <xdr:nvSpPr>
        <xdr:cNvPr id="2" name="Tekstvak 1">
          <a:extLst>
            <a:ext uri="{FF2B5EF4-FFF2-40B4-BE49-F238E27FC236}">
              <a16:creationId xmlns:a16="http://schemas.microsoft.com/office/drawing/2014/main" id="{DB9AD9FE-7EE4-4667-813F-E433AAA96441}"/>
            </a:ext>
          </a:extLst>
        </xdr:cNvPr>
        <xdr:cNvSpPr txBox="1"/>
      </xdr:nvSpPr>
      <xdr:spPr>
        <a:xfrm>
          <a:off x="31749" y="4880842"/>
          <a:ext cx="11577590" cy="64452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i="0" u="none" strike="noStrike">
              <a:solidFill>
                <a:schemeClr val="dk1"/>
              </a:solidFill>
              <a:effectLst/>
              <a:latin typeface="+mn-lt"/>
              <a:ea typeface="+mn-ea"/>
              <a:cs typeface="+mn-cs"/>
            </a:rPr>
            <a:t>Toelichting</a:t>
          </a:r>
        </a:p>
        <a:p>
          <a:endParaRPr lang="nl-NL" sz="1100" b="1"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Aanvullend op de Eisen die gesteld worden aan de inschrijving, zoals genoemd in het PvE, hoofdstuk 7</a:t>
          </a:r>
          <a:r>
            <a:rPr lang="nl-NL" sz="1100" b="0" i="0" u="none" strike="noStrike" baseline="0">
              <a:solidFill>
                <a:schemeClr val="dk1"/>
              </a:solidFill>
              <a:effectLst/>
              <a:latin typeface="+mn-lt"/>
              <a:ea typeface="+mn-ea"/>
              <a:cs typeface="+mn-cs"/>
            </a:rPr>
            <a:t> geldt het volgende:</a:t>
          </a:r>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Inschrijver vult</a:t>
          </a:r>
          <a:r>
            <a:rPr lang="nl-NL" sz="1100" b="0" i="0" u="none" strike="noStrike" baseline="0">
              <a:solidFill>
                <a:schemeClr val="dk1"/>
              </a:solidFill>
              <a:effectLst/>
              <a:latin typeface="+mn-lt"/>
              <a:ea typeface="+mn-ea"/>
              <a:cs typeface="+mn-cs"/>
            </a:rPr>
            <a:t> uitsluitend de groene cellen in.</a:t>
          </a:r>
        </a:p>
        <a:p>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De fictieve waarde berekening is gebaseerd op een fictief volume. Voor elektriciteit is dit gesteld op 30 miljoen KWh (= 30.000 GWh) en voor gas op 2 miljoen kuub, wat gelijk staat aan 3.558 ton CO</a:t>
          </a:r>
          <a:r>
            <a:rPr lang="nl-NL" sz="800" b="0" i="0" u="none" strike="noStrike">
              <a:solidFill>
                <a:schemeClr val="dk1"/>
              </a:solidFill>
              <a:effectLst/>
              <a:latin typeface="+mn-lt"/>
              <a:ea typeface="+mn-ea"/>
              <a:cs typeface="+mn-cs"/>
            </a:rPr>
            <a:t>2</a:t>
          </a:r>
          <a:r>
            <a:rPr lang="nl-NL" sz="1100" b="0" i="0" u="none" strike="noStrike">
              <a:solidFill>
                <a:schemeClr val="dk1"/>
              </a:solidFill>
              <a:effectLst/>
              <a:latin typeface="+mn-lt"/>
              <a:ea typeface="+mn-ea"/>
              <a:cs typeface="+mn-cs"/>
            </a:rPr>
            <a:t>-uitstoot.</a:t>
          </a:r>
        </a:p>
        <a:p>
          <a:endParaRPr lang="nl-NL" sz="1100" b="0" i="0" u="none" strike="noStrike">
            <a:solidFill>
              <a:schemeClr val="dk1"/>
            </a:solidFill>
            <a:effectLst/>
            <a:latin typeface="+mn-lt"/>
            <a:ea typeface="+mn-ea"/>
            <a:cs typeface="+mn-cs"/>
          </a:endParaRPr>
        </a:p>
        <a:p>
          <a:r>
            <a:rPr lang="nl-NL" sz="1100"/>
            <a:t>De volumebandbreedte bedraagt minimaal</a:t>
          </a:r>
          <a:r>
            <a:rPr lang="nl-NL" sz="1100" baseline="0"/>
            <a:t> 5% (= tot en met 5% boven en tot en met 5% onder het contractvolume).</a:t>
          </a:r>
        </a:p>
        <a:p>
          <a:r>
            <a:rPr lang="nl-NL" sz="1100" baseline="0"/>
            <a:t>Aanvullend kan inschrijver extra bandbreedte aanbieden, wat resulteert in een korting op de bruto fictieve waarde.</a:t>
          </a:r>
        </a:p>
        <a:p>
          <a:endParaRPr lang="nl-NL" sz="1100" baseline="0"/>
        </a:p>
        <a:p>
          <a:r>
            <a:rPr lang="nl-NL" sz="1100" baseline="0"/>
            <a:t>Voor elektriciteit betekent dit als voorbeeld het volgende:</a:t>
          </a:r>
        </a:p>
        <a:p>
          <a:endParaRPr lang="nl-NL" sz="1100" baseline="0"/>
        </a:p>
        <a:p>
          <a:r>
            <a:rPr lang="nl-NL" sz="1100" baseline="0"/>
            <a:t>1% extra bandbreedte resulteert in EUR 7.500,- fictieve korting</a:t>
          </a:r>
        </a:p>
        <a:p>
          <a:r>
            <a:rPr lang="nl-NL" sz="1100" baseline="0"/>
            <a:t>2% extra bandbreedte resulteert in EUR 15.000,- fictieve korting</a:t>
          </a:r>
        </a:p>
        <a:p>
          <a:r>
            <a:rPr lang="nl-NL" sz="1100" baseline="0"/>
            <a:t>3% extra bandbreedte resulteert in EUR 22.500,- fictieve korting</a:t>
          </a:r>
        </a:p>
        <a:p>
          <a:r>
            <a:rPr lang="nl-NL" sz="1100" baseline="0"/>
            <a:t>4% extra bandbreedte resulteert in EUR 30.000,- fictieve korting</a:t>
          </a:r>
        </a:p>
        <a:p>
          <a:r>
            <a:rPr lang="nl-NL" sz="1100" baseline="0"/>
            <a:t>5% extra bandbreedte resulteert in EUR 37.500,- fictieve korting</a:t>
          </a:r>
        </a:p>
        <a:p>
          <a:endParaRPr lang="nl-NL" sz="1100" baseline="0"/>
        </a:p>
        <a:p>
          <a:r>
            <a:rPr lang="nl-NL" sz="1100" baseline="0"/>
            <a:t>Uitsluitend hele percentages kunnen worden ingevoerd: dus wel 1%, 2%, 3%, 4% of 5%, maar niet bijvoorbeeld 1,5% of 2,25%.</a:t>
          </a:r>
        </a:p>
        <a:p>
          <a:endParaRPr lang="nl-NL" sz="1100" baseline="0"/>
        </a:p>
        <a:p>
          <a:r>
            <a:rPr lang="nl-NL" sz="1100" baseline="0"/>
            <a:t>De korting wordt in mindering gebracht op de bruto fictieve waarde.</a:t>
          </a:r>
        </a:p>
        <a:p>
          <a:r>
            <a:rPr lang="nl-NL" sz="1100" baseline="0"/>
            <a:t> </a:t>
          </a:r>
        </a:p>
        <a:p>
          <a:r>
            <a:rPr lang="nl-NL" sz="1100" baseline="0"/>
            <a:t>Voor elektriciteit kan teruglevering aan de orde zijn. De vergoeding voor elektriciteit dat aan het net wordt teruggeleverd is gebaseerd op de gemiddeld gewogen sportprijs -/- afslag. Deze afslag vult de leverancier in op het Prijzenformulier. Het volume voor teruglevering is in het prijzenblad ook een fictief volume en is gesteld op </a:t>
          </a:r>
          <a:r>
            <a:rPr lang="nl-NL" sz="1100" baseline="0">
              <a:solidFill>
                <a:srgbClr val="FF0000"/>
              </a:solidFill>
            </a:rPr>
            <a:t>300 MWh</a:t>
          </a:r>
          <a:r>
            <a:rPr lang="nl-NL" sz="1100" baseline="0"/>
            <a:t>. Op de afslag teruglevering is geen bandbreedte en dus ook geen korting van toepassing. Dit geldt zowel voor elektriciteit als voor gas.</a:t>
          </a:r>
        </a:p>
        <a:p>
          <a:endParaRPr lang="nl-NL" sz="1100" baseline="0"/>
        </a:p>
        <a:p>
          <a:r>
            <a:rPr lang="nl-NL" sz="1100" baseline="0"/>
            <a:t>Voor GvO's en GS VERs geldt dat er een vast volume wordt gecontracteerd, met als gevolg dat er geen kortingen van toepassing zijn op GvO's en GS VERs.</a:t>
          </a:r>
        </a:p>
        <a:p>
          <a:endParaRPr lang="nl-NL" sz="1100" baseline="0"/>
        </a:p>
        <a:p>
          <a:r>
            <a:rPr lang="nl-NL" sz="1100" baseline="0">
              <a:solidFill>
                <a:srgbClr val="FF0000"/>
              </a:solidFill>
            </a:rPr>
            <a:t>* Met Telemetrie wordt hier bedoelt de GXX-aansluiting. Deze aansluiting had in 2023 een verbruik van 122.721 (N)m3, maar het verbruik is per 18 juli 2023 gestopt. De aansluiting wordt wel aangehouden en blijft onderdeel van de overeenkomst en mogelijk vindt er op deze aansluiting in de toekomst weer verbruik plaats. De AD wenst daarom een opslag te contracteren voor deze aansluiting, waarbij dient te worden uitgegaan van een fictief verbruik van 100.000 (N)m3. </a:t>
          </a:r>
        </a:p>
        <a:p>
          <a:endParaRPr lang="nl-NL" sz="1100" baseline="0">
            <a:solidFill>
              <a:srgbClr val="FF0000"/>
            </a:solidFill>
          </a:endParaRPr>
        </a:p>
        <a:p>
          <a:r>
            <a:rPr lang="nl-NL" sz="1100" baseline="0">
              <a:solidFill>
                <a:srgbClr val="FF0000"/>
              </a:solidFill>
            </a:rPr>
            <a:t>** met profiel aansluitingen wordt hier bedoeld alle aansluitingen niet zijnde GXX-aansluitingen. Voor een veelvoud van deze aansluitingen zijn de meetdata opgenomen in bijlage 10 kwartier en uurwaarden. Het verwacht verbruik is afgerond op 1.900.000 (N)m3.</a:t>
          </a:r>
        </a:p>
        <a:p>
          <a:endParaRPr lang="nl-NL" sz="1100" baseline="0">
            <a:solidFill>
              <a:srgbClr val="FF0000"/>
            </a:solidFill>
          </a:endParaRPr>
        </a:p>
        <a:p>
          <a:r>
            <a:rPr lang="nl-NL" sz="1100" baseline="0">
              <a:solidFill>
                <a:srgbClr val="FF0000"/>
              </a:solidFill>
            </a:rPr>
            <a:t>AD merkt op dat de definitieve contractvolumes uiterlijk per 31 oktober voorafgaand aan het leveringsjaar worden gecommuniceerd met de leverancier .</a:t>
          </a:r>
        </a:p>
        <a:p>
          <a:endParaRPr lang="nl-NL" sz="1100" baseline="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845BB-29E1-4EEF-96CE-578DDE4EE125}">
  <dimension ref="A1:I66"/>
  <sheetViews>
    <sheetView tabSelected="1" zoomScale="110" zoomScaleNormal="110" workbookViewId="0">
      <selection activeCell="B3" sqref="B3:C3"/>
    </sheetView>
  </sheetViews>
  <sheetFormatPr baseColWidth="10" defaultColWidth="8.83203125" defaultRowHeight="15" x14ac:dyDescent="0.2"/>
  <cols>
    <col min="1" max="1" width="58.6640625" bestFit="1" customWidth="1"/>
    <col min="2" max="2" width="20.83203125" customWidth="1"/>
    <col min="6" max="6" width="17.5" bestFit="1" customWidth="1"/>
    <col min="8" max="8" width="13.1640625" bestFit="1" customWidth="1"/>
    <col min="9" max="9" width="18" bestFit="1" customWidth="1"/>
  </cols>
  <sheetData>
    <row r="1" spans="1:9" ht="19" x14ac:dyDescent="0.25">
      <c r="A1" s="1" t="s">
        <v>0</v>
      </c>
      <c r="B1" s="2"/>
      <c r="C1" s="2"/>
      <c r="D1" s="2"/>
      <c r="E1" s="2"/>
      <c r="F1" s="2"/>
      <c r="G1" s="2"/>
      <c r="H1" s="2"/>
      <c r="I1" s="2"/>
    </row>
    <row r="2" spans="1:9" x14ac:dyDescent="0.2">
      <c r="A2" s="2"/>
      <c r="B2" s="2"/>
      <c r="C2" s="2"/>
      <c r="D2" s="2"/>
      <c r="E2" s="2"/>
      <c r="F2" s="2"/>
      <c r="G2" s="2"/>
      <c r="H2" s="2"/>
      <c r="I2" s="2"/>
    </row>
    <row r="3" spans="1:9" x14ac:dyDescent="0.2">
      <c r="A3" s="3" t="s">
        <v>1</v>
      </c>
      <c r="B3" s="36"/>
      <c r="C3" s="36"/>
      <c r="D3" s="3"/>
      <c r="E3" s="3" t="s">
        <v>2</v>
      </c>
      <c r="F3" s="3"/>
      <c r="G3" s="37"/>
      <c r="H3" s="37"/>
      <c r="I3" s="37"/>
    </row>
    <row r="4" spans="1:9" x14ac:dyDescent="0.2">
      <c r="A4" s="3"/>
      <c r="B4" s="3"/>
      <c r="C4" s="3"/>
      <c r="D4" s="3"/>
      <c r="E4" s="3"/>
      <c r="F4" s="3"/>
      <c r="G4" s="37"/>
      <c r="H4" s="37"/>
      <c r="I4" s="37"/>
    </row>
    <row r="5" spans="1:9" x14ac:dyDescent="0.2">
      <c r="A5" s="3"/>
      <c r="B5" s="3"/>
      <c r="C5" s="3"/>
      <c r="D5" s="3"/>
      <c r="E5" s="3"/>
      <c r="F5" s="3"/>
      <c r="G5" s="37"/>
      <c r="H5" s="37"/>
      <c r="I5" s="37"/>
    </row>
    <row r="6" spans="1:9" ht="16" thickBot="1" x14ac:dyDescent="0.25">
      <c r="A6" s="2"/>
      <c r="B6" s="2"/>
      <c r="C6" s="2"/>
      <c r="D6" s="2"/>
      <c r="E6" s="2"/>
      <c r="F6" s="2"/>
      <c r="G6" s="2"/>
      <c r="H6" s="2"/>
      <c r="I6" s="2"/>
    </row>
    <row r="7" spans="1:9" ht="51" x14ac:dyDescent="0.2">
      <c r="A7" s="4" t="s">
        <v>3</v>
      </c>
      <c r="B7" s="5" t="s">
        <v>4</v>
      </c>
      <c r="C7" s="5" t="s">
        <v>5</v>
      </c>
      <c r="D7" s="5" t="s">
        <v>6</v>
      </c>
      <c r="E7" s="5" t="s">
        <v>7</v>
      </c>
      <c r="F7" s="5" t="s">
        <v>8</v>
      </c>
      <c r="G7" s="5" t="s">
        <v>9</v>
      </c>
      <c r="H7" s="5" t="s">
        <v>10</v>
      </c>
      <c r="I7" s="6" t="s">
        <v>11</v>
      </c>
    </row>
    <row r="8" spans="1:9" ht="16" x14ac:dyDescent="0.2">
      <c r="A8" s="7" t="s">
        <v>12</v>
      </c>
      <c r="B8" s="8">
        <v>15000</v>
      </c>
      <c r="C8" s="9"/>
      <c r="D8" s="10"/>
      <c r="E8" s="10"/>
      <c r="F8" s="11">
        <f>(C8+D8)*B8</f>
        <v>0</v>
      </c>
      <c r="G8" s="12"/>
      <c r="H8" s="13">
        <f>IF(G8&lt;1%,0,IF(G8=1%,F54,IF(G8=2%,2*F54,IF(G8=3%,3*F54,IF(G8=4%,4*F54,IF(G8=5%,5*F54,IF(G8&gt;5%,5*F54)))))))/B10*B8</f>
        <v>0</v>
      </c>
      <c r="I8" s="14">
        <f>F8-H8</f>
        <v>0</v>
      </c>
    </row>
    <row r="9" spans="1:9" ht="16" x14ac:dyDescent="0.2">
      <c r="A9" s="7" t="s">
        <v>13</v>
      </c>
      <c r="B9" s="8">
        <v>15000</v>
      </c>
      <c r="C9" s="9"/>
      <c r="D9" s="10"/>
      <c r="E9" s="10"/>
      <c r="F9" s="11">
        <f>(C9+D9)*B9</f>
        <v>0</v>
      </c>
      <c r="G9" s="12"/>
      <c r="H9" s="13">
        <f>IF(G9&lt;1%,0,IF(G9=1%,F54,IF(G9=2%,2*F54,IF(G9=3%,3*F54,IF(G9=4%,4*F54,IF(G9=5%,5*F54,IF(G9&gt;5%,5*F54)))))))/B10*B9</f>
        <v>0</v>
      </c>
      <c r="I9" s="14">
        <f>F9-H9</f>
        <v>0</v>
      </c>
    </row>
    <row r="10" spans="1:9" ht="16" x14ac:dyDescent="0.2">
      <c r="A10" s="15" t="s">
        <v>14</v>
      </c>
      <c r="B10" s="8">
        <f>B8+B9</f>
        <v>30000</v>
      </c>
      <c r="C10" s="10"/>
      <c r="D10" s="16"/>
      <c r="E10" s="10"/>
      <c r="F10" s="11">
        <f>(C10+D10)*B10</f>
        <v>0</v>
      </c>
      <c r="G10" s="17" t="s">
        <v>15</v>
      </c>
      <c r="H10" s="18" t="s">
        <v>15</v>
      </c>
      <c r="I10" s="14">
        <f>F10</f>
        <v>0</v>
      </c>
    </row>
    <row r="11" spans="1:9" ht="16" x14ac:dyDescent="0.2">
      <c r="A11" s="15" t="s">
        <v>16</v>
      </c>
      <c r="B11" s="8">
        <v>300</v>
      </c>
      <c r="C11" s="10"/>
      <c r="D11" s="10"/>
      <c r="E11" s="9"/>
      <c r="F11" s="11">
        <f>(E11+D11)*B11</f>
        <v>0</v>
      </c>
      <c r="G11" s="17" t="s">
        <v>15</v>
      </c>
      <c r="H11" s="18" t="s">
        <v>15</v>
      </c>
      <c r="I11" s="14">
        <f>F11</f>
        <v>0</v>
      </c>
    </row>
    <row r="12" spans="1:9" ht="16" x14ac:dyDescent="0.2">
      <c r="A12" s="19" t="s">
        <v>17</v>
      </c>
      <c r="B12" s="20"/>
      <c r="C12" s="20"/>
      <c r="D12" s="20"/>
      <c r="E12" s="20"/>
      <c r="F12" s="20"/>
      <c r="G12" s="20"/>
      <c r="H12" s="20"/>
      <c r="I12" s="21">
        <f>SUM(I8:I11)</f>
        <v>0</v>
      </c>
    </row>
    <row r="13" spans="1:9" ht="51" x14ac:dyDescent="0.2">
      <c r="A13" s="22" t="s">
        <v>18</v>
      </c>
      <c r="B13" s="23" t="s">
        <v>19</v>
      </c>
      <c r="C13" s="23" t="s">
        <v>20</v>
      </c>
      <c r="D13" s="23" t="s">
        <v>21</v>
      </c>
      <c r="E13" s="23" t="s">
        <v>22</v>
      </c>
      <c r="F13" s="23" t="s">
        <v>8</v>
      </c>
      <c r="G13" s="23" t="s">
        <v>9</v>
      </c>
      <c r="H13" s="23" t="s">
        <v>10</v>
      </c>
      <c r="I13" s="24" t="s">
        <v>11</v>
      </c>
    </row>
    <row r="14" spans="1:9" ht="16" x14ac:dyDescent="0.2">
      <c r="A14" s="25" t="s">
        <v>26</v>
      </c>
      <c r="B14" s="38">
        <v>100000</v>
      </c>
      <c r="C14" s="9"/>
      <c r="D14" s="10"/>
      <c r="E14" s="10"/>
      <c r="F14" s="27">
        <f>(C14+D14)*B14</f>
        <v>0</v>
      </c>
      <c r="G14" s="12"/>
      <c r="H14" s="13">
        <f>IF(G14&lt;1%,0,IF(G14=1%,F55,IF(G14=2%,2*F55,IF(G14=3%,3*F55,IF(G14=4%,4*F55,IF(G14=5%,5*F55,IF(G14&gt;5%,5*F55)))))))/(B14+B15)*B14</f>
        <v>0</v>
      </c>
      <c r="I14" s="14">
        <f>F14-H14</f>
        <v>0</v>
      </c>
    </row>
    <row r="15" spans="1:9" ht="16" x14ac:dyDescent="0.2">
      <c r="A15" s="25" t="s">
        <v>27</v>
      </c>
      <c r="B15" s="38">
        <v>1900000</v>
      </c>
      <c r="C15" s="9"/>
      <c r="D15" s="10"/>
      <c r="E15" s="10"/>
      <c r="F15" s="27">
        <f>(C15+D15)*B15</f>
        <v>0</v>
      </c>
      <c r="G15" s="12"/>
      <c r="H15" s="13">
        <f>IF(G15&lt;1%,0,IF(G15=1%,F55,IF(G15=2%,2*F55,IF(G15=3%,3*F55,IF(G15=4%,4*F55,IF(G15=5%,5*F55,IF(G15&gt;5%,5*F55)))))))/(B14+B15)*B15</f>
        <v>0</v>
      </c>
      <c r="I15" s="14">
        <f>F15-H15</f>
        <v>0</v>
      </c>
    </row>
    <row r="16" spans="1:9" ht="16" x14ac:dyDescent="0.2">
      <c r="A16" s="15" t="s">
        <v>23</v>
      </c>
      <c r="B16" s="26">
        <v>3558</v>
      </c>
      <c r="C16" s="10"/>
      <c r="D16" s="16"/>
      <c r="E16" s="28">
        <f>D16*B16/B14</f>
        <v>0</v>
      </c>
      <c r="F16" s="27">
        <f>B16*D16</f>
        <v>0</v>
      </c>
      <c r="G16" s="17" t="s">
        <v>15</v>
      </c>
      <c r="H16" s="13" t="s">
        <v>15</v>
      </c>
      <c r="I16" s="14">
        <f>F16</f>
        <v>0</v>
      </c>
    </row>
    <row r="17" spans="1:9" ht="16" x14ac:dyDescent="0.2">
      <c r="A17" s="19" t="s">
        <v>17</v>
      </c>
      <c r="B17" s="20"/>
      <c r="C17" s="20"/>
      <c r="D17" s="20"/>
      <c r="E17" s="20"/>
      <c r="F17" s="20"/>
      <c r="G17" s="20"/>
      <c r="H17" s="20"/>
      <c r="I17" s="21">
        <f>SUM(I14:I16)</f>
        <v>0</v>
      </c>
    </row>
    <row r="18" spans="1:9" ht="20" thickBot="1" x14ac:dyDescent="0.25">
      <c r="A18" s="29" t="s">
        <v>24</v>
      </c>
      <c r="B18" s="30"/>
      <c r="C18" s="30"/>
      <c r="D18" s="30"/>
      <c r="E18" s="30"/>
      <c r="F18" s="31">
        <f>SUM(F8:F11,F14,F15,F16)</f>
        <v>0</v>
      </c>
      <c r="G18" s="31"/>
      <c r="H18" s="31">
        <f>SUM(H8:H9,H14,H15)</f>
        <v>0</v>
      </c>
      <c r="I18" s="32">
        <f>SUM(I8:I11,I14,I15,I16)</f>
        <v>0</v>
      </c>
    </row>
    <row r="19" spans="1:9" x14ac:dyDescent="0.2">
      <c r="A19" s="2"/>
      <c r="B19" s="2"/>
      <c r="C19" s="2"/>
      <c r="D19" s="2"/>
      <c r="E19" s="2"/>
      <c r="F19" s="2"/>
      <c r="G19" s="2"/>
      <c r="H19" s="2"/>
      <c r="I19" s="2"/>
    </row>
    <row r="20" spans="1:9" x14ac:dyDescent="0.2">
      <c r="A20" s="2"/>
      <c r="B20" s="2"/>
      <c r="C20" s="2"/>
      <c r="D20" s="2"/>
      <c r="E20" s="2"/>
      <c r="F20" s="2"/>
      <c r="G20" s="2"/>
      <c r="H20" s="2"/>
      <c r="I20" s="2"/>
    </row>
    <row r="21" spans="1:9" x14ac:dyDescent="0.2">
      <c r="A21" s="2"/>
      <c r="B21" s="2"/>
      <c r="C21" s="2"/>
      <c r="D21" s="2"/>
      <c r="E21" s="2"/>
      <c r="F21" s="2"/>
      <c r="G21" s="2"/>
      <c r="H21" s="2"/>
      <c r="I21" s="2"/>
    </row>
    <row r="22" spans="1:9" x14ac:dyDescent="0.2">
      <c r="A22" s="2"/>
      <c r="B22" s="33"/>
      <c r="C22" s="33"/>
      <c r="D22" s="34"/>
      <c r="E22" s="34"/>
      <c r="F22" s="34"/>
      <c r="G22" s="2"/>
      <c r="H22" s="2"/>
      <c r="I22" s="2"/>
    </row>
    <row r="23" spans="1:9" x14ac:dyDescent="0.2">
      <c r="A23" s="2"/>
      <c r="B23" s="2"/>
      <c r="C23" s="2"/>
      <c r="D23" s="2"/>
      <c r="E23" s="2"/>
      <c r="F23" s="2"/>
      <c r="G23" s="2"/>
      <c r="H23" s="2"/>
      <c r="I23" s="2"/>
    </row>
    <row r="24" spans="1:9" x14ac:dyDescent="0.2">
      <c r="A24" s="2"/>
      <c r="B24" s="2"/>
      <c r="C24" s="2"/>
      <c r="D24" s="2"/>
      <c r="E24" s="2"/>
      <c r="F24" s="2"/>
      <c r="G24" s="2"/>
      <c r="H24" s="2"/>
      <c r="I24" s="2"/>
    </row>
    <row r="25" spans="1:9" x14ac:dyDescent="0.2">
      <c r="A25" s="2"/>
      <c r="B25" s="2"/>
      <c r="C25" s="2"/>
      <c r="D25" s="2"/>
      <c r="E25" s="2"/>
      <c r="F25" s="2"/>
      <c r="G25" s="2"/>
      <c r="H25" s="2"/>
      <c r="I25" s="2"/>
    </row>
    <row r="26" spans="1:9" x14ac:dyDescent="0.2">
      <c r="A26" s="2"/>
      <c r="B26" s="2"/>
      <c r="C26" s="2"/>
      <c r="D26" s="2"/>
      <c r="E26" s="2"/>
      <c r="F26" s="2"/>
      <c r="G26" s="2"/>
      <c r="H26" s="2"/>
      <c r="I26" s="2"/>
    </row>
    <row r="27" spans="1:9" x14ac:dyDescent="0.2">
      <c r="A27" s="2"/>
      <c r="B27" s="2"/>
      <c r="C27" s="2"/>
      <c r="D27" s="2"/>
      <c r="E27" s="2"/>
      <c r="F27" s="2"/>
      <c r="G27" s="2"/>
      <c r="H27" s="2"/>
      <c r="I27" s="2"/>
    </row>
    <row r="28" spans="1:9" x14ac:dyDescent="0.2">
      <c r="A28" s="2"/>
      <c r="B28" s="2"/>
      <c r="C28" s="2"/>
      <c r="D28" s="2"/>
      <c r="E28" s="2"/>
      <c r="F28" s="2"/>
      <c r="G28" s="2"/>
      <c r="H28" s="2"/>
      <c r="I28" s="2"/>
    </row>
    <row r="29" spans="1:9" x14ac:dyDescent="0.2">
      <c r="A29" s="2"/>
      <c r="B29" s="2"/>
      <c r="C29" s="2"/>
      <c r="D29" s="2"/>
      <c r="E29" s="2"/>
      <c r="F29" s="2"/>
      <c r="G29" s="2"/>
      <c r="H29" s="2"/>
      <c r="I29" s="2"/>
    </row>
    <row r="30" spans="1:9" x14ac:dyDescent="0.2">
      <c r="A30" s="2"/>
      <c r="B30" s="2"/>
      <c r="C30" s="2"/>
      <c r="D30" s="2"/>
      <c r="E30" s="2"/>
      <c r="F30" s="2"/>
      <c r="G30" s="2"/>
      <c r="H30" s="2"/>
      <c r="I30" s="2"/>
    </row>
    <row r="31" spans="1:9" x14ac:dyDescent="0.2">
      <c r="A31" s="2"/>
      <c r="B31" s="2"/>
      <c r="C31" s="2"/>
      <c r="D31" s="2"/>
      <c r="E31" s="2"/>
      <c r="F31" s="2"/>
      <c r="G31" s="2"/>
      <c r="H31" s="2"/>
      <c r="I31" s="2"/>
    </row>
    <row r="32" spans="1:9" x14ac:dyDescent="0.2">
      <c r="A32" s="2"/>
      <c r="B32" s="2"/>
      <c r="C32" s="2"/>
      <c r="D32" s="2"/>
      <c r="E32" s="2"/>
      <c r="F32" s="2"/>
      <c r="G32" s="2"/>
      <c r="H32" s="2"/>
      <c r="I32" s="2"/>
    </row>
    <row r="33" spans="1:9" x14ac:dyDescent="0.2">
      <c r="A33" s="2"/>
      <c r="B33" s="2"/>
      <c r="C33" s="2"/>
      <c r="D33" s="2"/>
      <c r="E33" s="2"/>
      <c r="F33" s="2"/>
      <c r="G33" s="2"/>
      <c r="H33" s="2"/>
      <c r="I33" s="2"/>
    </row>
    <row r="34" spans="1:9" x14ac:dyDescent="0.2">
      <c r="A34" s="2"/>
      <c r="B34" s="2"/>
      <c r="C34" s="2"/>
      <c r="D34" s="2"/>
      <c r="E34" s="2"/>
      <c r="F34" s="2"/>
      <c r="G34" s="2"/>
      <c r="H34" s="2"/>
      <c r="I34" s="2"/>
    </row>
    <row r="35" spans="1:9" x14ac:dyDescent="0.2">
      <c r="A35" s="2"/>
      <c r="B35" s="2"/>
      <c r="C35" s="2"/>
      <c r="D35" s="2"/>
      <c r="E35" s="2"/>
      <c r="F35" s="2"/>
      <c r="G35" s="2"/>
      <c r="H35" s="2"/>
      <c r="I35" s="2"/>
    </row>
    <row r="36" spans="1:9" x14ac:dyDescent="0.2">
      <c r="A36" s="2"/>
      <c r="B36" s="2"/>
      <c r="C36" s="2"/>
      <c r="D36" s="2"/>
      <c r="E36" s="2"/>
      <c r="F36" s="2"/>
      <c r="G36" s="2"/>
      <c r="H36" s="2"/>
      <c r="I36" s="2"/>
    </row>
    <row r="37" spans="1:9" x14ac:dyDescent="0.2">
      <c r="A37" s="2"/>
      <c r="B37" s="2"/>
      <c r="C37" s="2"/>
      <c r="D37" s="2"/>
      <c r="E37" s="2"/>
      <c r="F37" s="2"/>
      <c r="G37" s="2"/>
      <c r="H37" s="2"/>
      <c r="I37" s="2"/>
    </row>
    <row r="38" spans="1:9" x14ac:dyDescent="0.2">
      <c r="A38" s="2"/>
      <c r="B38" s="2"/>
      <c r="C38" s="2"/>
      <c r="D38" s="2"/>
      <c r="E38" s="2"/>
      <c r="F38" s="2"/>
      <c r="G38" s="2"/>
      <c r="H38" s="2"/>
      <c r="I38" s="2"/>
    </row>
    <row r="39" spans="1:9" x14ac:dyDescent="0.2">
      <c r="A39" s="2"/>
      <c r="B39" s="2"/>
      <c r="C39" s="2"/>
      <c r="D39" s="2"/>
      <c r="E39" s="2"/>
      <c r="F39" s="2"/>
      <c r="G39" s="2"/>
      <c r="H39" s="2"/>
      <c r="I39" s="2"/>
    </row>
    <row r="40" spans="1:9" x14ac:dyDescent="0.2">
      <c r="A40" s="2"/>
      <c r="B40" s="2"/>
      <c r="C40" s="2"/>
      <c r="D40" s="2"/>
      <c r="E40" s="2"/>
      <c r="F40" s="2"/>
      <c r="G40" s="2"/>
      <c r="H40" s="2"/>
      <c r="I40" s="2"/>
    </row>
    <row r="41" spans="1:9" x14ac:dyDescent="0.2">
      <c r="A41" s="2"/>
      <c r="B41" s="2"/>
      <c r="C41" s="2"/>
      <c r="D41" s="2"/>
      <c r="E41" s="2"/>
      <c r="F41" s="2"/>
      <c r="G41" s="2"/>
      <c r="H41" s="2"/>
      <c r="I41" s="2"/>
    </row>
    <row r="42" spans="1:9" x14ac:dyDescent="0.2">
      <c r="A42" s="2"/>
      <c r="B42" s="2"/>
      <c r="C42" s="2"/>
      <c r="D42" s="2"/>
      <c r="E42" s="2"/>
      <c r="F42" s="2"/>
      <c r="G42" s="2"/>
      <c r="H42" s="2"/>
      <c r="I42" s="2"/>
    </row>
    <row r="43" spans="1:9" x14ac:dyDescent="0.2">
      <c r="A43" s="2"/>
      <c r="B43" s="2"/>
      <c r="C43" s="2"/>
      <c r="D43" s="2"/>
      <c r="E43" s="2"/>
      <c r="F43" s="2"/>
      <c r="G43" s="2"/>
      <c r="H43" s="2"/>
      <c r="I43" s="2"/>
    </row>
    <row r="44" spans="1:9" x14ac:dyDescent="0.2">
      <c r="A44" s="2"/>
      <c r="B44" s="2"/>
      <c r="C44" s="2"/>
      <c r="D44" s="2"/>
      <c r="E44" s="2"/>
      <c r="F44" s="2"/>
      <c r="G44" s="2"/>
      <c r="H44" s="2"/>
      <c r="I44" s="2"/>
    </row>
    <row r="45" spans="1:9" x14ac:dyDescent="0.2">
      <c r="A45" s="2"/>
      <c r="B45" s="2"/>
      <c r="C45" s="2"/>
      <c r="D45" s="2"/>
      <c r="E45" s="2"/>
      <c r="F45" s="2"/>
      <c r="G45" s="2"/>
      <c r="H45" s="2"/>
      <c r="I45" s="2"/>
    </row>
    <row r="46" spans="1:9" x14ac:dyDescent="0.2">
      <c r="G46" s="2"/>
      <c r="H46" s="2"/>
      <c r="I46" s="2"/>
    </row>
    <row r="47" spans="1:9" x14ac:dyDescent="0.2">
      <c r="G47" s="2"/>
      <c r="H47" s="2"/>
      <c r="I47" s="2"/>
    </row>
    <row r="53" spans="1:9" x14ac:dyDescent="0.2">
      <c r="A53" s="2"/>
      <c r="B53" s="2"/>
      <c r="C53" s="2"/>
      <c r="D53" s="2"/>
      <c r="E53" s="2"/>
      <c r="F53" s="2"/>
      <c r="G53" s="2"/>
      <c r="H53" s="2"/>
      <c r="I53" s="2"/>
    </row>
    <row r="54" spans="1:9" x14ac:dyDescent="0.2">
      <c r="A54" s="2" t="s">
        <v>3</v>
      </c>
      <c r="B54" s="35" t="s">
        <v>25</v>
      </c>
      <c r="C54" s="2"/>
      <c r="D54" s="2"/>
      <c r="E54" s="2"/>
      <c r="F54" s="34">
        <v>7500</v>
      </c>
      <c r="G54" s="2"/>
      <c r="H54" s="2"/>
      <c r="I54" s="2"/>
    </row>
    <row r="55" spans="1:9" x14ac:dyDescent="0.2">
      <c r="A55" s="35" t="s">
        <v>18</v>
      </c>
      <c r="B55" s="35" t="s">
        <v>25</v>
      </c>
      <c r="C55" s="2"/>
      <c r="D55" s="2"/>
      <c r="E55" s="2"/>
      <c r="F55" s="34">
        <v>5000</v>
      </c>
      <c r="G55" s="2"/>
      <c r="H55" s="2"/>
      <c r="I55" s="2"/>
    </row>
    <row r="56" spans="1:9" x14ac:dyDescent="0.2">
      <c r="A56" s="2"/>
      <c r="B56" s="2"/>
      <c r="C56" s="2"/>
      <c r="D56" s="2"/>
      <c r="E56" s="2"/>
      <c r="F56" s="2"/>
      <c r="G56" s="2"/>
      <c r="H56" s="2"/>
      <c r="I56" s="2"/>
    </row>
    <row r="57" spans="1:9" x14ac:dyDescent="0.2">
      <c r="A57" s="2"/>
      <c r="B57" s="2"/>
      <c r="C57" s="2"/>
      <c r="D57" s="2"/>
      <c r="E57" s="2"/>
      <c r="F57" s="2"/>
      <c r="G57" s="2"/>
      <c r="H57" s="2"/>
      <c r="I57" s="2"/>
    </row>
    <row r="58" spans="1:9" x14ac:dyDescent="0.2">
      <c r="A58" s="2"/>
      <c r="B58" s="2"/>
      <c r="C58" s="2"/>
      <c r="D58" s="2"/>
      <c r="E58" s="2"/>
      <c r="F58" s="2"/>
      <c r="G58" s="2"/>
      <c r="H58" s="2"/>
      <c r="I58" s="2"/>
    </row>
    <row r="59" spans="1:9" x14ac:dyDescent="0.2">
      <c r="A59" s="2"/>
      <c r="B59" s="2"/>
      <c r="C59" s="2"/>
      <c r="D59" s="2"/>
      <c r="E59" s="2"/>
      <c r="F59" s="2"/>
      <c r="G59" s="2"/>
      <c r="H59" s="2"/>
      <c r="I59" s="2"/>
    </row>
    <row r="60" spans="1:9" x14ac:dyDescent="0.2">
      <c r="A60" s="2"/>
      <c r="B60" s="2"/>
      <c r="C60" s="2"/>
      <c r="D60" s="2"/>
      <c r="E60" s="2"/>
      <c r="F60" s="2"/>
      <c r="G60" s="2"/>
      <c r="H60" s="2"/>
      <c r="I60" s="2"/>
    </row>
    <row r="61" spans="1:9" x14ac:dyDescent="0.2">
      <c r="A61" s="2"/>
      <c r="B61" s="2"/>
      <c r="C61" s="2"/>
      <c r="D61" s="2"/>
      <c r="E61" s="2"/>
      <c r="F61" s="2"/>
      <c r="G61" s="2"/>
      <c r="H61" s="2"/>
      <c r="I61" s="2"/>
    </row>
    <row r="62" spans="1:9" x14ac:dyDescent="0.2">
      <c r="A62" s="2"/>
      <c r="B62" s="2"/>
      <c r="C62" s="2"/>
      <c r="D62" s="2"/>
      <c r="E62" s="2"/>
      <c r="F62" s="2"/>
      <c r="G62" s="2"/>
      <c r="H62" s="2"/>
      <c r="I62" s="2"/>
    </row>
    <row r="63" spans="1:9" x14ac:dyDescent="0.2">
      <c r="A63" s="2"/>
      <c r="B63" s="2"/>
      <c r="C63" s="2"/>
      <c r="D63" s="2"/>
      <c r="E63" s="2"/>
      <c r="F63" s="2"/>
      <c r="G63" s="2"/>
      <c r="H63" s="2"/>
      <c r="I63" s="2"/>
    </row>
    <row r="64" spans="1:9" x14ac:dyDescent="0.2">
      <c r="A64" s="2"/>
      <c r="B64" s="2"/>
      <c r="C64" s="2"/>
      <c r="D64" s="2"/>
      <c r="E64" s="2"/>
      <c r="F64" s="2"/>
      <c r="G64" s="2"/>
      <c r="H64" s="2"/>
      <c r="I64" s="2"/>
    </row>
    <row r="65" spans="1:9" x14ac:dyDescent="0.2">
      <c r="A65" s="2"/>
      <c r="B65" s="2"/>
      <c r="C65" s="2"/>
      <c r="D65" s="2"/>
      <c r="E65" s="2"/>
      <c r="F65" s="2"/>
      <c r="G65" s="2"/>
      <c r="H65" s="2"/>
      <c r="I65" s="2"/>
    </row>
    <row r="66" spans="1:9" x14ac:dyDescent="0.2">
      <c r="A66" s="2"/>
      <c r="B66" s="2"/>
      <c r="C66" s="2"/>
      <c r="D66" s="2"/>
      <c r="E66" s="2"/>
      <c r="F66" s="2"/>
      <c r="G66" s="2"/>
      <c r="H66" s="2"/>
      <c r="I66" s="2"/>
    </row>
  </sheetData>
  <sheetProtection algorithmName="SHA-512" hashValue="qiPHFPDlmdrIcqKobC62XY22jR/cFparuK7dkUD5CCf7SJUDYNAbgaiFGbSDkIJzL27FAf9xolmBXr/JwT0pBg==" saltValue="hQjKnrW8fcIv32sS+VNUGg==" spinCount="100000" sheet="1" objects="1" scenarios="1"/>
  <mergeCells count="2">
    <mergeCell ref="B3:C3"/>
    <mergeCell ref="G3:I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Kok, Eva de</dc:creator>
  <cp:lastModifiedBy>Jeroen van de Kletersteeg</cp:lastModifiedBy>
  <dcterms:created xsi:type="dcterms:W3CDTF">2024-09-10T14:54:32Z</dcterms:created>
  <dcterms:modified xsi:type="dcterms:W3CDTF">2024-09-13T10:24:37Z</dcterms:modified>
</cp:coreProperties>
</file>