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significantgroep.sharepoint.com/sites/3289-QuickScanBUIG-tekortZevenaar/Gedeelde documenten/Extern/Afvalverwerking [Extern]/5. Nota van inlichtingen/Nota van inlichtingen 3/Aangepaste documentatie/"/>
    </mc:Choice>
  </mc:AlternateContent>
  <xr:revisionPtr revIDLastSave="50" documentId="8_{C2BC0FAA-FB28-4A90-80B2-D55F2B76862E}" xr6:coauthVersionLast="47" xr6:coauthVersionMax="47" xr10:uidLastSave="{BF683D0E-5524-42CE-9EF8-97FAA1B196EF}"/>
  <bookViews>
    <workbookView xWindow="-120" yWindow="-120" windowWidth="29040" windowHeight="15720" xr2:uid="{775E3498-AAC8-4C77-B558-52671754B1E9}"/>
  </bookViews>
  <sheets>
    <sheet name="Voorblad" sheetId="5" r:id="rId1"/>
    <sheet name="Opgaveblad rijafstanden" sheetId="2" r:id="rId2"/>
    <sheet name="Calculatieblad" sheetId="3" r:id="rId3"/>
    <sheet name="Puntencalculati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" l="1"/>
  <c r="F4" i="3"/>
  <c r="C5" i="4"/>
  <c r="C6" i="4" l="1"/>
  <c r="C4" i="4"/>
  <c r="J11" i="3" l="1"/>
  <c r="J10" i="3"/>
  <c r="E5" i="3"/>
  <c r="E17" i="3" s="1"/>
  <c r="F5" i="3"/>
  <c r="F17" i="3" s="1"/>
  <c r="G5" i="3"/>
  <c r="G17" i="3" s="1"/>
  <c r="H5" i="3"/>
  <c r="H17" i="3" s="1"/>
  <c r="I5" i="3"/>
  <c r="I17" i="3" s="1"/>
  <c r="D5" i="3"/>
  <c r="D17" i="3" s="1"/>
  <c r="E4" i="3"/>
  <c r="E16" i="3" s="1"/>
  <c r="G4" i="3"/>
  <c r="G16" i="3" s="1"/>
  <c r="H4" i="3"/>
  <c r="H16" i="3" s="1"/>
  <c r="I4" i="3"/>
  <c r="I16" i="3" s="1"/>
  <c r="D4" i="3"/>
  <c r="D16" i="3" s="1"/>
  <c r="F16" i="3" l="1"/>
  <c r="J16" i="3" s="1"/>
  <c r="J12" i="3"/>
  <c r="J17" i="3"/>
  <c r="J5" i="3"/>
  <c r="J4" i="3"/>
  <c r="J18" i="3" l="1"/>
  <c r="C8" i="4" s="1"/>
  <c r="C9" i="4" s="1"/>
  <c r="J6" i="3"/>
</calcChain>
</file>

<file path=xl/sharedStrings.xml><?xml version="1.0" encoding="utf-8"?>
<sst xmlns="http://schemas.openxmlformats.org/spreadsheetml/2006/main" count="81" uniqueCount="41">
  <si>
    <t>Aanbesteding diverse afvalstromen Reinigingsdienst De Liemers</t>
  </si>
  <si>
    <t>Perceel 3 Bouwafvalstromen</t>
  </si>
  <si>
    <t>Versie</t>
  </si>
  <si>
    <t>Legenda</t>
  </si>
  <si>
    <t>Vaste gegevens</t>
  </si>
  <si>
    <t>Invulinstructie</t>
  </si>
  <si>
    <t>Locatie</t>
  </si>
  <si>
    <t>Adres aanbiedstation</t>
  </si>
  <si>
    <t>Zevenaar</t>
  </si>
  <si>
    <t>Micro 7, 6902 KP Zevenaar</t>
  </si>
  <si>
    <t>Nijverheidsstraat 12, 7041 GE 's-Heerenberg</t>
  </si>
  <si>
    <t>Adres afvalverwerkingslocatie</t>
  </si>
  <si>
    <t>Afstand in km*</t>
  </si>
  <si>
    <t>Afwijkende verwerkingslocatieadres voor een deelstroom</t>
  </si>
  <si>
    <t>s-Heerenberg</t>
  </si>
  <si>
    <t>Afvalstroom</t>
  </si>
  <si>
    <t>Asbest</t>
  </si>
  <si>
    <t>Puin</t>
  </si>
  <si>
    <t>Bouw- en sloopafval</t>
  </si>
  <si>
    <t>AB Hout</t>
  </si>
  <si>
    <t>C Hout</t>
  </si>
  <si>
    <t>Dakafval</t>
  </si>
  <si>
    <t>*Enkele rit</t>
  </si>
  <si>
    <t>Totaal</t>
  </si>
  <si>
    <t>Totale afstand in km per jaar</t>
  </si>
  <si>
    <t>Aantal km per jaar</t>
  </si>
  <si>
    <t>Puntenaantal</t>
  </si>
  <si>
    <t>Afstand bij minimumaantal punten</t>
  </si>
  <si>
    <t>Omslagpunt</t>
  </si>
  <si>
    <t>Afstand bij maximumaantal punten</t>
  </si>
  <si>
    <t>Rijafstand per jaar</t>
  </si>
  <si>
    <t>Aantal ritten per afvalstroom</t>
  </si>
  <si>
    <t>Bijlage J-3 Opgaveformulier Rijafstand Bouwafvalstromen</t>
  </si>
  <si>
    <t>Lichtblauwe cellen</t>
  </si>
  <si>
    <t>Verplicht invullen door Inschrijver</t>
  </si>
  <si>
    <t>Zwart-witte cellen</t>
  </si>
  <si>
    <t>Aantal km per ritten (heen en terug) per afvalstroom</t>
  </si>
  <si>
    <t>Punten inschrijver:</t>
  </si>
  <si>
    <t>gemiddeld gegevens</t>
  </si>
  <si>
    <r>
      <t xml:space="preserve">Bepaal met </t>
    </r>
    <r>
      <rPr>
        <u/>
        <sz val="10"/>
        <color theme="1"/>
        <rFont val="Aptos Narrow"/>
        <family val="2"/>
        <scheme val="minor"/>
      </rPr>
      <t>www.google.nl/maps</t>
    </r>
    <r>
      <rPr>
        <sz val="10"/>
        <color theme="1"/>
        <rFont val="Aptos Narrow"/>
        <family val="2"/>
        <scheme val="minor"/>
      </rPr>
      <t xml:space="preserve"> wat de afstand is tussen de verwerkingslocatie(s) en de aanbiedstations. Neem de adressen van de aanbiedstations zoals hieronder weergegeven als startpunt (Zevenaar, -s-Heerenbergh en Lobith). Vul ook het adres van uw afvalverwerkingslocatie(s) hieronder in voor onze controle.
</t>
    </r>
    <r>
      <rPr>
        <sz val="10"/>
        <rFont val="Aptos Narrow"/>
        <family val="2"/>
        <scheme val="minor"/>
      </rPr>
      <t xml:space="preserve">Pas afwijkende verwerkingslocatieadressen en afstanden voor een deelstroom aan in de onderste tabel. </t>
    </r>
  </si>
  <si>
    <t>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</si>
</sst>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0.0"/>
    <numFmt numFmtId="165" formatCode="#,##0.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sz val="10"/>
      <color rgb="FFFF0000"/>
      <name val="Aptos Display"/>
      <family val="2"/>
      <scheme val="major"/>
    </font>
    <font>
      <i/>
      <sz val="10"/>
      <color theme="1"/>
      <name val="Aptos Display"/>
      <family val="2"/>
      <scheme val="major"/>
    </font>
    <font>
      <b/>
      <sz val="2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i/>
      <sz val="1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sz val="10"/>
      <color theme="0" tint="-0.499984740745262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sz val="10"/>
      <name val="Aptos Display"/>
      <family val="2"/>
      <scheme val="major"/>
    </font>
    <font>
      <sz val="10"/>
      <color theme="0"/>
      <name val="Aptos Display"/>
      <family val="2"/>
      <scheme val="major"/>
    </font>
    <font>
      <b/>
      <sz val="10"/>
      <color theme="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0" borderId="1" xfId="0" quotePrefix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quotePrefix="1" applyFont="1" applyBorder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11" fillId="0" borderId="0" xfId="0" applyFont="1"/>
    <xf numFmtId="0" fontId="4" fillId="0" borderId="1" xfId="0" quotePrefix="1" applyFont="1" applyBorder="1" applyAlignment="1">
      <alignment horizontal="center"/>
    </xf>
    <xf numFmtId="0" fontId="12" fillId="0" borderId="0" xfId="0" applyFont="1"/>
    <xf numFmtId="0" fontId="4" fillId="0" borderId="0" xfId="0" quotePrefix="1" applyFont="1" applyAlignment="1">
      <alignment horizontal="center"/>
    </xf>
    <xf numFmtId="1" fontId="3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165" fontId="5" fillId="0" borderId="1" xfId="1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2" xfId="0" applyFont="1" applyBorder="1"/>
    <xf numFmtId="2" fontId="7" fillId="0" borderId="0" xfId="1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4" fillId="0" borderId="1" xfId="1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2" fontId="17" fillId="0" borderId="0" xfId="0" applyNumberFormat="1" applyFont="1" applyAlignment="1">
      <alignment horizontal="center" vertical="center"/>
    </xf>
    <xf numFmtId="0" fontId="7" fillId="0" borderId="0" xfId="0" applyFont="1"/>
    <xf numFmtId="0" fontId="15" fillId="0" borderId="0" xfId="0" applyFont="1"/>
    <xf numFmtId="3" fontId="18" fillId="0" borderId="1" xfId="1" applyNumberFormat="1" applyFont="1" applyFill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1" fontId="17" fillId="0" borderId="0" xfId="0" applyNumberFormat="1" applyFont="1"/>
    <xf numFmtId="2" fontId="19" fillId="0" borderId="0" xfId="0" applyNumberFormat="1" applyFont="1" applyAlignment="1">
      <alignment horizontal="center" vertical="center"/>
    </xf>
    <xf numFmtId="165" fontId="18" fillId="0" borderId="1" xfId="1" applyNumberFormat="1" applyFont="1" applyFill="1" applyBorder="1" applyAlignment="1">
      <alignment horizontal="center" vertical="center"/>
    </xf>
    <xf numFmtId="165" fontId="18" fillId="0" borderId="2" xfId="1" applyNumberFormat="1" applyFont="1" applyFill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0" fontId="20" fillId="0" borderId="0" xfId="0" applyFont="1"/>
    <xf numFmtId="164" fontId="19" fillId="0" borderId="0" xfId="0" applyNumberFormat="1" applyFont="1" applyAlignment="1">
      <alignment horizontal="center"/>
    </xf>
    <xf numFmtId="0" fontId="13" fillId="2" borderId="1" xfId="0" applyFont="1" applyFill="1" applyBorder="1" applyAlignment="1" applyProtection="1">
      <alignment horizontal="left" vertical="center"/>
      <protection locked="0"/>
    </xf>
    <xf numFmtId="164" fontId="1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6" fillId="0" borderId="5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81255496365503"/>
          <c:y val="6.366403348608092E-2"/>
          <c:w val="0.74817563250629693"/>
          <c:h val="0.7357348465171369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Puntencalculatie!$D$3</c:f>
              <c:strCache>
                <c:ptCount val="1"/>
                <c:pt idx="0">
                  <c:v>Puntenaantal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Puntencalculatie!$C$4:$C$6</c:f>
              <c:numCache>
                <c:formatCode>#,##0.0</c:formatCode>
                <c:ptCount val="3"/>
                <c:pt idx="0">
                  <c:v>48024</c:v>
                </c:pt>
                <c:pt idx="1">
                  <c:v>40020</c:v>
                </c:pt>
                <c:pt idx="2">
                  <c:v>32016</c:v>
                </c:pt>
              </c:numCache>
            </c:numRef>
          </c:xVal>
          <c:yVal>
            <c:numRef>
              <c:f>Puntencalculatie!$D$4:$D$6</c:f>
              <c:numCache>
                <c:formatCode>0.0</c:formatCode>
                <c:ptCount val="3"/>
                <c:pt idx="0">
                  <c:v>0</c:v>
                </c:pt>
                <c:pt idx="1">
                  <c:v>25</c:v>
                </c:pt>
                <c:pt idx="2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98-4A54-853F-AF413B5BA9CA}"/>
            </c:ext>
          </c:extLst>
        </c:ser>
        <c:ser>
          <c:idx val="1"/>
          <c:order val="1"/>
          <c:spPr>
            <a:ln w="38100" cap="rnd" cmpd="sng">
              <a:solidFill>
                <a:schemeClr val="accent2"/>
              </a:solidFill>
              <a:round/>
              <a:headEnd type="oval"/>
              <a:tailEnd type="oval"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Puntencalculatie!$C$8</c:f>
              <c:numCache>
                <c:formatCode>#,##0.0</c:formatCode>
                <c:ptCount val="1"/>
                <c:pt idx="0">
                  <c:v>0</c:v>
                </c:pt>
              </c:numCache>
            </c:numRef>
          </c:xVal>
          <c:yVal>
            <c:numRef>
              <c:f>Puntencalculatie!$D$8</c:f>
              <c:numCache>
                <c:formatCode>0.00</c:formatCode>
                <c:ptCount val="1"/>
                <c:pt idx="0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E98-4A54-853F-AF413B5BA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3076655"/>
        <c:axId val="1"/>
      </c:scatterChart>
      <c:valAx>
        <c:axId val="1003076655"/>
        <c:scaling>
          <c:orientation val="maxMin"/>
          <c:max val="48000"/>
          <c:min val="3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b="1"/>
                  <a:t>Afstand per jaar (km)</a:t>
                </a:r>
              </a:p>
            </c:rich>
          </c:tx>
          <c:layout>
            <c:manualLayout>
              <c:xMode val="edge"/>
              <c:yMode val="edge"/>
              <c:x val="0.39905301200793991"/>
              <c:y val="0.891504351429755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At val="0"/>
        <c:crossBetween val="midCat"/>
      </c:valAx>
      <c:valAx>
        <c:axId val="1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b="1"/>
                  <a:t>Punten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03076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</xdr:colOff>
      <xdr:row>10</xdr:row>
      <xdr:rowOff>133350</xdr:rowOff>
    </xdr:from>
    <xdr:to>
      <xdr:col>3</xdr:col>
      <xdr:colOff>902284</xdr:colOff>
      <xdr:row>28</xdr:row>
      <xdr:rowOff>19050</xdr:rowOff>
    </xdr:to>
    <xdr:graphicFrame macro="">
      <xdr:nvGraphicFramePr>
        <xdr:cNvPr id="4" name="Grafiek 13">
          <a:extLst>
            <a:ext uri="{FF2B5EF4-FFF2-40B4-BE49-F238E27FC236}">
              <a16:creationId xmlns:a16="http://schemas.microsoft.com/office/drawing/2014/main" id="{AD5648B4-DC8B-4D00-AF41-E8964E53F5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DE219-E353-4B4E-B3CD-B5161FCFD1EB}">
  <dimension ref="A1:AI43"/>
  <sheetViews>
    <sheetView showGridLines="0" tabSelected="1" zoomScale="90" zoomScaleNormal="90" workbookViewId="0">
      <selection activeCell="J22" sqref="J22"/>
    </sheetView>
  </sheetViews>
  <sheetFormatPr defaultColWidth="0" defaultRowHeight="14.45" customHeight="1" zeroHeight="1" x14ac:dyDescent="0.25"/>
  <cols>
    <col min="1" max="14" width="8.85546875" customWidth="1"/>
    <col min="15" max="35" width="0" hidden="1" customWidth="1"/>
    <col min="36" max="16384" width="8.85546875" hidden="1"/>
  </cols>
  <sheetData>
    <row r="1" spans="2:2" ht="15" x14ac:dyDescent="0.25"/>
    <row r="2" spans="2:2" ht="15" x14ac:dyDescent="0.25"/>
    <row r="3" spans="2:2" ht="15" x14ac:dyDescent="0.25"/>
    <row r="4" spans="2:2" ht="28.5" x14ac:dyDescent="0.45">
      <c r="B4" s="16" t="s">
        <v>32</v>
      </c>
    </row>
    <row r="5" spans="2:2" ht="15" x14ac:dyDescent="0.25"/>
    <row r="6" spans="2:2" ht="24" x14ac:dyDescent="0.4">
      <c r="B6" s="17" t="s">
        <v>0</v>
      </c>
    </row>
    <row r="7" spans="2:2" ht="24" x14ac:dyDescent="0.4">
      <c r="B7" s="20" t="s">
        <v>1</v>
      </c>
    </row>
    <row r="8" spans="2:2" ht="15" x14ac:dyDescent="0.25"/>
    <row r="9" spans="2:2" ht="15" x14ac:dyDescent="0.25"/>
    <row r="10" spans="2:2" ht="15" x14ac:dyDescent="0.25"/>
    <row r="11" spans="2:2" ht="15" x14ac:dyDescent="0.25"/>
    <row r="12" spans="2:2" ht="15" x14ac:dyDescent="0.25"/>
    <row r="13" spans="2:2" ht="15" x14ac:dyDescent="0.25"/>
    <row r="14" spans="2:2" ht="15" x14ac:dyDescent="0.25"/>
    <row r="15" spans="2:2" ht="15" x14ac:dyDescent="0.25"/>
    <row r="16" spans="2:2" ht="15" x14ac:dyDescent="0.25"/>
    <row r="17" spans="2:3" ht="15" x14ac:dyDescent="0.25"/>
    <row r="18" spans="2:3" ht="15" x14ac:dyDescent="0.25"/>
    <row r="19" spans="2:3" ht="15" x14ac:dyDescent="0.25"/>
    <row r="20" spans="2:3" ht="15" x14ac:dyDescent="0.25"/>
    <row r="21" spans="2:3" ht="15" x14ac:dyDescent="0.25"/>
    <row r="22" spans="2:3" ht="15" x14ac:dyDescent="0.25"/>
    <row r="23" spans="2:3" ht="15" x14ac:dyDescent="0.25"/>
    <row r="24" spans="2:3" ht="15" x14ac:dyDescent="0.25"/>
    <row r="25" spans="2:3" ht="15" x14ac:dyDescent="0.25">
      <c r="B25" s="18" t="s">
        <v>2</v>
      </c>
      <c r="C25" t="s">
        <v>40</v>
      </c>
    </row>
    <row r="26" spans="2:3" ht="15" x14ac:dyDescent="0.25">
      <c r="B26" s="18"/>
    </row>
    <row r="27" spans="2:3" ht="15" x14ac:dyDescent="0.25">
      <c r="B27" s="18"/>
    </row>
    <row r="28" spans="2:3" ht="15" x14ac:dyDescent="0.25"/>
    <row r="29" spans="2:3" ht="15" hidden="1" x14ac:dyDescent="0.25"/>
    <row r="30" spans="2:3" ht="15" hidden="1" x14ac:dyDescent="0.25"/>
    <row r="31" spans="2:3" ht="15" hidden="1" x14ac:dyDescent="0.25"/>
    <row r="33" customFormat="1" ht="14.45" hidden="1" customHeight="1" x14ac:dyDescent="0.25"/>
    <row r="34" customFormat="1" ht="14.45" hidden="1" customHeight="1" x14ac:dyDescent="0.25"/>
    <row r="35" customFormat="1" ht="14.45" hidden="1" customHeight="1" x14ac:dyDescent="0.25"/>
    <row r="36" customFormat="1" ht="14.45" hidden="1" customHeight="1" x14ac:dyDescent="0.25"/>
    <row r="37" customFormat="1" ht="14.45" hidden="1" customHeight="1" x14ac:dyDescent="0.25"/>
    <row r="38" customFormat="1" ht="14.45" hidden="1" customHeight="1" x14ac:dyDescent="0.25"/>
    <row r="39" customFormat="1" ht="14.45" hidden="1" customHeight="1" x14ac:dyDescent="0.25"/>
    <row r="40" customFormat="1" ht="14.45" hidden="1" customHeight="1" x14ac:dyDescent="0.25"/>
    <row r="41" customFormat="1" ht="14.45" hidden="1" customHeight="1" x14ac:dyDescent="0.25"/>
    <row r="42" customFormat="1" ht="14.45" hidden="1" customHeight="1" x14ac:dyDescent="0.25"/>
    <row r="43" customFormat="1" ht="14.45" hidden="1" customHeight="1" x14ac:dyDescent="0.25"/>
  </sheetData>
  <sheetProtection algorithmName="SHA-512" hashValue="iM1MREZaaUEGk1dqvcxrv9RV0JJbBJYlDrKO7jD+xRKmvsx3W4Je+DqA7OWE17OkyrzS8NfZCUOBuFO9soHgaA==" saltValue="KInPrDL8b88MW398Fa/BJQ==" spinCount="100000" sheet="1" objects="1" scenario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C28A0-5553-4F04-B20F-891C918B32B8}">
  <dimension ref="A2:AJ26"/>
  <sheetViews>
    <sheetView showGridLines="0" zoomScale="91" zoomScaleNormal="100" workbookViewId="0">
      <selection activeCell="E38" sqref="E38"/>
    </sheetView>
  </sheetViews>
  <sheetFormatPr defaultColWidth="0" defaultRowHeight="13.5" x14ac:dyDescent="0.25"/>
  <cols>
    <col min="1" max="1" width="5.7109375" style="1" customWidth="1"/>
    <col min="2" max="2" width="46.85546875" style="1" bestFit="1" customWidth="1"/>
    <col min="3" max="3" width="35.28515625" style="1" bestFit="1" customWidth="1"/>
    <col min="4" max="4" width="12.7109375" style="1" bestFit="1" customWidth="1"/>
    <col min="5" max="5" width="38.42578125" style="1" bestFit="1" customWidth="1"/>
    <col min="6" max="6" width="93.140625" style="1" bestFit="1" customWidth="1"/>
    <col min="7" max="7" width="13.28515625" style="1" customWidth="1"/>
    <col min="8" max="8" width="13.28515625" style="1" hidden="1" customWidth="1"/>
    <col min="9" max="13" width="8.85546875" style="1" hidden="1" customWidth="1"/>
    <col min="14" max="36" width="0" style="1" hidden="1" customWidth="1"/>
    <col min="37" max="16384" width="8.85546875" style="1" hidden="1"/>
  </cols>
  <sheetData>
    <row r="2" spans="2:4" x14ac:dyDescent="0.25">
      <c r="B2" s="2" t="s">
        <v>3</v>
      </c>
    </row>
    <row r="3" spans="2:4" x14ac:dyDescent="0.25">
      <c r="B3" s="36" t="s">
        <v>33</v>
      </c>
      <c r="C3" s="56" t="s">
        <v>34</v>
      </c>
      <c r="D3" s="56"/>
    </row>
    <row r="4" spans="2:4" x14ac:dyDescent="0.25">
      <c r="B4" s="37" t="s">
        <v>35</v>
      </c>
      <c r="C4" s="56" t="s">
        <v>4</v>
      </c>
      <c r="D4" s="56"/>
    </row>
    <row r="6" spans="2:4" x14ac:dyDescent="0.25">
      <c r="B6" s="53" t="s">
        <v>5</v>
      </c>
      <c r="C6" s="54"/>
    </row>
    <row r="7" spans="2:4" x14ac:dyDescent="0.25">
      <c r="B7" s="55" t="s">
        <v>39</v>
      </c>
      <c r="C7" s="55"/>
    </row>
    <row r="8" spans="2:4" x14ac:dyDescent="0.25">
      <c r="B8" s="55"/>
      <c r="C8" s="55"/>
    </row>
    <row r="9" spans="2:4" x14ac:dyDescent="0.25">
      <c r="B9" s="55"/>
      <c r="C9" s="55"/>
    </row>
    <row r="10" spans="2:4" x14ac:dyDescent="0.25">
      <c r="B10" s="55"/>
      <c r="C10" s="55"/>
    </row>
    <row r="11" spans="2:4" x14ac:dyDescent="0.25">
      <c r="B11" s="55"/>
      <c r="C11" s="55"/>
    </row>
    <row r="13" spans="2:4" x14ac:dyDescent="0.25">
      <c r="B13" s="4" t="s">
        <v>6</v>
      </c>
      <c r="C13" s="4" t="s">
        <v>7</v>
      </c>
    </row>
    <row r="14" spans="2:4" x14ac:dyDescent="0.25">
      <c r="B14" s="3" t="s">
        <v>8</v>
      </c>
      <c r="C14" s="35" t="s">
        <v>9</v>
      </c>
    </row>
    <row r="15" spans="2:4" x14ac:dyDescent="0.25">
      <c r="B15" s="5" t="s">
        <v>14</v>
      </c>
      <c r="C15" s="35" t="s">
        <v>10</v>
      </c>
    </row>
    <row r="18" spans="2:6" ht="0.95" customHeight="1" x14ac:dyDescent="0.25">
      <c r="B18" s="22" t="s">
        <v>13</v>
      </c>
      <c r="D18" s="19" t="s">
        <v>8</v>
      </c>
      <c r="E18" s="21" t="s">
        <v>14</v>
      </c>
      <c r="F18" s="23"/>
    </row>
    <row r="19" spans="2:6" x14ac:dyDescent="0.25">
      <c r="B19" s="4" t="s">
        <v>15</v>
      </c>
      <c r="C19" s="4" t="s">
        <v>11</v>
      </c>
      <c r="D19" s="53" t="s">
        <v>12</v>
      </c>
      <c r="E19" s="54"/>
      <c r="F19" s="2"/>
    </row>
    <row r="20" spans="2:6" x14ac:dyDescent="0.25">
      <c r="B20" s="3" t="s">
        <v>16</v>
      </c>
      <c r="C20" s="51" t="s">
        <v>11</v>
      </c>
      <c r="D20" s="52">
        <v>0</v>
      </c>
      <c r="E20" s="52">
        <v>0</v>
      </c>
      <c r="F20" s="38"/>
    </row>
    <row r="21" spans="2:6" x14ac:dyDescent="0.25">
      <c r="B21" s="3" t="s">
        <v>17</v>
      </c>
      <c r="C21" s="51" t="s">
        <v>11</v>
      </c>
      <c r="D21" s="52">
        <v>0</v>
      </c>
      <c r="E21" s="52">
        <v>0</v>
      </c>
      <c r="F21" s="43"/>
    </row>
    <row r="22" spans="2:6" x14ac:dyDescent="0.25">
      <c r="B22" s="3" t="s">
        <v>18</v>
      </c>
      <c r="C22" s="51" t="s">
        <v>11</v>
      </c>
      <c r="D22" s="52">
        <v>0</v>
      </c>
      <c r="E22" s="52">
        <v>0</v>
      </c>
      <c r="F22" s="24"/>
    </row>
    <row r="23" spans="2:6" x14ac:dyDescent="0.25">
      <c r="B23" s="3" t="s">
        <v>19</v>
      </c>
      <c r="C23" s="51" t="s">
        <v>11</v>
      </c>
      <c r="D23" s="52">
        <v>0</v>
      </c>
      <c r="E23" s="52">
        <v>0</v>
      </c>
      <c r="F23" s="24"/>
    </row>
    <row r="24" spans="2:6" x14ac:dyDescent="0.25">
      <c r="B24" s="3" t="s">
        <v>20</v>
      </c>
      <c r="C24" s="51" t="s">
        <v>11</v>
      </c>
      <c r="D24" s="52">
        <v>0</v>
      </c>
      <c r="E24" s="52">
        <v>0</v>
      </c>
      <c r="F24" s="24"/>
    </row>
    <row r="25" spans="2:6" x14ac:dyDescent="0.25">
      <c r="B25" s="3" t="s">
        <v>21</v>
      </c>
      <c r="C25" s="51" t="s">
        <v>11</v>
      </c>
      <c r="D25" s="52">
        <v>0</v>
      </c>
      <c r="E25" s="52">
        <v>0</v>
      </c>
      <c r="F25" s="24"/>
    </row>
    <row r="26" spans="2:6" x14ac:dyDescent="0.25">
      <c r="B26" s="1" t="s">
        <v>22</v>
      </c>
    </row>
  </sheetData>
  <sheetProtection algorithmName="SHA-512" hashValue="/tz9tm7wZeX/E6lQWix8AF9WUlfrUIiu9LCee3vbAuGN3mU1W/JuIsKVanA6Z+GKR4tGWk3QhQb9YCLi+aVxWg==" saltValue="SIqZ45qL87bkiIKIRK6Ogw==" spinCount="100000" sheet="1" objects="1" scenarios="1"/>
  <mergeCells count="5">
    <mergeCell ref="B6:C6"/>
    <mergeCell ref="B7:C11"/>
    <mergeCell ref="D19:E19"/>
    <mergeCell ref="C3:D3"/>
    <mergeCell ref="C4:D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0BBF3-C678-4D1F-9219-FC4249E5AFF1}">
  <dimension ref="A1:P23"/>
  <sheetViews>
    <sheetView showGridLines="0" zoomScaleNormal="100" zoomScaleSheetLayoutView="100" workbookViewId="0">
      <selection sqref="A1:XFD1048576"/>
    </sheetView>
  </sheetViews>
  <sheetFormatPr defaultColWidth="0" defaultRowHeight="0" customHeight="1" zeroHeight="1" x14ac:dyDescent="0.25"/>
  <cols>
    <col min="1" max="2" width="1.28515625" style="6" customWidth="1"/>
    <col min="3" max="3" width="14.7109375" style="6" customWidth="1"/>
    <col min="4" max="4" width="21.85546875" style="6" bestFit="1" customWidth="1"/>
    <col min="5" max="5" width="14.28515625" style="6" customWidth="1"/>
    <col min="6" max="6" width="21.28515625" style="6" bestFit="1" customWidth="1"/>
    <col min="7" max="7" width="10.140625" style="7" customWidth="1"/>
    <col min="8" max="8" width="10.28515625" style="6" customWidth="1"/>
    <col min="9" max="9" width="9.7109375" style="6" customWidth="1"/>
    <col min="10" max="10" width="10" style="6" customWidth="1"/>
    <col min="11" max="11" width="20.5703125" style="6" bestFit="1" customWidth="1"/>
    <col min="12" max="13" width="16.140625" style="6" hidden="1" customWidth="1"/>
    <col min="14" max="14" width="17" style="6" hidden="1" customWidth="1"/>
    <col min="15" max="16" width="10.140625" style="6" hidden="1" customWidth="1"/>
    <col min="17" max="16384" width="8.85546875" style="6" hidden="1"/>
  </cols>
  <sheetData>
    <row r="1" spans="3:11" ht="13.5" x14ac:dyDescent="0.25"/>
    <row r="2" spans="3:11" ht="14.45" customHeight="1" x14ac:dyDescent="0.25">
      <c r="C2" s="60" t="s">
        <v>36</v>
      </c>
      <c r="D2" s="61"/>
      <c r="E2" s="61"/>
      <c r="F2" s="61"/>
      <c r="G2" s="61"/>
      <c r="H2" s="61"/>
      <c r="I2" s="61"/>
      <c r="J2" s="62"/>
    </row>
    <row r="3" spans="3:11" ht="13.5" x14ac:dyDescent="0.25">
      <c r="C3" s="8" t="s">
        <v>6</v>
      </c>
      <c r="D3" s="13" t="s">
        <v>16</v>
      </c>
      <c r="E3" s="13" t="s">
        <v>17</v>
      </c>
      <c r="F3" s="13" t="s">
        <v>18</v>
      </c>
      <c r="G3" s="13" t="s">
        <v>19</v>
      </c>
      <c r="H3" s="13" t="s">
        <v>20</v>
      </c>
      <c r="I3" s="13" t="s">
        <v>21</v>
      </c>
      <c r="J3" s="12" t="s">
        <v>23</v>
      </c>
    </row>
    <row r="4" spans="3:11" ht="13.5" x14ac:dyDescent="0.25">
      <c r="C4" s="14" t="s">
        <v>8</v>
      </c>
      <c r="D4" s="27">
        <f>'Opgaveblad rijafstanden'!$D$20*2</f>
        <v>0</v>
      </c>
      <c r="E4" s="27">
        <f>'Opgaveblad rijafstanden'!$D$21*2</f>
        <v>0</v>
      </c>
      <c r="F4" s="27">
        <f>'Opgaveblad rijafstanden'!$D$22*2</f>
        <v>0</v>
      </c>
      <c r="G4" s="27">
        <f>'Opgaveblad rijafstanden'!$D$23*2</f>
        <v>0</v>
      </c>
      <c r="H4" s="27">
        <f>'Opgaveblad rijafstanden'!$D$24*2</f>
        <v>0</v>
      </c>
      <c r="I4" s="27">
        <f>'Opgaveblad rijafstanden'!$D$25*2</f>
        <v>0</v>
      </c>
      <c r="J4" s="27">
        <f>SUM(D4:I4)</f>
        <v>0</v>
      </c>
    </row>
    <row r="5" spans="3:11" ht="13.5" x14ac:dyDescent="0.25">
      <c r="C5" s="15" t="s">
        <v>14</v>
      </c>
      <c r="D5" s="27">
        <f>'Opgaveblad rijafstanden'!$E$20*2</f>
        <v>0</v>
      </c>
      <c r="E5" s="27">
        <f>'Opgaveblad rijafstanden'!$E$21*2</f>
        <v>0</v>
      </c>
      <c r="F5" s="27">
        <f>'Opgaveblad rijafstanden'!$E$22*2</f>
        <v>0</v>
      </c>
      <c r="G5" s="27">
        <f>'Opgaveblad rijafstanden'!$E$23*2</f>
        <v>0</v>
      </c>
      <c r="H5" s="27">
        <f>'Opgaveblad rijafstanden'!$E$24*2</f>
        <v>0</v>
      </c>
      <c r="I5" s="27">
        <f>'Opgaveblad rijafstanden'!$E$25*2</f>
        <v>0</v>
      </c>
      <c r="J5" s="27">
        <f t="shared" ref="J5" si="0">SUM(D5:I5)</f>
        <v>0</v>
      </c>
    </row>
    <row r="6" spans="3:11" ht="13.5" x14ac:dyDescent="0.25">
      <c r="C6" s="57" t="s">
        <v>23</v>
      </c>
      <c r="D6" s="58"/>
      <c r="E6" s="58"/>
      <c r="F6" s="58"/>
      <c r="G6" s="58"/>
      <c r="H6" s="58"/>
      <c r="I6" s="58"/>
      <c r="J6" s="28">
        <f>SUM(J4:J5)</f>
        <v>0</v>
      </c>
    </row>
    <row r="7" spans="3:11" ht="13.5" x14ac:dyDescent="0.25">
      <c r="C7" s="26"/>
      <c r="D7" s="26"/>
      <c r="E7" s="26"/>
      <c r="F7" s="26"/>
      <c r="G7" s="26"/>
      <c r="H7" s="26"/>
      <c r="I7" s="26"/>
      <c r="J7" s="25"/>
    </row>
    <row r="8" spans="3:11" ht="13.5" x14ac:dyDescent="0.25">
      <c r="C8" s="63" t="s">
        <v>31</v>
      </c>
      <c r="D8" s="63"/>
      <c r="E8" s="63"/>
      <c r="F8" s="63"/>
      <c r="G8" s="63"/>
      <c r="H8" s="63"/>
      <c r="I8" s="63"/>
      <c r="J8" s="63"/>
    </row>
    <row r="9" spans="3:11" ht="13.5" x14ac:dyDescent="0.25">
      <c r="C9" s="8" t="s">
        <v>6</v>
      </c>
      <c r="D9" s="13" t="s">
        <v>16</v>
      </c>
      <c r="E9" s="13" t="s">
        <v>17</v>
      </c>
      <c r="F9" s="13" t="s">
        <v>18</v>
      </c>
      <c r="G9" s="13" t="s">
        <v>19</v>
      </c>
      <c r="H9" s="13" t="s">
        <v>20</v>
      </c>
      <c r="I9" s="13" t="s">
        <v>21</v>
      </c>
      <c r="J9" s="12" t="s">
        <v>23</v>
      </c>
    </row>
    <row r="10" spans="3:11" ht="13.5" x14ac:dyDescent="0.25">
      <c r="C10" s="14" t="s">
        <v>8</v>
      </c>
      <c r="D10" s="41">
        <v>14</v>
      </c>
      <c r="E10" s="41">
        <v>78</v>
      </c>
      <c r="F10" s="41">
        <v>65</v>
      </c>
      <c r="G10" s="41">
        <v>205</v>
      </c>
      <c r="H10" s="41">
        <v>31</v>
      </c>
      <c r="I10" s="41">
        <v>24</v>
      </c>
      <c r="J10" s="42">
        <f>SUM(D10:I10)</f>
        <v>417</v>
      </c>
      <c r="K10" s="39"/>
    </row>
    <row r="11" spans="3:11" ht="13.5" x14ac:dyDescent="0.25">
      <c r="C11" s="15" t="s">
        <v>14</v>
      </c>
      <c r="D11" s="41">
        <v>6</v>
      </c>
      <c r="E11" s="41">
        <v>22</v>
      </c>
      <c r="F11" s="41">
        <v>35</v>
      </c>
      <c r="G11" s="41">
        <v>153</v>
      </c>
      <c r="H11" s="41">
        <v>34</v>
      </c>
      <c r="I11" s="41">
        <v>0</v>
      </c>
      <c r="J11" s="42">
        <f>SUM(D11:I11)</f>
        <v>250</v>
      </c>
      <c r="K11" s="39"/>
    </row>
    <row r="12" spans="3:11" ht="13.5" x14ac:dyDescent="0.25">
      <c r="C12" s="57" t="s">
        <v>23</v>
      </c>
      <c r="D12" s="58"/>
      <c r="E12" s="58"/>
      <c r="F12" s="58"/>
      <c r="G12" s="58"/>
      <c r="H12" s="58"/>
      <c r="I12" s="59"/>
      <c r="J12" s="31">
        <f>SUM(J10:J11)</f>
        <v>667</v>
      </c>
    </row>
    <row r="13" spans="3:11" ht="13.5" x14ac:dyDescent="0.25"/>
    <row r="14" spans="3:11" ht="13.5" x14ac:dyDescent="0.25">
      <c r="C14" s="60" t="s">
        <v>24</v>
      </c>
      <c r="D14" s="61"/>
      <c r="E14" s="61"/>
      <c r="F14" s="61"/>
      <c r="G14" s="61"/>
      <c r="H14" s="61"/>
      <c r="I14" s="61"/>
      <c r="J14" s="62"/>
    </row>
    <row r="15" spans="3:11" ht="13.5" x14ac:dyDescent="0.25">
      <c r="C15" s="8" t="s">
        <v>6</v>
      </c>
      <c r="D15" s="13" t="s">
        <v>16</v>
      </c>
      <c r="E15" s="13" t="s">
        <v>17</v>
      </c>
      <c r="F15" s="13" t="s">
        <v>18</v>
      </c>
      <c r="G15" s="13" t="s">
        <v>19</v>
      </c>
      <c r="H15" s="13" t="s">
        <v>20</v>
      </c>
      <c r="I15" s="13" t="s">
        <v>21</v>
      </c>
      <c r="J15" s="12" t="s">
        <v>23</v>
      </c>
    </row>
    <row r="16" spans="3:11" ht="13.5" x14ac:dyDescent="0.25">
      <c r="C16" s="9" t="s">
        <v>8</v>
      </c>
      <c r="D16" s="27">
        <f t="shared" ref="D16:I17" si="1">D10*D4</f>
        <v>0</v>
      </c>
      <c r="E16" s="27">
        <f t="shared" si="1"/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  <c r="I16" s="27">
        <f t="shared" si="1"/>
        <v>0</v>
      </c>
      <c r="J16" s="29">
        <f>SUM(D16:I16)</f>
        <v>0</v>
      </c>
    </row>
    <row r="17" spans="3:10" ht="13.5" x14ac:dyDescent="0.25">
      <c r="C17" s="11" t="s">
        <v>14</v>
      </c>
      <c r="D17" s="27">
        <f t="shared" si="1"/>
        <v>0</v>
      </c>
      <c r="E17" s="27">
        <f t="shared" si="1"/>
        <v>0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9">
        <f>SUM(D17:I17)</f>
        <v>0</v>
      </c>
    </row>
    <row r="18" spans="3:10" ht="13.5" x14ac:dyDescent="0.25">
      <c r="C18" s="57" t="s">
        <v>23</v>
      </c>
      <c r="D18" s="58"/>
      <c r="E18" s="58"/>
      <c r="F18" s="58"/>
      <c r="G18" s="58"/>
      <c r="H18" s="58"/>
      <c r="I18" s="59"/>
      <c r="J18" s="30">
        <f>SUM(J16:J17)</f>
        <v>0</v>
      </c>
    </row>
    <row r="19" spans="3:10" ht="13.5" x14ac:dyDescent="0.25"/>
    <row r="20" spans="3:10" ht="13.5" x14ac:dyDescent="0.25"/>
    <row r="21" spans="3:10" ht="14.45" customHeight="1" x14ac:dyDescent="0.25"/>
    <row r="22" spans="3:10" ht="14.45" customHeight="1" x14ac:dyDescent="0.25">
      <c r="G22" s="6"/>
    </row>
    <row r="23" spans="3:10" ht="13.5" x14ac:dyDescent="0.25"/>
  </sheetData>
  <sheetProtection algorithmName="SHA-512" hashValue="pwAjkYuvcplT7pari9ND6Eq3M3PnSJTyOGD3eL+EJ4pw0Bndiet+NnIcgWW5CuG4mmutf9r5m2zdcNk7dX5yuA==" saltValue="D+RzcRapScUZUcfm30bTbg==" spinCount="100000" sheet="1" objects="1" scenarios="1"/>
  <mergeCells count="6">
    <mergeCell ref="C18:I18"/>
    <mergeCell ref="C2:J2"/>
    <mergeCell ref="C6:I6"/>
    <mergeCell ref="C8:J8"/>
    <mergeCell ref="C12:I12"/>
    <mergeCell ref="C14:J1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692E6-F3AB-42F0-A33A-C516755EBC58}">
  <dimension ref="A1:L81"/>
  <sheetViews>
    <sheetView showGridLines="0" zoomScale="98" zoomScaleNormal="100" workbookViewId="0">
      <selection activeCell="D8" sqref="D8"/>
    </sheetView>
  </sheetViews>
  <sheetFormatPr defaultColWidth="0" defaultRowHeight="15" zeroHeight="1" x14ac:dyDescent="0.25"/>
  <cols>
    <col min="1" max="1" width="8.85546875" customWidth="1"/>
    <col min="2" max="2" width="37.140625" customWidth="1"/>
    <col min="3" max="3" width="30.28515625" bestFit="1" customWidth="1"/>
    <col min="4" max="4" width="15.7109375" bestFit="1" customWidth="1"/>
    <col min="5" max="5" width="12" bestFit="1" customWidth="1"/>
    <col min="6" max="12" width="8.85546875" customWidth="1"/>
    <col min="13" max="13" width="8.85546875" hidden="1" customWidth="1"/>
    <col min="14" max="16384" width="8.85546875" hidden="1"/>
  </cols>
  <sheetData>
    <row r="1" spans="2:5" x14ac:dyDescent="0.25"/>
    <row r="2" spans="2:5" x14ac:dyDescent="0.25"/>
    <row r="3" spans="2:5" x14ac:dyDescent="0.25">
      <c r="B3" s="9"/>
      <c r="C3" s="10" t="s">
        <v>25</v>
      </c>
      <c r="D3" s="10" t="s">
        <v>26</v>
      </c>
    </row>
    <row r="4" spans="2:5" x14ac:dyDescent="0.25">
      <c r="B4" s="8" t="s">
        <v>27</v>
      </c>
      <c r="C4" s="45">
        <f>C5+(C5*20%)</f>
        <v>48024</v>
      </c>
      <c r="D4" s="47">
        <v>0</v>
      </c>
    </row>
    <row r="5" spans="2:5" x14ac:dyDescent="0.25">
      <c r="B5" s="32" t="s">
        <v>28</v>
      </c>
      <c r="C5" s="46">
        <f>C7</f>
        <v>40020</v>
      </c>
      <c r="D5" s="48">
        <v>25</v>
      </c>
      <c r="E5" s="40"/>
    </row>
    <row r="6" spans="2:5" x14ac:dyDescent="0.25">
      <c r="B6" s="8" t="s">
        <v>29</v>
      </c>
      <c r="C6" s="45">
        <f>C5-(C5*20%)</f>
        <v>32016</v>
      </c>
      <c r="D6" s="47">
        <v>100</v>
      </c>
    </row>
    <row r="7" spans="2:5" x14ac:dyDescent="0.25">
      <c r="B7" s="49" t="s">
        <v>38</v>
      </c>
      <c r="C7" s="50">
        <v>40020</v>
      </c>
      <c r="D7" s="33"/>
      <c r="E7" s="34"/>
    </row>
    <row r="8" spans="2:5" x14ac:dyDescent="0.25">
      <c r="B8" s="8" t="s">
        <v>30</v>
      </c>
      <c r="C8" s="29">
        <f>Calculatieblad!J18</f>
        <v>0</v>
      </c>
      <c r="D8" s="44">
        <f>IF(C8="","",IF(C8&gt;C4,0,IF(C8&gt;C5,D4+(D5-D4)/(C5-C4)*(C8-C4),IF(C8&gt;=C6,(D6-D5)/(C6-C5)*(C8-C5)+D5,D6))))</f>
        <v>100</v>
      </c>
    </row>
    <row r="9" spans="2:5" x14ac:dyDescent="0.25">
      <c r="B9" s="4" t="s">
        <v>37</v>
      </c>
      <c r="C9" s="19">
        <f>D8</f>
        <v>100</v>
      </c>
    </row>
    <row r="10" spans="2:5" x14ac:dyDescent="0.25"/>
    <row r="11" spans="2:5" x14ac:dyDescent="0.25"/>
    <row r="12" spans="2:5" x14ac:dyDescent="0.25"/>
    <row r="13" spans="2:5" x14ac:dyDescent="0.25"/>
    <row r="14" spans="2:5" x14ac:dyDescent="0.25"/>
    <row r="15" spans="2:5" x14ac:dyDescent="0.25"/>
    <row r="16" spans="2:5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hidden="1" x14ac:dyDescent="0.25"/>
    <row r="35" customFormat="1" hidden="1" x14ac:dyDescent="0.25"/>
    <row r="36" customFormat="1" hidden="1" x14ac:dyDescent="0.25"/>
    <row r="37" customFormat="1" hidden="1" x14ac:dyDescent="0.25"/>
    <row r="38" customFormat="1" hidden="1" x14ac:dyDescent="0.25"/>
    <row r="39" customFormat="1" hidden="1" x14ac:dyDescent="0.25"/>
    <row r="40" customFormat="1" hidden="1" x14ac:dyDescent="0.25"/>
    <row r="41" customFormat="1" hidden="1" x14ac:dyDescent="0.25"/>
    <row r="42" customFormat="1" hidden="1" x14ac:dyDescent="0.25"/>
    <row r="43" customFormat="1" hidden="1" x14ac:dyDescent="0.25"/>
    <row r="44" customFormat="1" hidden="1" x14ac:dyDescent="0.25"/>
    <row r="45" customFormat="1" hidden="1" x14ac:dyDescent="0.25"/>
    <row r="46" customFormat="1" hidden="1" x14ac:dyDescent="0.25"/>
    <row r="47" customFormat="1" hidden="1" x14ac:dyDescent="0.25"/>
    <row r="48" customFormat="1" hidden="1" x14ac:dyDescent="0.25"/>
    <row r="49" customFormat="1" hidden="1" x14ac:dyDescent="0.25"/>
    <row r="50" customFormat="1" hidden="1" x14ac:dyDescent="0.25"/>
    <row r="51" customFormat="1" hidden="1" x14ac:dyDescent="0.25"/>
    <row r="52" customFormat="1" hidden="1" x14ac:dyDescent="0.25"/>
    <row r="53" customFormat="1" hidden="1" x14ac:dyDescent="0.25"/>
    <row r="54" customFormat="1" hidden="1" x14ac:dyDescent="0.25"/>
    <row r="55" customFormat="1" hidden="1" x14ac:dyDescent="0.25"/>
    <row r="56" customFormat="1" hidden="1" x14ac:dyDescent="0.25"/>
    <row r="57" customFormat="1" hidden="1" x14ac:dyDescent="0.25"/>
    <row r="58" customFormat="1" hidden="1" x14ac:dyDescent="0.25"/>
    <row r="59" customFormat="1" hidden="1" x14ac:dyDescent="0.25"/>
    <row r="60" customFormat="1" hidden="1" x14ac:dyDescent="0.25"/>
    <row r="61" customFormat="1" hidden="1" x14ac:dyDescent="0.25"/>
    <row r="62" customFormat="1" hidden="1" x14ac:dyDescent="0.25"/>
    <row r="63" customFormat="1" hidden="1" x14ac:dyDescent="0.25"/>
    <row r="64" customFormat="1" hidden="1" x14ac:dyDescent="0.25"/>
    <row r="65" customFormat="1" hidden="1" x14ac:dyDescent="0.25"/>
    <row r="66" customFormat="1" hidden="1" x14ac:dyDescent="0.25"/>
    <row r="67" customFormat="1" hidden="1" x14ac:dyDescent="0.25"/>
    <row r="68" customFormat="1" hidden="1" x14ac:dyDescent="0.25"/>
    <row r="69" customFormat="1" hidden="1" x14ac:dyDescent="0.25"/>
    <row r="70" customFormat="1" hidden="1" x14ac:dyDescent="0.25"/>
    <row r="71" customFormat="1" hidden="1" x14ac:dyDescent="0.25"/>
    <row r="72" customFormat="1" hidden="1" x14ac:dyDescent="0.25"/>
    <row r="73" customFormat="1" hidden="1" x14ac:dyDescent="0.25"/>
    <row r="74" customFormat="1" hidden="1" x14ac:dyDescent="0.25"/>
    <row r="75" customFormat="1" hidden="1" x14ac:dyDescent="0.25"/>
    <row r="76" customFormat="1" hidden="1" x14ac:dyDescent="0.25"/>
    <row r="77" customFormat="1" hidden="1" x14ac:dyDescent="0.25"/>
    <row r="78" customFormat="1" hidden="1" x14ac:dyDescent="0.25"/>
    <row r="79" customFormat="1" hidden="1" x14ac:dyDescent="0.25"/>
    <row r="80" customFormat="1" hidden="1" x14ac:dyDescent="0.25"/>
    <row r="81" customFormat="1" hidden="1" x14ac:dyDescent="0.25"/>
  </sheetData>
  <sheetProtection algorithmName="SHA-512" hashValue="JQCFuB2MirYnPwCwKFbfJKFTS5/V/BHnW2aitUmuzWcDFZxxQnxfhiCHoDrFP0Xp36cxku0QiOk+08OwkO5m2w==" saltValue="gkr0AicIely9e3D7ot/E0Q==" spinCount="100000" sheet="1" objects="1" scenarios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8FA99253E8E74A89C4BEB1AD5B9A7E" ma:contentTypeVersion="15" ma:contentTypeDescription="Een nieuw document maken." ma:contentTypeScope="" ma:versionID="bdb82bf3f1d8400366cff58457f84a73">
  <xsd:schema xmlns:xsd="http://www.w3.org/2001/XMLSchema" xmlns:xs="http://www.w3.org/2001/XMLSchema" xmlns:p="http://schemas.microsoft.com/office/2006/metadata/properties" xmlns:ns1="http://schemas.microsoft.com/sharepoint/v3" xmlns:ns2="51cc83ab-f51a-4237-b258-011a094d6bf8" xmlns:ns3="eb25c2c3-8421-4308-b678-2d346ddde131" targetNamespace="http://schemas.microsoft.com/office/2006/metadata/properties" ma:root="true" ma:fieldsID="f9f8f8658ff3f7f23e80bb37924ab02f" ns1:_="" ns2:_="" ns3:_="">
    <xsd:import namespace="http://schemas.microsoft.com/sharepoint/v3"/>
    <xsd:import namespace="51cc83ab-f51a-4237-b258-011a094d6bf8"/>
    <xsd:import namespace="eb25c2c3-8421-4308-b678-2d346ddde1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c83ab-f51a-4237-b258-011a094d6b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30f2514-f90b-454f-b77b-7108298cee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5c2c3-8421-4308-b678-2d346ddde1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de10b20-8195-4ecf-834d-9521ecf28067}" ma:internalName="TaxCatchAll" ma:showField="CatchAllData" ma:web="eb25c2c3-8421-4308-b678-2d346ddde1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cc83ab-f51a-4237-b258-011a094d6bf8">
      <Terms xmlns="http://schemas.microsoft.com/office/infopath/2007/PartnerControls"/>
    </lcf76f155ced4ddcb4097134ff3c332f>
    <TaxCatchAll xmlns="eb25c2c3-8421-4308-b678-2d346ddde131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BC247-3F2D-42A1-9A67-BF7CCAA514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cc83ab-f51a-4237-b258-011a094d6bf8"/>
    <ds:schemaRef ds:uri="eb25c2c3-8421-4308-b678-2d346ddde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7E23DC-41E6-495D-AF36-403DF0F4600E}">
  <ds:schemaRefs>
    <ds:schemaRef ds:uri="51cc83ab-f51a-4237-b258-011a094d6bf8"/>
    <ds:schemaRef ds:uri="eb25c2c3-8421-4308-b678-2d346ddde131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7455453-BA01-4370-BC3E-F848C4C9AD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Opgaveblad rijafstanden</vt:lpstr>
      <vt:lpstr>Calculatieblad</vt:lpstr>
      <vt:lpstr>Puntencalculatie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Veenendaal</dc:creator>
  <cp:keywords/>
  <dc:description/>
  <cp:lastModifiedBy>Emiel de Vries</cp:lastModifiedBy>
  <cp:revision/>
  <dcterms:created xsi:type="dcterms:W3CDTF">2024-10-04T18:35:21Z</dcterms:created>
  <dcterms:modified xsi:type="dcterms:W3CDTF">2024-12-06T11:04:45Z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0x010100258FA99253E8E74A89C4BEB1AD5B9A7E</vt:lpwstr>
  </property>
  <property fmtid="{D5CDD505-2E9C-101B-9397-08002B2CF9AE}" pid="3" name="MediaServiceImageTags">
    <vt:lpwstr/>
  </property>
</Properties>
</file>