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297C885A-7C9A-4181-8F38-12652D67E7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D36" i="1"/>
  <c r="D37" i="1"/>
  <c r="D33" i="1"/>
  <c r="D34" i="1"/>
  <c r="C32" i="1"/>
  <c r="D32" i="1" s="1"/>
  <c r="C30" i="1"/>
  <c r="D30" i="1" s="1"/>
  <c r="C29" i="1"/>
  <c r="D28" i="1"/>
  <c r="D22" i="1"/>
  <c r="C16" i="1"/>
  <c r="C15" i="1"/>
  <c r="D45" i="1" l="1"/>
  <c r="D46" i="1"/>
  <c r="D47" i="1"/>
  <c r="D41" i="1"/>
  <c r="D42" i="1"/>
  <c r="D16" i="1"/>
  <c r="D17" i="1"/>
  <c r="D19" i="1"/>
  <c r="D20" i="1"/>
  <c r="D21" i="1"/>
  <c r="D23" i="1"/>
  <c r="D25" i="1"/>
  <c r="D26" i="1"/>
  <c r="D27" i="1"/>
  <c r="D29" i="1"/>
  <c r="D31" i="1"/>
  <c r="D39" i="1"/>
  <c r="D40" i="1"/>
  <c r="D63" i="1" l="1"/>
  <c r="D54" i="1" l="1"/>
  <c r="D56" i="1" s="1"/>
  <c r="C49" i="1"/>
  <c r="B55" i="1" l="1"/>
  <c r="D44" i="1"/>
  <c r="D48" i="1"/>
  <c r="D15" i="1" l="1"/>
  <c r="D49" i="1" l="1"/>
  <c r="D65" i="1" s="1"/>
</calcChain>
</file>

<file path=xl/sharedStrings.xml><?xml version="1.0" encoding="utf-8"?>
<sst xmlns="http://schemas.openxmlformats.org/spreadsheetml/2006/main" count="68" uniqueCount="63">
  <si>
    <t>Eenmalige kosten voor implementatie, inrichting tot acceptatie</t>
  </si>
  <si>
    <t xml:space="preserve">Jaarlijkse kosten </t>
  </si>
  <si>
    <t>Kosten
per eenheid per jaar</t>
  </si>
  <si>
    <t>Aantal</t>
  </si>
  <si>
    <t>Kosten per jaar</t>
  </si>
  <si>
    <t>Eenmalig</t>
  </si>
  <si>
    <t>- CentOS</t>
  </si>
  <si>
    <t>- Oracle Linux</t>
  </si>
  <si>
    <t>Netwerkcomponenten</t>
  </si>
  <si>
    <t>Eenmalige kosten</t>
  </si>
  <si>
    <t>N.B. Prijzenblad bevat indicatieve aantallen om de inschrijvingen te vergelijken. Facturatie vindt plaats op basis van daadwerkelijke aantallen</t>
  </si>
  <si>
    <t>Totaal prijs waarop u beoordeld wordt (implementatiekosten  + 3 x jaarlijkse kosten)</t>
  </si>
  <si>
    <t>Cloud SaaS</t>
  </si>
  <si>
    <t>- Windows 10/11 Laptops/Desktops</t>
  </si>
  <si>
    <t>Totaal Jaarlijkse kosten per jaar op basis van Assets</t>
  </si>
  <si>
    <t>Prijs per GB logvolume</t>
  </si>
  <si>
    <t>Door u ingeschat logvolume in GB/jaar</t>
  </si>
  <si>
    <t>Jaarlijkse kosten obv logvolume</t>
  </si>
  <si>
    <t>Maximale jaarlijkse kosten per Asset (plafond)</t>
  </si>
  <si>
    <t>Totaal Jaarlijkse kosten per jaar op basis van Logvolume</t>
  </si>
  <si>
    <t>Voor de eenmalige kosten vult u alleen het gele veld in.</t>
  </si>
  <si>
    <r>
      <t xml:space="preserve">Voor de jaarlijkse kosten kiest u optie 1 </t>
    </r>
    <r>
      <rPr>
        <sz val="11"/>
        <color theme="4" tint="-0.249977111117893"/>
        <rFont val="Calibri"/>
        <family val="2"/>
        <scheme val="minor"/>
      </rPr>
      <t>(blauw)</t>
    </r>
    <r>
      <rPr>
        <sz val="11"/>
        <color rgb="FFFF0000"/>
        <rFont val="Calibri"/>
        <family val="2"/>
        <scheme val="minor"/>
      </rPr>
      <t xml:space="preserve"> of optie 2 </t>
    </r>
    <r>
      <rPr>
        <sz val="11"/>
        <color theme="9"/>
        <rFont val="Calibri"/>
        <family val="2"/>
        <scheme val="minor"/>
      </rPr>
      <t>(groen)</t>
    </r>
    <r>
      <rPr>
        <sz val="11"/>
        <color rgb="FFFF0000"/>
        <rFont val="Calibri"/>
        <family val="2"/>
        <scheme val="minor"/>
      </rPr>
      <t xml:space="preserve"> en u vult alleen de blauwe resp. groene velden in.</t>
    </r>
  </si>
  <si>
    <t>Organisatie</t>
  </si>
  <si>
    <t>Datum</t>
  </si>
  <si>
    <t>Handtekening</t>
  </si>
  <si>
    <t>Overige jaarlijkse kosten (additioneel aan Optie 1 of 2)</t>
  </si>
  <si>
    <t>&lt;in te vullen door inschrijver&gt;</t>
  </si>
  <si>
    <t>Totaal overige jaarlijkse kosten</t>
  </si>
  <si>
    <t>Voor de overige jaarlijkse kosten vult u alleen de gele velden in, voor zover van toepassing.</t>
  </si>
  <si>
    <t>Voor de gegevens over de organisatie vult u alleen de gele velden in.</t>
  </si>
  <si>
    <t>Prijsopgave aanbesteding "HET LEVEREN EN HET IMPLEMENTEREN VAN SOC- en  SIEM-Diensten"</t>
  </si>
  <si>
    <t>Optie 1:  op basis van verrekening per Asset</t>
  </si>
  <si>
    <t>Optie 2:  op basis verrekening van logvolume</t>
  </si>
  <si>
    <t>- Thin clients</t>
  </si>
  <si>
    <t>- Virtuele desktops (concurrent)</t>
  </si>
  <si>
    <t>Fysieke servers</t>
  </si>
  <si>
    <t>- Linux Netapp</t>
  </si>
  <si>
    <t>- VMWare ESXi</t>
  </si>
  <si>
    <t>- Oracle Hypervisor</t>
  </si>
  <si>
    <t>- MacOS</t>
  </si>
  <si>
    <t>Virtuele machines</t>
  </si>
  <si>
    <t>- Debian</t>
  </si>
  <si>
    <t>- Oracle Solaris</t>
  </si>
  <si>
    <t>- Red Hat Linux</t>
  </si>
  <si>
    <t>- Switches</t>
  </si>
  <si>
    <t>- Routers</t>
  </si>
  <si>
    <t>- Load Balances</t>
  </si>
  <si>
    <t>- Firewalls</t>
  </si>
  <si>
    <t>- Azure AD</t>
  </si>
  <si>
    <t>- MX Toolbox</t>
  </si>
  <si>
    <t>- API Gateway</t>
  </si>
  <si>
    <t>- Windows Server</t>
  </si>
  <si>
    <t>- Windows 10/11</t>
  </si>
  <si>
    <t>- Windows Server voor Xenapp</t>
  </si>
  <si>
    <t>- Photon OS</t>
  </si>
  <si>
    <t>- Other Linux</t>
  </si>
  <si>
    <t>Storage</t>
  </si>
  <si>
    <t>- Netapp controllers</t>
  </si>
  <si>
    <t>- Net app virtual appliance (Azure IaaS)</t>
  </si>
  <si>
    <t>- Microsoft 365 Tennants</t>
  </si>
  <si>
    <t>- Cloudflare DDOS protectie</t>
  </si>
  <si>
    <t>Eindgebruikersapparatuur</t>
  </si>
  <si>
    <t>Naam tekenbevoegde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</si>
</sst>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/>
    <xf numFmtId="49" fontId="0" fillId="0" borderId="0" xfId="0" applyNumberFormat="1" applyAlignment="1">
      <alignment horizontal="left" indent="2"/>
    </xf>
    <xf numFmtId="0" fontId="2" fillId="0" borderId="0" xfId="0" applyFont="1"/>
    <xf numFmtId="164" fontId="2" fillId="0" borderId="0" xfId="0" applyNumberFormat="1" applyFont="1"/>
    <xf numFmtId="0" fontId="5" fillId="0" borderId="0" xfId="0" applyFont="1"/>
    <xf numFmtId="0" fontId="7" fillId="0" borderId="0" xfId="0" applyFont="1"/>
    <xf numFmtId="0" fontId="2" fillId="2" borderId="2" xfId="0" applyFont="1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0" borderId="5" xfId="0" applyBorder="1"/>
    <xf numFmtId="0" fontId="0" fillId="0" borderId="6" xfId="0" applyBorder="1"/>
    <xf numFmtId="164" fontId="0" fillId="4" borderId="7" xfId="0" applyNumberForma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6" fillId="0" borderId="8" xfId="0" applyFont="1" applyBorder="1"/>
    <xf numFmtId="164" fontId="0" fillId="0" borderId="9" xfId="0" applyNumberFormat="1" applyBorder="1"/>
    <xf numFmtId="0" fontId="2" fillId="0" borderId="8" xfId="0" applyFont="1" applyBorder="1" applyAlignment="1">
      <alignment horizontal="left" indent="2"/>
    </xf>
    <xf numFmtId="49" fontId="0" fillId="0" borderId="8" xfId="0" applyNumberFormat="1" applyBorder="1" applyAlignment="1">
      <alignment horizontal="left" indent="2"/>
    </xf>
    <xf numFmtId="164" fontId="0" fillId="6" borderId="0" xfId="0" applyNumberFormat="1" applyFill="1"/>
    <xf numFmtId="49" fontId="2" fillId="0" borderId="8" xfId="0" applyNumberFormat="1" applyFont="1" applyBorder="1" applyAlignment="1">
      <alignment horizontal="left" indent="2"/>
    </xf>
    <xf numFmtId="0" fontId="2" fillId="5" borderId="10" xfId="0" applyFont="1" applyFill="1" applyBorder="1"/>
    <xf numFmtId="0" fontId="2" fillId="5" borderId="11" xfId="0" applyFont="1" applyFill="1" applyBorder="1"/>
    <xf numFmtId="164" fontId="2" fillId="5" borderId="12" xfId="0" applyNumberFormat="1" applyFont="1" applyFill="1" applyBorder="1"/>
    <xf numFmtId="49" fontId="0" fillId="0" borderId="2" xfId="0" applyNumberFormat="1" applyBorder="1" applyAlignment="1">
      <alignment horizontal="left" indent="2"/>
    </xf>
    <xf numFmtId="49" fontId="0" fillId="0" borderId="3" xfId="0" applyNumberFormat="1" applyBorder="1" applyAlignment="1">
      <alignment horizontal="left" indent="2"/>
    </xf>
    <xf numFmtId="0" fontId="0" fillId="7" borderId="3" xfId="0" applyFill="1" applyBorder="1"/>
    <xf numFmtId="49" fontId="0" fillId="0" borderId="4" xfId="0" applyNumberFormat="1" applyBorder="1" applyAlignment="1">
      <alignment horizontal="left" indent="2"/>
    </xf>
    <xf numFmtId="164" fontId="0" fillId="7" borderId="0" xfId="0" applyNumberFormat="1" applyFill="1"/>
    <xf numFmtId="49" fontId="0" fillId="0" borderId="9" xfId="0" applyNumberFormat="1" applyBorder="1" applyAlignment="1">
      <alignment horizontal="left" indent="2"/>
    </xf>
    <xf numFmtId="164" fontId="0" fillId="0" borderId="0" xfId="0" applyNumberFormat="1" applyAlignment="1">
      <alignment horizontal="left" indent="2"/>
    </xf>
    <xf numFmtId="0" fontId="2" fillId="0" borderId="10" xfId="0" applyFont="1" applyBorder="1"/>
    <xf numFmtId="0" fontId="2" fillId="0" borderId="11" xfId="0" applyFont="1" applyBorder="1"/>
    <xf numFmtId="0" fontId="0" fillId="0" borderId="1" xfId="0" applyBorder="1"/>
    <xf numFmtId="164" fontId="2" fillId="0" borderId="12" xfId="0" applyNumberFormat="1" applyFont="1" applyBorder="1"/>
    <xf numFmtId="0" fontId="3" fillId="4" borderId="8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0" borderId="14" xfId="0" applyBorder="1"/>
    <xf numFmtId="0" fontId="0" fillId="0" borderId="13" xfId="0" applyBorder="1"/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left" wrapText="1"/>
    </xf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zoomScaleNormal="100" workbookViewId="0">
      <selection activeCell="A75" sqref="A75"/>
    </sheetView>
  </sheetViews>
  <sheetFormatPr defaultRowHeight="14.5" x14ac:dyDescent="0.35"/>
  <cols>
    <col min="1" max="1" width="56.7265625" customWidth="1"/>
    <col min="2" max="2" width="12.54296875" customWidth="1"/>
    <col min="3" max="3" width="8.1796875" customWidth="1"/>
    <col min="4" max="4" width="12" customWidth="1"/>
  </cols>
  <sheetData>
    <row r="1" spans="1:4" x14ac:dyDescent="0.35">
      <c r="A1" s="44" t="s">
        <v>30</v>
      </c>
      <c r="B1" s="44"/>
      <c r="C1" s="44"/>
      <c r="D1" s="44"/>
    </row>
    <row r="2" spans="1:4" x14ac:dyDescent="0.35">
      <c r="A2" s="1"/>
      <c r="B2" s="1"/>
      <c r="C2" s="1"/>
      <c r="D2" s="1"/>
    </row>
    <row r="3" spans="1:4" x14ac:dyDescent="0.35">
      <c r="A3" s="5" t="s">
        <v>20</v>
      </c>
    </row>
    <row r="4" spans="1:4" x14ac:dyDescent="0.35">
      <c r="A4" s="5" t="s">
        <v>21</v>
      </c>
    </row>
    <row r="5" spans="1:4" x14ac:dyDescent="0.35">
      <c r="A5" s="5" t="s">
        <v>28</v>
      </c>
    </row>
    <row r="6" spans="1:4" x14ac:dyDescent="0.35">
      <c r="A6" s="5" t="s">
        <v>29</v>
      </c>
    </row>
    <row r="7" spans="1:4" ht="32.25" customHeight="1" x14ac:dyDescent="0.35">
      <c r="A7" s="45" t="s">
        <v>10</v>
      </c>
      <c r="B7" s="45"/>
      <c r="C7" s="45"/>
      <c r="D7" s="45"/>
    </row>
    <row r="8" spans="1:4" ht="15" thickBot="1" x14ac:dyDescent="0.4">
      <c r="A8" s="1"/>
    </row>
    <row r="9" spans="1:4" x14ac:dyDescent="0.35">
      <c r="A9" s="7" t="s">
        <v>9</v>
      </c>
      <c r="B9" s="8"/>
      <c r="C9" s="8"/>
      <c r="D9" s="9" t="s">
        <v>5</v>
      </c>
    </row>
    <row r="10" spans="1:4" ht="15" thickBot="1" x14ac:dyDescent="0.4">
      <c r="A10" s="10" t="s">
        <v>0</v>
      </c>
      <c r="B10" s="11"/>
      <c r="C10" s="11"/>
      <c r="D10" s="12">
        <v>0</v>
      </c>
    </row>
    <row r="11" spans="1:4" ht="15" thickBot="1" x14ac:dyDescent="0.4"/>
    <row r="12" spans="1:4" ht="43.5" x14ac:dyDescent="0.35">
      <c r="A12" s="7" t="s">
        <v>1</v>
      </c>
      <c r="B12" s="13" t="s">
        <v>2</v>
      </c>
      <c r="C12" s="13" t="s">
        <v>3</v>
      </c>
      <c r="D12" s="14" t="s">
        <v>4</v>
      </c>
    </row>
    <row r="13" spans="1:4" x14ac:dyDescent="0.35">
      <c r="A13" s="15" t="s">
        <v>31</v>
      </c>
      <c r="D13" s="16"/>
    </row>
    <row r="14" spans="1:4" x14ac:dyDescent="0.35">
      <c r="A14" s="17" t="s">
        <v>61</v>
      </c>
      <c r="D14" s="16"/>
    </row>
    <row r="15" spans="1:4" x14ac:dyDescent="0.35">
      <c r="A15" s="18" t="s">
        <v>13</v>
      </c>
      <c r="B15" s="19"/>
      <c r="C15">
        <f>1257+57</f>
        <v>1314</v>
      </c>
      <c r="D15" s="16">
        <f>B15*C15</f>
        <v>0</v>
      </c>
    </row>
    <row r="16" spans="1:4" x14ac:dyDescent="0.35">
      <c r="A16" s="18" t="s">
        <v>33</v>
      </c>
      <c r="B16" s="19"/>
      <c r="C16">
        <f>173+29</f>
        <v>202</v>
      </c>
      <c r="D16" s="16">
        <f t="shared" ref="D16:D42" si="0">B16*C16</f>
        <v>0</v>
      </c>
    </row>
    <row r="17" spans="1:4" x14ac:dyDescent="0.35">
      <c r="A17" s="18" t="s">
        <v>34</v>
      </c>
      <c r="B17" s="19"/>
      <c r="C17">
        <v>1000</v>
      </c>
      <c r="D17" s="16">
        <f t="shared" si="0"/>
        <v>0</v>
      </c>
    </row>
    <row r="18" spans="1:4" x14ac:dyDescent="0.35">
      <c r="A18" s="20" t="s">
        <v>35</v>
      </c>
      <c r="D18" s="16"/>
    </row>
    <row r="19" spans="1:4" x14ac:dyDescent="0.35">
      <c r="A19" s="18" t="s">
        <v>36</v>
      </c>
      <c r="B19" s="19"/>
      <c r="C19">
        <v>6</v>
      </c>
      <c r="D19" s="16">
        <f t="shared" si="0"/>
        <v>0</v>
      </c>
    </row>
    <row r="20" spans="1:4" x14ac:dyDescent="0.35">
      <c r="A20" s="18" t="s">
        <v>37</v>
      </c>
      <c r="B20" s="19"/>
      <c r="C20">
        <v>24</v>
      </c>
      <c r="D20" s="16">
        <f t="shared" si="0"/>
        <v>0</v>
      </c>
    </row>
    <row r="21" spans="1:4" x14ac:dyDescent="0.35">
      <c r="A21" s="18" t="s">
        <v>38</v>
      </c>
      <c r="B21" s="19"/>
      <c r="C21">
        <v>2</v>
      </c>
      <c r="D21" s="16">
        <f t="shared" si="0"/>
        <v>0</v>
      </c>
    </row>
    <row r="22" spans="1:4" x14ac:dyDescent="0.35">
      <c r="A22" s="18" t="s">
        <v>51</v>
      </c>
      <c r="B22" s="19"/>
      <c r="C22">
        <v>5</v>
      </c>
      <c r="D22" s="16">
        <f t="shared" si="0"/>
        <v>0</v>
      </c>
    </row>
    <row r="23" spans="1:4" x14ac:dyDescent="0.35">
      <c r="A23" s="18" t="s">
        <v>39</v>
      </c>
      <c r="B23" s="19"/>
      <c r="C23">
        <v>1</v>
      </c>
      <c r="D23" s="16">
        <f t="shared" si="0"/>
        <v>0</v>
      </c>
    </row>
    <row r="24" spans="1:4" x14ac:dyDescent="0.35">
      <c r="A24" s="20" t="s">
        <v>40</v>
      </c>
      <c r="D24" s="16"/>
    </row>
    <row r="25" spans="1:4" x14ac:dyDescent="0.35">
      <c r="A25" s="18" t="s">
        <v>7</v>
      </c>
      <c r="B25" s="19"/>
      <c r="C25">
        <v>24</v>
      </c>
      <c r="D25" s="16">
        <f t="shared" si="0"/>
        <v>0</v>
      </c>
    </row>
    <row r="26" spans="1:4" x14ac:dyDescent="0.35">
      <c r="A26" s="18" t="s">
        <v>6</v>
      </c>
      <c r="B26" s="19"/>
      <c r="C26">
        <v>13</v>
      </c>
      <c r="D26" s="16">
        <f t="shared" si="0"/>
        <v>0</v>
      </c>
    </row>
    <row r="27" spans="1:4" x14ac:dyDescent="0.35">
      <c r="A27" s="18" t="s">
        <v>41</v>
      </c>
      <c r="B27" s="19"/>
      <c r="C27">
        <v>7</v>
      </c>
      <c r="D27" s="16">
        <f t="shared" si="0"/>
        <v>0</v>
      </c>
    </row>
    <row r="28" spans="1:4" x14ac:dyDescent="0.35">
      <c r="A28" s="18" t="s">
        <v>52</v>
      </c>
      <c r="B28" s="19"/>
      <c r="C28">
        <v>3</v>
      </c>
      <c r="D28" s="16">
        <f t="shared" si="0"/>
        <v>0</v>
      </c>
    </row>
    <row r="29" spans="1:4" x14ac:dyDescent="0.35">
      <c r="A29" s="18" t="s">
        <v>51</v>
      </c>
      <c r="B29" s="19"/>
      <c r="C29">
        <f>11+18+72+23+24+21+11+4</f>
        <v>184</v>
      </c>
      <c r="D29" s="16">
        <f t="shared" si="0"/>
        <v>0</v>
      </c>
    </row>
    <row r="30" spans="1:4" x14ac:dyDescent="0.35">
      <c r="A30" s="18" t="s">
        <v>53</v>
      </c>
      <c r="B30" s="19"/>
      <c r="C30">
        <f>91+18</f>
        <v>109</v>
      </c>
      <c r="D30" s="16">
        <f t="shared" si="0"/>
        <v>0</v>
      </c>
    </row>
    <row r="31" spans="1:4" x14ac:dyDescent="0.35">
      <c r="A31" s="18" t="s">
        <v>42</v>
      </c>
      <c r="B31" s="19"/>
      <c r="C31">
        <v>3</v>
      </c>
      <c r="D31" s="16">
        <f t="shared" si="0"/>
        <v>0</v>
      </c>
    </row>
    <row r="32" spans="1:4" x14ac:dyDescent="0.35">
      <c r="A32" s="18" t="s">
        <v>55</v>
      </c>
      <c r="B32" s="19"/>
      <c r="C32">
        <f>7+6</f>
        <v>13</v>
      </c>
      <c r="D32" s="16">
        <f t="shared" si="0"/>
        <v>0</v>
      </c>
    </row>
    <row r="33" spans="1:4" x14ac:dyDescent="0.35">
      <c r="A33" s="18" t="s">
        <v>43</v>
      </c>
      <c r="B33" s="19"/>
      <c r="C33">
        <v>6</v>
      </c>
      <c r="D33" s="16">
        <f t="shared" si="0"/>
        <v>0</v>
      </c>
    </row>
    <row r="34" spans="1:4" x14ac:dyDescent="0.35">
      <c r="A34" s="18" t="s">
        <v>54</v>
      </c>
      <c r="B34" s="19"/>
      <c r="C34">
        <v>1</v>
      </c>
      <c r="D34" s="16">
        <f t="shared" si="0"/>
        <v>0</v>
      </c>
    </row>
    <row r="35" spans="1:4" x14ac:dyDescent="0.35">
      <c r="A35" s="20" t="s">
        <v>56</v>
      </c>
      <c r="D35" s="16"/>
    </row>
    <row r="36" spans="1:4" x14ac:dyDescent="0.35">
      <c r="A36" s="18" t="s">
        <v>57</v>
      </c>
      <c r="B36" s="19"/>
      <c r="C36">
        <v>6</v>
      </c>
      <c r="D36" s="16">
        <f t="shared" si="0"/>
        <v>0</v>
      </c>
    </row>
    <row r="37" spans="1:4" x14ac:dyDescent="0.35">
      <c r="A37" s="18" t="s">
        <v>58</v>
      </c>
      <c r="B37" s="19"/>
      <c r="C37">
        <v>1</v>
      </c>
      <c r="D37" s="16">
        <f t="shared" si="0"/>
        <v>0</v>
      </c>
    </row>
    <row r="38" spans="1:4" x14ac:dyDescent="0.35">
      <c r="A38" s="20" t="s">
        <v>8</v>
      </c>
      <c r="D38" s="16"/>
    </row>
    <row r="39" spans="1:4" x14ac:dyDescent="0.35">
      <c r="A39" s="18" t="s">
        <v>44</v>
      </c>
      <c r="B39" s="19"/>
      <c r="C39">
        <f>42+24</f>
        <v>66</v>
      </c>
      <c r="D39" s="16">
        <f t="shared" si="0"/>
        <v>0</v>
      </c>
    </row>
    <row r="40" spans="1:4" x14ac:dyDescent="0.35">
      <c r="A40" s="18" t="s">
        <v>45</v>
      </c>
      <c r="B40" s="19"/>
      <c r="C40">
        <v>1</v>
      </c>
      <c r="D40" s="16">
        <f t="shared" si="0"/>
        <v>0</v>
      </c>
    </row>
    <row r="41" spans="1:4" x14ac:dyDescent="0.35">
      <c r="A41" s="18" t="s">
        <v>46</v>
      </c>
      <c r="B41" s="19"/>
      <c r="C41">
        <v>3</v>
      </c>
      <c r="D41" s="16">
        <f t="shared" si="0"/>
        <v>0</v>
      </c>
    </row>
    <row r="42" spans="1:4" x14ac:dyDescent="0.35">
      <c r="A42" s="18" t="s">
        <v>47</v>
      </c>
      <c r="B42" s="19"/>
      <c r="C42">
        <v>4</v>
      </c>
      <c r="D42" s="16">
        <f t="shared" si="0"/>
        <v>0</v>
      </c>
    </row>
    <row r="43" spans="1:4" x14ac:dyDescent="0.35">
      <c r="A43" s="20" t="s">
        <v>12</v>
      </c>
      <c r="D43" s="16"/>
    </row>
    <row r="44" spans="1:4" x14ac:dyDescent="0.35">
      <c r="A44" s="18" t="s">
        <v>59</v>
      </c>
      <c r="B44" s="19"/>
      <c r="C44">
        <v>2</v>
      </c>
      <c r="D44" s="16">
        <f t="shared" ref="D44:D48" si="1">B44*C44</f>
        <v>0</v>
      </c>
    </row>
    <row r="45" spans="1:4" x14ac:dyDescent="0.35">
      <c r="A45" s="18" t="s">
        <v>48</v>
      </c>
      <c r="B45" s="19"/>
      <c r="C45">
        <v>2</v>
      </c>
      <c r="D45" s="16">
        <f t="shared" si="1"/>
        <v>0</v>
      </c>
    </row>
    <row r="46" spans="1:4" x14ac:dyDescent="0.35">
      <c r="A46" s="18" t="s">
        <v>49</v>
      </c>
      <c r="B46" s="19"/>
      <c r="C46">
        <v>1</v>
      </c>
      <c r="D46" s="16">
        <f t="shared" si="1"/>
        <v>0</v>
      </c>
    </row>
    <row r="47" spans="1:4" x14ac:dyDescent="0.35">
      <c r="A47" s="18" t="s">
        <v>60</v>
      </c>
      <c r="B47" s="19"/>
      <c r="C47">
        <v>1</v>
      </c>
      <c r="D47" s="16">
        <f t="shared" si="1"/>
        <v>0</v>
      </c>
    </row>
    <row r="48" spans="1:4" ht="15" thickBot="1" x14ac:dyDescent="0.4">
      <c r="A48" s="18" t="s">
        <v>50</v>
      </c>
      <c r="B48" s="19"/>
      <c r="C48">
        <v>1</v>
      </c>
      <c r="D48" s="16">
        <f t="shared" si="1"/>
        <v>0</v>
      </c>
    </row>
    <row r="49" spans="1:4" ht="15" thickBot="1" x14ac:dyDescent="0.4">
      <c r="A49" s="21" t="s">
        <v>14</v>
      </c>
      <c r="B49" s="22"/>
      <c r="C49" s="22">
        <f>SUM(C13:C48)</f>
        <v>3005</v>
      </c>
      <c r="D49" s="23">
        <f>SUM(D13:D48)</f>
        <v>0</v>
      </c>
    </row>
    <row r="50" spans="1:4" x14ac:dyDescent="0.35">
      <c r="A50" s="3"/>
      <c r="B50" s="3"/>
      <c r="C50" s="3"/>
      <c r="D50" s="4"/>
    </row>
    <row r="51" spans="1:4" ht="15" thickBot="1" x14ac:dyDescent="0.4">
      <c r="A51" s="6" t="s">
        <v>32</v>
      </c>
      <c r="B51" s="2"/>
      <c r="C51" s="2"/>
      <c r="D51" s="2"/>
    </row>
    <row r="52" spans="1:4" x14ac:dyDescent="0.35">
      <c r="A52" s="24" t="s">
        <v>16</v>
      </c>
      <c r="B52" s="25"/>
      <c r="C52" s="26"/>
      <c r="D52" s="27"/>
    </row>
    <row r="53" spans="1:4" x14ac:dyDescent="0.35">
      <c r="A53" s="18" t="s">
        <v>15</v>
      </c>
      <c r="B53" s="28"/>
      <c r="C53" s="2"/>
      <c r="D53" s="29"/>
    </row>
    <row r="54" spans="1:4" x14ac:dyDescent="0.35">
      <c r="A54" s="18" t="s">
        <v>17</v>
      </c>
      <c r="B54" s="2"/>
      <c r="C54" s="2"/>
      <c r="D54" s="16">
        <f>B53*C52</f>
        <v>0</v>
      </c>
    </row>
    <row r="55" spans="1:4" ht="15" thickBot="1" x14ac:dyDescent="0.4">
      <c r="A55" s="18" t="s">
        <v>18</v>
      </c>
      <c r="B55" s="30">
        <f>D54/C49</f>
        <v>0</v>
      </c>
      <c r="C55" s="2"/>
      <c r="D55" s="29"/>
    </row>
    <row r="56" spans="1:4" ht="15" thickBot="1" x14ac:dyDescent="0.4">
      <c r="A56" s="21" t="s">
        <v>19</v>
      </c>
      <c r="B56" s="22"/>
      <c r="C56" s="22"/>
      <c r="D56" s="23">
        <f>SUM(D51:D55)</f>
        <v>0</v>
      </c>
    </row>
    <row r="57" spans="1:4" ht="15" thickBot="1" x14ac:dyDescent="0.4">
      <c r="A57" s="3"/>
      <c r="B57" s="3"/>
      <c r="C57" s="3"/>
      <c r="D57" s="4"/>
    </row>
    <row r="58" spans="1:4" ht="29" x14ac:dyDescent="0.35">
      <c r="A58" s="7" t="s">
        <v>25</v>
      </c>
      <c r="B58" s="13"/>
      <c r="C58" s="13"/>
      <c r="D58" s="14" t="s">
        <v>4</v>
      </c>
    </row>
    <row r="59" spans="1:4" ht="15" thickBot="1" x14ac:dyDescent="0.4">
      <c r="A59" s="35" t="s">
        <v>26</v>
      </c>
      <c r="D59" s="12">
        <v>0</v>
      </c>
    </row>
    <row r="60" spans="1:4" ht="15" thickBot="1" x14ac:dyDescent="0.4">
      <c r="A60" s="35" t="s">
        <v>26</v>
      </c>
      <c r="D60" s="12">
        <v>0</v>
      </c>
    </row>
    <row r="61" spans="1:4" ht="15" thickBot="1" x14ac:dyDescent="0.4">
      <c r="A61" s="35" t="s">
        <v>26</v>
      </c>
      <c r="D61" s="12">
        <v>0</v>
      </c>
    </row>
    <row r="62" spans="1:4" ht="15" thickBot="1" x14ac:dyDescent="0.4">
      <c r="A62" s="35" t="s">
        <v>26</v>
      </c>
      <c r="D62" s="12">
        <v>0</v>
      </c>
    </row>
    <row r="63" spans="1:4" ht="15" thickBot="1" x14ac:dyDescent="0.4">
      <c r="A63" s="21" t="s">
        <v>27</v>
      </c>
      <c r="B63" s="22"/>
      <c r="C63" s="22"/>
      <c r="D63" s="23">
        <f>SUM(D59:D62)</f>
        <v>0</v>
      </c>
    </row>
    <row r="64" spans="1:4" ht="15" thickBot="1" x14ac:dyDescent="0.4"/>
    <row r="65" spans="1:4" ht="15" thickBot="1" x14ac:dyDescent="0.4">
      <c r="A65" s="31" t="s">
        <v>11</v>
      </c>
      <c r="B65" s="32"/>
      <c r="C65" s="32"/>
      <c r="D65" s="34">
        <f>D10+D49*3+D56*3 + 3*D63</f>
        <v>0</v>
      </c>
    </row>
    <row r="67" spans="1:4" ht="15" thickBot="1" x14ac:dyDescent="0.4"/>
    <row r="68" spans="1:4" ht="15" thickBot="1" x14ac:dyDescent="0.4">
      <c r="A68" s="31" t="s">
        <v>22</v>
      </c>
      <c r="B68" s="46"/>
      <c r="C68" s="47"/>
      <c r="D68" s="48"/>
    </row>
    <row r="69" spans="1:4" ht="15" thickBot="1" x14ac:dyDescent="0.4">
      <c r="A69" s="33" t="s">
        <v>62</v>
      </c>
      <c r="B69" s="46"/>
      <c r="C69" s="47"/>
      <c r="D69" s="48"/>
    </row>
    <row r="70" spans="1:4" ht="15" thickBot="1" x14ac:dyDescent="0.4">
      <c r="A70" s="33" t="s">
        <v>23</v>
      </c>
      <c r="B70" s="46"/>
      <c r="C70" s="47"/>
      <c r="D70" s="48"/>
    </row>
    <row r="71" spans="1:4" x14ac:dyDescent="0.35">
      <c r="A71" s="42" t="s">
        <v>24</v>
      </c>
      <c r="B71" s="36"/>
      <c r="C71" s="37"/>
      <c r="D71" s="38"/>
    </row>
    <row r="72" spans="1:4" ht="15" thickBot="1" x14ac:dyDescent="0.4">
      <c r="A72" s="43"/>
      <c r="B72" s="39"/>
      <c r="C72" s="40"/>
      <c r="D72" s="41"/>
    </row>
  </sheetData>
  <mergeCells count="7">
    <mergeCell ref="B71:D72"/>
    <mergeCell ref="A71:A72"/>
    <mergeCell ref="A1:D1"/>
    <mergeCell ref="A7:D7"/>
    <mergeCell ref="B68:D68"/>
    <mergeCell ref="B69:D69"/>
    <mergeCell ref="B70:D7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C7751ECB2EBB46955A5452E2865E9A" ma:contentTypeVersion="4" ma:contentTypeDescription="Een nieuw document maken." ma:contentTypeScope="" ma:versionID="b75e9170ed3b7cd005e1041d6aa7c5d4">
  <xsd:schema xmlns:xsd="http://www.w3.org/2001/XMLSchema" xmlns:xs="http://www.w3.org/2001/XMLSchema" xmlns:p="http://schemas.microsoft.com/office/2006/metadata/properties" xmlns:ns2="729a8213-6197-49ca-a083-71fb16804c41" targetNamespace="http://schemas.microsoft.com/office/2006/metadata/properties" ma:root="true" ma:fieldsID="b1042c26496a3f8a644119ec47268d1b" ns2:_="">
    <xsd:import namespace="729a8213-6197-49ca-a083-71fb16804c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a8213-6197-49ca-a083-71fb16804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E066DA-E063-425B-A03F-62CDD2867E1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DBE90C-31AB-48A6-BFFA-769436C3A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a8213-6197-49ca-a083-71fb16804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9C7AA2-0B93-4FC8-973C-58BA7DE65A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2024-09-25T13:00:58Z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0x01010079C7751ECB2EBB46955A5452E2865E9A</vt:lpwstr>
  </property>
</Properties>
</file>